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codeName="ThisWorkbook" defaultThemeVersion="124226"/>
  <xr:revisionPtr revIDLastSave="0" documentId="13_ncr:1_{AB5C290B-02EF-4FB2-AE6D-D3F4087D90A2}" xr6:coauthVersionLast="37" xr6:coauthVersionMax="37" xr10:uidLastSave="{00000000-0000-0000-0000-000000000000}"/>
  <bookViews>
    <workbookView xWindow="0" yWindow="0" windowWidth="24000" windowHeight="8625" tabRatio="899" activeTab="7" xr2:uid="{00000000-000D-0000-FFFF-FFFF00000000}"/>
  </bookViews>
  <sheets>
    <sheet name="BCE" sheetId="2" r:id="rId1"/>
    <sheet name="Analisis de Cuentas" sheetId="16" r:id="rId2"/>
    <sheet name="Servel" sheetId="22" r:id="rId3"/>
    <sheet name="Ejec Pres" sheetId="30" r:id="rId4"/>
    <sheet name="Apertura" sheetId="1" r:id="rId5"/>
    <sheet name="LDiario" sheetId="20" r:id="rId6"/>
    <sheet name="LMayor" sheetId="19" r:id="rId7"/>
    <sheet name="Sueldos" sheetId="27" r:id="rId8"/>
    <sheet name="InvBce" sheetId="21" r:id="rId9"/>
    <sheet name="AF" sheetId="28" r:id="rId10"/>
  </sheets>
  <externalReferences>
    <externalReference r:id="rId11"/>
    <externalReference r:id="rId12"/>
    <externalReference r:id="rId13"/>
  </externalReferences>
  <definedNames>
    <definedName name="_xlnm._FilterDatabase" localSheetId="5" hidden="1">LDiario!#REF!</definedName>
    <definedName name="_xlnm._FilterDatabase" localSheetId="6" hidden="1">LDiario!$A$8:$J$7406</definedName>
    <definedName name="_xlnm.Print_Area" localSheetId="1">'Analisis de Cuentas'!$A$1:$K$456</definedName>
    <definedName name="_xlnm.Print_Area" localSheetId="4">Apertura!$A$4:$F$22</definedName>
    <definedName name="_xlnm.Print_Titles" localSheetId="1">'Analisis de Cuentas'!$1:$7</definedName>
    <definedName name="_xlnm.Print_Titles" localSheetId="0">BCE!$1:$8</definedName>
    <definedName name="Z_6698E5B6_2E69_4A58_B892_90E9A2C92828_.wvu.Cols" localSheetId="4" hidden="1">Apertura!$H:$J</definedName>
    <definedName name="Z_6698E5B6_2E69_4A58_B892_90E9A2C92828_.wvu.FilterData" localSheetId="5" hidden="1">LDiario!#REF!</definedName>
    <definedName name="Z_6698E5B6_2E69_4A58_B892_90E9A2C92828_.wvu.FilterData" localSheetId="6" hidden="1">LDiario!$A$3:$J$5657</definedName>
    <definedName name="Z_6698E5B6_2E69_4A58_B892_90E9A2C92828_.wvu.PrintArea" localSheetId="1" hidden="1">'Analisis de Cuentas'!$A$1:$K$456</definedName>
    <definedName name="Z_6698E5B6_2E69_4A58_B892_90E9A2C92828_.wvu.PrintArea" localSheetId="4" hidden="1">Apertura!$A$4:$F$22</definedName>
    <definedName name="Z_6698E5B6_2E69_4A58_B892_90E9A2C92828_.wvu.PrintTitles" localSheetId="1" hidden="1">'Analisis de Cuentas'!$1:$7</definedName>
    <definedName name="Z_6698E5B6_2E69_4A58_B892_90E9A2C92828_.wvu.PrintTitles" localSheetId="0" hidden="1">BCE!$1:$8</definedName>
    <definedName name="Z_6698E5B6_2E69_4A58_B892_90E9A2C92828_.wvu.Rows" localSheetId="1" hidden="1">'Analisis de Cuentas'!$389:$392,'Analisis de Cuentas'!$433:$436</definedName>
    <definedName name="Z_6698E5B6_2E69_4A58_B892_90E9A2C92828_.wvu.Rows" localSheetId="4" hidden="1">Apertura!$23:$24</definedName>
  </definedNames>
  <calcPr calcId="162913"/>
  <customWorkbookViews>
    <customWorkbookView name="servel" guid="{6698E5B6-2E69-4A58-B892-90E9A2C92828}" maximized="1" xWindow="-8" yWindow="-8" windowWidth="1616" windowHeight="876" tabRatio="819" activeSheetId="22"/>
  </customWorkbookViews>
</workbook>
</file>

<file path=xl/calcChain.xml><?xml version="1.0" encoding="utf-8"?>
<calcChain xmlns="http://schemas.openxmlformats.org/spreadsheetml/2006/main">
  <c r="J13" i="30" l="1"/>
  <c r="J14" i="30"/>
  <c r="I40" i="30"/>
  <c r="I45" i="30"/>
  <c r="I47" i="30"/>
  <c r="I49" i="30"/>
  <c r="I51" i="30"/>
  <c r="I53" i="30"/>
  <c r="I59" i="30"/>
  <c r="I61" i="30"/>
  <c r="I63" i="30"/>
  <c r="I65" i="30"/>
  <c r="F65" i="30"/>
  <c r="E65" i="30"/>
  <c r="D65" i="30"/>
  <c r="I64" i="30"/>
  <c r="F64" i="30"/>
  <c r="E64" i="30"/>
  <c r="D64" i="30"/>
  <c r="F63" i="30"/>
  <c r="I62" i="30"/>
  <c r="F62" i="30"/>
  <c r="F61" i="30"/>
  <c r="I60" i="30"/>
  <c r="F60" i="30"/>
  <c r="F59" i="30"/>
  <c r="I58" i="30"/>
  <c r="F58" i="30"/>
  <c r="F57" i="30"/>
  <c r="I56" i="30"/>
  <c r="F55" i="30"/>
  <c r="F56" i="30" s="1"/>
  <c r="F53" i="30"/>
  <c r="I52" i="30"/>
  <c r="F52" i="30"/>
  <c r="F51" i="30"/>
  <c r="I50" i="30"/>
  <c r="F50" i="30"/>
  <c r="F49" i="30"/>
  <c r="I48" i="30"/>
  <c r="F48" i="30"/>
  <c r="F47" i="30"/>
  <c r="I46" i="30"/>
  <c r="F46" i="30"/>
  <c r="F45" i="30"/>
  <c r="I44" i="30"/>
  <c r="F44" i="30"/>
  <c r="F43" i="30"/>
  <c r="I42" i="30"/>
  <c r="F42" i="30"/>
  <c r="F40" i="30"/>
  <c r="I39" i="30"/>
  <c r="F39" i="30"/>
  <c r="E39" i="30"/>
  <c r="F38" i="30"/>
  <c r="E38" i="30"/>
  <c r="I37" i="30"/>
  <c r="F37" i="30"/>
  <c r="E37" i="30"/>
  <c r="I36" i="30"/>
  <c r="F36" i="30"/>
  <c r="E36" i="30"/>
  <c r="I35" i="30"/>
  <c r="F35" i="30"/>
  <c r="E35" i="30"/>
  <c r="F34" i="30"/>
  <c r="E34" i="30"/>
  <c r="F33" i="30"/>
  <c r="F41" i="30" s="1"/>
  <c r="E33" i="30"/>
  <c r="F31" i="30"/>
  <c r="K13" i="30"/>
  <c r="H14" i="30"/>
  <c r="K12" i="30"/>
  <c r="E12" i="30"/>
  <c r="F14" i="30"/>
  <c r="E11" i="30"/>
  <c r="K10" i="30"/>
  <c r="J10" i="30"/>
  <c r="G14" i="30"/>
  <c r="G8" i="30"/>
  <c r="F22" i="1"/>
  <c r="F20" i="1"/>
  <c r="D20" i="1"/>
  <c r="E20" i="1"/>
  <c r="C20" i="1"/>
  <c r="E17" i="1"/>
  <c r="E18" i="1"/>
  <c r="J36" i="30" l="1"/>
  <c r="F54" i="30"/>
  <c r="F66" i="30"/>
  <c r="I54" i="30"/>
  <c r="J54" i="30" s="1"/>
  <c r="I41" i="30"/>
  <c r="J41" i="30" s="1"/>
  <c r="G15" i="30"/>
  <c r="J40" i="30"/>
  <c r="K40" i="30"/>
  <c r="J45" i="30"/>
  <c r="K45" i="30"/>
  <c r="J47" i="30"/>
  <c r="K47" i="30"/>
  <c r="J49" i="30"/>
  <c r="K49" i="30"/>
  <c r="J51" i="30"/>
  <c r="K51" i="30"/>
  <c r="J53" i="30"/>
  <c r="K53" i="30"/>
  <c r="I66" i="30"/>
  <c r="J59" i="30"/>
  <c r="K59" i="30"/>
  <c r="J61" i="30"/>
  <c r="K61" i="30"/>
  <c r="J63" i="30"/>
  <c r="K63" i="30"/>
  <c r="J65" i="30"/>
  <c r="K65" i="30"/>
  <c r="J35" i="30"/>
  <c r="K35" i="30"/>
  <c r="J37" i="30"/>
  <c r="K37" i="30"/>
  <c r="J39" i="30"/>
  <c r="K39" i="30"/>
  <c r="J42" i="30"/>
  <c r="K42" i="30"/>
  <c r="J44" i="30"/>
  <c r="K44" i="30"/>
  <c r="J46" i="30"/>
  <c r="K46" i="30"/>
  <c r="J48" i="30"/>
  <c r="K48" i="30"/>
  <c r="J50" i="30"/>
  <c r="K50" i="30"/>
  <c r="J52" i="30"/>
  <c r="K52" i="30"/>
  <c r="J56" i="30"/>
  <c r="K56" i="30"/>
  <c r="J58" i="30"/>
  <c r="K58" i="30"/>
  <c r="J60" i="30"/>
  <c r="K60" i="30"/>
  <c r="J62" i="30"/>
  <c r="K62" i="30"/>
  <c r="J64" i="30"/>
  <c r="K64" i="30"/>
  <c r="J11" i="30"/>
  <c r="J12" i="30"/>
  <c r="K21" i="30"/>
  <c r="K23" i="30"/>
  <c r="K25" i="30"/>
  <c r="K27" i="30"/>
  <c r="K29" i="30"/>
  <c r="F32" i="30"/>
  <c r="F67" i="30" s="1"/>
  <c r="I43" i="30"/>
  <c r="I55" i="30"/>
  <c r="I57" i="30"/>
  <c r="K11" i="30"/>
  <c r="K14" i="30" s="1"/>
  <c r="H85" i="30"/>
  <c r="I32" i="30"/>
  <c r="J20" i="30"/>
  <c r="J21" i="30"/>
  <c r="J22" i="30"/>
  <c r="J23" i="30"/>
  <c r="J24" i="30"/>
  <c r="J25" i="30"/>
  <c r="J26" i="30"/>
  <c r="J27" i="30"/>
  <c r="J28" i="30"/>
  <c r="J29" i="30"/>
  <c r="J30" i="30"/>
  <c r="I31" i="30"/>
  <c r="J31" i="30" s="1"/>
  <c r="I33" i="30"/>
  <c r="I34" i="30"/>
  <c r="J34" i="30" s="1"/>
  <c r="K36" i="30"/>
  <c r="I38" i="30"/>
  <c r="J38" i="30" s="1"/>
  <c r="J19" i="30"/>
  <c r="E47" i="27"/>
  <c r="F47" i="27"/>
  <c r="G47" i="27"/>
  <c r="H47" i="27"/>
  <c r="I47" i="27"/>
  <c r="J47" i="27"/>
  <c r="K47" i="27"/>
  <c r="L47" i="27"/>
  <c r="M47" i="27"/>
  <c r="N47" i="27"/>
  <c r="O47" i="27"/>
  <c r="D47" i="27"/>
  <c r="P47" i="27" s="1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J31" i="27"/>
  <c r="K41" i="30" l="1"/>
  <c r="K34" i="30"/>
  <c r="K31" i="30"/>
  <c r="G85" i="30"/>
  <c r="K54" i="30"/>
  <c r="J32" i="30"/>
  <c r="J33" i="30"/>
  <c r="K33" i="30"/>
  <c r="J57" i="30"/>
  <c r="K57" i="30"/>
  <c r="J43" i="30"/>
  <c r="K43" i="30"/>
  <c r="K19" i="30"/>
  <c r="F85" i="30"/>
  <c r="J55" i="30"/>
  <c r="K55" i="30"/>
  <c r="K38" i="30"/>
  <c r="K32" i="30"/>
  <c r="K30" i="30"/>
  <c r="K28" i="30"/>
  <c r="K26" i="30"/>
  <c r="K24" i="30"/>
  <c r="K22" i="30"/>
  <c r="K20" i="30"/>
  <c r="I14" i="30"/>
  <c r="J66" i="30"/>
  <c r="I67" i="30"/>
  <c r="J67" i="30" s="1"/>
  <c r="K66" i="30"/>
  <c r="M36" i="16"/>
  <c r="K85" i="16"/>
  <c r="K145" i="16"/>
  <c r="K148" i="16"/>
  <c r="K151" i="16"/>
  <c r="G156" i="16"/>
  <c r="G159" i="16"/>
  <c r="K159" i="16"/>
  <c r="K163" i="16"/>
  <c r="K67" i="30" l="1"/>
  <c r="K85" i="30" s="1"/>
  <c r="I85" i="30"/>
  <c r="M267" i="16"/>
  <c r="K36" i="16" l="1"/>
  <c r="M81" i="16"/>
  <c r="K81" i="16" s="1"/>
  <c r="M437" i="16"/>
  <c r="O3" i="16"/>
  <c r="P28" i="27" l="1"/>
  <c r="K109" i="2" l="1"/>
  <c r="K108" i="2"/>
  <c r="K107" i="2"/>
  <c r="K106" i="2"/>
  <c r="K105" i="2"/>
  <c r="K8" i="16" l="1"/>
  <c r="K154" i="16" l="1"/>
  <c r="K157" i="16" s="1"/>
  <c r="M365" i="16" l="1"/>
  <c r="P25" i="27" l="1"/>
  <c r="E27" i="27"/>
  <c r="F27" i="27"/>
  <c r="H27" i="27"/>
  <c r="I27" i="27"/>
  <c r="J27" i="27"/>
  <c r="K27" i="27"/>
  <c r="L27" i="27"/>
  <c r="M27" i="27"/>
  <c r="N27" i="27"/>
  <c r="O27" i="27"/>
  <c r="D27" i="27"/>
  <c r="M385" i="16" l="1"/>
  <c r="M345" i="16"/>
  <c r="M349" i="16"/>
  <c r="M353" i="16"/>
  <c r="M357" i="16"/>
  <c r="M361" i="16"/>
  <c r="M372" i="16"/>
  <c r="M397" i="16"/>
  <c r="M401" i="16"/>
  <c r="M405" i="16"/>
  <c r="M445" i="16"/>
  <c r="M449" i="16"/>
  <c r="M453" i="16"/>
  <c r="M457" i="16"/>
  <c r="M321" i="16"/>
  <c r="M314" i="16"/>
  <c r="M286" i="16"/>
  <c r="M280" i="16"/>
  <c r="M181" i="16"/>
  <c r="M159" i="16"/>
  <c r="M8" i="16"/>
  <c r="K323" i="16" l="1"/>
  <c r="M441" i="16" l="1"/>
  <c r="M421" i="16"/>
  <c r="M425" i="16"/>
  <c r="M429" i="16"/>
  <c r="M409" i="16"/>
  <c r="M413" i="16"/>
  <c r="M393" i="16"/>
  <c r="M329" i="16"/>
  <c r="M333" i="16"/>
  <c r="M337" i="16"/>
  <c r="M341" i="16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11" i="1"/>
  <c r="D11" i="1" s="1"/>
  <c r="H12" i="1"/>
  <c r="H13" i="1"/>
  <c r="D13" i="1" s="1"/>
  <c r="H14" i="1"/>
  <c r="D14" i="1" s="1"/>
  <c r="H15" i="1"/>
  <c r="D15" i="1" s="1"/>
  <c r="H16" i="1"/>
  <c r="D16" i="1" s="1"/>
  <c r="H17" i="1"/>
  <c r="D17" i="1" s="1"/>
  <c r="F17" i="1" s="1"/>
  <c r="H18" i="1"/>
  <c r="D18" i="1" s="1"/>
  <c r="F18" i="1" s="1"/>
  <c r="H10" i="1"/>
  <c r="D12" i="1"/>
  <c r="P24" i="27"/>
  <c r="K110" i="2" l="1"/>
  <c r="K111" i="2" s="1"/>
  <c r="K421" i="16" l="1"/>
  <c r="N421" i="16" s="1"/>
  <c r="G437" i="16"/>
  <c r="G433" i="16"/>
  <c r="G429" i="16"/>
  <c r="G425" i="16"/>
  <c r="G421" i="16"/>
  <c r="G417" i="16"/>
  <c r="G413" i="16"/>
  <c r="G409" i="16"/>
  <c r="K59" i="16" l="1"/>
  <c r="K372" i="16" l="1"/>
  <c r="N372" i="16" s="1"/>
  <c r="K365" i="16"/>
  <c r="N365" i="16" s="1"/>
  <c r="K12" i="16"/>
  <c r="M292" i="16" l="1"/>
  <c r="K267" i="16"/>
  <c r="N267" i="16" s="1"/>
  <c r="K246" i="16"/>
  <c r="K224" i="16"/>
  <c r="K202" i="16"/>
  <c r="K181" i="16"/>
  <c r="K25" i="16" l="1"/>
  <c r="M59" i="16" l="1"/>
  <c r="M3" i="16" s="1"/>
  <c r="O4" i="16" s="1"/>
  <c r="AC117" i="28" l="1"/>
  <c r="AD117" i="28" s="1"/>
  <c r="AE117" i="28"/>
  <c r="AF117" i="28"/>
  <c r="AG117" i="28"/>
  <c r="K40" i="16" l="1"/>
  <c r="K280" i="16"/>
  <c r="N280" i="16" s="1"/>
  <c r="K345" i="16" l="1"/>
  <c r="N345" i="16" s="1"/>
  <c r="K314" i="16"/>
  <c r="N314" i="16" s="1"/>
  <c r="K393" i="16" l="1"/>
  <c r="N393" i="16" s="1"/>
  <c r="C306" i="16"/>
  <c r="K417" i="16"/>
  <c r="K413" i="16"/>
  <c r="N413" i="16" s="1"/>
  <c r="F4" i="16" l="1"/>
  <c r="B306" i="16" l="1"/>
  <c r="K306" i="16"/>
  <c r="H306" i="16"/>
  <c r="G306" i="16"/>
  <c r="C333" i="16"/>
  <c r="B333" i="16"/>
  <c r="K333" i="16"/>
  <c r="N333" i="16" s="1"/>
  <c r="H333" i="16"/>
  <c r="G333" i="16"/>
  <c r="K215" i="16"/>
  <c r="K212" i="16"/>
  <c r="K209" i="16"/>
  <c r="K206" i="16"/>
  <c r="G202" i="16"/>
  <c r="K259" i="16"/>
  <c r="K256" i="16"/>
  <c r="K253" i="16"/>
  <c r="K250" i="16"/>
  <c r="G246" i="16"/>
  <c r="K237" i="16"/>
  <c r="K234" i="16"/>
  <c r="K231" i="16"/>
  <c r="K228" i="16"/>
  <c r="G224" i="16"/>
  <c r="K19" i="16"/>
  <c r="K218" i="16" l="1"/>
  <c r="K221" i="16" s="1"/>
  <c r="N202" i="16" s="1"/>
  <c r="K262" i="16"/>
  <c r="K265" i="16" s="1"/>
  <c r="N246" i="16" s="1"/>
  <c r="K240" i="16"/>
  <c r="K243" i="16" s="1"/>
  <c r="N224" i="16" s="1"/>
  <c r="AG75" i="28"/>
  <c r="AG74" i="28"/>
  <c r="AG73" i="28"/>
  <c r="AG72" i="28"/>
  <c r="AG71" i="28"/>
  <c r="AG70" i="28"/>
  <c r="AG69" i="28"/>
  <c r="AG68" i="28"/>
  <c r="AG67" i="28"/>
  <c r="AG66" i="28"/>
  <c r="AG65" i="28"/>
  <c r="AG64" i="28"/>
  <c r="AG63" i="28"/>
  <c r="AG62" i="28"/>
  <c r="AG61" i="28"/>
  <c r="AG60" i="28"/>
  <c r="AG59" i="28"/>
  <c r="AG58" i="28"/>
  <c r="AG57" i="28"/>
  <c r="AF57" i="28"/>
  <c r="AD57" i="28" s="1"/>
  <c r="AG56" i="28"/>
  <c r="AG55" i="28"/>
  <c r="AF55" i="28"/>
  <c r="AE55" i="28"/>
  <c r="AG54" i="28"/>
  <c r="AG53" i="28"/>
  <c r="AG52" i="28"/>
  <c r="AG51" i="28"/>
  <c r="AG50" i="28"/>
  <c r="AG49" i="28"/>
  <c r="AG48" i="28"/>
  <c r="AG47" i="28"/>
  <c r="AF47" i="28"/>
  <c r="AE47" i="28"/>
  <c r="AG46" i="28"/>
  <c r="AG45" i="28"/>
  <c r="AG44" i="28"/>
  <c r="AG43" i="28"/>
  <c r="AG42" i="28"/>
  <c r="AG41" i="28"/>
  <c r="AF41" i="28"/>
  <c r="AE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F26" i="28"/>
  <c r="AE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F10" i="28"/>
  <c r="AE10" i="28"/>
  <c r="AG9" i="28"/>
  <c r="AG8" i="28"/>
  <c r="AG7" i="28"/>
  <c r="AF7" i="28"/>
  <c r="AE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2" i="28"/>
  <c r="AC53" i="28"/>
  <c r="AC54" i="28"/>
  <c r="AC55" i="28"/>
  <c r="AC56" i="28"/>
  <c r="AC57" i="28"/>
  <c r="AC58" i="28"/>
  <c r="AC59" i="28"/>
  <c r="AC60" i="28"/>
  <c r="AC61" i="28"/>
  <c r="AC62" i="28"/>
  <c r="AC63" i="28"/>
  <c r="AC64" i="28"/>
  <c r="AC65" i="28"/>
  <c r="AC66" i="28"/>
  <c r="AC67" i="28"/>
  <c r="AC68" i="28"/>
  <c r="AC69" i="28"/>
  <c r="AC70" i="28"/>
  <c r="AC71" i="28"/>
  <c r="AC72" i="28"/>
  <c r="AC73" i="28"/>
  <c r="AC74" i="28"/>
  <c r="AC75" i="28"/>
  <c r="AC7" i="28"/>
  <c r="AD7" i="28" s="1"/>
  <c r="AF79" i="28" l="1"/>
  <c r="AD26" i="28"/>
  <c r="AD10" i="28"/>
  <c r="AD55" i="28"/>
  <c r="AD47" i="28"/>
  <c r="AD41" i="28"/>
  <c r="AE79" i="28"/>
  <c r="AD79" i="28" l="1"/>
  <c r="G55" i="16" l="1"/>
  <c r="G59" i="16"/>
  <c r="H59" i="16"/>
  <c r="G81" i="16"/>
  <c r="H81" i="16"/>
  <c r="K349" i="16" l="1"/>
  <c r="N349" i="16" s="1"/>
  <c r="K321" i="16" l="1"/>
  <c r="N321" i="16" s="1"/>
  <c r="H321" i="16"/>
  <c r="G321" i="16"/>
  <c r="B357" i="16" l="1"/>
  <c r="C357" i="16"/>
  <c r="K357" i="16"/>
  <c r="N357" i="16" s="1"/>
  <c r="H357" i="16"/>
  <c r="G357" i="16"/>
  <c r="K361" i="16"/>
  <c r="N361" i="16" s="1"/>
  <c r="H361" i="16"/>
  <c r="G361" i="16"/>
  <c r="K397" i="16" l="1"/>
  <c r="N397" i="16" s="1"/>
  <c r="A7" i="1" l="1"/>
  <c r="J20" i="1" l="1"/>
  <c r="G372" i="16" l="1"/>
  <c r="H397" i="16"/>
  <c r="G397" i="16"/>
  <c r="K457" i="16" l="1"/>
  <c r="N457" i="16" s="1"/>
  <c r="H457" i="16"/>
  <c r="G457" i="16"/>
  <c r="K453" i="16"/>
  <c r="N453" i="16" s="1"/>
  <c r="H453" i="16"/>
  <c r="G453" i="16"/>
  <c r="K449" i="16"/>
  <c r="N449" i="16" s="1"/>
  <c r="H449" i="16"/>
  <c r="G449" i="16"/>
  <c r="K445" i="16"/>
  <c r="N445" i="16" s="1"/>
  <c r="H445" i="16"/>
  <c r="G445" i="16"/>
  <c r="K441" i="16"/>
  <c r="N441" i="16" s="1"/>
  <c r="H441" i="16"/>
  <c r="G441" i="16"/>
  <c r="K437" i="16"/>
  <c r="N437" i="16" s="1"/>
  <c r="H437" i="16"/>
  <c r="K433" i="16"/>
  <c r="H433" i="16"/>
  <c r="K429" i="16"/>
  <c r="N429" i="16" s="1"/>
  <c r="H429" i="16"/>
  <c r="K425" i="16"/>
  <c r="N425" i="16" s="1"/>
  <c r="H425" i="16"/>
  <c r="H421" i="16"/>
  <c r="H417" i="16"/>
  <c r="H413" i="16"/>
  <c r="K409" i="16"/>
  <c r="N409" i="16" s="1"/>
  <c r="H409" i="16"/>
  <c r="K405" i="16"/>
  <c r="N405" i="16" s="1"/>
  <c r="H405" i="16"/>
  <c r="G405" i="16"/>
  <c r="K401" i="16"/>
  <c r="N401" i="16" s="1"/>
  <c r="H401" i="16"/>
  <c r="G401" i="16"/>
  <c r="H393" i="16"/>
  <c r="G393" i="16"/>
  <c r="K389" i="16"/>
  <c r="H389" i="16"/>
  <c r="G389" i="16"/>
  <c r="K385" i="16"/>
  <c r="N385" i="16" s="1"/>
  <c r="H385" i="16"/>
  <c r="G385" i="16"/>
  <c r="H372" i="16"/>
  <c r="H365" i="16"/>
  <c r="G365" i="16"/>
  <c r="K353" i="16"/>
  <c r="N353" i="16" s="1"/>
  <c r="H353" i="16"/>
  <c r="G353" i="16"/>
  <c r="H349" i="16"/>
  <c r="G349" i="16"/>
  <c r="H345" i="16"/>
  <c r="G345" i="16"/>
  <c r="K341" i="16"/>
  <c r="N341" i="16" s="1"/>
  <c r="H341" i="16"/>
  <c r="G341" i="16"/>
  <c r="K337" i="16"/>
  <c r="N337" i="16" s="1"/>
  <c r="H337" i="16"/>
  <c r="G337" i="16"/>
  <c r="K329" i="16"/>
  <c r="N329" i="16" s="1"/>
  <c r="H329" i="16"/>
  <c r="G329" i="16"/>
  <c r="H314" i="16"/>
  <c r="G314" i="16"/>
  <c r="K310" i="16"/>
  <c r="H310" i="16"/>
  <c r="G310" i="16"/>
  <c r="K302" i="16"/>
  <c r="H302" i="16"/>
  <c r="G302" i="16"/>
  <c r="K292" i="16"/>
  <c r="N292" i="16" s="1"/>
  <c r="H292" i="16"/>
  <c r="G292" i="16"/>
  <c r="K286" i="16"/>
  <c r="N286" i="16" s="1"/>
  <c r="H286" i="16"/>
  <c r="G286" i="16"/>
  <c r="H280" i="16"/>
  <c r="G280" i="16"/>
  <c r="H267" i="16"/>
  <c r="G267" i="16"/>
  <c r="K194" i="16"/>
  <c r="K191" i="16"/>
  <c r="K188" i="16"/>
  <c r="K185" i="16"/>
  <c r="G181" i="16"/>
  <c r="K172" i="16"/>
  <c r="K169" i="16"/>
  <c r="K166" i="16"/>
  <c r="K72" i="16"/>
  <c r="K69" i="16"/>
  <c r="K66" i="16"/>
  <c r="K63" i="16"/>
  <c r="K50" i="16"/>
  <c r="K47" i="16"/>
  <c r="K44" i="16"/>
  <c r="H36" i="16"/>
  <c r="G36" i="16"/>
  <c r="G30" i="16"/>
  <c r="K22" i="16"/>
  <c r="H8" i="16"/>
  <c r="G8" i="16"/>
  <c r="K175" i="16" l="1"/>
  <c r="K178" i="16" s="1"/>
  <c r="N159" i="16" s="1"/>
  <c r="K28" i="16"/>
  <c r="K53" i="16"/>
  <c r="K56" i="16" s="1"/>
  <c r="N36" i="16" s="1"/>
  <c r="K75" i="16"/>
  <c r="K78" i="16" s="1"/>
  <c r="N59" i="16" s="1"/>
  <c r="K197" i="16"/>
  <c r="K200" i="16" s="1"/>
  <c r="N181" i="16" s="1"/>
  <c r="K31" i="16" l="1"/>
  <c r="N8" i="16" s="1"/>
  <c r="F23" i="1" l="1"/>
  <c r="E16" i="1"/>
  <c r="E15" i="1"/>
  <c r="E14" i="1"/>
  <c r="E13" i="1"/>
  <c r="E12" i="1"/>
  <c r="E11" i="1"/>
  <c r="E10" i="1"/>
  <c r="D10" i="1"/>
  <c r="F12" i="1" l="1"/>
  <c r="F13" i="1"/>
  <c r="F14" i="1"/>
  <c r="F16" i="1"/>
  <c r="F11" i="1"/>
  <c r="F15" i="1"/>
  <c r="F10" i="1"/>
  <c r="F24" i="1" l="1"/>
  <c r="N81" i="16" l="1"/>
  <c r="N3" i="16" s="1"/>
  <c r="G27" i="27"/>
  <c r="P21" i="27"/>
  <c r="P19" i="27"/>
  <c r="P23" i="27"/>
  <c r="P18" i="27"/>
  <c r="P16" i="27"/>
  <c r="P14" i="27"/>
  <c r="P20" i="27"/>
  <c r="P22" i="27"/>
  <c r="P17" i="27"/>
  <c r="P15" i="27"/>
  <c r="P13" i="27"/>
  <c r="P12" i="27"/>
  <c r="P11" i="27"/>
  <c r="P27" i="27" l="1"/>
  <c r="P29" i="27" s="1"/>
</calcChain>
</file>

<file path=xl/sharedStrings.xml><?xml version="1.0" encoding="utf-8"?>
<sst xmlns="http://schemas.openxmlformats.org/spreadsheetml/2006/main" count="39240" uniqueCount="2748">
  <si>
    <t>Razón Social</t>
  </si>
  <si>
    <t>PARTIDO DEMOCRATA CRISTIANO</t>
  </si>
  <si>
    <t>Rut</t>
  </si>
  <si>
    <t>71468400-0</t>
  </si>
  <si>
    <t>Dirección</t>
  </si>
  <si>
    <t>AVDA LIB. BDO O'HIGGINS Nº 1460</t>
  </si>
  <si>
    <t>BALANCE GENERAL</t>
  </si>
  <si>
    <t>Giro</t>
  </si>
  <si>
    <t>PARTIDO POLITICO</t>
  </si>
  <si>
    <t>11010301</t>
  </si>
  <si>
    <t>Banco Santander 9992322-9</t>
  </si>
  <si>
    <t>11010302</t>
  </si>
  <si>
    <t>Banco Santander 6549350-0</t>
  </si>
  <si>
    <t>11010303</t>
  </si>
  <si>
    <t>Banco Santander 6626084-4</t>
  </si>
  <si>
    <t>11010400</t>
  </si>
  <si>
    <t>Fondo por Rendir</t>
  </si>
  <si>
    <t>11060600</t>
  </si>
  <si>
    <t>Deudores Varios</t>
  </si>
  <si>
    <t>11060700</t>
  </si>
  <si>
    <t>Anticipo Honorarios</t>
  </si>
  <si>
    <t>11060800</t>
  </si>
  <si>
    <t>Préstamos al Personal</t>
  </si>
  <si>
    <t>11100400</t>
  </si>
  <si>
    <t>Gastos Anticipados</t>
  </si>
  <si>
    <t>12010300</t>
  </si>
  <si>
    <t>Terrenos</t>
  </si>
  <si>
    <t>12020800</t>
  </si>
  <si>
    <t>Construcciones</t>
  </si>
  <si>
    <t>12030400</t>
  </si>
  <si>
    <t>Equipos Computacionales</t>
  </si>
  <si>
    <t>12030500</t>
  </si>
  <si>
    <t>Muebles y Útiles</t>
  </si>
  <si>
    <t>12060200</t>
  </si>
  <si>
    <t>Depreciación Maquinarias y Equipos</t>
  </si>
  <si>
    <t>21050100</t>
  </si>
  <si>
    <t>Proveedores nacionales</t>
  </si>
  <si>
    <t>21050200</t>
  </si>
  <si>
    <t>Honorarios por pagar</t>
  </si>
  <si>
    <t>21050300</t>
  </si>
  <si>
    <t>Remuneraciones por pagar</t>
  </si>
  <si>
    <t>21080401</t>
  </si>
  <si>
    <t>AFP</t>
  </si>
  <si>
    <t>21080402</t>
  </si>
  <si>
    <t>ISAPRE</t>
  </si>
  <si>
    <t>21080404</t>
  </si>
  <si>
    <t>Mutual de Seguridad CCHC por pagar</t>
  </si>
  <si>
    <t>21080405</t>
  </si>
  <si>
    <t>CCAF Los Andes por pagar</t>
  </si>
  <si>
    <t>21080406</t>
  </si>
  <si>
    <t>INP por pagar</t>
  </si>
  <si>
    <t>21080407</t>
  </si>
  <si>
    <t>Cotizaciones previsionales por pagar</t>
  </si>
  <si>
    <t>21080502</t>
  </si>
  <si>
    <t>Retenciones Honorarios y Dietas</t>
  </si>
  <si>
    <t>21080503</t>
  </si>
  <si>
    <t>Retenciones Impto. Unico 2º Categ.</t>
  </si>
  <si>
    <t>23010000</t>
  </si>
  <si>
    <t>Capital Pagado</t>
  </si>
  <si>
    <t>23020000</t>
  </si>
  <si>
    <t>Reservas Revalorizacion del Capital</t>
  </si>
  <si>
    <t>23070300</t>
  </si>
  <si>
    <t>Pérdidas Acumuladas (Menos)</t>
  </si>
  <si>
    <t>Sueldo Fijo</t>
  </si>
  <si>
    <t>Sueldo Variable</t>
  </si>
  <si>
    <t>Asignaciones</t>
  </si>
  <si>
    <t>Aporte Patronal</t>
  </si>
  <si>
    <t>Arriendos de Sedes</t>
  </si>
  <si>
    <t>Gastos Comunes</t>
  </si>
  <si>
    <t>Servicios Básicos</t>
  </si>
  <si>
    <t>Gastos de conectividad</t>
  </si>
  <si>
    <t>Artículos de Oficina</t>
  </si>
  <si>
    <t>Mantención y Reparación</t>
  </si>
  <si>
    <t>Gastos Notariales y Judiciales</t>
  </si>
  <si>
    <t>Gastos de Alimentación</t>
  </si>
  <si>
    <t>Gastos menores</t>
  </si>
  <si>
    <t>Cotizaciones Ordinarias</t>
  </si>
  <si>
    <t>Cotizaciones Extraordinarias</t>
  </si>
  <si>
    <t>Totales</t>
  </si>
  <si>
    <t>Enero</t>
  </si>
  <si>
    <t>Día</t>
  </si>
  <si>
    <t>Mes</t>
  </si>
  <si>
    <t>Número</t>
  </si>
  <si>
    <t>Tipo</t>
  </si>
  <si>
    <t>TD</t>
  </si>
  <si>
    <t>Documento</t>
  </si>
  <si>
    <t xml:space="preserve"> Glosa</t>
  </si>
  <si>
    <t>Saldo</t>
  </si>
  <si>
    <t xml:space="preserve">  Traspaso</t>
  </si>
  <si>
    <t>Diferencia</t>
  </si>
  <si>
    <t xml:space="preserve">  Egreso</t>
  </si>
  <si>
    <t>TAMAHI CARO</t>
  </si>
  <si>
    <t>SALDO DE APERTURA / TERRENOS</t>
  </si>
  <si>
    <t>SALDO DE APERTURA / CONSTRUCCIONES</t>
  </si>
  <si>
    <t>SALDO DE APERTURA / EQUIPOS COMPUTACIONALES</t>
  </si>
  <si>
    <t>SALDO DE APERTURA / DEPRECIACION ACUMULADA</t>
  </si>
  <si>
    <t>Saldo Contable</t>
  </si>
  <si>
    <t>Conciliación bancaria</t>
  </si>
  <si>
    <t>CHEQUES GIRADOS Y NO COBRADOS</t>
  </si>
  <si>
    <t>GIROS PENDIENTES DE CONTABILIZAR</t>
  </si>
  <si>
    <t>DEPOSITOS PENDIENTES DE CONTABILIZAR</t>
  </si>
  <si>
    <t>DEPOSITOS EN TRÁNSITO</t>
  </si>
  <si>
    <t>SALDO CONCILIACION</t>
  </si>
  <si>
    <t>SALDO BANCO igual cartola</t>
  </si>
  <si>
    <t>DIFERENCIA</t>
  </si>
  <si>
    <t>Saldo Contable al</t>
  </si>
  <si>
    <t>Egr</t>
  </si>
  <si>
    <t>Cuenta</t>
  </si>
  <si>
    <t>Descripción</t>
  </si>
  <si>
    <t>Suma Débitos</t>
  </si>
  <si>
    <t>Suma Créditos</t>
  </si>
  <si>
    <t>Saldo Deudor</t>
  </si>
  <si>
    <t>Saldo Acreedor</t>
  </si>
  <si>
    <t>Inventarios Activos</t>
  </si>
  <si>
    <t>Inventarios Pasivos</t>
  </si>
  <si>
    <t>Resultado Pérdida</t>
  </si>
  <si>
    <t>Resultado Ganancia</t>
  </si>
  <si>
    <t>Anticipo Proveedores</t>
  </si>
  <si>
    <t>Otras cuentas por pagar</t>
  </si>
  <si>
    <t>Gastos de Viaje y Traslados</t>
  </si>
  <si>
    <t>Comisión Banco</t>
  </si>
  <si>
    <t>Total General</t>
  </si>
  <si>
    <t>SUMAS IGUALES</t>
  </si>
  <si>
    <t>Febrero</t>
  </si>
  <si>
    <t>ANITA MARIA LUQUE ZAPATA</t>
  </si>
  <si>
    <t>RENDICION DE GASTOS TAMAHI CARO CHQ 4531640</t>
  </si>
  <si>
    <t>CIRCULO AZUL</t>
  </si>
  <si>
    <t>EDUARDO JAVIER HERNANDEZ ASTUD</t>
  </si>
  <si>
    <t>Resultado ejercicio</t>
  </si>
  <si>
    <t>ok</t>
  </si>
  <si>
    <t>Diferencia Rendición</t>
  </si>
  <si>
    <t>SANTA LUCIA SAC</t>
  </si>
  <si>
    <t>Análisis de Cuentas</t>
  </si>
  <si>
    <t>Facturas por Recibir</t>
  </si>
  <si>
    <t>Arriendos percibidos Linares</t>
  </si>
  <si>
    <t>Otros Gastos de Administración</t>
  </si>
  <si>
    <t>Honorarios Partido</t>
  </si>
  <si>
    <t>Cuenta Unica 0-000-7030524-0</t>
  </si>
  <si>
    <t>Maquinarias</t>
  </si>
  <si>
    <t>Cuotas sindicato por pagar</t>
  </si>
  <si>
    <t>Cancela Docto 0 Nº 201607 ANITA MARIA LUQUE ZAPATA</t>
  </si>
  <si>
    <t>SERVEL</t>
  </si>
  <si>
    <t>OTROS CENTROS DE COSTOS</t>
  </si>
  <si>
    <t>Aporte SERVEL</t>
  </si>
  <si>
    <t>Octubre</t>
  </si>
  <si>
    <t>Diciembre</t>
  </si>
  <si>
    <t>Saldo apertura</t>
  </si>
  <si>
    <t>entradas</t>
  </si>
  <si>
    <t>salidas</t>
  </si>
  <si>
    <t>saldo</t>
  </si>
  <si>
    <t>Resumen movimiento flujos</t>
  </si>
  <si>
    <t>Banco</t>
  </si>
  <si>
    <t>Resultado del ejercicio</t>
  </si>
  <si>
    <t>Total movimientos del año</t>
  </si>
  <si>
    <t>Activado</t>
  </si>
  <si>
    <t>Banco Estado Alcaldes 820046-7</t>
  </si>
  <si>
    <t>Banco Estado Concejales 821851-0</t>
  </si>
  <si>
    <t>CARTOLA AL</t>
  </si>
  <si>
    <t>TURISMO COCHA</t>
  </si>
  <si>
    <t>SALDO PAGADO POR ALEJANDRA PARADA</t>
  </si>
  <si>
    <t>RESERVA HOTEL CAROLINA GOIC</t>
  </si>
  <si>
    <t>PABLO PARRA VIVEROS</t>
  </si>
  <si>
    <t>BH 23 PABLO PARRA VIVEROS- MANT.Y</t>
  </si>
  <si>
    <t>BH Nº 28 EDUARDO JAVIER HERNANDEZ AS</t>
  </si>
  <si>
    <t>Fomento Participación Femenina</t>
  </si>
  <si>
    <t>DIEGO CALDERON</t>
  </si>
  <si>
    <t>PF/22814 - CIRCULO ESPAÑOL - ALMUERZO G. DUARTE</t>
  </si>
  <si>
    <t>Provisión Vacaciones</t>
  </si>
  <si>
    <t>Convergencia IFRS</t>
  </si>
  <si>
    <t>81821100-7</t>
  </si>
  <si>
    <t>17589218-4</t>
  </si>
  <si>
    <t>PROVISION FACTURAS POR RECIBIR - GASTOS VIAJE FOND</t>
  </si>
  <si>
    <t>PROVISION VACACIONES AÑO 2016</t>
  </si>
  <si>
    <t>FONASA</t>
  </si>
  <si>
    <t>Fomento Participación Jóvenes</t>
  </si>
  <si>
    <t>E</t>
  </si>
  <si>
    <t xml:space="preserve"> </t>
  </si>
  <si>
    <t>T</t>
  </si>
  <si>
    <t>OK</t>
  </si>
  <si>
    <t>Rendiciones por pagar</t>
  </si>
  <si>
    <t>Asesorías Tecnológicas</t>
  </si>
  <si>
    <t>R.U.T.</t>
  </si>
  <si>
    <t>Nombre</t>
  </si>
  <si>
    <t>SALDO DE APERTURA / MUEBLES Y UTILES</t>
  </si>
  <si>
    <t>81874400-5</t>
  </si>
  <si>
    <t>CIRCULO ESPAÑOL CENTRO SOCIAL</t>
  </si>
  <si>
    <t>SINDICATO PDC</t>
  </si>
  <si>
    <t>SALDO DE APERTURA / MAQUINARIAS</t>
  </si>
  <si>
    <t>OLGUIN SALAZAR ROBERTO MARCELINO</t>
  </si>
  <si>
    <t>CARO PINTO TAMAHI PAOLA DEL CARMEN</t>
  </si>
  <si>
    <t>LUQUE ZAPATA ANITA MARIA</t>
  </si>
  <si>
    <t>FIGUERAS DIAZ CRISTIAN ANDRES</t>
  </si>
  <si>
    <t>77424110-8</t>
  </si>
  <si>
    <t>96505520-7</t>
  </si>
  <si>
    <t>99591690-8</t>
  </si>
  <si>
    <t>ROMERO ESCOBAR GUILLERMINA DEL CARMEN</t>
  </si>
  <si>
    <t>CRUZ OVALLE FRANCISCO JOSE</t>
  </si>
  <si>
    <t>NUÑEZ GUAJARDO ROSA AMELIA</t>
  </si>
  <si>
    <t>PASTENES MANCILLA MARIA ISABEL</t>
  </si>
  <si>
    <t>PARADA CID MIRTA MARCELA</t>
  </si>
  <si>
    <t>TORRES ARAGON RODRIGO ANDRES</t>
  </si>
  <si>
    <t>RUT</t>
  </si>
  <si>
    <t>700001000</t>
  </si>
  <si>
    <t>100001000</t>
  </si>
  <si>
    <t>INFORME DE SALDOS POR CENTROS DE RESULTADOS</t>
  </si>
  <si>
    <t>Analizado por cada Mes</t>
  </si>
  <si>
    <t>(+) Ingreso de Explotación</t>
  </si>
  <si>
    <t>Cuenta Contable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</si>
  <si>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</si>
  <si>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</si>
  <si>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</si>
  <si>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</si>
  <si>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</si>
  <si>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</si>
  <si>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</si>
  <si>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</si>
  <si>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Total Concepto</t>
  </si>
  <si>
    <t>(-) Gastos de Administración y Ventas</t>
  </si>
  <si>
    <t>Total Centro</t>
  </si>
  <si>
    <t>Resumen Estado de resultado por centros de costos</t>
  </si>
  <si>
    <t>Gastos de Hospedaje</t>
  </si>
  <si>
    <t>Cancela Docto 0 Nº 201730 LUQUE ZAPATA ANITA MARIA</t>
  </si>
  <si>
    <t>Gratificación</t>
  </si>
  <si>
    <t>Otros Beneficios al Personal</t>
  </si>
  <si>
    <t>Congresos y Reuniones</t>
  </si>
  <si>
    <t>BH 95 CYNTHIA FERRADA</t>
  </si>
  <si>
    <t>CYNTHIA FERRADA ROSAS</t>
  </si>
  <si>
    <t>AROS LOPEZ EDITH PATRICA</t>
  </si>
  <si>
    <t>General</t>
  </si>
  <si>
    <t>(-) Gastos Financieros</t>
  </si>
  <si>
    <t>HEINRICHSEN ALVAREZ JUAN EDUARDO</t>
  </si>
  <si>
    <t>Cargo</t>
  </si>
  <si>
    <t>ADIMISTRATIVO</t>
  </si>
  <si>
    <t>PROMOTOR-COBRADOR-COMISIONISTA</t>
  </si>
  <si>
    <t>CONTABILIDAD</t>
  </si>
  <si>
    <t>SECRETARIA</t>
  </si>
  <si>
    <t>AUX. OFICINA</t>
  </si>
  <si>
    <t>SECRETARIA PRESIDENCIA</t>
  </si>
  <si>
    <t>ENC REDES SOC Y AUDIOVISUAL</t>
  </si>
  <si>
    <t>PERIODISTA</t>
  </si>
  <si>
    <t>PORTERO</t>
  </si>
  <si>
    <t>JEFE GABINETE SECR. NAC.</t>
  </si>
  <si>
    <t>RAZON SOCIAL</t>
  </si>
  <si>
    <t>$</t>
  </si>
  <si>
    <t>Licencias</t>
  </si>
  <si>
    <t>Amortización del Ejercicio</t>
  </si>
  <si>
    <t>Cancela Docto 0 Nº 201742 LUQUE ZAPATA ANITA MARIA</t>
  </si>
  <si>
    <t>Arriendos</t>
  </si>
  <si>
    <t xml:space="preserve">SALDO DE APERTURA </t>
  </si>
  <si>
    <t>FRANCISCO NAZAR</t>
  </si>
  <si>
    <t>PAGO SALON ACTIVIDAD JDC COYAHIQUE</t>
  </si>
  <si>
    <t>Vacaciones</t>
  </si>
  <si>
    <t>Cotizaciones Senadores</t>
  </si>
  <si>
    <t>17552346-4</t>
  </si>
  <si>
    <t>ZEGARRA BORI CONSTANZA BELEN</t>
  </si>
  <si>
    <t>17961554-1</t>
  </si>
  <si>
    <t>HERNANDEZ MORALES ROSARIO PAZ</t>
  </si>
  <si>
    <t>Nivel 2</t>
  </si>
  <si>
    <t>ASESORA ELECTORAL</t>
  </si>
  <si>
    <t>Formación Militantes</t>
  </si>
  <si>
    <t>Garantía de Arriendo</t>
  </si>
  <si>
    <t>Total</t>
  </si>
  <si>
    <t>97036000-K</t>
  </si>
  <si>
    <t>BANCO SANTANDER CHILE</t>
  </si>
  <si>
    <t>96697410-9</t>
  </si>
  <si>
    <t>ENTEL TELEFONIA LOCAL S.A.</t>
  </si>
  <si>
    <t>TOTAL</t>
  </si>
  <si>
    <t>Glosa</t>
  </si>
  <si>
    <t>FRANCISCO JOSE NAZAR DIAZ</t>
  </si>
  <si>
    <t>GONZALO ALEJANDRO DUARTE LEIVA</t>
  </si>
  <si>
    <t>WALDO ANDRES CHACON MACCARINI</t>
  </si>
  <si>
    <t>R.u.t.</t>
  </si>
  <si>
    <t>LIBRO DIARIO</t>
  </si>
  <si>
    <t>Comprobantes MES DE ENERO</t>
  </si>
  <si>
    <t>Nº de Comprobante 1</t>
  </si>
  <si>
    <t>TRASPASO</t>
  </si>
  <si>
    <t>Día 1</t>
  </si>
  <si>
    <t>C.R.</t>
  </si>
  <si>
    <t xml:space="preserve">Número </t>
  </si>
  <si>
    <t>Debe</t>
  </si>
  <si>
    <t>Haber</t>
  </si>
  <si>
    <t>11010304</t>
  </si>
  <si>
    <t>11010305</t>
  </si>
  <si>
    <t>11010306</t>
  </si>
  <si>
    <t>11060200</t>
  </si>
  <si>
    <t>12030100</t>
  </si>
  <si>
    <t>13030400</t>
  </si>
  <si>
    <t>13040100</t>
  </si>
  <si>
    <t>21050600</t>
  </si>
  <si>
    <t>21080101</t>
  </si>
  <si>
    <t>21080201</t>
  </si>
  <si>
    <t>23080000</t>
  </si>
  <si>
    <t>TOTAL COMPROBANTE Nº 1</t>
  </si>
  <si>
    <t>Nº de Comprobante 2</t>
  </si>
  <si>
    <t>INGRESO</t>
  </si>
  <si>
    <t>41010000</t>
  </si>
  <si>
    <t>TOTAL COMPROBANTE Nº 2</t>
  </si>
  <si>
    <t>Nº de Comprobante 3</t>
  </si>
  <si>
    <t>TOTAL COMPROBANTE Nº 3</t>
  </si>
  <si>
    <t>Nº de Comprobante 4</t>
  </si>
  <si>
    <t>41020000</t>
  </si>
  <si>
    <t>TOTAL COMPROBANTE Nº 4</t>
  </si>
  <si>
    <t>Nº de Comprobante 5</t>
  </si>
  <si>
    <t>Día 4</t>
  </si>
  <si>
    <t>TOTAL COMPROBANTE Nº 5</t>
  </si>
  <si>
    <t>Nº de Comprobante 6</t>
  </si>
  <si>
    <t>TOTAL COMPROBANTE Nº 6</t>
  </si>
  <si>
    <t>Nº de Comprobante 7</t>
  </si>
  <si>
    <t>EGRESO</t>
  </si>
  <si>
    <t>Día 5</t>
  </si>
  <si>
    <t>34</t>
  </si>
  <si>
    <t>TOTAL COMPROBANTE Nº 7</t>
  </si>
  <si>
    <t>Nº de Comprobante 8</t>
  </si>
  <si>
    <t>TOTAL COMPROBANTE Nº 8</t>
  </si>
  <si>
    <t>Nº de Comprobante 9</t>
  </si>
  <si>
    <t>TOTAL COMPROBANTE Nº 9</t>
  </si>
  <si>
    <t>Nº de Comprobante 10</t>
  </si>
  <si>
    <t>TOTAL COMPROBANTE Nº 10</t>
  </si>
  <si>
    <t>Nº de Comprobante 11</t>
  </si>
  <si>
    <t>Día 6</t>
  </si>
  <si>
    <t>0</t>
  </si>
  <si>
    <t>TOTAL COMPROBANTE Nº 11</t>
  </si>
  <si>
    <t>Nº de Comprobante 12</t>
  </si>
  <si>
    <t>TOTAL COMPROBANTE Nº 12</t>
  </si>
  <si>
    <t>Nº de Comprobante 13</t>
  </si>
  <si>
    <t>41090000</t>
  </si>
  <si>
    <t>TOTAL COMPROBANTE Nº 13</t>
  </si>
  <si>
    <t>Nº de Comprobante 14</t>
  </si>
  <si>
    <t>TOTAL COMPROBANTE Nº 14</t>
  </si>
  <si>
    <t>Nº de Comprobante 15</t>
  </si>
  <si>
    <t>Día 9</t>
  </si>
  <si>
    <t>TOTAL COMPROBANTE Nº 15</t>
  </si>
  <si>
    <t>Nº de Comprobante 16</t>
  </si>
  <si>
    <t>TOTAL COMPROBANTE Nº 16</t>
  </si>
  <si>
    <t>Nº de Comprobante 17</t>
  </si>
  <si>
    <t>TOTAL COMPROBANTE Nº 17</t>
  </si>
  <si>
    <t>Nº de Comprobante 18</t>
  </si>
  <si>
    <t>TOTAL COMPROBANTE Nº 18</t>
  </si>
  <si>
    <t>Nº de Comprobante 19</t>
  </si>
  <si>
    <t>Día 11</t>
  </si>
  <si>
    <t>TOTAL COMPROBANTE Nº 19</t>
  </si>
  <si>
    <t>Nº de Comprobante 20</t>
  </si>
  <si>
    <t>Día 12</t>
  </si>
  <si>
    <t>TOTAL COMPROBANTE Nº 20</t>
  </si>
  <si>
    <t>Nº de Comprobante 21</t>
  </si>
  <si>
    <t>TOTAL COMPROBANTE Nº 21</t>
  </si>
  <si>
    <t>Nº de Comprobante 22</t>
  </si>
  <si>
    <t>Día 13</t>
  </si>
  <si>
    <t>TOTAL COMPROBANTE Nº 22</t>
  </si>
  <si>
    <t>Nº de Comprobante 23</t>
  </si>
  <si>
    <t>TOTAL COMPROBANTE Nº 23</t>
  </si>
  <si>
    <t>Nº de Comprobante 24</t>
  </si>
  <si>
    <t>TOTAL COMPROBANTE Nº 24</t>
  </si>
  <si>
    <t>Nº de Comprobante 25</t>
  </si>
  <si>
    <t>TOTAL COMPROBANTE Nº 25</t>
  </si>
  <si>
    <t>Nº de Comprobante 26</t>
  </si>
  <si>
    <t>TOTAL COMPROBANTE Nº 26</t>
  </si>
  <si>
    <t>Nº de Comprobante 27</t>
  </si>
  <si>
    <t>TOTAL COMPROBANTE Nº 27</t>
  </si>
  <si>
    <t>Nº de Comprobante 28</t>
  </si>
  <si>
    <t>TOTAL COMPROBANTE Nº 28</t>
  </si>
  <si>
    <t>Nº de Comprobante 29</t>
  </si>
  <si>
    <t>TOTAL COMPROBANTE Nº 29</t>
  </si>
  <si>
    <t>Nº de Comprobante 30</t>
  </si>
  <si>
    <t>TOTAL COMPROBANTE Nº 30</t>
  </si>
  <si>
    <t>Nº de Comprobante 31</t>
  </si>
  <si>
    <t>TOTAL COMPROBANTE Nº 31</t>
  </si>
  <si>
    <t>Nº de Comprobante 40</t>
  </si>
  <si>
    <t>TOTAL COMPROBANTE Nº 40</t>
  </si>
  <si>
    <t>Nº de Comprobante 41</t>
  </si>
  <si>
    <t>TOTAL COMPROBANTE Nº 41</t>
  </si>
  <si>
    <t>Nº de Comprobante 42</t>
  </si>
  <si>
    <t>TOTAL COMPROBANTE Nº 42</t>
  </si>
  <si>
    <t>Nº de Comprobante 43</t>
  </si>
  <si>
    <t>TOTAL COMPROBANTE Nº 43</t>
  </si>
  <si>
    <t>Nº de Comprobante 44</t>
  </si>
  <si>
    <t>11</t>
  </si>
  <si>
    <t>TOTAL COMPROBANTE Nº 44</t>
  </si>
  <si>
    <t>Nº de Comprobante 45</t>
  </si>
  <si>
    <t>TOTAL COMPROBANTE Nº 45</t>
  </si>
  <si>
    <t>Nº de Comprobante 46</t>
  </si>
  <si>
    <t>TOTAL COMPROBANTE Nº 46</t>
  </si>
  <si>
    <t>Nº de Comprobante 47</t>
  </si>
  <si>
    <t>TOTAL COMPROBANTE Nº 47</t>
  </si>
  <si>
    <t>Nº de Comprobante 32</t>
  </si>
  <si>
    <t>Día 19</t>
  </si>
  <si>
    <t>TOTAL COMPROBANTE Nº 32</t>
  </si>
  <si>
    <t>Nº de Comprobante 33</t>
  </si>
  <si>
    <t>TOTAL COMPROBANTE Nº 33</t>
  </si>
  <si>
    <t>Nº de Comprobante 34</t>
  </si>
  <si>
    <t>TOTAL COMPROBANTE Nº 34</t>
  </si>
  <si>
    <t>Nº de Comprobante 35</t>
  </si>
  <si>
    <t>TOTAL COMPROBANTE Nº 35</t>
  </si>
  <si>
    <t>Nº de Comprobante 36</t>
  </si>
  <si>
    <t>33160200</t>
  </si>
  <si>
    <t>TOTAL COMPROBANTE Nº 36</t>
  </si>
  <si>
    <t>Nº de Comprobante 37</t>
  </si>
  <si>
    <t>33160400</t>
  </si>
  <si>
    <t>TOTAL COMPROBANTE Nº 37</t>
  </si>
  <si>
    <t>Nº de Comprobante 38</t>
  </si>
  <si>
    <t>TOTAL COMPROBANTE Nº 38</t>
  </si>
  <si>
    <t>Nº de Comprobante 39</t>
  </si>
  <si>
    <t>33130400</t>
  </si>
  <si>
    <t>33160900</t>
  </si>
  <si>
    <t>33130600</t>
  </si>
  <si>
    <t>TOTAL COMPROBANTE Nº 39</t>
  </si>
  <si>
    <t>Nº de Comprobante 48</t>
  </si>
  <si>
    <t>TOTAL COMPROBANTE Nº 48</t>
  </si>
  <si>
    <t>Nº de Comprobante 49</t>
  </si>
  <si>
    <t>TOTAL COMPROBANTE Nº 49</t>
  </si>
  <si>
    <t>Nº de Comprobante 50</t>
  </si>
  <si>
    <t>TOTAL COMPROBANTE Nº 50</t>
  </si>
  <si>
    <t>Nº de Comprobante 51</t>
  </si>
  <si>
    <t>TOTAL COMPROBANTE Nº 51</t>
  </si>
  <si>
    <t>Nº de Comprobante 52</t>
  </si>
  <si>
    <t>TOTAL COMPROBANTE Nº 52</t>
  </si>
  <si>
    <t>Nº de Comprobante 53</t>
  </si>
  <si>
    <t>TOTAL COMPROBANTE Nº 53</t>
  </si>
  <si>
    <t>Nº de Comprobante 54</t>
  </si>
  <si>
    <t>TOTAL COMPROBANTE Nº 54</t>
  </si>
  <si>
    <t>Nº de Comprobante 55</t>
  </si>
  <si>
    <t>TOTAL COMPROBANTE Nº 55</t>
  </si>
  <si>
    <t>Nº de Comprobante 56</t>
  </si>
  <si>
    <t>TOTAL COMPROBANTE Nº 56</t>
  </si>
  <si>
    <t>Nº de Comprobante 57</t>
  </si>
  <si>
    <t>TOTAL COMPROBANTE Nº 57</t>
  </si>
  <si>
    <t>Nº de Comprobante 58</t>
  </si>
  <si>
    <t>Día 23</t>
  </si>
  <si>
    <t>41100000</t>
  </si>
  <si>
    <t>TOTAL COMPROBANTE Nº 58</t>
  </si>
  <si>
    <t>Nº de Comprobante 59</t>
  </si>
  <si>
    <t>TOTAL COMPROBANTE Nº 59</t>
  </si>
  <si>
    <t>Nº de Comprobante 60</t>
  </si>
  <si>
    <t>TOTAL COMPROBANTE Nº 60</t>
  </si>
  <si>
    <t>Nº de Comprobante 61</t>
  </si>
  <si>
    <t>TOTAL COMPROBANTE Nº 61</t>
  </si>
  <si>
    <t>Nº de Comprobante 62</t>
  </si>
  <si>
    <t>TOTAL COMPROBANTE Nº 62</t>
  </si>
  <si>
    <t>Nº de Comprobante 63</t>
  </si>
  <si>
    <t>TOTAL COMPROBANTE Nº 63</t>
  </si>
  <si>
    <t>Nº de Comprobante 64</t>
  </si>
  <si>
    <t>Día 24</t>
  </si>
  <si>
    <t>TOTAL COMPROBANTE Nº 64</t>
  </si>
  <si>
    <t>Nº de Comprobante 65</t>
  </si>
  <si>
    <t>TOTAL COMPROBANTE Nº 65</t>
  </si>
  <si>
    <t>Nº de Comprobante 66</t>
  </si>
  <si>
    <t>TOTAL COMPROBANTE Nº 66</t>
  </si>
  <si>
    <t>Nº de Comprobante 67</t>
  </si>
  <si>
    <t>TOTAL COMPROBANTE Nº 67</t>
  </si>
  <si>
    <t>Nº de Comprobante 68</t>
  </si>
  <si>
    <t>TOTAL COMPROBANTE Nº 68</t>
  </si>
  <si>
    <t>Nº de Comprobante 69</t>
  </si>
  <si>
    <t>TOTAL COMPROBANTE Nº 69</t>
  </si>
  <si>
    <t>Nº de Comprobante 70</t>
  </si>
  <si>
    <t>TOTAL COMPROBANTE Nº 70</t>
  </si>
  <si>
    <t>Nº de Comprobante 71</t>
  </si>
  <si>
    <t>TOTAL COMPROBANTE Nº 71</t>
  </si>
  <si>
    <t>Nº de Comprobante 72</t>
  </si>
  <si>
    <t>TOTAL COMPROBANTE Nº 72</t>
  </si>
  <si>
    <t>Nº de Comprobante 73</t>
  </si>
  <si>
    <t>TOTAL COMPROBANTE Nº 73</t>
  </si>
  <si>
    <t>Nº de Comprobante 74</t>
  </si>
  <si>
    <t>TOTAL COMPROBANTE Nº 74</t>
  </si>
  <si>
    <t>Nº de Comprobante 75</t>
  </si>
  <si>
    <t>TOTAL COMPROBANTE Nº 75</t>
  </si>
  <si>
    <t>Nº de Comprobante 76</t>
  </si>
  <si>
    <t>TOTAL COMPROBANTE Nº 76</t>
  </si>
  <si>
    <t>Nº de Comprobante 77</t>
  </si>
  <si>
    <t>TOTAL COMPROBANTE Nº 77</t>
  </si>
  <si>
    <t>Nº de Comprobante 78</t>
  </si>
  <si>
    <t>TOTAL COMPROBANTE Nº 78</t>
  </si>
  <si>
    <t>Nº de Comprobante 79</t>
  </si>
  <si>
    <t>Cancela Docto 0 N° 1 TURISMO COCHA</t>
  </si>
  <si>
    <t>TOTAL COMPROBANTE Nº 79</t>
  </si>
  <si>
    <t>Nº de Comprobante 80</t>
  </si>
  <si>
    <t>Día 26</t>
  </si>
  <si>
    <t>TOTAL COMPROBANTE Nº 80</t>
  </si>
  <si>
    <t>Nº de Comprobante 81</t>
  </si>
  <si>
    <t>TOTAL COMPROBANTE Nº 81</t>
  </si>
  <si>
    <t>Nº de Comprobante 82</t>
  </si>
  <si>
    <t>TOTAL COMPROBANTE Nº 82</t>
  </si>
  <si>
    <t>Nº de Comprobante 83</t>
  </si>
  <si>
    <t>TOTAL COMPROBANTE Nº 83</t>
  </si>
  <si>
    <t>Nº de Comprobante 84</t>
  </si>
  <si>
    <t>33130100</t>
  </si>
  <si>
    <t>TOTAL COMPROBANTE Nº 84</t>
  </si>
  <si>
    <t>Nº de Comprobante 85</t>
  </si>
  <si>
    <t>TOTAL COMPROBANTE Nº 85</t>
  </si>
  <si>
    <t>Nº de Comprobante 86</t>
  </si>
  <si>
    <t>Día 30</t>
  </si>
  <si>
    <t>TOTAL COMPROBANTE Nº 86</t>
  </si>
  <si>
    <t>Nº de Comprobante 87</t>
  </si>
  <si>
    <t>TOTAL COMPROBANTE Nº 87</t>
  </si>
  <si>
    <t>Nº de Comprobante 88</t>
  </si>
  <si>
    <t>TOTAL COMPROBANTE Nº 88</t>
  </si>
  <si>
    <t>Nº de Comprobante 89</t>
  </si>
  <si>
    <t>TOTAL COMPROBANTE Nº 89</t>
  </si>
  <si>
    <t>Nº de Comprobante 90</t>
  </si>
  <si>
    <t>TOTAL COMPROBANTE Nº 90</t>
  </si>
  <si>
    <t>Nº de Comprobante 91</t>
  </si>
  <si>
    <t>TOTAL COMPROBANTE Nº 91</t>
  </si>
  <si>
    <t>Nº de Comprobante 92</t>
  </si>
  <si>
    <t>TOTAL COMPROBANTE Nº 92</t>
  </si>
  <si>
    <t>Nº de Comprobante 93</t>
  </si>
  <si>
    <t>TOTAL COMPROBANTE Nº 93</t>
  </si>
  <si>
    <t>Nº de Comprobante 94</t>
  </si>
  <si>
    <t>TOTAL COMPROBANTE Nº 94</t>
  </si>
  <si>
    <t>Nº de Comprobante 95</t>
  </si>
  <si>
    <t>TOTAL COMPROBANTE Nº 95</t>
  </si>
  <si>
    <t>Nº de Comprobante 96</t>
  </si>
  <si>
    <t>TOTAL COMPROBANTE Nº 96</t>
  </si>
  <si>
    <t>Nº de Comprobante 97</t>
  </si>
  <si>
    <t>TOTAL COMPROBANTE Nº 97</t>
  </si>
  <si>
    <t>Nº de Comprobante 98</t>
  </si>
  <si>
    <t>TOTAL COMPROBANTE Nº 98</t>
  </si>
  <si>
    <t>Nº de Comprobante 99</t>
  </si>
  <si>
    <t>TOTAL COMPROBANTE Nº 99</t>
  </si>
  <si>
    <t>Nº de Comprobante 100</t>
  </si>
  <si>
    <t>TOTAL COMPROBANTE Nº 100</t>
  </si>
  <si>
    <t>33130300</t>
  </si>
  <si>
    <t>SAN PRUDENCIO LTDA-ARRIENDO SEDE LINARES 201702</t>
  </si>
  <si>
    <t>Día 31</t>
  </si>
  <si>
    <t>33130500</t>
  </si>
  <si>
    <t>33170100</t>
  </si>
  <si>
    <t>33110700</t>
  </si>
  <si>
    <t>33140100</t>
  </si>
  <si>
    <t>33110600</t>
  </si>
  <si>
    <t>33130800</t>
  </si>
  <si>
    <t>33110300</t>
  </si>
  <si>
    <t>33140600</t>
  </si>
  <si>
    <t>33160100</t>
  </si>
  <si>
    <t>Remuneraciones por Pagar  CARO PINTO TAMAHI PAOLA</t>
  </si>
  <si>
    <t>Remuneraciones por Pagar  CRUZ OVALLE FRANCISCO JO</t>
  </si>
  <si>
    <t>Remuneraciones por Pagar  FIGUERAS DIAZ CRISTIAN A</t>
  </si>
  <si>
    <t>Remuneraciones por Pagar  LUQUE ZAPATA ANITA MARIA</t>
  </si>
  <si>
    <t>Remuneraciones por Pagar  NUÑEZ GUAJARDO ROSA AMEL</t>
  </si>
  <si>
    <t>Remuneraciones por Pagar  OLGUIN SALAZAR ROBERTO M</t>
  </si>
  <si>
    <t>Remuneraciones por Pagar  PARADA CID MIRTA MARCELA</t>
  </si>
  <si>
    <t>Remuneraciones por Pagar  PASTENES MANCILLA MARIA</t>
  </si>
  <si>
    <t>Remuneraciones por Pagar  ROMERO ESCOBAR GUILLERMI</t>
  </si>
  <si>
    <t>Remuneraciones por Pagar  TORRES ARAGON RODRIGO AN</t>
  </si>
  <si>
    <t>Descuento cuota Sindicato CARO PINTO TAMAHI PAOLA</t>
  </si>
  <si>
    <t>Descuento cuota Sindicato CRUZ OVALLE FRANCISCO JO</t>
  </si>
  <si>
    <t>Descuento cuota Sindicato ROMERO ESCOBAR GUILLERMI</t>
  </si>
  <si>
    <t>Descuento cuota Sindicato TORRES ARAGON RODRIGO AN</t>
  </si>
  <si>
    <t>AFC Cuprum</t>
  </si>
  <si>
    <t>AFC Habitat</t>
  </si>
  <si>
    <t>AFC Modelo</t>
  </si>
  <si>
    <t>AFC PlanVital</t>
  </si>
  <si>
    <t>AFC Provida</t>
  </si>
  <si>
    <t>AFP Capital</t>
  </si>
  <si>
    <t>AFP Cuprum</t>
  </si>
  <si>
    <t>AFP Habitat</t>
  </si>
  <si>
    <t>AFP Modelo</t>
  </si>
  <si>
    <t>AFP PlanVital</t>
  </si>
  <si>
    <t>AFP Provida</t>
  </si>
  <si>
    <t>Isapre Banmédica</t>
  </si>
  <si>
    <t>Isapre Colmena</t>
  </si>
  <si>
    <t>Isapre Cruz Blanca S.A.</t>
  </si>
  <si>
    <t>Mutual Mutual de Seguridad CCHC</t>
  </si>
  <si>
    <t>CCAF Los Andes</t>
  </si>
  <si>
    <t>INP</t>
  </si>
  <si>
    <t>Impuesto Unico</t>
  </si>
  <si>
    <t>33120100</t>
  </si>
  <si>
    <t>Centralización de Sueldos</t>
  </si>
  <si>
    <t>33120200</t>
  </si>
  <si>
    <t>33120400</t>
  </si>
  <si>
    <t>33120500</t>
  </si>
  <si>
    <t>Seguro de Cesantía Empleador Cuprum</t>
  </si>
  <si>
    <t>Seguro de Cesantía Empleador Habitat</t>
  </si>
  <si>
    <t>Seguro de Cesantía Empleador Modelo</t>
  </si>
  <si>
    <t>Seguro de Cesantía Empleador PlanVital</t>
  </si>
  <si>
    <t>Seguro de Cesantía Empleador Provida</t>
  </si>
  <si>
    <t>Seguro de Invalidez y Sobrevivencia Empleador Cupr</t>
  </si>
  <si>
    <t>Seguro de Invalidez y Sobrevivencia Empleador Habi</t>
  </si>
  <si>
    <t>Seguro de Invalidez y Sobrevivencia Empleador Mode</t>
  </si>
  <si>
    <t>Seguro de Invalidez y Sobrevivencia Empleador Plan</t>
  </si>
  <si>
    <t>Seguro de Invalidez y Sobrevivencia Empleador Prov</t>
  </si>
  <si>
    <t>Aporte Patronal Empleador Mutual de Seguridad CCHC</t>
  </si>
  <si>
    <t>Diferencia de Centralización</t>
  </si>
  <si>
    <t>RECLASIFICA CUENTAS - SINDICATO PDC</t>
  </si>
  <si>
    <t>ENERO</t>
  </si>
  <si>
    <t>APORTE ORDINARIO PDC- CONGRESO</t>
  </si>
  <si>
    <t>Cancela Docto 0 Nº 1 WALDO ANDRES CHACON MACCARINI</t>
  </si>
  <si>
    <t>Cancela Docto 0 Nº 28022017 NUÑEZ GUAJARDO ROSA AM</t>
  </si>
  <si>
    <t>Cancela Docto 0 Nº 201702 SINDICATO TRABAJADORES P</t>
  </si>
  <si>
    <t>Cancela Docto 0 Nº 1 OSSANDON</t>
  </si>
  <si>
    <t>Cancela Docto 0 Nº 1 TURISMO COCHA</t>
  </si>
  <si>
    <t>ANTICIPO TURISMO COCHA-PAGO PASAJES OSVALOD BADENI</t>
  </si>
  <si>
    <t>DEPOSITO EN EFECTIVO</t>
  </si>
  <si>
    <t>BH95 CYNTHIA FERRADA-GRABACION Y EDICION REFICHAJE</t>
  </si>
  <si>
    <t>Remuneraciones por Pagar  AROS LOPEZ EDITH PATRICA</t>
  </si>
  <si>
    <t>Remuneraciones por Pagar  HEINRICHSEN ALVAREZ JUAN</t>
  </si>
  <si>
    <t>Cancela Docto 0 Nº 1 CIRCULO AZUL</t>
  </si>
  <si>
    <t>Cancela Docto 0 Nº 1 INMOBILIARIA 4 SEPTIEMBRE LTD</t>
  </si>
  <si>
    <t>Cancela Docto 0 Nº 201704 SINDICATO TRABAJADORES P</t>
  </si>
  <si>
    <t>Cancela Docto 34 Nº 201742 LUQUE ZAPATA ANITA MARI</t>
  </si>
  <si>
    <t>Remuneraciones por Pagar  HERNANDEZ MORALES ROSARI</t>
  </si>
  <si>
    <t>Remuneraciones por Pagar  ZEGARRA BORI CONSTANZA B</t>
  </si>
  <si>
    <t>Cancela Docto 0 Nº 201625 LUQUE ZAPATA ANITA MARIA</t>
  </si>
  <si>
    <t>Cancela Docto 0 Nº 201743 LUQUE ZAPATA ANITA MARIA</t>
  </si>
  <si>
    <t>Cancela Docto 0 Nº 201725 LUQUE ZAPATA ANITA MARIA</t>
  </si>
  <si>
    <t>Cancela Docto 0 Nº 201643 LUQUE ZAPATA ANITA MARIA</t>
  </si>
  <si>
    <t>Cancela Docto 0 Nº 2160602 LUQUE ZAPATA ANITA MARI</t>
  </si>
  <si>
    <t>ARRIENDO SEDE RANCAGUA MES-GARANTIA-COMISION CRRED</t>
  </si>
  <si>
    <t>11120100</t>
  </si>
  <si>
    <t>Cancela Docto 0 Nº 1 SINDICATO TRABAJADORES PDC</t>
  </si>
  <si>
    <t>PAGO GARANTIA SEDE TALCA</t>
  </si>
  <si>
    <t>PAGO CONTRIBUCIONES INMOBILIARIA 4 SEPTIEMBRE LTDA</t>
  </si>
  <si>
    <t>Descuento cuota Sindicato PASTENES MANCILLA MARIA</t>
  </si>
  <si>
    <t>Total Acumulado</t>
  </si>
  <si>
    <t>LIBRO MAYOR</t>
  </si>
  <si>
    <t xml:space="preserve">S A L D O    A N T E R I O R      </t>
  </si>
  <si>
    <t>Debito</t>
  </si>
  <si>
    <t>Crédito</t>
  </si>
  <si>
    <t xml:space="preserve"> DB</t>
  </si>
  <si>
    <t>Total Mes de  Enero .</t>
  </si>
  <si>
    <t>DB</t>
  </si>
  <si>
    <t>Total Mes de  Marzo .</t>
  </si>
  <si>
    <t xml:space="preserve"> CR</t>
  </si>
  <si>
    <t>CR</t>
  </si>
  <si>
    <t>11010301 Banco Santander 9992322-9</t>
  </si>
  <si>
    <t xml:space="preserve">  Ingreso</t>
  </si>
  <si>
    <t>Total Mes de  Febrero .</t>
  </si>
  <si>
    <t>Total 11010301 Banco Santander 9992322-9</t>
  </si>
  <si>
    <t>11010302 Banco Santander 6549350-0</t>
  </si>
  <si>
    <t>Total 11010302 Banco Santander 6549350-0</t>
  </si>
  <si>
    <t>11010303 Banco Santander 6626084-4</t>
  </si>
  <si>
    <t>Total 11010303 Banco Santander 6626084-4</t>
  </si>
  <si>
    <t>11010304 Cuenta Unica 0-000-7030524-0</t>
  </si>
  <si>
    <t>Total 11010304 Cuenta Unica 0-000-7030524-0</t>
  </si>
  <si>
    <t>11010305 Banco Estado Alcaldes 820046-7</t>
  </si>
  <si>
    <t>Total 11010305 Banco Estado Alcaldes 820046-7</t>
  </si>
  <si>
    <t>11010306 Banco Estado Concejales 821851-0</t>
  </si>
  <si>
    <t>Total 11010306 Banco Estado Concejales 821851-0</t>
  </si>
  <si>
    <t>11010400 Fondo por Rendir</t>
  </si>
  <si>
    <t>Total 11010400 Fondo por Rendir</t>
  </si>
  <si>
    <t>11060200 Anticipo Proveedores</t>
  </si>
  <si>
    <t>Total 11060200 Anticipo Proveedores</t>
  </si>
  <si>
    <t>11060600 Deudores Varios</t>
  </si>
  <si>
    <t>Total 11060600 Deudores Varios</t>
  </si>
  <si>
    <t>11060700 Anticipo Honorarios</t>
  </si>
  <si>
    <t>Total 11060700 Anticipo Honorarios</t>
  </si>
  <si>
    <t>11100400 Gastos Anticipados</t>
  </si>
  <si>
    <t>Total 11100400 Gastos Anticipados</t>
  </si>
  <si>
    <t>11120100 Garantía de Arriendo</t>
  </si>
  <si>
    <t>Total 11120100 Garantía de Arriendo</t>
  </si>
  <si>
    <t>12010300 Terrenos</t>
  </si>
  <si>
    <t>Total 12010300 Terrenos</t>
  </si>
  <si>
    <t>12020800 Construcciones</t>
  </si>
  <si>
    <t>Total 12020800 Construcciones</t>
  </si>
  <si>
    <t>12030100 Maquinarias</t>
  </si>
  <si>
    <t>Total 12030100 Maquinarias</t>
  </si>
  <si>
    <t>12030400 Equipos Computacionales</t>
  </si>
  <si>
    <t>Total 12030400 Equipos Computacionales</t>
  </si>
  <si>
    <t>12030500 Muebles y Útiles</t>
  </si>
  <si>
    <t>Total 12030500 Muebles y Útiles</t>
  </si>
  <si>
    <t>12060200 Depreciación Maquinarias y Equipos</t>
  </si>
  <si>
    <t>Total 12060200 Depreciación Maquinarias y Equipos</t>
  </si>
  <si>
    <t>13030400 Licencias</t>
  </si>
  <si>
    <t>Total 13030400 Licencias</t>
  </si>
  <si>
    <t>13040100 Amortización del Ejercicio</t>
  </si>
  <si>
    <t>Total 13040100 Amortización del Ejercicio</t>
  </si>
  <si>
    <t>21050100 Proveedores nacionales</t>
  </si>
  <si>
    <t>Total 21050100 Proveedores nacionales</t>
  </si>
  <si>
    <t>21050200 Honorarios por pagar</t>
  </si>
  <si>
    <t>Total 21050200 Honorarios por pagar</t>
  </si>
  <si>
    <t>21050300 Remuneraciones por pagar</t>
  </si>
  <si>
    <t>Total 21050300 Remuneraciones por pagar</t>
  </si>
  <si>
    <t>21050600 Cuotas sindicato por pagar</t>
  </si>
  <si>
    <t>Total 21050600 Cuotas sindicato por pagar</t>
  </si>
  <si>
    <t>21050700 Rendiciones por pagar</t>
  </si>
  <si>
    <t>Total 21050700 Rendiciones por pagar</t>
  </si>
  <si>
    <t>21080101 Facturas por Recibir</t>
  </si>
  <si>
    <t>Total 21080101 Facturas por Recibir</t>
  </si>
  <si>
    <t>21080201 Provisión Vacaciones</t>
  </si>
  <si>
    <t>Total 21080201 Provisión Vacaciones</t>
  </si>
  <si>
    <t>21080401 AFP</t>
  </si>
  <si>
    <t>Total 21080401 AFP</t>
  </si>
  <si>
    <t>21080402 ISAPRE</t>
  </si>
  <si>
    <t>Total 21080402 ISAPRE</t>
  </si>
  <si>
    <t>21080404 Mutual de Seguridad CCHC por pagar</t>
  </si>
  <si>
    <t>Total 21080404 Mutual de Seguridad CCHC por pagar</t>
  </si>
  <si>
    <t>21080405 CCAF Los Andes por pagar</t>
  </si>
  <si>
    <t>Total 21080405 CCAF Los Andes por pagar</t>
  </si>
  <si>
    <t>21080406 INP por pagar</t>
  </si>
  <si>
    <t>Total 21080406 INP por pagar</t>
  </si>
  <si>
    <t>21080502 Retenciones Honorarios y Dietas</t>
  </si>
  <si>
    <t>Total 21080502 Retenciones Honorarios y Dietas</t>
  </si>
  <si>
    <t>21080503 Retenciones Impto. Unico 2º Categ.</t>
  </si>
  <si>
    <t>Total 21080503 Retenciones Impto. Unico 2º Categ.</t>
  </si>
  <si>
    <t>23010000 Capital Pagado</t>
  </si>
  <si>
    <t>Total 23010000 Capital Pagado</t>
  </si>
  <si>
    <t>23020000 Reservas Revalorizacion del Capital</t>
  </si>
  <si>
    <t>Total 23020000 Reservas Revalorizacion del Capital</t>
  </si>
  <si>
    <t>23070300 Pérdidas Acumuladas (Menos)</t>
  </si>
  <si>
    <t>Total 23070300 Pérdidas Acumuladas (Menos)</t>
  </si>
  <si>
    <t>23080000 Convergencia IFRS</t>
  </si>
  <si>
    <t>Total 23080000 Convergencia IFRS</t>
  </si>
  <si>
    <t>33110300 Otros Gastos de Administración</t>
  </si>
  <si>
    <t>Total 33110300 Otros Gastos de Administración</t>
  </si>
  <si>
    <t>33110600 Fomento Participación Femenina</t>
  </si>
  <si>
    <t>Total 33110600 Fomento Participación Femenina</t>
  </si>
  <si>
    <t>33110700 Fomento Participación Jóvenes</t>
  </si>
  <si>
    <t>Total 33110700 Fomento Participación Jóvenes</t>
  </si>
  <si>
    <t>33110800 Formación Militantes</t>
  </si>
  <si>
    <t>Total 33110800 Formación Militantes</t>
  </si>
  <si>
    <t>33120100 Sueldo Fijo</t>
  </si>
  <si>
    <t>Total 33120100 Sueldo Fijo</t>
  </si>
  <si>
    <t>33120200 Sueldo Variable</t>
  </si>
  <si>
    <t>Total 33120200 Sueldo Variable</t>
  </si>
  <si>
    <t>33120300 Gratificación</t>
  </si>
  <si>
    <t>Total 33120300 Gratificación</t>
  </si>
  <si>
    <t>33120400 Asignaciones</t>
  </si>
  <si>
    <t>Total 33120400 Asignaciones</t>
  </si>
  <si>
    <t>33120500 Aporte Patronal</t>
  </si>
  <si>
    <t>Total 33120500 Aporte Patronal</t>
  </si>
  <si>
    <t>33120600 Vacaciones</t>
  </si>
  <si>
    <t>Total 33120600 Vacaciones</t>
  </si>
  <si>
    <t>33120800 Otros Beneficios al Personal</t>
  </si>
  <si>
    <t>Total 33120800 Otros Beneficios al Personal</t>
  </si>
  <si>
    <t>33130100 Arriendos de Sedes</t>
  </si>
  <si>
    <t>Total 33130100 Arriendos de Sedes</t>
  </si>
  <si>
    <t>33130300 Gastos Comunes</t>
  </si>
  <si>
    <t>Total 33130300 Gastos Comunes</t>
  </si>
  <si>
    <t>33130400 Servicios Básicos</t>
  </si>
  <si>
    <t>Total 33130400 Servicios Básicos</t>
  </si>
  <si>
    <t>33130500 Gastos de conectividad</t>
  </si>
  <si>
    <t>Total 33130500 Gastos de conectividad</t>
  </si>
  <si>
    <t>33130600 Artículos de Oficina</t>
  </si>
  <si>
    <t>Total 33130600 Artículos de Oficina</t>
  </si>
  <si>
    <t>33130800 Mantención y Reparación</t>
  </si>
  <si>
    <t>Total 33130800 Mantención y Reparación</t>
  </si>
  <si>
    <t>33140400 Asesorías Tecnológicas</t>
  </si>
  <si>
    <t>Total 33140400 Asesorías Tecnológicas</t>
  </si>
  <si>
    <t>33140600 Honorarios Partido</t>
  </si>
  <si>
    <t>Total 33140600 Honorarios Partido</t>
  </si>
  <si>
    <t>33140800 Congresos y Reuniones</t>
  </si>
  <si>
    <t>Total 33140800 Congresos y Reuniones</t>
  </si>
  <si>
    <t>33160100 Gastos Notariales y Judiciales</t>
  </si>
  <si>
    <t>Total 33160100 Gastos Notariales y Judiciales</t>
  </si>
  <si>
    <t>33160200 Gastos de Viaje y Traslados</t>
  </si>
  <si>
    <t>Total 33160200 Gastos de Viaje y Traslados</t>
  </si>
  <si>
    <t>33160300 Gastos de Hospedaje</t>
  </si>
  <si>
    <t>Total 33160300 Gastos de Hospedaje</t>
  </si>
  <si>
    <t>33160400 Gastos de Alimentación</t>
  </si>
  <si>
    <t>Total 33160400 Gastos de Alimentación</t>
  </si>
  <si>
    <t>33160900 Gastos menores</t>
  </si>
  <si>
    <t>Total 33160900 Gastos menores</t>
  </si>
  <si>
    <t>33170100 Comisión Banco</t>
  </si>
  <si>
    <t>Total 33170100 Comisión Banco</t>
  </si>
  <si>
    <t>41010000 Cotizaciones Ordinarias</t>
  </si>
  <si>
    <t>Total 41010000 Cotizaciones Ordinarias</t>
  </si>
  <si>
    <t>41020000 Cotizaciones Extraordinarias</t>
  </si>
  <si>
    <t>Total 41020000 Cotizaciones Extraordinarias</t>
  </si>
  <si>
    <t>41050000 Cotizaciones Senadores</t>
  </si>
  <si>
    <t>Total 41050000 Cotizaciones Senadores</t>
  </si>
  <si>
    <t>41090000 Arriendos percibidos Linares</t>
  </si>
  <si>
    <t>Total 41090000 Arriendos percibidos Linares</t>
  </si>
  <si>
    <t>41100000 Aporte SERVEL</t>
  </si>
  <si>
    <t>Total 41100000 Aporte SERVEL</t>
  </si>
  <si>
    <t>LIBRO INVENTARIO Y BALANCE</t>
  </si>
  <si>
    <t>DETALLE DE ACTIVOS</t>
  </si>
  <si>
    <t>DESCRIPCION</t>
  </si>
  <si>
    <t>10951268-0</t>
  </si>
  <si>
    <t xml:space="preserve">DOCUMENTO </t>
  </si>
  <si>
    <t>CANCELACION</t>
  </si>
  <si>
    <t>NUMERO</t>
  </si>
  <si>
    <t>FECHA</t>
  </si>
  <si>
    <t>VENC.</t>
  </si>
  <si>
    <t>GLOSA</t>
  </si>
  <si>
    <t>DEBITO</t>
  </si>
  <si>
    <t>CREDITO</t>
  </si>
  <si>
    <t>Cancela Docto 0 Nº 201605 TAMAHI CARO</t>
  </si>
  <si>
    <t>APLICA DIFERENCIAS RENDICIONES TAMAHI CARO</t>
  </si>
  <si>
    <t>13453599-7</t>
  </si>
  <si>
    <t>RENDICION DE GASTOS ANITA LUQUE CHQ 4531619</t>
  </si>
  <si>
    <t>Cancela Docto 0 Nº 201604 ANITA MARIA LUQUE ZAPATA</t>
  </si>
  <si>
    <t>RENDICION DE GASTOS ANITA LUQUE CHQ 4531712</t>
  </si>
  <si>
    <t>Cancela Docto 0 Nº 201616 ANITA MARIA LUQUE ZAPATA</t>
  </si>
  <si>
    <t>Tra</t>
  </si>
  <si>
    <t>Cancela Docto 0 Nº 201625 ANITA MARIA LUQUE ZAPATA</t>
  </si>
  <si>
    <t>Cancela Docto 0 Nº 2160902 LUQUE ZAPATA ANITA MARI</t>
  </si>
  <si>
    <t>16095162-1</t>
  </si>
  <si>
    <t>Cancela Docto 34 Nº 1 TURISMO COCHA</t>
  </si>
  <si>
    <t>COMISION BANCO SANTANDER</t>
  </si>
  <si>
    <t>IVA BANCO SANTANDER</t>
  </si>
  <si>
    <t>Cancela Docto 0 Nº 4 COMISION BANCO SANTANDER</t>
  </si>
  <si>
    <t>Cancela Docto 0 Nº 816 COMISION BANCO SANTANDER</t>
  </si>
  <si>
    <t>INMOBILIARIA 4 SEPTIEMBRE LTDA</t>
  </si>
  <si>
    <t>PC VIC MACKENNA 1935 CALAMA 988-020 20160630</t>
  </si>
  <si>
    <t>PC ALAMEDA 1460 BX 5 SANTIAGO 390-063 20160630</t>
  </si>
  <si>
    <t>PC ALAMEDA 1460 BX 7 SANTIAGO 390-065 20160630</t>
  </si>
  <si>
    <t>PC MERCED 113 SAN FELIPE 144-005 20160630</t>
  </si>
  <si>
    <t>PC F VELASCO 17 SANTIAGO 48-007 20160630</t>
  </si>
  <si>
    <t>PC ALAMEDA 1460 OF 101 SANTIAGO 390-126 20160630</t>
  </si>
  <si>
    <t>PC ALAMEDA 1460 OF 1202B SANTIAGO 390-128 20160630</t>
  </si>
  <si>
    <t>PC ALAMEDA 1460 BD 3 SANTIAGO 390-125 20160630</t>
  </si>
  <si>
    <t>PC SERRANO 712 IQUIQUE 260-020 20160630</t>
  </si>
  <si>
    <t>PC ALAMEDA 1460 BX 1 SANTIAGO 390-020 20160630</t>
  </si>
  <si>
    <t>PC ALAMEDA 1460 BX 9 SANTIAGO 390-067 20160630</t>
  </si>
  <si>
    <t>PC ALAMEDA 1460 BX 10 SANTIAGO 390-068 20160630</t>
  </si>
  <si>
    <t>PC ALAMEDA 1460 BX 8 SANTIAGO 390-066 20160630</t>
  </si>
  <si>
    <t>PC ALAMEDA 1460 BX 6 SANTIAGO 390-064 20160630</t>
  </si>
  <si>
    <t>PC ALAMEDA 1460 BX 4 SANTIAGO 390-062 20160630</t>
  </si>
  <si>
    <t>PC ALAMEDA 1460 BX 3 SANTIAGO 390-061 20160630</t>
  </si>
  <si>
    <t>PC ALAMEDA 1460 BX 2 SANTIAGO 390-060 20160630</t>
  </si>
  <si>
    <t>PAGO CONTRIBUCIONES ROL988-020  - 201609</t>
  </si>
  <si>
    <t>PAGO CONTRIBUCIONES ROL 144-005- 201609</t>
  </si>
  <si>
    <t>PAGO CONTRIBUCIONES ROL 390-128 - 201609</t>
  </si>
  <si>
    <t>PAGO CONTRIBUCIONES ROL 390-125  - 201609</t>
  </si>
  <si>
    <t>PAGO CONTRIBUCIONES ROL 390-020  - 201609</t>
  </si>
  <si>
    <t>PAGO CONTRIBUCIONES ROL 390-060  - 201609</t>
  </si>
  <si>
    <t>PAGO CONTRIBUCIONES ROL 390-061  - 201609</t>
  </si>
  <si>
    <t>PAGO CONTRIBUCIONES ROL 390-062  - 201609</t>
  </si>
  <si>
    <t>PAGO CONTRIBUCIONES ROL 390-063  - 201609</t>
  </si>
  <si>
    <t>PAGO CONTRIBUCIONES ROL 390-064  - 201609</t>
  </si>
  <si>
    <t>PAGO CONTRIBUCIONES ROL 390-065  - 201609</t>
  </si>
  <si>
    <t>PAGO CONTRIBUCIONES ROL 390-066  - 201609</t>
  </si>
  <si>
    <t>PAGO CONTRIBUCIONES ROL 390-067  - 201609</t>
  </si>
  <si>
    <t>PAGO CONTRIBUCIONES ROL 390-068  - 201609</t>
  </si>
  <si>
    <t>BH 45 CARLOS BRAVO TOUTIN - PTMO SANTA LUCIA</t>
  </si>
  <si>
    <t>201601 COT PREV CIRCULO AZUL FONASA</t>
  </si>
  <si>
    <t>201601 COT PREV CIRCULO AZUL AFP</t>
  </si>
  <si>
    <t>201602 COT PREV CIRCULO AZUL AFP</t>
  </si>
  <si>
    <t>201602 COT PREV CIRCULO AZUL FONASA</t>
  </si>
  <si>
    <t>201603 COT PREV CIRCULO AZUL AFP</t>
  </si>
  <si>
    <t>201603 COT PREV CIRCULO AZUL FONASA</t>
  </si>
  <si>
    <t>201604 COT PREV CIRCULO AZUL FONASA</t>
  </si>
  <si>
    <t>201604 COT PREV CIRCULO AZUL AFP</t>
  </si>
  <si>
    <t>201605 COT PREV CIRCULO AZUL AFP</t>
  </si>
  <si>
    <t>201605 COT PREV CIRCULO AZUL FONASA</t>
  </si>
  <si>
    <t>Cancela Docto 0 Nº 1 201512 COT PREV CIRCULO AZUL</t>
  </si>
  <si>
    <t>Cancela Docto 0 Nº 1 CIRCULO AZUL PREVISIONES 2016</t>
  </si>
  <si>
    <t>FXR TAMAHI CARO DIF CH 4531609 11.01.2016</t>
  </si>
  <si>
    <t>PC SERRANO 389 PTO MONTT 749-011 20160630</t>
  </si>
  <si>
    <t>PREVIRED PAGO FONASA  CIRCULO AZUL S.A. - 201608</t>
  </si>
  <si>
    <t>PREVIRED PAGO AFP  CIRCULO AZUL S.A. - 201608</t>
  </si>
  <si>
    <t>PAGO CONTRIBUCIONES ROL 749-011 201609 CIRCULO AZU</t>
  </si>
  <si>
    <t>CONTRIBUCIONES ROL 749-11 CIRCULO AZUL</t>
  </si>
  <si>
    <t>Detalle de Apertura</t>
  </si>
  <si>
    <t>Cancela Docto 0 Nº 2 CIRCULO AZUL - PREVISIONES 20</t>
  </si>
  <si>
    <t>Cancela Docto 0 Nº 201607 CIRCULO AZUL</t>
  </si>
  <si>
    <t>Cancela Docto 0 Nº 201608 CIRCULO AZUL</t>
  </si>
  <si>
    <t>RICARDO SANCHEZ VALDES</t>
  </si>
  <si>
    <t>8732221-1</t>
  </si>
  <si>
    <t>MARCELA ALBORNOZ DACHELET</t>
  </si>
  <si>
    <t>9639684-8</t>
  </si>
  <si>
    <t>ELISA ONALEZ VALLS</t>
  </si>
  <si>
    <t>TOTAL DETALLE DE ACTIVOS</t>
  </si>
  <si>
    <t>DETALLE DE PASIVOS</t>
  </si>
  <si>
    <t>Cancela Docto 34 Nº 22814 CIRCULO ESPAÑOL CENTRO S</t>
  </si>
  <si>
    <t>6555573-5</t>
  </si>
  <si>
    <t>BH 78 GONZALO DUARTE HONORARIOS</t>
  </si>
  <si>
    <t>10586919-3</t>
  </si>
  <si>
    <t>BH 46 - WALDO CHACON - ASESORIA</t>
  </si>
  <si>
    <t>12976505-4</t>
  </si>
  <si>
    <t>PBH/23P. PARRA- REP.SEDE LINARES</t>
  </si>
  <si>
    <t>17035556-3</t>
  </si>
  <si>
    <t>17238687-3</t>
  </si>
  <si>
    <t>EDUARDO  HERNANDEZ ASTUD</t>
  </si>
  <si>
    <t>APOYO TRABAJO UNIVERSITARIO</t>
  </si>
  <si>
    <t>Cancela Docto 11 Nº 28 EDUARDO JAVIER HERNANDEZ AS</t>
  </si>
  <si>
    <t>1-9</t>
  </si>
  <si>
    <t>SINDICATO TRABAJADORES PDC</t>
  </si>
  <si>
    <t>4226249-8</t>
  </si>
  <si>
    <t>Cancela Docto 0 Nº 201607 GUILLERMINA ROMERO ESCOB</t>
  </si>
  <si>
    <t>5071186-2</t>
  </si>
  <si>
    <t>Cancela CUOTA SEPTIEMBRE Y OCTUBRE 2016 - SINDICAT</t>
  </si>
  <si>
    <t>Cancela Docto 0 Nº 11 CRUZ OVALLE FRANCISCO JOSE</t>
  </si>
  <si>
    <t>PAGO CUOTA SINDICATO JUN-JUL-AGO 2016</t>
  </si>
  <si>
    <t>Cancela Docto 0 Nº 201607 FRANCISCO CRUZ OVALLE</t>
  </si>
  <si>
    <t>Cancela Docto 0 Nº 201607 TAMAHI CARO</t>
  </si>
  <si>
    <t>11478304-8</t>
  </si>
  <si>
    <t>13095436-7</t>
  </si>
  <si>
    <t>Ing</t>
  </si>
  <si>
    <t>TOTAL DETALLE DE PASIVOS</t>
  </si>
  <si>
    <t>GARANTIA ARRIENDO TALCA</t>
  </si>
  <si>
    <t>GARANTIA ARRIENDO TEMUCO</t>
  </si>
  <si>
    <t>Eleuterio Ramírez s/n, Lote 2 - Coihueco</t>
  </si>
  <si>
    <t>TERRENOS</t>
  </si>
  <si>
    <t>Manuel Rodríguez 688, Los Andes</t>
  </si>
  <si>
    <t>Calle Arturo Prat N° 130 - Puerto Natales</t>
  </si>
  <si>
    <t>Calle Esmeralda N° 956 - La Unión</t>
  </si>
  <si>
    <t>Calle Cochrane N° 239 - Valdivia</t>
  </si>
  <si>
    <t>Calle O´Carrol N° 1152 - Collipulli</t>
  </si>
  <si>
    <t>Calle General Urrutia N° 474 - Nueva Imperial</t>
  </si>
  <si>
    <t>Calle Manuel Bulnes N° 232 - Lebu</t>
  </si>
  <si>
    <t>Calle Urizar N° 394 - Yumbel</t>
  </si>
  <si>
    <t>Calle Valdivia N°370 - Talcahuano</t>
  </si>
  <si>
    <t>Calle Ortiz de Rozas N° 474 - Florida (Bio Bio)</t>
  </si>
  <si>
    <t>Calle Maipú N°282 - Linares</t>
  </si>
  <si>
    <t>Calle Federico Errázuriz N° 347 - Buin</t>
  </si>
  <si>
    <t>Calle Patagonia N°12537 - La Pintana</t>
  </si>
  <si>
    <t>Calle Severino Casorzo N°1341 - Independencia</t>
  </si>
  <si>
    <t>Calle Jose Joaquín Pérez N°366 al 370 - La Calera</t>
  </si>
  <si>
    <t>Calle Colon N° 256 - La Serena</t>
  </si>
  <si>
    <t>Calle Arturo Prat N° 1735 - Vallenar</t>
  </si>
  <si>
    <t>Calle chañarcillo N°399 - Copiapó</t>
  </si>
  <si>
    <t>20 licencias AIO C20-00 CELERON J3060 4GB ITB 19,5 HD WINDOWS 10 BLANCO</t>
  </si>
  <si>
    <t>INTANGIBLE (LICENCIAS)</t>
  </si>
  <si>
    <t xml:space="preserve">20 LICENCIAS OFFICE 2016 HOGAR Y EMPRESAS- NUEVO PACKAGING </t>
  </si>
  <si>
    <t>SW 6060 SOFTWARE CONFERENCIA INTERFAZ DE AUDIO POR RED SHURE</t>
  </si>
  <si>
    <t>SOFTWARE</t>
  </si>
  <si>
    <t>SW 6000 SOFTWARE CONFERENCIA SOFTWARE SHURE</t>
  </si>
  <si>
    <t>FL 6000FTWARE CONFERENCIA SISTEMA DIS-CCU SHURE</t>
  </si>
  <si>
    <t>SW 6005 CUA SOFTWARE CONFERENCIA ADMINISTRADOR DE COMFERENCIA SHURE</t>
  </si>
  <si>
    <t>SW 6010 SOFTWARE CONFERENCIA SHURE</t>
  </si>
  <si>
    <t>SW 6012 SOFTWARE CONFERENCIA SHURE</t>
  </si>
  <si>
    <t>SW 6008 CUA SOFTWARE USUARIO DE CONFERENCIA SHURE</t>
  </si>
  <si>
    <t>DANTE VIRTUAL SOUNDCARD SOFWARE CONFERENCIA PC ALL IN ONE SHURE</t>
  </si>
  <si>
    <t xml:space="preserve">silla pc malla resp alto ng </t>
  </si>
  <si>
    <t xml:space="preserve">OTRAS PROPIEDADES,PLANTA Y EQUIPO </t>
  </si>
  <si>
    <t xml:space="preserve">silla visita malla 58x82 negro </t>
  </si>
  <si>
    <t>archivador prima 89x40x113 ng</t>
  </si>
  <si>
    <t>cajonera 2cj1kdx prima48x49x68n</t>
  </si>
  <si>
    <t>Esc prima 150x80x75  negr0</t>
  </si>
  <si>
    <t>IMPRESORA HP LASERJET PRO  MFP M477FDW (CF379A#A)</t>
  </si>
  <si>
    <t>EQUIPOS COMPUTACIONALES</t>
  </si>
  <si>
    <t>DC 6990 P SV UNIDAD PRESIDENTE CONFERENICA PORTABLE TOUCCH SCREEN SHURE</t>
  </si>
  <si>
    <t>GM 5923 BK MICROFONO CONFERENCIA GOOSENECK 50 CM SHURE</t>
  </si>
  <si>
    <t>ANI4IN-BLOCK BK CONTROL CONFERENCIA INTERFAZ DE AUDIO POR RED SHURE</t>
  </si>
  <si>
    <t>DIS-CCU BK CONTROL  CONFERENCIA UNIDAD DE CONTROL SHURE</t>
  </si>
  <si>
    <t>ET 2232 BK PC ALL IN ONE ASUS</t>
  </si>
  <si>
    <t>MULTIFUNCION HP OFFICEJET PRO X476DW</t>
  </si>
  <si>
    <t xml:space="preserve">Proyector EPSON S18 </t>
  </si>
  <si>
    <t>CPU HP AIO 19-205OLA PENTIUM QUAD CORE</t>
  </si>
  <si>
    <t>CPU A4 5000 1.5 HD 8330</t>
  </si>
  <si>
    <t>Multifuncional Brother Laser MFC-7460DN</t>
  </si>
  <si>
    <t>EDIFICACION</t>
  </si>
  <si>
    <t>Calle Nueva York N° 53 - Oficina N°83 - Santiago</t>
  </si>
  <si>
    <t>IDP-651106K-IDP dual sised card prunter smart 30d/no encoding option/usb/kit s/n 3DIA000000EC07737</t>
  </si>
  <si>
    <t xml:space="preserve">ARTICULOS DE OFICINA </t>
  </si>
  <si>
    <t>pf 2196 ceal ltda maquina hacer carnet</t>
  </si>
  <si>
    <t>Trituradora de papel Rexel Mercury 1630 16 HJS</t>
  </si>
  <si>
    <t>Valor neto</t>
  </si>
  <si>
    <t>Depreciacion acumulada 2016</t>
  </si>
  <si>
    <t>Depreciación del ejercicio</t>
  </si>
  <si>
    <t>Depreciacion acumulada 2015</t>
  </si>
  <si>
    <t>Meses a depreciar</t>
  </si>
  <si>
    <t>Valor residual</t>
  </si>
  <si>
    <t xml:space="preserve">Valor Libro </t>
  </si>
  <si>
    <t>Valor libro</t>
  </si>
  <si>
    <t>Depreciacion acumulada final 2015</t>
  </si>
  <si>
    <t>Depreciacion del ejercicio</t>
  </si>
  <si>
    <t>Depreciacion acumulada inicial IFRS</t>
  </si>
  <si>
    <t>Saldo IFRS vida util</t>
  </si>
  <si>
    <t>Consumo del ejercicio</t>
  </si>
  <si>
    <t>Vida util inicial IFRS</t>
  </si>
  <si>
    <t>Valor a depreciar</t>
  </si>
  <si>
    <t>Deterioro</t>
  </si>
  <si>
    <t>Credito AF</t>
  </si>
  <si>
    <t>Saldo inicial IFRS</t>
  </si>
  <si>
    <t>Valor Inicial</t>
  </si>
  <si>
    <t>Valor UF</t>
  </si>
  <si>
    <t>Tip</t>
  </si>
  <si>
    <t>Fecha de compra</t>
  </si>
  <si>
    <t>Detalle del bien</t>
  </si>
  <si>
    <t>N° bien</t>
  </si>
  <si>
    <t>N° cuenta</t>
  </si>
  <si>
    <t xml:space="preserve">Diferencia </t>
  </si>
  <si>
    <t>Depreciación</t>
  </si>
  <si>
    <t xml:space="preserve">Vida util inicial </t>
  </si>
  <si>
    <t>01.01.2015</t>
  </si>
  <si>
    <t>UF</t>
  </si>
  <si>
    <t>CUADRO PROPIEDAD PLANTA Y EQUIPO AL 31 DE DICIEMBRE DE 2016</t>
  </si>
  <si>
    <t>CUADRO DETALLE ACTIVO FIJO AÑO 2016</t>
  </si>
  <si>
    <t>Cancela Docto 0 Nº 1 JAIME ANDRES ILLANES GONZALEZ</t>
  </si>
  <si>
    <t>Cancela Docto 0 Nº 201707 SINDICATO TRABAJADORES P</t>
  </si>
  <si>
    <t>CARLA BAAR</t>
  </si>
  <si>
    <t>Gastos de Representación</t>
  </si>
  <si>
    <t>76067326-9</t>
  </si>
  <si>
    <t>EDGE SPA</t>
  </si>
  <si>
    <t>76530942-5</t>
  </si>
  <si>
    <t>UNDER PRODUCCIONES</t>
  </si>
  <si>
    <t>90635000-9</t>
  </si>
  <si>
    <t>TELEFONICA CHILE SA</t>
  </si>
  <si>
    <t>10972598-6</t>
  </si>
  <si>
    <t>JAIME ANDRES ILLANES GONZALEZ</t>
  </si>
  <si>
    <t>Cancela Docto 0 Nº 1 EMPRESA DE TRANSPORTES  RURAL</t>
  </si>
  <si>
    <t>F12155 EDGE SPA- SILLAS</t>
  </si>
  <si>
    <t>Cancela Docto 34 Nº 12115 EDGE SPA</t>
  </si>
  <si>
    <t>Cancela Docto 0 Nº 41 UNDER PRODUCCIONES</t>
  </si>
  <si>
    <t>F41 UNDER PRODUCCIONES</t>
  </si>
  <si>
    <t>10033645-6</t>
  </si>
  <si>
    <t>10855862-8</t>
  </si>
  <si>
    <t>12325801-0</t>
  </si>
  <si>
    <t>15343316-K</t>
  </si>
  <si>
    <t>16877930-5</t>
  </si>
  <si>
    <t>17603412-2</t>
  </si>
  <si>
    <t>Cancela Docto 0 Nº 201703 SINDICATO TRABAJADORES P</t>
  </si>
  <si>
    <t>Cancela Docto 0 Nº 201706 SINDICATO TRABAJADORES P</t>
  </si>
  <si>
    <t>33110100 Gastos de Representación</t>
  </si>
  <si>
    <t>Total 33110100 Gastos de Representación</t>
  </si>
  <si>
    <t>Cancela Docto 0 Nº 201792 FRANCISCO JOSE NAZAR DIA</t>
  </si>
  <si>
    <t>GARANTIA ARRIENDO COYHAIQUE</t>
  </si>
  <si>
    <t>CUEVAS ALANIZ ROLANDO</t>
  </si>
  <si>
    <t>Cancela Docto 0 Nº 1 NEO SOFTWARE SPA</t>
  </si>
  <si>
    <t>PAGO AGUA NUÑOA</t>
  </si>
  <si>
    <t>GARANTIA ARRIENDO COYAHIQUESANDRA SOTO BURGOS</t>
  </si>
  <si>
    <t>Cancela Docto 0 Nº 31082017 PASTENES MANCILLA MARI</t>
  </si>
  <si>
    <t>F2071- JAIME ILLANES - GLOBOS ANIVERSARIO</t>
  </si>
  <si>
    <t>Descuento cuota Sindicato OLGUIN SALAZAR ROBERTO M</t>
  </si>
  <si>
    <t>Descuento cuota Sindicato PARADA CID MIRTA MARCELA</t>
  </si>
  <si>
    <t>Remuneraciones por Pagar  CUEVAS ALANIS ROLANDO</t>
  </si>
  <si>
    <t>8534474-9</t>
  </si>
  <si>
    <t>SANDRA SOTO BURGOS</t>
  </si>
  <si>
    <t>RENDICION PAULA NUCHE</t>
  </si>
  <si>
    <t>Cancela Docto 0 Nº 30082017 PASTENES MANCILLA MARI</t>
  </si>
  <si>
    <t>Cancela Docto 0 Nº 2017101 PAULA NUCHE</t>
  </si>
  <si>
    <t>Cancela Docto 11 Nº 5 ASESORIAS LEGALES Y PROFESIO</t>
  </si>
  <si>
    <t>Cancela Docto 0 Nº 31082017 SINDICATO TRABAJADORES</t>
  </si>
  <si>
    <t>ARRIENDO RECIBIDO LINARES</t>
  </si>
  <si>
    <t>Cancela Docto 0 Nº 2017107 FRANCISCO JOSE NAZAR DI</t>
  </si>
  <si>
    <t>Descuento cuota Sindicato AROS LOPEZ EDITH PATRICA</t>
  </si>
  <si>
    <t>Descuento cuota Sindicato HEINRICHSEN ALVAREZ JUAN</t>
  </si>
  <si>
    <t>Descuento cuota Sindicato HERNANDEZ MORALES ROSARI</t>
  </si>
  <si>
    <t>Descuento cuota Sindicato LUQUE ZAPATA ANITA MARIA</t>
  </si>
  <si>
    <t>Descuento cuota Sindicato ZEGARRA BORI CONSTANZA B</t>
  </si>
  <si>
    <t>17289644-8</t>
  </si>
  <si>
    <t>CUEVAS ALANIS ROLANDO</t>
  </si>
  <si>
    <t>10206758-4</t>
  </si>
  <si>
    <t>17448690-5</t>
  </si>
  <si>
    <t>PAULA NUCHE</t>
  </si>
  <si>
    <t>Valor Libro</t>
  </si>
  <si>
    <t>Depreciación acumualda</t>
  </si>
  <si>
    <t>Valor Neto</t>
  </si>
  <si>
    <t>Banco Estado Diputados 828584-5(261)</t>
  </si>
  <si>
    <t>Banco Estado Senadores 828585-3(262)</t>
  </si>
  <si>
    <t>Banco Estado Consejeros Regionales 828810-1(263)</t>
  </si>
  <si>
    <t xml:space="preserve">Propiedades en Transito </t>
  </si>
  <si>
    <t>Otros Ingresos</t>
  </si>
  <si>
    <t>APORTE SENADORES</t>
  </si>
  <si>
    <t>GARANTIA ARRIENDO LINARES</t>
  </si>
  <si>
    <t>GARANTIA ARRIENDO CONCEPCION</t>
  </si>
  <si>
    <t>REVALIDACION CHEQUE NAVIS</t>
  </si>
  <si>
    <t>Cancela Docto 0 Nº 31122017 CUEVAS ALANIS ROLANDO</t>
  </si>
  <si>
    <t>Cancela Docto 0 Nº 30102017 TORRES ARAGON RODRIGO</t>
  </si>
  <si>
    <t>SENADORES</t>
  </si>
  <si>
    <t>DIPUTADOS</t>
  </si>
  <si>
    <t>12010400</t>
  </si>
  <si>
    <t>Propiedades en Transito</t>
  </si>
  <si>
    <t>41080000</t>
  </si>
  <si>
    <t>Descuento cuota Sindicato CUEVAS ALANIS ROLANDO</t>
  </si>
  <si>
    <t>Descuento cuota Sindicato FIGUERAS DIAZ CRISTIAN A</t>
  </si>
  <si>
    <t>CONSEJEROS NACIONALES</t>
  </si>
  <si>
    <t>11010308 Banco Estado Diputados 828584-5(261)</t>
  </si>
  <si>
    <t>Total 11010308 Banco Estado Diputados 828584-5(261)</t>
  </si>
  <si>
    <t>11010309 Banco Estado Senadores 828585-3(262)</t>
  </si>
  <si>
    <t>Total 11010309 Banco Estado Senadores 828585-3(262)</t>
  </si>
  <si>
    <t>11010310 Banco Estado Consejeros Regionales 828810-1(263)</t>
  </si>
  <si>
    <t>Total 11010310 Banco Estado Consejeros Regionales 828810-1(263)</t>
  </si>
  <si>
    <t>12010400 Propiedades en Transito</t>
  </si>
  <si>
    <t>Total 12010400 Propiedades en Transito</t>
  </si>
  <si>
    <t>41080000 Otros Ingresos</t>
  </si>
  <si>
    <t>Total 41080000 Otros Ingresos</t>
  </si>
  <si>
    <t>96556940-5</t>
  </si>
  <si>
    <t>PROVEEDORES INTEGRALES SA</t>
  </si>
  <si>
    <t>76211856-4</t>
  </si>
  <si>
    <t>SOC. INMOBILIARIA E INVERSIONES SAN PRUDENCIO LTDA</t>
  </si>
  <si>
    <t>ARRIENDO EN GARANTIA SEDE CONCEPCION</t>
  </si>
  <si>
    <t>88525600-7</t>
  </si>
  <si>
    <t>ARRIENDO EN GARANTIA SEDE LINARES</t>
  </si>
  <si>
    <t xml:space="preserve">REGULARIZACION </t>
  </si>
  <si>
    <t xml:space="preserve">FOLIO </t>
  </si>
  <si>
    <t xml:space="preserve">DIRECCION </t>
  </si>
  <si>
    <t xml:space="preserve">COMUNA </t>
  </si>
  <si>
    <t xml:space="preserve">PROPIETARIO </t>
  </si>
  <si>
    <t>08-SAPP-001</t>
  </si>
  <si>
    <t>Arturo Prat N° 95</t>
  </si>
  <si>
    <t xml:space="preserve">YUNGAY </t>
  </si>
  <si>
    <t>INMOBILIARIA SANTA LUCIA SAC</t>
  </si>
  <si>
    <t>08-SAPP-002</t>
  </si>
  <si>
    <t>Lynch N° 4385</t>
  </si>
  <si>
    <t>LOS ANGELES</t>
  </si>
  <si>
    <t>Vicuña Mackena N° 1935</t>
  </si>
  <si>
    <t xml:space="preserve">CALAMA </t>
  </si>
  <si>
    <t>INMOBILIARIA 4 DE SEPTIEMBRE CPA</t>
  </si>
  <si>
    <t>Serrano N° 712</t>
  </si>
  <si>
    <t xml:space="preserve">IQUIQUE </t>
  </si>
  <si>
    <t>13-SAPP-001</t>
  </si>
  <si>
    <t>José Pedro Alessandri N° 3804</t>
  </si>
  <si>
    <t>MACUL</t>
  </si>
  <si>
    <t xml:space="preserve">SANTIAGO </t>
  </si>
  <si>
    <t>13-SAPP-0017</t>
  </si>
  <si>
    <t>Alameda 1460</t>
  </si>
  <si>
    <t>13-SAPP-0018</t>
  </si>
  <si>
    <t>13-SAPP-0019</t>
  </si>
  <si>
    <t>13-SAPP-0020</t>
  </si>
  <si>
    <t>13-SAPP-0021</t>
  </si>
  <si>
    <t>13-SAPP-0022</t>
  </si>
  <si>
    <t>13-SAPP-0023</t>
  </si>
  <si>
    <t>13-SAPP-0024</t>
  </si>
  <si>
    <t>13-SAPP-0025</t>
  </si>
  <si>
    <t>13-SAPP-0026</t>
  </si>
  <si>
    <t>13-SAPP-0027</t>
  </si>
  <si>
    <t>13-SAPP-0028</t>
  </si>
  <si>
    <t>13-SAPP-0029</t>
  </si>
  <si>
    <t>13-SAPP-006</t>
  </si>
  <si>
    <t>Ruta G 78 453-001</t>
  </si>
  <si>
    <t>MELIPILLA</t>
  </si>
  <si>
    <t>13-SAPP-007</t>
  </si>
  <si>
    <t xml:space="preserve">Duble Almeyda </t>
  </si>
  <si>
    <t xml:space="preserve">ÑUÑOA </t>
  </si>
  <si>
    <t>13-SAPP-004</t>
  </si>
  <si>
    <t xml:space="preserve">Fanor Velazco </t>
  </si>
  <si>
    <t>13-SAPP-009</t>
  </si>
  <si>
    <t xml:space="preserve">Sitio N° 15, Manzana 56,Población  La Faena </t>
  </si>
  <si>
    <t xml:space="preserve">PEÑALOLEN </t>
  </si>
  <si>
    <t>13-SAPP-005</t>
  </si>
  <si>
    <t>Lo Plaza</t>
  </si>
  <si>
    <t>13-SAPP-003</t>
  </si>
  <si>
    <t>Lo Encalada</t>
  </si>
  <si>
    <t>Merced 113</t>
  </si>
  <si>
    <t>SAN FELIPE</t>
  </si>
  <si>
    <t>13-SAPP-008</t>
  </si>
  <si>
    <t>Millalongo 22</t>
  </si>
  <si>
    <t>LA FLORIDA</t>
  </si>
  <si>
    <t>13-SAPP-0015</t>
  </si>
  <si>
    <t>Nueva York 53, of. 72-74</t>
  </si>
  <si>
    <t xml:space="preserve">EMISORA PRESIDENTE BALMACEDA </t>
  </si>
  <si>
    <t>13-SAPP-0016</t>
  </si>
  <si>
    <t>Nicanor Molinare N° 43</t>
  </si>
  <si>
    <t>QUILLOTA</t>
  </si>
  <si>
    <t>13-SAPP-002</t>
  </si>
  <si>
    <t xml:space="preserve">San Martin </t>
  </si>
  <si>
    <t>Serrano N° 389</t>
  </si>
  <si>
    <t>PTO. MONTT</t>
  </si>
  <si>
    <t>INV. E INMOB. CIRCULO AZUL SA</t>
  </si>
  <si>
    <t>Asesorías Técnicas</t>
  </si>
  <si>
    <t>Excesos de aportes Candidaturas 2017</t>
  </si>
  <si>
    <t>Cancela Docto 0 Nº 1 ASESORIAS E INVERSIONES SAN J</t>
  </si>
  <si>
    <t>Cancela Docto 0 Nº 112017 SINDICATO TRABAJADORES P</t>
  </si>
  <si>
    <t>MARIA ANDREA PULGAR RAMOS</t>
  </si>
  <si>
    <t>87161100-9</t>
  </si>
  <si>
    <t>DIRECTV CHILE TELEVISION  LTDA</t>
  </si>
  <si>
    <t>Cancela Docto 0 Nº 1 MARIA ANDREA PULGAR RAMOS</t>
  </si>
  <si>
    <t>33140500 Asesorías Técnicas</t>
  </si>
  <si>
    <t>Total 33140500 Asesorías Técnicas</t>
  </si>
  <si>
    <t>41070000 Excesos de aportes Candidaturas 2017</t>
  </si>
  <si>
    <t>Total 41070000 Excesos de aportes Candidaturas 2017</t>
  </si>
  <si>
    <t>Indemnizaciones</t>
  </si>
  <si>
    <t>OKB CONSULTORES</t>
  </si>
  <si>
    <t>PAGO NEOSOFTWARE SISTEMA CONTABLE</t>
  </si>
  <si>
    <t>Cancela Docto 0 Nº 1 OKB CONSULTORES</t>
  </si>
  <si>
    <t>Cancela Docto 0 Nº 1 TRAVEL SECURITY SA</t>
  </si>
  <si>
    <t>Cancela Docto 0 Nº 1698 LUQUE ZAPATA ANITA MARIA</t>
  </si>
  <si>
    <t>Cancela Docto 0 Nº 1729 NICOLE VELASQUEZ LOBOS</t>
  </si>
  <si>
    <t>Cancela Docto 0 Nº 1735 NICOLE VELASQUEZ LOBOS</t>
  </si>
  <si>
    <t>Cancela Docto 0 Nº 1697 LUQUE ZAPATA ANITA MARIA</t>
  </si>
  <si>
    <t>NICOLE VELASQUEZ LOBOS</t>
  </si>
  <si>
    <t>Cancela Docto 0 Nº 311222017 PASTENES MANCILLA MAR</t>
  </si>
  <si>
    <t>Cancela Docto 0 Nº 31122017 SINDICATO TRABAJADORES</t>
  </si>
  <si>
    <t>Descuento cuota Sindicato NUÑEZ GUAJARDO ROSA AMEL</t>
  </si>
  <si>
    <t>Cancela Docto 0 Nº 19 MARIA ANDREA PULGAR RAMOS</t>
  </si>
  <si>
    <t>33120700 Indemnizaciones</t>
  </si>
  <si>
    <t>Total 33120700 Indemnizaciones</t>
  </si>
  <si>
    <t>BH-8 ASESORIAS LEGALES- SISTEMA RENDICIONES</t>
  </si>
  <si>
    <t>18209939-2</t>
  </si>
  <si>
    <t>76448420-7</t>
  </si>
  <si>
    <t>OSSANDON</t>
  </si>
  <si>
    <t>76693375-0</t>
  </si>
  <si>
    <t>76608889-9</t>
  </si>
  <si>
    <t>ASESORIAS LEGALES Y PROFESIONALES LIMITADA</t>
  </si>
  <si>
    <t>PROVISION FACTURAS POR RECIBIR - OSSANDON AUDITORI</t>
  </si>
  <si>
    <t>71.468.400-0</t>
  </si>
  <si>
    <t>SALDO FINAL</t>
  </si>
  <si>
    <t>Comprobantes MES DE FEBRERO</t>
  </si>
  <si>
    <t>Día 2</t>
  </si>
  <si>
    <t>Día 8</t>
  </si>
  <si>
    <t>Día 14</t>
  </si>
  <si>
    <t>Día 21</t>
  </si>
  <si>
    <t>Día 22</t>
  </si>
  <si>
    <t>Día 27</t>
  </si>
  <si>
    <t>Día 28</t>
  </si>
  <si>
    <t>21050700</t>
  </si>
  <si>
    <t>33140400</t>
  </si>
  <si>
    <t>FEBRERO</t>
  </si>
  <si>
    <t>Comprobantes MES DE MARZO</t>
  </si>
  <si>
    <t>33160300</t>
  </si>
  <si>
    <t>Día 29</t>
  </si>
  <si>
    <t>33120300</t>
  </si>
  <si>
    <t>33120800</t>
  </si>
  <si>
    <t>33140800</t>
  </si>
  <si>
    <t>MARZO</t>
  </si>
  <si>
    <t>33120600</t>
  </si>
  <si>
    <t>41050000</t>
  </si>
  <si>
    <t>33110800</t>
  </si>
  <si>
    <t>33110100</t>
  </si>
  <si>
    <t>33140500</t>
  </si>
  <si>
    <t>11010309</t>
  </si>
  <si>
    <t>11010308</t>
  </si>
  <si>
    <t>11010310</t>
  </si>
  <si>
    <t>41070000</t>
  </si>
  <si>
    <t>33120700</t>
  </si>
  <si>
    <t>Cancela Docto 0 Nº 1 PANAGIOTIS MENDIZ Y CIA LTDA</t>
  </si>
  <si>
    <t>Cancela Docto 34 Nº 1848 PANAGIOTIS MENDIZ Y CIA L</t>
  </si>
  <si>
    <t>DICIEMBRE</t>
  </si>
  <si>
    <t>LIBRO REMUNERACIONES</t>
  </si>
  <si>
    <t>BH19 MARIA PULGAR RAMOS- AUDITORIA</t>
  </si>
  <si>
    <t>BH69 WALDO CHACON - ASESORIA</t>
  </si>
  <si>
    <t>BH44 IRIS REBOLLEDO- ADMINISTRACION VIII REGION</t>
  </si>
  <si>
    <t>BH18 ARIEN FUENTES - ARREGLO BAÑO 2DO PISO</t>
  </si>
  <si>
    <t>BH20 ARIEN FUENTES- BAÑOS TEATRO 1 DE 2</t>
  </si>
  <si>
    <t>BH195 JAIME BRAVO PUENTES- COFFE JN</t>
  </si>
  <si>
    <t>BH172 RICARDO SANCHEZ-SECRETARIO TRIBUNAL</t>
  </si>
  <si>
    <t>BH15 NICOLE VELASQUEZ-APOYO JN</t>
  </si>
  <si>
    <t>BH23 FRNACISCA DODERO-APOYO JN</t>
  </si>
  <si>
    <t>BH14 CINTHYA DELGADO- APOYO JUNTA NACIONAL</t>
  </si>
  <si>
    <t>BH24 ANDREA PULGAR- AUDITORIA ENERO</t>
  </si>
  <si>
    <t>BH98 GONZALO DUARTE LEIVA-HONORARIOS</t>
  </si>
  <si>
    <t>BH894 YURI BASCUÑAN CRUZ- INSTALACION  PC</t>
  </si>
  <si>
    <t>BH20 LELY GARRIDO- ASEO NUÑOA</t>
  </si>
  <si>
    <t>BH19 AURORA ROJAS SALGADO- ACTIVIDAD FORMACION RM</t>
  </si>
  <si>
    <t>ASIENTO DE APERTURA 2018</t>
  </si>
  <si>
    <t>Cancela Docto 11 Nº 19 MARIA ANDREA PULGAR RAMOS</t>
  </si>
  <si>
    <t>PAGO ARRIENDO ENERO ANTICIPADO - BODEGA</t>
  </si>
  <si>
    <t>PAGO ARRIENDO ENERO ANTICIPADO - CONCEPCION</t>
  </si>
  <si>
    <t>PAGO ARRIENDO ENERO ANTICIPADO -COYHAIQUE</t>
  </si>
  <si>
    <t>PAGO ARRIENDO ENERO ANTICIPADO -LINARES</t>
  </si>
  <si>
    <t>PAGO ARRIENDO ENERO ANTICIPADO -RANCAGUA</t>
  </si>
  <si>
    <t>PAGO ARRIENDO ENERO ANTICIPADO -TALCA</t>
  </si>
  <si>
    <t>PAGO ARRIENDO ENERO ANTICIPADO -TEMUCO</t>
  </si>
  <si>
    <t>PAGO ARRIENDO ENERO ANTICIPADO - SAN BERNARDO</t>
  </si>
  <si>
    <t>Cancela Docto 34 Nº 229 ASESORIAS E INVERSIONES SA</t>
  </si>
  <si>
    <t>PAGO ARRIENDO DICIEMBRE LINARES</t>
  </si>
  <si>
    <t>DEVOLUCION EXCESO DE APORTE-R FREIRE</t>
  </si>
  <si>
    <t>DEVOLUCION EXCESO DE APORTE-VALDIVIA</t>
  </si>
  <si>
    <t>DEVOLUCION EXCESO DE APORTE- RANCAGUA</t>
  </si>
  <si>
    <t>DEVOLUCION EXCESO DE APORTE- PTO NATALES</t>
  </si>
  <si>
    <t>DEVOLUCION EXCESO DE APORTE-ARICA</t>
  </si>
  <si>
    <t>DEVOLUCION EXCESO DE APORTE-AGUSTINAS</t>
  </si>
  <si>
    <t>APORTE ORDINARIO- 27597 SERGIO CORVALAN</t>
  </si>
  <si>
    <t>APORTE ORDINARIO -27596 ANGELA CORTES</t>
  </si>
  <si>
    <t>APORTE ORDINARIO- 27595 JORGE CORREA SUTIL</t>
  </si>
  <si>
    <t>APORTE EXTRAORDINARIO-28707 FELIPE ALEJANDRO</t>
  </si>
  <si>
    <t>APORTE ORDINARIO - 27598 CAMEN FERNANDEZ VALENZUEL</t>
  </si>
  <si>
    <t>APORTE ORDINARIO-27600 JAVIE OSORIO</t>
  </si>
  <si>
    <t>APORTE ORDINARIO 28001 RODRIGO AZOCAR</t>
  </si>
  <si>
    <t>APORTE ORDINARIO 28002 TONCI TOMIC JAKAS</t>
  </si>
  <si>
    <t>APORTE ORDINARIO 28003 HECTOR BRAVO</t>
  </si>
  <si>
    <t>APORTE ORDINARIO 28004 RICARDO VIAL</t>
  </si>
  <si>
    <t>APORTE ORDINARIO 28005 ANGELA CORTES</t>
  </si>
  <si>
    <t>APORTE ORDINARIO 28006 HUGO CARDENAS</t>
  </si>
  <si>
    <t>FXR 4532009 FINANZAS (PASAJES JN)</t>
  </si>
  <si>
    <t>APORTE ORDINARIO 27599 SERGIO MOLINA</t>
  </si>
  <si>
    <t>APORTE ORDINARIO 28008 ALVARO VILLANUEVA</t>
  </si>
  <si>
    <t>APORTE ORDINARIO 28009 ERENESTO MUÑOZ</t>
  </si>
  <si>
    <t>APORTE ORDINARIO 28007 EDMUNDO PEREZ YOMA</t>
  </si>
  <si>
    <t>Cancela Docto 34 Nº 98 NEO SOFTWARE SPA</t>
  </si>
  <si>
    <t>PAGO RENDICION DIEGO CALDERON- MOVILIZACION</t>
  </si>
  <si>
    <t>PAGO RENDICION DIEGO CALDERON- PEAJE</t>
  </si>
  <si>
    <t>PAGO RENDICION DIEGO CALDERON- ALIMENTACION</t>
  </si>
  <si>
    <t>Cancela Docto 0 Nº 1 DIEGO CALDERON</t>
  </si>
  <si>
    <t>Cancela Docto 0 Nº 57 DIEGO CALDERON</t>
  </si>
  <si>
    <t>Cancela Docto 0 Nº 31012018 AROS LOPEZ EDITH PATRI</t>
  </si>
  <si>
    <t>Cancela Docto 0 Nº 31012018 CARO PINTO TAMAHI PAOL</t>
  </si>
  <si>
    <t>Cancela Docto 0 Nº 31012018 CRUZ OVALLE FRANCISCO</t>
  </si>
  <si>
    <t>Cancela Docto 0 Nº 31012018 CUEVAS ALANIS ROLANDO</t>
  </si>
  <si>
    <t>Cancela Docto 0 Nº 31012018 FIGUERAS DIAZ CRISTIAN</t>
  </si>
  <si>
    <t>Cancela Docto 0 Nº 31012018 HEINRICHSEN ALVAREZ JU</t>
  </si>
  <si>
    <t>Cancela Docto 0 Nº 31012018 HERNANDEZ MORALES ROSA</t>
  </si>
  <si>
    <t>Cancela Docto 0 Nº 31012018 LUQUE ZAPATA ANITA MAR</t>
  </si>
  <si>
    <t>Cancela Docto 0 Nº 31012018 NUÑEZ GUAJARDO ROSA AM</t>
  </si>
  <si>
    <t>Cancela Docto 0 Nº 31012018 OLGUIN SALAZAR ROBERTO</t>
  </si>
  <si>
    <t>Cancela Docto 0 Nº 31012018 PARADA CID MIRTA MARCE</t>
  </si>
  <si>
    <t>Cancela Docto 0 Nº 31012018 ROMERO ESCOBAR GUILLER</t>
  </si>
  <si>
    <t>Cancela Docto 0 Nº 31012018 ZEGARRA BORI CONSTANZA</t>
  </si>
  <si>
    <t>Cancela Docto 11 Nº 98 GONZALO ALEJANDRO DUARTE LE</t>
  </si>
  <si>
    <t>Cancela Docto 11 Nº 20 LELY GARRIDO VERDUGO</t>
  </si>
  <si>
    <t>Cancela Docto 11 Nº 10 XIMENA ISABEL MADARIAGA LAM</t>
  </si>
  <si>
    <t>Cancela Docto 11 Nº 44 IRIS REBOLLEDO SAAVEDRA</t>
  </si>
  <si>
    <t>Cancela Docto 11 Nº 69 WALDO ANDRES CHACON MACCARI</t>
  </si>
  <si>
    <t>Cancela Docto 11 Nº 172 RICARDO SANCHEZ VALDES</t>
  </si>
  <si>
    <t>Cancela Docto 11 Nº 24 MARIA ANDREA PULGAR RAMOS</t>
  </si>
  <si>
    <t>Cancela Docto 0 Nº 1 ROSARIO BOLADOS</t>
  </si>
  <si>
    <t>Cancela Docto 0 Nº 1 MARCOS HERNANDEZ</t>
  </si>
  <si>
    <t>Cancela Docto 0 Nº 31012018 TORRES ARAGON RODRIGO</t>
  </si>
  <si>
    <t>Cancela Docto 11 Nº 195 JAIME BRAVO PUENTES</t>
  </si>
  <si>
    <t>PAGO ARREINDO ARICA CON GASTO ANTICIPADO</t>
  </si>
  <si>
    <t>Cancela Docto 34 Nº 8 ANA MARIA URZUA ARANCIBIA SE</t>
  </si>
  <si>
    <t>Cancela Docto 34 Nº 99814 ROLAND VORWERK Y CIA LTD</t>
  </si>
  <si>
    <t>Cancela Docto 34 Nº 1441 AMG ASEO SA</t>
  </si>
  <si>
    <t>Cancela Docto 34 Nº 9954451 PROVEEDORES INTEGRALES</t>
  </si>
  <si>
    <t>Cancela Docto 34 Nº 9956608 PROVEEDORES INTEGRALES</t>
  </si>
  <si>
    <t>Cancela Docto 34 Nº 2943 COMERCIALIZADORA CARLOS M</t>
  </si>
  <si>
    <t>DEVOLCUION SUELDOS DE ENERO A CUENTA 229</t>
  </si>
  <si>
    <t>RENDICION FXR 1698 ANITA LUQUE- ALIMENTACION</t>
  </si>
  <si>
    <t>RENDICION FXR 1698 ANITA LUQUE- MOVILIZACION</t>
  </si>
  <si>
    <t>RENDICION FXR 1698 ANITA LUQUE- CHILEXPRESS</t>
  </si>
  <si>
    <t>RENDICION FXR 1698 ANITA LUQUE- GASTOS MENORES</t>
  </si>
  <si>
    <t>Cancela Docto 34 Nº 9960962 PROVEEDORES INTEGRALES</t>
  </si>
  <si>
    <t>Cancela Docto 11 Nº 18 ARIEL FUENTES PEREZ</t>
  </si>
  <si>
    <t>RECAUDACION JUNTA NACIONAL</t>
  </si>
  <si>
    <t>APORTEEXTRAORDINARIO PAC JDC</t>
  </si>
  <si>
    <t>PAGO COTIZACIONES PREVIRED</t>
  </si>
  <si>
    <t>FXR FINANZAS</t>
  </si>
  <si>
    <t>Cancela Docto 11 Nº 20 ARIEL FUENTES PEREZ</t>
  </si>
  <si>
    <t>RENDICION FXR 1697 ANITA LQUE -ALIMENTACION</t>
  </si>
  <si>
    <t>RENDICION FXR 1697 ANITA LQUE -3 OFRENDAS ANIEVRSA</t>
  </si>
  <si>
    <t>Cancela Docto 34 Nº 3056 RIQUELME GRIEBE LIMITADA</t>
  </si>
  <si>
    <t>Cancela Docto 11 Nº 15 NICOLE VELASQUEZ LOBOS</t>
  </si>
  <si>
    <t>Cancela Docto 11 Nº 23 FRANCISCA DODERO</t>
  </si>
  <si>
    <t>Cancela Docto 11 Nº 14 CINTHYA DELGADO CAMPOS</t>
  </si>
  <si>
    <t>RENDICION FXR 1697 ANITA LUQUE- MOVILIZACION</t>
  </si>
  <si>
    <t>RENDICION FXR 1697 ANITA LUQUE- ALIMENTACION</t>
  </si>
  <si>
    <t>RENDICION FXR 1697 ANITA LUQUE- ARREGLO FLORAL</t>
  </si>
  <si>
    <t>Cancela Docto 34 Nº 229 PRODUCTORA RICARDO CESAR G</t>
  </si>
  <si>
    <t>APORTE ORDINARIO 28010 CARMEN FERNANDEZ VALENZUELA</t>
  </si>
  <si>
    <t>APORTE ORDINARIO BARAHONA</t>
  </si>
  <si>
    <t>Cancela Docto 34 Nº 7254366 EMPRESA DE TRANSPORTES</t>
  </si>
  <si>
    <t>RENDICION FXR 1729 NICOLE VELASQUEZ</t>
  </si>
  <si>
    <t>Cancela Docto 34 Nº 7254387 EMPRESA DE TRANSPORTES</t>
  </si>
  <si>
    <t>Cancela Docto 34 Nº 7254426 EMPRESA DE TRANSPORTES</t>
  </si>
  <si>
    <t>Cancela Docto 0 Nº 4532009 FINANZAS</t>
  </si>
  <si>
    <t>Cancela Docto 34 Nº 7254359 EMPRESA DE TRANSPORTES</t>
  </si>
  <si>
    <t>PAGO GASTOS ENERO 2018- B105246997 MOVISTAR</t>
  </si>
  <si>
    <t>Cancela Docto 34 Nº 1480573 DIRECTV CHILE TELEVISI</t>
  </si>
  <si>
    <t>Cancela Docto 34 Nº 1479579 DIRECTV CHILE TELEVISI</t>
  </si>
  <si>
    <t>Cancela Docto 34 Nº 40960420 TELEFONICA CHILE SA</t>
  </si>
  <si>
    <t>PAGO GASTOS ENERO 2018-GASTOS COMUNES</t>
  </si>
  <si>
    <t>PAGO GASTOS ENERO 2018- CERTIFICADO</t>
  </si>
  <si>
    <t>Cancela Docto 34 Nº 18473908 ENEL S.A.</t>
  </si>
  <si>
    <t>Cancela Docto 34 Nº 18473909 ENEL S.A.</t>
  </si>
  <si>
    <t>Cancela Docto 34 Nº 40813438 TELEFONICA CHILE SA</t>
  </si>
  <si>
    <t>Cancela Docto 34 Nº 40813437 TELEFONICA CHILE SA</t>
  </si>
  <si>
    <t>Cancela Docto 34 Nº 40960423 TELEFONICA CHILE SA</t>
  </si>
  <si>
    <t>Cancela Docto 34 Nº 40960421 TELEFONICA CHILE SA</t>
  </si>
  <si>
    <t>Cancela Docto 34 Nº 40960422 TELEFONICA CHILE SA</t>
  </si>
  <si>
    <t>PAGO GASTOS ENERO 2018- AGUA NUÑOA</t>
  </si>
  <si>
    <t>PAGO GASTOS ENERO 2018- LUZ NUÑOA</t>
  </si>
  <si>
    <t>PAGO GASTOS ENERO 2018- INTERNET</t>
  </si>
  <si>
    <t>Cancela Docto 34 Nº 16284807 EMPRESA NACIONAL DE T</t>
  </si>
  <si>
    <t>Cancela Docto 34 Nº 7216875 ENTEL TELEFONIA LOCAL</t>
  </si>
  <si>
    <t>Cancela Docto 34 Nº 7216837 ENTEL TELEFONIA LOCAL</t>
  </si>
  <si>
    <t>PAGO GASTOS ENERO 2018</t>
  </si>
  <si>
    <t>F1480573 DIRECTV- CONECTIVIDAD</t>
  </si>
  <si>
    <t>F1479579 DIRECTV- CONECTIVIDAD</t>
  </si>
  <si>
    <t>F98 NEOSOFTWARE- SERVICIOS VAPP ENERO</t>
  </si>
  <si>
    <t>F18473909 ENEL</t>
  </si>
  <si>
    <t>F40813438 TELEFONICA</t>
  </si>
  <si>
    <t>F40813437 TELEFONICA</t>
  </si>
  <si>
    <t>F40960423 TELEFONICA</t>
  </si>
  <si>
    <t>F40960421 TELEFONICA CHILE</t>
  </si>
  <si>
    <t>F40960422TELEFONICA CHILE</t>
  </si>
  <si>
    <t>F18473908 ENEL</t>
  </si>
  <si>
    <t>F 299 ASESORIA SAN JORGE</t>
  </si>
  <si>
    <t>F1441 AMG- ASEO ENERO</t>
  </si>
  <si>
    <t>F99814 OFFICE PRO- MATERIALES JUNTA</t>
  </si>
  <si>
    <t>F9954451 PRISA- ARTICULOS JN</t>
  </si>
  <si>
    <t>F2943 COMER CARLOS CABRERA</t>
  </si>
  <si>
    <t>F9960962 PRISA- MATERIALES JUNTA</t>
  </si>
  <si>
    <t>F3056 RIQUELME GRIEBE LIMITADA-PODIUM</t>
  </si>
  <si>
    <t>F7254366 TURBUS- PASAJES JUNTA NACIONAL</t>
  </si>
  <si>
    <t>F7254359TURBUS- PASAJES JUNTA NACIONAL</t>
  </si>
  <si>
    <t>F7254387 TURBUS- PASAJES JUNTA NACIONAL</t>
  </si>
  <si>
    <t>F7254426 TUR BUS JUNTANACIONAL</t>
  </si>
  <si>
    <t>F1848 PANAGIOTIS MENDIZ- COLACIONES</t>
  </si>
  <si>
    <t>F40960420 TELEFONICA CHILE</t>
  </si>
  <si>
    <t>F8 ANA MARIA URZUA -COLACIONES JN</t>
  </si>
  <si>
    <t>F9956608 PRISA- TRITURADORAS</t>
  </si>
  <si>
    <t>F229 PRODUCTORA RICARDO CESAR- PRODUCCION JN</t>
  </si>
  <si>
    <t>F16284807 ENTEL</t>
  </si>
  <si>
    <t>F7216875 -ENTEL</t>
  </si>
  <si>
    <t>F7216837 -ENTEL</t>
  </si>
  <si>
    <t>COMPRAS 31/01/2018 Ene/2018</t>
  </si>
  <si>
    <t>HONORARIOS Ene/2018</t>
  </si>
  <si>
    <t>HONORARIOS ENE/2018</t>
  </si>
  <si>
    <t>AJUSTE LEY DE REDONDEO BANCOS</t>
  </si>
  <si>
    <t>Cancela Docto 0 Nº 1802 NICOLE VELASQUEZ</t>
  </si>
  <si>
    <t>Cancela Docto 0 Nº 1833 LUQUE ZAPATA ANITA MARIA</t>
  </si>
  <si>
    <t>WALDO CHACON</t>
  </si>
  <si>
    <t>HONORARIOS MARZO</t>
  </si>
  <si>
    <t>Cancela Docto 11 Nº 175 MAURICIO LIBANO DUPRE</t>
  </si>
  <si>
    <t>Cancela Docto 11 Nº 96 FELIPE AHUMADA CALDERO</t>
  </si>
  <si>
    <t>Cancela Docto 34 Nº 18738266 ENEL S.A.</t>
  </si>
  <si>
    <t>Cancela Docto 34 Nº 10046383 PROVEEDORES INTEGRALE</t>
  </si>
  <si>
    <t>REVALIDACION CHEQUE OSSANDON</t>
  </si>
  <si>
    <t>Cancela Docto 34 Nº 16336173 EMPRESA NACIONAL DE T</t>
  </si>
  <si>
    <t>Cancela Docto 11 Nº 100 GONZALO ALEJANDRO DUARTE L</t>
  </si>
  <si>
    <t>Cancela Docto 11 Nº 176 RICARDO SANCHEZ VALDES</t>
  </si>
  <si>
    <t>Cancela Docto 0 Nº 31032018 ROMERO ESCOBAR GUILLER</t>
  </si>
  <si>
    <t>Cancela Docto 0 Nº 31012018 SINDICATO TRABAJADORES</t>
  </si>
  <si>
    <t>Cancela Docto 0 Nº 28022018 SINDICATO TRABAJADORES</t>
  </si>
  <si>
    <t>Cancela Docto 0 Nº 31032018 SINDICATO TRABAJADORES</t>
  </si>
  <si>
    <t>REVALIDACION CHEQUE ENEL</t>
  </si>
  <si>
    <t>FXR 1916 PRESIDENCIA</t>
  </si>
  <si>
    <t>ENCUENTRO  DE CORE Y ALCALDES</t>
  </si>
  <si>
    <t>PREPARACION  CONGRESO PDC</t>
  </si>
  <si>
    <t>REMUNERACIONES</t>
  </si>
  <si>
    <t>DIFERENCIA DE SUELDOS</t>
  </si>
  <si>
    <t>APORTE ORDINARIO PDC- 28012 JORGE VEGA</t>
  </si>
  <si>
    <t>APORTE ORDINARIO PDC- 28011 CLAUDIO TRONCOSO REPET</t>
  </si>
  <si>
    <t>RENDICION 77 DIEGO CALDERON</t>
  </si>
  <si>
    <t>Cancela Docto 0 Nº 77 DIEGO CALDERON</t>
  </si>
  <si>
    <t>ARRIENDO FEBRERO LINARES</t>
  </si>
  <si>
    <t>ARRIENDO FEBRERO CONCEPCION</t>
  </si>
  <si>
    <t>ARRIENDO FEBRERO TALCA</t>
  </si>
  <si>
    <t>ARRIENDO FEBRERO TEMUCO</t>
  </si>
  <si>
    <t>ARRIENDO FEBRERO COYAHIQUE</t>
  </si>
  <si>
    <t>ARRIENDO FEBRERO RANCAGUA</t>
  </si>
  <si>
    <t>ARRIENDO FEBRERO BODEGA</t>
  </si>
  <si>
    <t>ARRIENDO FEBRERO ARICA</t>
  </si>
  <si>
    <t>ARRIENDO FEBRERO SAN BERNARDO</t>
  </si>
  <si>
    <t>Cancela Docto 34 Nº 230 ASESORIAS E INVERSIONES SA</t>
  </si>
  <si>
    <t>DEVOLUCION A CUENTA 229</t>
  </si>
  <si>
    <t>FXR 1764 FINANZAS</t>
  </si>
  <si>
    <t>Cancela Docto 34 Nº 98517 ROLAND VORWERK Y CIA LTD</t>
  </si>
  <si>
    <t>Cancela Docto 34 Nº 107 NEO SOFTWARE SPA</t>
  </si>
  <si>
    <t>FXR1772 FINANZAS</t>
  </si>
  <si>
    <t>FXR1773 FINANZAS</t>
  </si>
  <si>
    <t>REVALIDACION CHEQUE1474 ANDREA PULGAR</t>
  </si>
  <si>
    <t>Cancela Docto 11 Nº 99 GONZALO ALEJANDRO DUARTE LE</t>
  </si>
  <si>
    <t>Cancela Docto 11 Nº 22 LELY GARRIDO VERDUGO</t>
  </si>
  <si>
    <t>Cancela Docto 11 Nº 11 XIMENA ISABEL MADARIAGA LAM</t>
  </si>
  <si>
    <t>Cancela Docto 11 Nº 45 IRIS REBOLLEDO SAAVEDRA</t>
  </si>
  <si>
    <t>Cancela Docto 11 Nº 174 RICARDO SANCHEZ VALDES</t>
  </si>
  <si>
    <t>Cancela Docto 11 Nº 71 WALDO ANDRES CHACON MACCARI</t>
  </si>
  <si>
    <t>PRIMERA CUOTA SERVEL</t>
  </si>
  <si>
    <t>APORTE SERVEL ELECCION 2017 MUJERES</t>
  </si>
  <si>
    <t>Cancela Docto 11 Nº 5 MARCOS HERNANDEZ</t>
  </si>
  <si>
    <t>Cancela Docto 0 Nº 28022018 AROS LOPEZ EDITH PATRI</t>
  </si>
  <si>
    <t>Cancela Docto 0 Nº 28022018 CARO PINTO TAMAHI PAOL</t>
  </si>
  <si>
    <t>Cancela Docto 0 Nº 28022018 CRUZ OVALLE FRANCISCO</t>
  </si>
  <si>
    <t>Cancela Docto 0 Nº 28022018 CUEVAS ALANIS ROLANDO</t>
  </si>
  <si>
    <t>Cancela Docto 0 Nº 28022018 FIGUERAS DIAZ CRISTIAN</t>
  </si>
  <si>
    <t>Cancela Docto 0 Nº 28022018 HEINRICHSEN ALVAREZ JU</t>
  </si>
  <si>
    <t>Cancela Docto 0 Nº 28022018 HERNANDEZ MORALES ROSA</t>
  </si>
  <si>
    <t>Cancela Docto 34 Nº 9960451 PROVEEDORES INTEGRALES</t>
  </si>
  <si>
    <t>Cancela Docto 0 Nº 28022018 LUQUE ZAPATA ANITA MAR</t>
  </si>
  <si>
    <t>Cancela Docto 0 Nº 28022018 OLGUIN SALAZAR ROBERTO</t>
  </si>
  <si>
    <t>Cancela Docto 0 Nº 28022018 PARADA CID MIRTA MARCE</t>
  </si>
  <si>
    <t>Cancela Docto 0 Nº 28022018 ROMERO ESCOBAR GUILLER</t>
  </si>
  <si>
    <t>Cancela Docto 0 Nº 28022018 ZEGARRA BORI CONSTANZA</t>
  </si>
  <si>
    <t>Cancela Docto 0 Nº 28022018 TORRES ARAGON RODRIGO</t>
  </si>
  <si>
    <t>Cancela Docto 0 Nº 1801 LUQUE ZAPATA ANITA MARIA</t>
  </si>
  <si>
    <t>RENDICION FXR 1801 ANITA LUQUE- PEAJE Y COMBUSTIBL</t>
  </si>
  <si>
    <t>RENDICION FXR 1801 ANITA LUQUE- HOTEL</t>
  </si>
  <si>
    <t>FXR1803 FINANZAS</t>
  </si>
  <si>
    <t>Cancela Docto 11 Nº 21 ARIEL FUENTES PEREZ</t>
  </si>
  <si>
    <t>Cancela Docto 0 Nº 1805 DIEGO CALDERON</t>
  </si>
  <si>
    <t>RENDICION 1805 DIEGO CALDERON- PEAJE</t>
  </si>
  <si>
    <t>RENDICION 1805 DIEGO CALDERON- COMBUSTIBLE</t>
  </si>
  <si>
    <t>RENDICION 1805 DIEGO CALDERON- VUATICO</t>
  </si>
  <si>
    <t>Cancela Docto 34 Nº 1349 MAPOCHE.CL</t>
  </si>
  <si>
    <t>Cancela Docto 34 Nº 1350 MAPOCHE.CL</t>
  </si>
  <si>
    <t>Cancela Docto 34 Nº 20 PUBLICIDAD 5D2 SPA</t>
  </si>
  <si>
    <t>Cancela Docto 0 Nº 1810 NICOLE VELASQUEZ LOBOS</t>
  </si>
  <si>
    <t>APORTE ORDINARIO PDC 28014  SERGIO CORVALAN</t>
  </si>
  <si>
    <t>APORTE ORDINARIO PDC 28013 OSCAR BUROTTO</t>
  </si>
  <si>
    <t>APORTE ORDINARIO PDC 28017 MARIO FERNANDEZ</t>
  </si>
  <si>
    <t>APORTE ORDINARIO PDC 28018 ALVARO VILLANUEVA</t>
  </si>
  <si>
    <t>APORTE ORDINARIO PDC 28016 GUILLERMO HERRERA</t>
  </si>
  <si>
    <t>APORTE ORDINARIO PDC 28015 RONCI TOMIC JAKAS</t>
  </si>
  <si>
    <t>APORTE ORDINARIO PDC- BARAHONA</t>
  </si>
  <si>
    <t>APORTE ORDINARIO PDC 28021 JORGE VEGA SAAVEDRA</t>
  </si>
  <si>
    <t>APORTE ORDINARIO PDC 28020 ANGELA CORTES</t>
  </si>
  <si>
    <t>APORTE ORDINARIO PDC 28019 MARIO FERNANDEZ</t>
  </si>
  <si>
    <t>APORTE ORDINARIO PDC 28022 HECTOR BRAVO</t>
  </si>
  <si>
    <t>APORTE ORDINARIO PDC 28023 RICARDO VIAL</t>
  </si>
  <si>
    <t>APORTE ORDINARIO PDC 28024 RICARDO AZOCAR HIDALGO</t>
  </si>
  <si>
    <t>Cancela Docto 11 Nº 892 YURI BASCUÑAN CRUZ</t>
  </si>
  <si>
    <t>Cancela Docto 11 Nº 894 YURI BASCUÑAN CRUZ</t>
  </si>
  <si>
    <t>Cancela Docto 11 Nº 19 AURORA ROJAS SALGADO</t>
  </si>
  <si>
    <t>RENDICION GASTOS ANTICIPADOS- ARREGLO FLORES</t>
  </si>
  <si>
    <t>RENDICION GASTOS ANTICIPADOS- MOVILIZACION</t>
  </si>
  <si>
    <t>RENDICION GASTOS ANTICIPADOS- RESMA PAPEL</t>
  </si>
  <si>
    <t>RENDICION GASTOS ANTICIPADOS- ALIMENTACION RM</t>
  </si>
  <si>
    <t>RENDICION GASTOS ANTICIPADOS- VASOS Y CUCHARA RM</t>
  </si>
  <si>
    <t>Cancela Docto 34 Nº 4 FERNANDO RAUL UÑOZ WESTERMEI</t>
  </si>
  <si>
    <t>Cancela Docto 34 Nº 7255559 EMPRESA DE TRANSPORTES</t>
  </si>
  <si>
    <t>RENDICION GASTOS ANTICIPADOS GASTOS MENORES</t>
  </si>
  <si>
    <t>RENDICION GASTOS ANTICIPADOS 0</t>
  </si>
  <si>
    <t>RENDICION FXR 1759 FINANZAS</t>
  </si>
  <si>
    <t>RENDICION FXR 1759 FINANZAS-INTERES</t>
  </si>
  <si>
    <t>Cancela Docto 0 Nº 1759 NICOLE VELASQUEZ LOBOS</t>
  </si>
  <si>
    <t>RENDICION FXR 1764 FINANZAS- GASTOS COMUNES</t>
  </si>
  <si>
    <t>RENDICION FXR 1764 FINANZAS</t>
  </si>
  <si>
    <t>Cancela Docto 34 Nº 18608714 ENEL S.A.</t>
  </si>
  <si>
    <t>Cancela Docto 34 Nº 16320501 EMPRESA NACIONAL DE T</t>
  </si>
  <si>
    <t>RENDICION DE GASTOS AGUA NUÑOA</t>
  </si>
  <si>
    <t>RENDICION DE GASTOS LUZ NUÑOA</t>
  </si>
  <si>
    <t>Cancela Docto 34 Nº 41101904 TELEFONICA CHILE SA</t>
  </si>
  <si>
    <t>Cancela Docto 34 Nº 18605866 ENEL S.A.</t>
  </si>
  <si>
    <t>Cancela Docto 34 Nº 7243212 ENTEL TELEFONIA LOCAL</t>
  </si>
  <si>
    <t>Cancela Docto 34 Nº 7243175 ENTEL TELEFONIA LOCAL</t>
  </si>
  <si>
    <t>Cancela Docto 34 Nº 41101906 TELEFONICA CHILE SA</t>
  </si>
  <si>
    <t>Cancela Docto 34 Nº 41101903 TELEFONICA CHILE SA</t>
  </si>
  <si>
    <t>Cancela Docto 34 Nº 1498604 DIRECTV CHILE TELEVISI</t>
  </si>
  <si>
    <t>Cancela Docto 34 Nº 1497910 DIRECTV CHILE TELEVISI</t>
  </si>
  <si>
    <t>RENDICION DE GASTOS ANTIPADOS</t>
  </si>
  <si>
    <t>Cancela Docto 0 Nº 4532009 NICOLE VELASQUEZ LOBOS</t>
  </si>
  <si>
    <t>RENDICION FXR 1729 FINANZAS</t>
  </si>
  <si>
    <t>Cancela Docto 34 Nº 21 LIZETT MARIBEL VICUÑA</t>
  </si>
  <si>
    <t>DIFERENCIA FACTURA 21 IZET VICUÑA</t>
  </si>
  <si>
    <t>RENDICION FXR 1803 FINANZAS</t>
  </si>
  <si>
    <t>Cancela Docto 0 Nº 1 CONTRUCTOPRA LAS TRANQUERAS E</t>
  </si>
  <si>
    <t>Cancela Docto 34 Nº 27389560 BANCO SANTANDER CHILE</t>
  </si>
  <si>
    <t>APORTE EXTRAORDINARIO - VIA TRANSBANK</t>
  </si>
  <si>
    <t>APORTE EXTRAORDINARIO - CONGRESO</t>
  </si>
  <si>
    <t>APORTE ORDINARIO - CONGRESO</t>
  </si>
  <si>
    <t>DEVOLUCION EXCEDENTES VALDIVIA</t>
  </si>
  <si>
    <t>DEVOLUCION EXCEDENTES LEIVA GONZALEZ</t>
  </si>
  <si>
    <t>Cancela Docto 34 Nº 857519 TRAVEL SECURITY SA</t>
  </si>
  <si>
    <t>Cancela Docto 0 Nº 1802 NICOLE VELASQUEZ LOBOS</t>
  </si>
  <si>
    <t>Cancela Docto 34 Nº 8 OKB CONSULTORES</t>
  </si>
  <si>
    <t>TRANF MARTINEZ</t>
  </si>
  <si>
    <t>BH410 CAROLINA PICA- MANTENCION DE BAÑO</t>
  </si>
  <si>
    <t>BH21 ARIEL FUENTES- MANTENCION DE BAÑO</t>
  </si>
  <si>
    <t>BH6 MARCOS HERNANDEZ- HONORARIOS ENERO</t>
  </si>
  <si>
    <t>BH3 JUAN ACCINI -REPARACION</t>
  </si>
  <si>
    <t>BH22 LELY GARRIDO HONORARIOS FEBRERO</t>
  </si>
  <si>
    <t>BH11 XIMENA MADARIAGA- HONORARIOS FEBRERO</t>
  </si>
  <si>
    <t>BH99 GONZALO DUARTE HONORARIOS FEBRERO</t>
  </si>
  <si>
    <t>BH45 IRIS REBOLLEDO- HONORARIOS PARTIDO</t>
  </si>
  <si>
    <t>BH71 WALDO CHACON HONORARIOS FEBRERO</t>
  </si>
  <si>
    <t>BH174 RICARDO SANCHEZ HONORARIOS FEBRERO</t>
  </si>
  <si>
    <t>BH5 MARCOS HERNANDEZ HONORARIOS FEBRERO</t>
  </si>
  <si>
    <t>BH30 NICOLE MUÑOZ- SERV FOTOGRAFICOS MARIO MARTINE</t>
  </si>
  <si>
    <t>BH175 MAURICIO LIBANO- TALLER LIDERZGO MARIO</t>
  </si>
  <si>
    <t>PBH96 FELUPE AHUMADA- DISEÑO GRAFICO JDC</t>
  </si>
  <si>
    <t>HONORARIOS Feb/2018</t>
  </si>
  <si>
    <t>HONORARIOS FEB/2018</t>
  </si>
  <si>
    <t>F8 OKB CONSULTORES</t>
  </si>
  <si>
    <t>COMPRAS 28/02/2018 Feb/2018</t>
  </si>
  <si>
    <t>APORTE ORDINARIO PDC 28025 HUGO CARDENAS</t>
  </si>
  <si>
    <t>ARRIENDI MARZO  TEMUCO</t>
  </si>
  <si>
    <t>ARRIENDO MARZO  TALCA</t>
  </si>
  <si>
    <t>ARRIENDO MARZO RANCAGUA</t>
  </si>
  <si>
    <t>ARRIENDO MARZO LINARES</t>
  </si>
  <si>
    <t>ARRIENDO MARZO ARICA</t>
  </si>
  <si>
    <t>ARRIENDO MARZO CONCEPCION</t>
  </si>
  <si>
    <t>ARRIENDO MARZO BODEGA</t>
  </si>
  <si>
    <t>ARRIENDO MARZO SAN BERNARDO</t>
  </si>
  <si>
    <t>Cancela Docto 34 Nº 231 ASESORIAS E INVERSIONES SA</t>
  </si>
  <si>
    <t>Cancela Docto 34 Nº 1523 AMG ASEO SA</t>
  </si>
  <si>
    <t>Cancela Docto 34 Nº 785 INVERSIONES Y SERVICIOS PU</t>
  </si>
  <si>
    <t>Cancela Docto 11 Nº 30 NICOLE MUÑOZ ALUCEMA</t>
  </si>
  <si>
    <t>Cancela Docto 34 Nº 10610 TURISMO OROCO LIMITADA</t>
  </si>
  <si>
    <t>Cancela Docto 34 Nº 10609 TURISMO OROCO LIMITADA</t>
  </si>
  <si>
    <t>Cancela Docto 34 Nº 10608 TURISMO OROCO LIMITADA</t>
  </si>
  <si>
    <t>Cancela Docto 34 Nº 10608 10610 10609 TURISMO OROC</t>
  </si>
  <si>
    <t>Cancela Docto 34 Nº 1370 MAPOCHE.CL</t>
  </si>
  <si>
    <t>Cancela Docto 34 Nº 10695 TURISMO OROCO LIMITADA</t>
  </si>
  <si>
    <t>Cancela Docto 34 Nº 10711 TURISMO OROCO LIMITADA</t>
  </si>
  <si>
    <t>Cancela Docto 34 Nº 10712 TURISMO OROCO LIMITADA</t>
  </si>
  <si>
    <t>Cancela Docto 34 Nº 10710 TURISMO OROCO LIMITADA</t>
  </si>
  <si>
    <t>Cancela Docto 34 Nº 10696 TURISMO OROCO LIMITADA</t>
  </si>
  <si>
    <t>Cancela Docto 34 Nº 10697 TURISMO OROCO LIMITADA</t>
  </si>
  <si>
    <t>Cancela Docto 34 Nº 10713 TURISMO OROCO LIMITADA</t>
  </si>
  <si>
    <t>RENDICION  FXR 1697 ANITA LUQUE- ALIMENTACION</t>
  </si>
  <si>
    <t>RENDICION  FXR 1697 ANITA LUQUE- TRASLADO</t>
  </si>
  <si>
    <t>RENDICION  FXR 1697 ANITA LUQUE- CAMBIO CODIGO ACC</t>
  </si>
  <si>
    <t>RENDICION  FXR 1697 ANITA LUQUE- CORONA</t>
  </si>
  <si>
    <t>RENDICION  FXR 1697 ANITA LUQUE- FOTOCOPIA Y ASEO+</t>
  </si>
  <si>
    <t>RENDICION  FXR 1697 ANITA LUQUE- LOZA Y MANTEL</t>
  </si>
  <si>
    <t>RENDICION  FXR 1697 ANITA LUQUE- DEVOLUCION</t>
  </si>
  <si>
    <t>Cancela Docto 0 Nº 31032018 CRUZ OVALLE FRANCISCO</t>
  </si>
  <si>
    <t>INDEMNIZACION AÑOS DE SERVICIO 13  CRUZ OVALLE FRA</t>
  </si>
  <si>
    <t>MES DE AVISO  CRUZ OVALLE FRANCISCO JOSE</t>
  </si>
  <si>
    <t>FINIQUITO CRUZ OVALLE FRANCISCO JOSE</t>
  </si>
  <si>
    <t>RENDICION FXR  1802 FINANZAS</t>
  </si>
  <si>
    <t>Cancela Docto 34 Nº 234 PRODUCTORA RICARDO CESAR G</t>
  </si>
  <si>
    <t>Cancela Docto 34 Nº 235 PRODUCTORA RICARDO CESAR G</t>
  </si>
  <si>
    <t>Cancela Docto 34 Nº 1415 MAPOCHE.CL</t>
  </si>
  <si>
    <t>Cancela Docto 34 Nº 208 FUNDACION SANTA MARIA DEL</t>
  </si>
  <si>
    <t>Cancela Docto 34 Nº 330 EDUARDO JOSE FIGUEROA RODR</t>
  </si>
  <si>
    <t>Cancela Docto 34 Nº 261 MARIA FRANCISCA DEPASSIER</t>
  </si>
  <si>
    <t>Cancela Docto 0 Nº 31032018 CUEVAS ALANIS ROLANDO</t>
  </si>
  <si>
    <t>Cancela Docto 34 Nº 41242405 TELEFONICA CHILE SA</t>
  </si>
  <si>
    <t>PB 102147524 TELEFONICA NUÑO.A</t>
  </si>
  <si>
    <t>PB107559936 TELEFONICA NUÑOA</t>
  </si>
  <si>
    <t>Cancela Docto 34 Nº 41242406 TELEFONICA CHILE SA</t>
  </si>
  <si>
    <t>Cancela Docto 34 Nº 41242407 TELEFONICA CHILE SA</t>
  </si>
  <si>
    <t>Cancela Docto 34 Nº 41242404 TELEFONICA CHILE SA</t>
  </si>
  <si>
    <t>Cancela Docto 34 Nº 41202461 TELEFONICA CHILE SA</t>
  </si>
  <si>
    <t>Cancela Docto 34 Nº 41202460 TELEFONICA CHILE SA</t>
  </si>
  <si>
    <t>Cancela Docto 34 Nº 18741513 ENEL S.A.</t>
  </si>
  <si>
    <t>Cancela Docto 34 Nº 7372038 ENTEL TELEFONIA LOCAL</t>
  </si>
  <si>
    <t>Cancela Docto 34 Nº 7366440 ENTEL TELEFONIA LOCAL</t>
  </si>
  <si>
    <t>GASTO COMUN FEBRERO</t>
  </si>
  <si>
    <t>Cancela Docto 34 Nº 1514149 DIRECTV CHILE TELEVISI</t>
  </si>
  <si>
    <t>Cancela Docto 34 Nº 1518343 DIRECTV CHILE TELEVISI</t>
  </si>
  <si>
    <t>Cancela Docto 34 Nº 1447 AMG ASEO SA</t>
  </si>
  <si>
    <t>Cancela Docto 34 Nº 1465 ESTABLECIMIENTO GASTRONOM</t>
  </si>
  <si>
    <t>RENDICION FXR 1772 NICOLE VELASQUEZ LOBOS</t>
  </si>
  <si>
    <t>Cancela Docto 11 Nº 20 AURORA ROJAS SALGADO</t>
  </si>
  <si>
    <t>Cancela Docto 34 Nº 121 NEO SOFTWARE SPA</t>
  </si>
  <si>
    <t>FXR 1882 FINANZAS</t>
  </si>
  <si>
    <t>Cancela Docto 11 Nº 7 MARCOS HERNANDEZ</t>
  </si>
  <si>
    <t>Cancela Docto 11 Nº 46 IRIS REBOLLEDO SAAVEDRA</t>
  </si>
  <si>
    <t>Cancela Docto 11 Nº 23 LELY GARRIDO VERDUGO</t>
  </si>
  <si>
    <t>Cancela Docto 11 Nº 12 XIMENA ISABEL MADARIAGA LAM</t>
  </si>
  <si>
    <t>Cancela Docto 0 Nº 31032018 CARO PINTO TAMAHI PAOL</t>
  </si>
  <si>
    <t>Cancela Docto 0 Nº 31032018 FIGUERAS DIAZ CRISTIAN</t>
  </si>
  <si>
    <t>Cancela Docto 0 Nº 31032018 HEINRICHSEN ALVAREZ JU</t>
  </si>
  <si>
    <t>Cancela Docto 0 Nº 31032018 HERNANDEZ MORALES ROSA</t>
  </si>
  <si>
    <t>Cancela Docto 0 Nº 31032018 NUÑEZ GUAJARDO ROSA AM</t>
  </si>
  <si>
    <t>Cancela Docto 0 Nº 31032018 OLGUIN SALAZAR ROBERTO</t>
  </si>
  <si>
    <t>Cancela Docto 0 Nº 31032018 PARADA CID MIRTA MARCE</t>
  </si>
  <si>
    <t>Cancela Docto 0 Nº 31032018 ZEGARRA BORI CONSTANZA</t>
  </si>
  <si>
    <t>Cancela Docto 0 Nº 31032018 AROS LOPEZ EDITH PATRI</t>
  </si>
  <si>
    <t>FXR 1906 FINANZAS</t>
  </si>
  <si>
    <t>Cancela Docto 0 Nº 31032018 LUQUE ZAPATA ANITA MAR</t>
  </si>
  <si>
    <t>Cancela Docto 0 Nº 31032018 TORRES ARAGON RODRIGO</t>
  </si>
  <si>
    <t>Cancela Docto 34 Nº 5363590 BANCO SANTANDER CHILE</t>
  </si>
  <si>
    <t>RENDICION FXR 1729-1759-1764-1773-1803  FINANZAS-M</t>
  </si>
  <si>
    <t>Cancela Docto 34 Nº 41061692 TELEFONICA CHILE SA</t>
  </si>
  <si>
    <t>Cancela Docto 34 Nº 41061691 TELEFONICA CHILE SA</t>
  </si>
  <si>
    <t>Cancela Docto 34 Nº 41101905 TELEFONICA CHILE SA</t>
  </si>
  <si>
    <t>RENDICION FXR 1729-1759-1764-1773-1803  FINANZAS-P</t>
  </si>
  <si>
    <t>RENDICION FXR 1729-1759-1764-1773-1803  FINANZAS-F</t>
  </si>
  <si>
    <t>Cancela Docto 11 Nº 3 JUAN ANTONIO ACCINI VILLAROE</t>
  </si>
  <si>
    <t>33111900</t>
  </si>
  <si>
    <t>RENDICION FXR 1729-1759-1764-1773-1803  FINANZAS-</t>
  </si>
  <si>
    <t>33111800</t>
  </si>
  <si>
    <t>RENDICION FXR 1729-1759-1764-1773-1803 FINANZAS- F</t>
  </si>
  <si>
    <t>RENDICION FXR 1729-1759-1764-1773-1803  FINANZAS</t>
  </si>
  <si>
    <t>Cancela Docto 34 Nº 23843 CIRCULO ESPAÑOL CENTRO S</t>
  </si>
  <si>
    <t>Cancela Docto 34 Nº 23845 CIRCULO ESPAÑOL CENTRO S</t>
  </si>
  <si>
    <t>Cancela Docto 34 Nº 149 DEDISEÑOPROYECTOS SPA</t>
  </si>
  <si>
    <t>Cancela Docto 11 Nº 414 CAROLINA PINO VALDES</t>
  </si>
  <si>
    <t>RENDICION FXR 1802-1803 FINANZAS- FINIQUITOS</t>
  </si>
  <si>
    <t>RENDICION FXR 1802-1803 FINANZAS- FLORERIA</t>
  </si>
  <si>
    <t>RENDICION FXR 1802-1803 FINANZAS- TRASLADO</t>
  </si>
  <si>
    <t>Cancela Docto 34 Nº 164 PAULINA HELEN PEREZ BARAHO</t>
  </si>
  <si>
    <t>Cancela Docto 34 Nº 8439 JAIME ENRIQUE RIQUELME GO</t>
  </si>
  <si>
    <t>RENDICION FXR 1802-1803 FINANZAS- REUNION PDC</t>
  </si>
  <si>
    <t>Cancela Docto 34 Nº 1493 ESTABLECIMIENTO GASTRONOM</t>
  </si>
  <si>
    <t>RENDICION FXR 1802-1803 FINANZAS - TRASLADOS</t>
  </si>
  <si>
    <t>RENDICION FXR 1802-1803 FINANZAS - ACTIVIDAD RM</t>
  </si>
  <si>
    <t>RENDICION FXR 1802-1803 FINANZAS - MATERIALES</t>
  </si>
  <si>
    <t>RENDICION FXR 1802-1803 FINANZAS - REUNION CORE</t>
  </si>
  <si>
    <t>RENDICION FXR 1802-1803 FINANZAS - REUNION METRO</t>
  </si>
  <si>
    <t>Cancela Docto 11 Nº 410 CAROLINA PINO VALDES</t>
  </si>
  <si>
    <t>RENDICION FXR 1802-1803 FINANZAS</t>
  </si>
  <si>
    <t>Cancela Docto 0 Nº 31032018 NINOSKA PINIJANS</t>
  </si>
  <si>
    <t>DEVOLUCION DINERO CDC</t>
  </si>
  <si>
    <t>PAGO RENDICION 59 DIEGO CALDERON- MOVILIZACION</t>
  </si>
  <si>
    <t>PAGO RENDICION 59 DIEGO CALDERON- ALIMENTACION</t>
  </si>
  <si>
    <t>PAGO RENDICION 59 DIEGO CALDERON- ARTICULOS JDC</t>
  </si>
  <si>
    <t>Cancela Docto 0 Nº 59 DIEGO CALDERON</t>
  </si>
  <si>
    <t>EXCEDENTE DE CANDIDATOS</t>
  </si>
  <si>
    <t>APORTE ORDINARIO BARAHONA DEL PEDREGAL</t>
  </si>
  <si>
    <t>ARRIENDO RECIBIDO LNARES</t>
  </si>
  <si>
    <t>Cancela Docto 34 Nº 7255819 EMPRESA DE TRANSPORTES</t>
  </si>
  <si>
    <t>Cancela Docto 34 Nº 7255672 EMPRESA DE TRANSPORTES</t>
  </si>
  <si>
    <t>Cancela Docto 34 Nº 19226 HOTELERIA E INMOBILIARIA</t>
  </si>
  <si>
    <t>RENDICION FXR 1773 FINANZAS DEVOLUCION</t>
  </si>
  <si>
    <t>RENDICION FXR 1773 FINANZAS- CHILEEXPRES</t>
  </si>
  <si>
    <t>RENDICION FXR 1773 FINANZAS- AJUSTE DEPOSITO VS FA</t>
  </si>
  <si>
    <t>RENDICION FXR 1773 FINANZAS</t>
  </si>
  <si>
    <t>APORTE EXTRAORDINARIO- TRANSBANK</t>
  </si>
  <si>
    <t>Cancela Docto 34 Nº 27621139 BANCO SANTANDER CHILE</t>
  </si>
  <si>
    <t>Cancela Docto 34 Nº 1485 ESTABLECIMIENTO GASTRONOM</t>
  </si>
  <si>
    <t>RENDICION FXR 1882 FINANZAS</t>
  </si>
  <si>
    <t>Cancela Docto 34 Nº 1487 ESTABLECIMIENTO GASTRONOM</t>
  </si>
  <si>
    <t>RENDICION FXR 1906 FINANZAS</t>
  </si>
  <si>
    <t>Cancela Docto 11 Nº 9 ROSARIO BOLADOS</t>
  </si>
  <si>
    <t>AJUSTE BANCO LEY REDONDEO</t>
  </si>
  <si>
    <t>Remuneraciones por Pagar  PINIJANS MANCILLA NINOSK</t>
  </si>
  <si>
    <t>BH20 AURORA ROJAS SALGADO- PRESENTACION DIA MUJER</t>
  </si>
  <si>
    <t>BH46 IRIS REBOLLEDO- ADMINISTRATIVA</t>
  </si>
  <si>
    <t>BH414 CAROLINA PINO- REMODELACION PRESIDENCIA</t>
  </si>
  <si>
    <t>BH23 LELY GARRIDO- ASEO NUÑOA</t>
  </si>
  <si>
    <t>BH12 XIMENA MADARIAGA- ADMINISTRATIVA RM</t>
  </si>
  <si>
    <t>BH100 GONZALO DUARTE SECRETARIO NACIONAL</t>
  </si>
  <si>
    <t>BH9 ROSARIO BOLADOS- ADMINISTRATIVA OVALLE</t>
  </si>
  <si>
    <t>BH7 MARCOS HERNANDEZ- ADMINISTRADOR</t>
  </si>
  <si>
    <t>BH176- RICARDO SANCHEZ</t>
  </si>
  <si>
    <t>HONORARIOS Mar/2018</t>
  </si>
  <si>
    <t>HONORARIOS MAR/2018</t>
  </si>
  <si>
    <t>F10046383 PRISA- MATERIALES ACTIVIDAD RM</t>
  </si>
  <si>
    <t>F785 INV PUNTO ACTUAL- MATERIALES JN</t>
  </si>
  <si>
    <t>F10610 TURISMO OROCO- VIAJE JDC</t>
  </si>
  <si>
    <t>F10609 TURISMO OROCO- VIAJE JDC</t>
  </si>
  <si>
    <t>F10608 TURISMO OROCO- VIAJE JDC</t>
  </si>
  <si>
    <t>F1370 MAPOCHE- PENDON JDC</t>
  </si>
  <si>
    <t>F10695 TURISMO OROCO- PASAJES JDC</t>
  </si>
  <si>
    <t>F10711 TURISMO OROCO- PASAJES JDC</t>
  </si>
  <si>
    <t>F10712 TURISMO OROCO- PASAJES JDC</t>
  </si>
  <si>
    <t>F10710 TURISMO OROCO- PASAJES JDC</t>
  </si>
  <si>
    <t>F10696 TURISMO OROCO- PASAJES JDC</t>
  </si>
  <si>
    <t>F10697 TURISMO OROCO- PASAJES JDC</t>
  </si>
  <si>
    <t>F10713 TURISMO OROCO- PASAJES JDC</t>
  </si>
  <si>
    <t>F234 PROD RICARDO GONZALEZ- PRODDIA MUJER</t>
  </si>
  <si>
    <t>F235 PROD RICARDO GONZALEZ- ACT FRENTE TRAB</t>
  </si>
  <si>
    <t>F1415 MAPOCHE- PENDONES MUJERES</t>
  </si>
  <si>
    <t>F208 FUNDACION SANTA MARIA- TALLER JDC</t>
  </si>
  <si>
    <t>F330 EDUARDO FUIGUEROA- ARR EQUIPOS JDC</t>
  </si>
  <si>
    <t>F261 MARIA DEPASSIER- CATERING DIA MUJER</t>
  </si>
  <si>
    <t>F16336173 ENETEL</t>
  </si>
  <si>
    <t>F121 NEOSOFTWARE</t>
  </si>
  <si>
    <t>F41242405 TELEFONICA</t>
  </si>
  <si>
    <t>F41242407 TELEFONICA</t>
  </si>
  <si>
    <t>F 41202461 TELEFONICA</t>
  </si>
  <si>
    <t>F 41202460 TELEFONICA</t>
  </si>
  <si>
    <t>F41242404 TELEFONICA</t>
  </si>
  <si>
    <t>F41242406 TELEFONICA</t>
  </si>
  <si>
    <t>F27621139 SANTANDER</t>
  </si>
  <si>
    <t>F18738266 ENEL</t>
  </si>
  <si>
    <t>F7372038 ENTEL</t>
  </si>
  <si>
    <t>F73664440 ENTEL</t>
  </si>
  <si>
    <t>F1514149 DIRECTV</t>
  </si>
  <si>
    <t>F1518343 DIRECTV</t>
  </si>
  <si>
    <t>F18741513 ENEL</t>
  </si>
  <si>
    <t>F1447 AMG ASEO JN</t>
  </si>
  <si>
    <t>F41101905 MOVISTAR</t>
  </si>
  <si>
    <t>F41061691 MOVISTAR</t>
  </si>
  <si>
    <t>F41061692 MOVISTAR</t>
  </si>
  <si>
    <t>F23843 CIRCULO ESPAÑOL- CENA CORE</t>
  </si>
  <si>
    <t>F23845 CIRCULO ESPAÑOL-  ALMUERZO CORE</t>
  </si>
  <si>
    <t>F149 DEDISEÑOPROYECTOS SPA- REPARACIONES PRESIDENC</t>
  </si>
  <si>
    <t>F164 PAULINA HELEN PEREZ- ALMUERZOS FORMACION RM</t>
  </si>
  <si>
    <t>F8439 JAIME RIQUELME - GALVANOS RM</t>
  </si>
  <si>
    <t>F5363590 SANTANDER- PAGO IC</t>
  </si>
  <si>
    <t>F1487 ESTB GASTRO TORRES SA- REUNION MESA</t>
  </si>
  <si>
    <t>F 1485 ESTB GASTRO TORRES SA- REUNION MESA</t>
  </si>
  <si>
    <t>F1493 EST GAST TORRES- REUNION MESA</t>
  </si>
  <si>
    <t>F1465 EST GAST TORRES</t>
  </si>
  <si>
    <t>F231 ASESORIAS E INVERSIONES SAN JORGE</t>
  </si>
  <si>
    <t>F19226 HOTELERA NERUDA- ACTIVIDAD JDC</t>
  </si>
  <si>
    <t>COMPRAS 31/03/2018 Mar/2018</t>
  </si>
  <si>
    <t>33111800 ENCUENTRO  DE CORE Y ALCALDES</t>
  </si>
  <si>
    <t>Total 33111800 ENCUENTRO  DE CORE Y ALCALDES</t>
  </si>
  <si>
    <t>33111900 PREPARACION  CONGRESO PDC</t>
  </si>
  <si>
    <t>Total 33111900 PREPARACION  CONGRESO PDC</t>
  </si>
  <si>
    <t>PINIJANS MANCILLA NINOSKA MONSERRAT</t>
  </si>
  <si>
    <t>ADMINISTRATIVA</t>
  </si>
  <si>
    <t>F2914 U ALBERTO HURTADO- DIPLOMADO Y TALLER MUJER</t>
  </si>
  <si>
    <t>MARCOS HERNANDEZ</t>
  </si>
  <si>
    <t>76833934-1</t>
  </si>
  <si>
    <t>CONTRUCTOPRA LAS TRANQUERAS EIRL</t>
  </si>
  <si>
    <t>80314700-0</t>
  </si>
  <si>
    <t>EMPRESA DE TRANSPORTES  RURALES LTDA</t>
  </si>
  <si>
    <t>ANTICIPO HONORARIOS - WAlDO CHACON - FEBRERO 2017</t>
  </si>
  <si>
    <t>15940846-9</t>
  </si>
  <si>
    <t>Total Haber</t>
  </si>
  <si>
    <t>Año 2018</t>
  </si>
  <si>
    <t>Ingresos anticipados SERVEL</t>
  </si>
  <si>
    <t>PF VARIAS TURISMO OROCO</t>
  </si>
  <si>
    <t>21100200 Ingresos anticipados SERVEL</t>
  </si>
  <si>
    <t>Total 21100200 Ingresos anticipados SERVEL</t>
  </si>
  <si>
    <t>21100200</t>
  </si>
  <si>
    <t>Aporte SERVEL no utilizado en el año</t>
  </si>
  <si>
    <t>Contribuciones</t>
  </si>
  <si>
    <t>Gastos actividad de Fomento (Publicidad y difusión</t>
  </si>
  <si>
    <t>FINANZAS</t>
  </si>
  <si>
    <t>Cancela Docto 0 Nº 1935 FINANZAS</t>
  </si>
  <si>
    <t>Cancela Docto 0 Nº 1936 FINANZAS</t>
  </si>
  <si>
    <t>HONORARIOS ABRIL</t>
  </si>
  <si>
    <t>RICARDO SANCHEZ</t>
  </si>
  <si>
    <t>FRANCISCA DODERO</t>
  </si>
  <si>
    <t>JULIO VILLAROEL</t>
  </si>
  <si>
    <t>PRISA</t>
  </si>
  <si>
    <t xml:space="preserve">GUILLERMINA ROMERO </t>
  </si>
  <si>
    <t>DIRECTV</t>
  </si>
  <si>
    <t>AMG</t>
  </si>
  <si>
    <t>PREVIRED</t>
  </si>
  <si>
    <t>PF7378494 ENTEL</t>
  </si>
  <si>
    <t>ANTICIPO PRISA</t>
  </si>
  <si>
    <t>100004000</t>
  </si>
  <si>
    <t>100005000</t>
  </si>
  <si>
    <t>100008000</t>
  </si>
  <si>
    <t>CONSEJEROS REGIONALES</t>
  </si>
  <si>
    <t>TURISMO OROCO</t>
  </si>
  <si>
    <t>PAGO RENDICION DIEGO CALDERON</t>
  </si>
  <si>
    <t>Cancela Docto 0 Nº 2098 LUQUE ZAPATA ANITA MARIA</t>
  </si>
  <si>
    <t>PAGO HUGO</t>
  </si>
  <si>
    <t>CAJA CHICA</t>
  </si>
  <si>
    <t>GOIRI</t>
  </si>
  <si>
    <t>ANTICIPO GOIRI</t>
  </si>
  <si>
    <t>HONORARIOS MAYO</t>
  </si>
  <si>
    <t>PERDIDA DEL EJERCICIO</t>
  </si>
  <si>
    <t>CONSTRUCTORA LAS TRANQUERAS</t>
  </si>
  <si>
    <t>SOC HOSPEDAJE Y GASTRONMIA EL TRANSITO</t>
  </si>
  <si>
    <t>AGUAS ANDINAS</t>
  </si>
  <si>
    <t>DIMERC</t>
  </si>
  <si>
    <t>SINDICATO DE EMPRESA</t>
  </si>
  <si>
    <t>DEVOLUCION SERVEL ELECCIONES</t>
  </si>
  <si>
    <t>Asesoría Contable</t>
  </si>
  <si>
    <t>Asesoría Legal</t>
  </si>
  <si>
    <t>Asesorias Recursos Humanos</t>
  </si>
  <si>
    <t>Asesoria servicios tesoreria</t>
  </si>
  <si>
    <t>EXCEDENTES KIMBERLY GOMEZ CARCAMO</t>
  </si>
  <si>
    <t>APORTE ORDINARIO PDC -BARAHONA DEL PEDREGAL</t>
  </si>
  <si>
    <t>APORTE ORDINARIO CONGRESO</t>
  </si>
  <si>
    <t>Total Mes de  Abril .</t>
  </si>
  <si>
    <t>Cancela Docto 0 Nº 31052018 AROS LOPEZ EDITH PATRI</t>
  </si>
  <si>
    <t>Cancela Docto 0 Nº 31052018 CARO PINTO TAMAHI PAOL</t>
  </si>
  <si>
    <t>Cancela Docto 0 Nº 31052018 FIGUERAS DIAZ CRISTIAN</t>
  </si>
  <si>
    <t>Cancela Docto 0 Nº 31052018 HEINRICHSEN ALVAREZ JU</t>
  </si>
  <si>
    <t>Cancela Docto 0 Nº 31052018 HERNANDEZ MORALES ROSA</t>
  </si>
  <si>
    <t>Cancela Docto 0 Nº 31052018 LUQUE ZAPATA ANITA MAR</t>
  </si>
  <si>
    <t>Cancela Docto 0 Nº 31052018 NUÑEZ GUAJARDO ROSA AM</t>
  </si>
  <si>
    <t>Cancela Docto 0 Nº 31052018 OLGUIN SALAZAR ROBERTO</t>
  </si>
  <si>
    <t>Cancela Docto 0 Nº 31052018 PANIJANS MANCILLA NINO</t>
  </si>
  <si>
    <t>Cancela Docto 0 Nº 31052018 PARADA CID MIRTA MARCE</t>
  </si>
  <si>
    <t>Cancela Docto 0 Nº 31052018 TORRES ARAGON RODRIGO</t>
  </si>
  <si>
    <t>Cancela Docto 0 Nº 31052018 ZEGARRA BORI CONSTANZA</t>
  </si>
  <si>
    <t>Cancela Docto 11 Nº 102 GONZALO ALEJANDRO DUARTE L</t>
  </si>
  <si>
    <t>Cancela Docto 11 Nº 48 IRIS REBOLLEDO SAAVEDRA</t>
  </si>
  <si>
    <t>Cancela Docto 11 Nº 14 XIMENA ISABEL MADARIAGA LAM</t>
  </si>
  <si>
    <t>Cancela Docto 11 Nº 179 RICARDO SANCHEZ VALDES</t>
  </si>
  <si>
    <t>Cancela Docto 11 Nº 9 MARCOS HERNANDEZ</t>
  </si>
  <si>
    <t>Cancela Docto 11 Nº 26 LELY GARRIDO VERDUGO</t>
  </si>
  <si>
    <t>Cancela Docto 11 Nº 65 CARLOS SEGUEL FERNANDEZ</t>
  </si>
  <si>
    <t>Cancela Docto 11 Nº 27 RICARDO LEON CARVALLO</t>
  </si>
  <si>
    <t>Cancela Docto 34 Nº 11463 TURISMO OROCO LIMITADA</t>
  </si>
  <si>
    <t>ARRIENDO LINARES</t>
  </si>
  <si>
    <t>APORTE ORDINARIO PDC- 27856 EDMUNDO PEREZ YOMA</t>
  </si>
  <si>
    <t>APORTE ORDINARIO PDC - CONGRESO</t>
  </si>
  <si>
    <t>APORTE ORDINARIO PDC - 27857 EDMUNDO PEREZ YOMA</t>
  </si>
  <si>
    <t>APÓRTE ORDINARIO PDC -27858 BARAHONA DEL</t>
  </si>
  <si>
    <t>DEVOLUCION A CUENTA 229 PAGO SUELDOS</t>
  </si>
  <si>
    <t>DEVOLUCION A CUENTA 229 PAGO HONORARIOS</t>
  </si>
  <si>
    <t>Total Mes de  Mayo .</t>
  </si>
  <si>
    <t>Cancela Docto 34 Nº 27819384 BANCO SANTANDER CHILE</t>
  </si>
  <si>
    <t>APORTE EXTRAORDINARIO tRANSBACK</t>
  </si>
  <si>
    <t>APORTE EXTRAORDINARIO- CONGRESO</t>
  </si>
  <si>
    <t>APORTE EXTRAORDINARIO  JDC - YANINA 23851</t>
  </si>
  <si>
    <t>APORTE EXTRAORDINARIO  JDC - ISIDRO CORTES 27852</t>
  </si>
  <si>
    <t>APORTE EXTRAORDINARIO  JDC - FELIPE ALEJANDRO 2785</t>
  </si>
  <si>
    <t>APORTE EXTRAORDINARIO  JDC - HERNANDEZ 27854</t>
  </si>
  <si>
    <t>APORTE EXTRAORDINARIO  JDC - DANNY</t>
  </si>
  <si>
    <t>Cancela Docto 0 Nº 97 DIEGO CALDERON</t>
  </si>
  <si>
    <t>APORTE EXTRAORDINARIO TRANSBANK</t>
  </si>
  <si>
    <t>Cancela Docto 34 Nº 28020487 BANCO SANTANDER CHILE</t>
  </si>
  <si>
    <t>PAGO ARRIENDO ABRIL SAN BERNARDO</t>
  </si>
  <si>
    <t>PAGO ARRIENDO ABRIL CONCEPCION</t>
  </si>
  <si>
    <t>PAGO ARRIENDO ABRIL BODEGA</t>
  </si>
  <si>
    <t>PAGO ARRIENDO ABRIL ARICA</t>
  </si>
  <si>
    <t>PAGO ARRIENDO ABRIL TALCA</t>
  </si>
  <si>
    <t>PAGO ARRIENDO ABRIL RANCAGUA</t>
  </si>
  <si>
    <t>PAGO ARRIENDO ABRIL LINARES</t>
  </si>
  <si>
    <t>PAGO ARRIENDO ABRIL TEMUCO</t>
  </si>
  <si>
    <t>Cancela Docto 34 Nº 232 ASESORIAS E INVERSIONES SA</t>
  </si>
  <si>
    <t>PAGO AGUA ANDINA NUÑOA</t>
  </si>
  <si>
    <t>PAGO TELEFONO NUÑOA</t>
  </si>
  <si>
    <t>Cancela Docto 34 Nº 10668 TURISMO OROCO LIMITADA</t>
  </si>
  <si>
    <t>Cancela Docto 34 Nº 1579 AMG ASEO SA</t>
  </si>
  <si>
    <t>Cancela Docto 34 Nº 233 ASESORIAS E INVERSIONES SA</t>
  </si>
  <si>
    <t>FXR1935 FINANZAS</t>
  </si>
  <si>
    <t>FXR1936 FINANZAS</t>
  </si>
  <si>
    <t>Cancela Docto 34 Nº 4116332 TURISMO COCHA</t>
  </si>
  <si>
    <t>Cancela Docto 34 Nº 1536642 DIRECTV CHILE TELEVISI</t>
  </si>
  <si>
    <t>Cancela Docto 34 Nº 1533038 DIRECTV CHILE TELEVISI</t>
  </si>
  <si>
    <t>Cancela Docto 34 Nº 124 NEO SOFTWARE SPA</t>
  </si>
  <si>
    <t>Cancela Docto 34 Nº 5366499 BANCO SANTANDER CHILE</t>
  </si>
  <si>
    <t>Cancela Docto 34 Nº 27771317 BANCO SANTANDER CHILE</t>
  </si>
  <si>
    <t>PAGO GASTO COMUN</t>
  </si>
  <si>
    <t>PF1504 ESTABLECIMIENTO GASTRONOMICOS TORRES SA CON</t>
  </si>
  <si>
    <t>PAGO PREVIRED MARZO</t>
  </si>
  <si>
    <t>PAGO F29 MARZO</t>
  </si>
  <si>
    <t>RENDICION FXR 1833 PRESIDENCIA-DEVOLUCION</t>
  </si>
  <si>
    <t>PF 155 DEDISEÑO CON FXR 1949 FINANZAS</t>
  </si>
  <si>
    <t>PF90 PUBL MIRIAM BECERRA CON FXR1951 FINANZAS</t>
  </si>
  <si>
    <t>PF131 MAURICIO ALLENDE CON FXR1955 FINANZAS</t>
  </si>
  <si>
    <t>Cancela Docto 34 Nº 7378494 ENTEL TELEFONIA LOCAL</t>
  </si>
  <si>
    <t>Cancela Docto 34 Nº 7386312 ENTEL TELEFONIA LOCAL</t>
  </si>
  <si>
    <t>Cancela Docto 34 Nº 16351952 EMPRESA NACIONAL DE T</t>
  </si>
  <si>
    <t>Cancela Docto 34 Nº 2914 CORPORACION DE DERECHO PR</t>
  </si>
  <si>
    <t>Cancela Docto 34 Nº 18872571 ENEL S.A.</t>
  </si>
  <si>
    <t>Cancela Docto 34 Nº 18872572 ENEL S.A.</t>
  </si>
  <si>
    <t>PF 1500 ESTABLE TORRES CON FXR 1962 FINANZAS</t>
  </si>
  <si>
    <t>REVALIDACION CHEQUE TRAVEL PF 843189</t>
  </si>
  <si>
    <t>PBH197 JAIME BRAVO PUENTES CON FXR 1964 FINANZAS</t>
  </si>
  <si>
    <t>PBH196 JAIME BRAVO CON FXR1965 FINANZAS</t>
  </si>
  <si>
    <t>Cancela Docto 34 Nº 1502 MAPOCHE.CL</t>
  </si>
  <si>
    <t>Cancela Docto 34 Nº 1498 MAPOCHE.CL</t>
  </si>
  <si>
    <t>Cancela Docto 34 Nº 1494 MAPOCHE.CL</t>
  </si>
  <si>
    <t>PF 848 BAR TORRES CON  FXR 1968 FINANZAS</t>
  </si>
  <si>
    <t>Cancela Docto 34 Nº 41342347 TELEFONICA CHILE SA</t>
  </si>
  <si>
    <t>Cancela Docto 34 Nº 242 PRODUCTORA RICARDO CESAR G</t>
  </si>
  <si>
    <t>Cancela Docto 34 Nº 41382176 TELEFONICA CHILE SA</t>
  </si>
  <si>
    <t>Cancela Docto 34 Nº 41382173 TELEFONICA CHILE SA</t>
  </si>
  <si>
    <t>Cancela Docto 34 Nº 41382174 TELEFONICA CHILE SA</t>
  </si>
  <si>
    <t>Cancela Docto 34 Nº 10094396 PROVEEDORES INTEGRALE</t>
  </si>
  <si>
    <t>PF11064-11069-11051-11048-11049-11050-11091-11090-</t>
  </si>
  <si>
    <t>Cancela Docto 34 Nº 27880967 BANCO SANTANDER CHILE</t>
  </si>
  <si>
    <t>PAGO AGUAS ANDINAD SEDE NUÑOA</t>
  </si>
  <si>
    <t>PAGO LUZ SEDE NUÑOA</t>
  </si>
  <si>
    <t>Cancela Docto 34 Nº 1495 MAPOCHE.CL</t>
  </si>
  <si>
    <t>Cancela Docto 34 Nº 1497 MAPOCHE.CL</t>
  </si>
  <si>
    <t>Cancela Docto 34 Nº 11046 TURISMO OROCO LIMITADA</t>
  </si>
  <si>
    <t>Cancela Docto 34 Nº 11045 TURISMO OROCO LIMITADA</t>
  </si>
  <si>
    <t>Cancela Docto 34 Nº 1527 ESTABLECIMIENTO GASTRONOM</t>
  </si>
  <si>
    <t>Cancela Docto 34 Nº 14892655 EMPRESA EL MERCURIO S</t>
  </si>
  <si>
    <t>Cancela Docto 34 Nº 14894195 EMPRESA EL MERCURIO S</t>
  </si>
  <si>
    <t xml:space="preserve"> FXR 1993 FINANZAS</t>
  </si>
  <si>
    <t>Cancela Docto 0 Nº 1 CASA DE MONEDA DE SANTIAGO SA</t>
  </si>
  <si>
    <t>Cancela Docto 34 Nº 243 PRODUCTORA RICARDO CESAR G</t>
  </si>
  <si>
    <t>Cancela Docto 0 Nº 30042018 HEINRICHSEN ALVAREZ JU</t>
  </si>
  <si>
    <t>PAGO CONTIBUCIONES PDC</t>
  </si>
  <si>
    <t>PAGO CONTRIBUCIONES PDC-390-128</t>
  </si>
  <si>
    <t>PAGO CONTRIBUCIONES PDC-</t>
  </si>
  <si>
    <t>RENDICION FXR 1916  PRESIDENCIA- depositos</t>
  </si>
  <si>
    <t>Cancela Docto 11 Nº 101 GONZALO ALEJANDRO DUARTE L</t>
  </si>
  <si>
    <t>Cancela Docto 11 Nº 25 LELY GARRIDO VERDUGO</t>
  </si>
  <si>
    <t>Cancela Docto 11 Nº 47 IRIS REBOLLEDO SAAVEDRA</t>
  </si>
  <si>
    <t>Cancela Docto 11 Nº 13 XIMENA ISABEL MADARIAGA LAM</t>
  </si>
  <si>
    <t>Cancela Docto 0 Nº 1 RICARDO SANCHEZ VALDES</t>
  </si>
  <si>
    <t>Cancela Docto 11 Nº 8 MARCOS HERNANDEZ</t>
  </si>
  <si>
    <t>Cancela Docto 0 Nº 30042018 CARO PINTO TAMAHI PAOL</t>
  </si>
  <si>
    <t>Cancela Docto 0 Nº 30042018 FIGUERAS DIAZ CRISTIAN</t>
  </si>
  <si>
    <t>Cancela Docto 0 Nº 30042018 HERNANDEZ MORALES ROSA</t>
  </si>
  <si>
    <t>Cancela Docto 0 Nº 30042018 LUQUE ZAPATA ANITA MAR</t>
  </si>
  <si>
    <t>Cancela Docto 0 Nº 30042018 NUÑEZ GUAJARDO ROSA AM</t>
  </si>
  <si>
    <t>Cancela Docto 0 Nº 30042018 OLGUIN SALAZAR ROBERTO</t>
  </si>
  <si>
    <t>Cancela Docto 0 Nº 30042018 PARADA CID MIRTA MARCE</t>
  </si>
  <si>
    <t>Cancela Docto 0 Nº 30042018 PINIJANS MANCILLA NINO</t>
  </si>
  <si>
    <t>Cancela Docto 0 Nº 30042018 TORRES ARAGON RODRIGO</t>
  </si>
  <si>
    <t>Cancela Docto 0 Nº 30042018 ZEGARRA BORI CONSTANZA</t>
  </si>
  <si>
    <t>Cancela Docto 0 Nº 2026 LUQUE ZAPATA ANITA MARIA</t>
  </si>
  <si>
    <t>Cancela Docto 0 Nº 30042018 AROS LOPEZ EDITH PATRI</t>
  </si>
  <si>
    <t>Cancela Docto 0 Nº 30042018 ROMERO ESCOBAR GUILLER</t>
  </si>
  <si>
    <t>Cancela Docto 34 Nº 10117810 PROVEEDORES INTEGRALE</t>
  </si>
  <si>
    <t>Cancela Docto 34 Nº 1556398 DIRECTV CHILE TELEVISI</t>
  </si>
  <si>
    <t>PAGO BOLETA NUÑOA</t>
  </si>
  <si>
    <t>Cancela Docto 34 Nº 1550468 DIRECTV CHILE TELEVISI</t>
  </si>
  <si>
    <t>Cancela Docto 34 Nº 1684 AMG ASEO SA</t>
  </si>
  <si>
    <t>PAGO CONTRIBUCIONES PDC-390-67</t>
  </si>
  <si>
    <t>PAGO PREVIRED ABRIL 2017</t>
  </si>
  <si>
    <t>PAGO LUZ SEDE LA PINTANA</t>
  </si>
  <si>
    <t>PAGO F29 ABRIL</t>
  </si>
  <si>
    <t>Cancela Docto 0 Nº 1 CENTRO LATINOAMERICANO PARA L</t>
  </si>
  <si>
    <t>AJUSTES</t>
  </si>
  <si>
    <t>ARRIENDO ARICA MES DE MAYO</t>
  </si>
  <si>
    <t>ARRIENDO BODEGA MES DE MAYO</t>
  </si>
  <si>
    <t>ARRIENDO CONCEPCION MES DE MAYO</t>
  </si>
  <si>
    <t>ARRIENDO LINARES MES DE MAYO</t>
  </si>
  <si>
    <t>ARRIENDO RANCAGUA MES DE MAYO</t>
  </si>
  <si>
    <t>ARRIENDO TALCA MES DE MAYO</t>
  </si>
  <si>
    <t>ARRIENDO TEMUCO MES DE MAYO</t>
  </si>
  <si>
    <t>Cancela Docto 34 Nº 237 ASESORIAS E INVERSIONES SA</t>
  </si>
  <si>
    <t>ARRIENDO SAN BERNARDO MES DE MAYO</t>
  </si>
  <si>
    <t>Cancela Docto 0 Nº 1 TELEFONICA CHILE SA</t>
  </si>
  <si>
    <t>Cancela Docto 0 Nº 2053 LUQUE ZAPATA ANITA MARIA</t>
  </si>
  <si>
    <t>RENDICION FXR 1993 FINANZAS- DEVOLUCION</t>
  </si>
  <si>
    <t>Cancela Docto 34 Nº 141 NEO SOFTWARE SPA</t>
  </si>
  <si>
    <t>Cancela Docto 34 Nº 19005471 ENEL S.A.</t>
  </si>
  <si>
    <t>Cancela Docto 34 Nº 19005470 ENEL S.A.</t>
  </si>
  <si>
    <t>Cancela Docto 34 Nº 16367646 EMPRESA NACIONAL DE T</t>
  </si>
  <si>
    <t>Cancela Docto 34 Nº 7404767 ENTEL TELEFONIA LOCAL</t>
  </si>
  <si>
    <t>Cancela Docto 34 Nº 7414263 ENTEL TELEFONIA LOCAL</t>
  </si>
  <si>
    <t>REVALIDACION CHEQUE PAGO FELIPE AHUMADA</t>
  </si>
  <si>
    <t>Cancela Docto 34 Nº 41521268 TELEFONICA CHILE SA</t>
  </si>
  <si>
    <t>Cancela Docto 34 Nº 41521271 TELEFONICA CHILE SA</t>
  </si>
  <si>
    <t>Cancela Docto 34 Nº 41521269 TELEFONICA CHILE SA</t>
  </si>
  <si>
    <t>FXR 2068 FINANZAS</t>
  </si>
  <si>
    <t>Cancela Docto 34 Nº 1596 MAPOCHE.CL</t>
  </si>
  <si>
    <t>Cancela Docto 34 Nº 1626 MAPOCHE.CL</t>
  </si>
  <si>
    <t>Cancela Docto 34 Nº 1595 MAPOCHE.CL</t>
  </si>
  <si>
    <t>Cancela Docto 34 Nº 757 SOCIEDAD DE SERVICIOS DE H</t>
  </si>
  <si>
    <t>Cancela Docto 34 Nº 11300 TURISMO OROCO LIMITADA</t>
  </si>
  <si>
    <t>Cancela Docto 34 Nº 23868 CIRCULO ESPAÑOL CENTRO S</t>
  </si>
  <si>
    <t>Cancela Docto 34 Nº 111903 ROLAND VORWERK Y CIA LT</t>
  </si>
  <si>
    <t>Cancela Docto 34 Nº 1625 MAPOCHE.CL</t>
  </si>
  <si>
    <t>Cancela Docto 34 Nº 1627 MAPOCHE.CL</t>
  </si>
  <si>
    <t>Cancela Docto 34 Nº 1704 AMG ASEO SA</t>
  </si>
  <si>
    <t>Cancela Docto 34 Nº 11298 TURISMO OROCO LIMITADA</t>
  </si>
  <si>
    <t>Cancela Docto 34 Nº 25 JOSE LUIS GONZALEZ YAÑEZ</t>
  </si>
  <si>
    <t>Cancela Docto 0 Nº 1 JOSE LUIS GONZALEZ YAÑEZ</t>
  </si>
  <si>
    <t>Cancela Docto 0 Nº 1 GOIRI SA</t>
  </si>
  <si>
    <t>Cancela Docto 34 Nº 41481714 TELEFONICA CHILE SA</t>
  </si>
  <si>
    <t>PAGO TELEFONICA NUÑOA</t>
  </si>
  <si>
    <t>PAGO TELEFONICA INTERNET NUÑOA</t>
  </si>
  <si>
    <t>PAGO AGUA SEDE NUÑOA</t>
  </si>
  <si>
    <t>PAGO LU LA PINTANA</t>
  </si>
  <si>
    <t>RENDICION 2017107 FRANCISCO NAZAR-DEVOLUCION</t>
  </si>
  <si>
    <t>RENDICION FXR 2053 PRESIDENCIA - DEVOLUCION</t>
  </si>
  <si>
    <t>Cancela Docto 34 Nº 1639 MAPOCHE.CL</t>
  </si>
  <si>
    <t>Cancela Docto 34 Nº 7804433 DIMERC SA</t>
  </si>
  <si>
    <t>PAGO EMPALME SEDE NUÑOA</t>
  </si>
  <si>
    <t>Cancela Docto 34 Nº 18581 COMPAÑIA CHILENA DE COMU</t>
  </si>
  <si>
    <t>REVALIDACION CHEQUE 1907 WALDO CHACON MES MARZO</t>
  </si>
  <si>
    <t>ANULACION CHEQUE CASA MONEDA</t>
  </si>
  <si>
    <t>Cancela Docto 34 Nº 1574341 DIRECTV CHILE TELEVISI</t>
  </si>
  <si>
    <t>Cancela Docto 34 Nº 1568862 DIRECTV CHILE TELEVISI</t>
  </si>
  <si>
    <t>PAGO PREVIRED MAYO 2018</t>
  </si>
  <si>
    <t>Cancela Docto 34 Nº 1772 AMG ASEO SA</t>
  </si>
  <si>
    <t>PAGO F 29 MAYO 2018</t>
  </si>
  <si>
    <t>Cancela Docto 0 Nº 30042018 SINDICATO TRABAJADORES</t>
  </si>
  <si>
    <t>Cancela Docto 0 Nº 31052018 SINDICATO TRABAJADORES</t>
  </si>
  <si>
    <t>ANULACION PAGO CELARE POR INCUMPLIMINETO AL PROCED</t>
  </si>
  <si>
    <t>OTROS INGRESOS CUENTA ALCALDES</t>
  </si>
  <si>
    <t>OTROS INGRESOS CUENTA CONCEJALES</t>
  </si>
  <si>
    <t>DEVOLUCION EXCEDENTE A SERVEL</t>
  </si>
  <si>
    <t>RENDICION FXR 1833 PRESIDENCIA</t>
  </si>
  <si>
    <t>RENDICION FXR 1916  PRESIDENCIA</t>
  </si>
  <si>
    <t>RENDICION FXR 1993 FINANZAS</t>
  </si>
  <si>
    <t>RENDICIONFXR 1802 FINANZAS</t>
  </si>
  <si>
    <t>Cancela Docto 0 Nº 1 PROVEEDORES INTEGRALES SA</t>
  </si>
  <si>
    <t>ANULACION PAGO CELARE POR INCUMPLIMINETO AL PROCE</t>
  </si>
  <si>
    <t>Cancela Docto 34 Nº 155 DEDISEÑOPROYECTOS SPA</t>
  </si>
  <si>
    <t>Cancela Docto 34 Nº 90 PUBLICIDAD MYRIAM DE LAS ME</t>
  </si>
  <si>
    <t>Cancela Docto 34 Nº 131 MAURICIO ANDRES ALLENDE VA</t>
  </si>
  <si>
    <t>Cancela Docto 34 Nº 873472 TRAVEL SECURITY SA</t>
  </si>
  <si>
    <t>Cancela Docto 34 Nº 873619 TRAVEL SECURITY SA</t>
  </si>
  <si>
    <t>Cancela Docto 34 Nº 847215 TRAVEL SECURITY SA</t>
  </si>
  <si>
    <t>Cancela Docto 34 Nº 851535 TRAVEL SECURITY SA</t>
  </si>
  <si>
    <t>Cancela Docto 34 Nº 10094395 PROVEEDORES INTEGRALE</t>
  </si>
  <si>
    <t>Cancela Docto 34 Nº 10094394 PROVEEDORES INTEGRALE</t>
  </si>
  <si>
    <t>Cancela Docto 34 Nº 11064 TURISMO OROCO LIMITADA</t>
  </si>
  <si>
    <t>Cancela Docto 34 Nº 11069 TURISMO OROCO LIMITADA</t>
  </si>
  <si>
    <t>Cancela Docto 34 Nº 11051 TURISMO OROCO LIMITADA</t>
  </si>
  <si>
    <t>Cancela Docto 34 Nº 11048 TURISMO OROCO LIMITADA</t>
  </si>
  <si>
    <t>Cancela Docto 34 Nº 11049 TURISMO OROCO LIMITADA</t>
  </si>
  <si>
    <t>Cancela Docto 34 Nº 11050 TURISMO OROCO LIMITADA</t>
  </si>
  <si>
    <t>Cancela Docto 34 Nº 11091 TURISMO OROCO LIMITADA</t>
  </si>
  <si>
    <t>Cancela Docto 34 Nº 11090 TURISMO OROCO LIMITADA</t>
  </si>
  <si>
    <t>Cancela Docto 34 Nº 11075 TURISMO OROCO LIMITADA</t>
  </si>
  <si>
    <t>Cancela Docto 34 Nº 609922 EMPRESA NACIONAL DE CER</t>
  </si>
  <si>
    <t>Cancela Docto 34 Nº 7258756 EMPRESA DE TRANSPORTES</t>
  </si>
  <si>
    <t>Cancela Docto 34 Nº 7258761 EMPRESA DE TRANSPORTES</t>
  </si>
  <si>
    <t>Cancela Docto 34 Nº 7258727 EMPRESA DE TRANSPORTES</t>
  </si>
  <si>
    <t>Cancela Docto 34 Nº 7258728 EMPRESA DE TRANSPORTES</t>
  </si>
  <si>
    <t>Cancela Docto 34 Nº 7258711 EMPRESA DE TRANSPORTES</t>
  </si>
  <si>
    <t>Cancela Docto 34 Nº 7258798 EMPRESA DE TRANSPORTES</t>
  </si>
  <si>
    <t>Cancela Docto 34 Nº 1479 SOCIEDAD HOTELERA QEEN RO</t>
  </si>
  <si>
    <t>Cancela Docto 34 Nº 157 DEDISEÑOPROYECTOS SPA</t>
  </si>
  <si>
    <t>COMPRAS 30/04/2018 Abr/2018</t>
  </si>
  <si>
    <t>Cancela Docto 34 Nº 41481713 TELEFONICA CHILE SA</t>
  </si>
  <si>
    <t>Cancela Docto 34 Nº 9919487 PROVEEDORES INTEGRALES</t>
  </si>
  <si>
    <t>Cancela Docto 34 Nº 41521270 TELEFONICA CHILE SA</t>
  </si>
  <si>
    <t>Cancela Docto 34 Nº 2298 OSSANDON</t>
  </si>
  <si>
    <t>Cancela Docto 34 Nº 79 CAROLINE ALEJANDRA MOYA ESP</t>
  </si>
  <si>
    <t>Cancela Docto 34 Nº 1 CONTRUCTOPRA LAS TRANQUERAS</t>
  </si>
  <si>
    <t>COMPRAS 31/05/2018 May/2018</t>
  </si>
  <si>
    <t>HONORARIOS Abr/2018</t>
  </si>
  <si>
    <t>Cancela Docto 11 Nº 97 FELIPE AHUMADA CALDERO</t>
  </si>
  <si>
    <t>Cancela Docto 11 Nº 98 FELIPE AHUMADA CALDERO</t>
  </si>
  <si>
    <t>Cancela Docto 11 Nº 16 LUIS DELGADO DIAZ</t>
  </si>
  <si>
    <t>Cancela Docto 11 Nº 7 JUAN ANTONIO ACCINI VILLAROE</t>
  </si>
  <si>
    <t>Cancela Docto 11 Nº 423 CAROLINA PINO VALDES</t>
  </si>
  <si>
    <t>HONORARIOS May/2018</t>
  </si>
  <si>
    <t>Remuneraciones por Pagar  PANIJANS MANCILLA NINOSK</t>
  </si>
  <si>
    <t>Cancela Docto 0 Nº 31052018 ROMERO ESCOBAR GUILLER</t>
  </si>
  <si>
    <t>COMPRAS 28/02/2018 Feb/2018 Doc. Nominativos</t>
  </si>
  <si>
    <t>F2298 OSSANDON - AUDITORIA</t>
  </si>
  <si>
    <t>AJUSTE</t>
  </si>
  <si>
    <t>HONORARIOS ABR/2018</t>
  </si>
  <si>
    <t>HONORARIOS MAY/2018</t>
  </si>
  <si>
    <t>APORTE ANCIPADO DE SERVEL</t>
  </si>
  <si>
    <t>F5366499 BANCO SANTANDER- PAGO ODCA</t>
  </si>
  <si>
    <t>F41163332 TURISMO COCHA- RERESENTACION ODCA</t>
  </si>
  <si>
    <t>F27771317 BANCO SANTANDER- COMISION BANCO</t>
  </si>
  <si>
    <t>RENDICIONFXR 1802 FINANZAS-ESTUDIO DE TITULOS</t>
  </si>
  <si>
    <t>F1502 MAPOCHE- CREDENCIALES ACTIVIDAD MUJERES</t>
  </si>
  <si>
    <t>F1494 MAPOCHE- PENDONES ACTIVIDAD MUJERES</t>
  </si>
  <si>
    <t>F 11064 TURIMSMO OROCO-ACTIV MUJERES</t>
  </si>
  <si>
    <t>F 11069 TURIMSMO OROCO-ACTIV MUJERES</t>
  </si>
  <si>
    <t>F 11051 TURIMSMO OROCO-ACTIV MUJERES</t>
  </si>
  <si>
    <t>F 11048 TURIMSMO OROCO-ACTIV MUJERES</t>
  </si>
  <si>
    <t>F 11050 TURIMSMO OROCO-ACTIV MUJERES</t>
  </si>
  <si>
    <t>F 11049 TURIMSMO OROCO-ACTIV MUJERES</t>
  </si>
  <si>
    <t>F 11091 TURIMSMO OROCO-ACTIV MUJERES</t>
  </si>
  <si>
    <t>F 11090 TURIMSMO OROCO-ACTIV MUJERES</t>
  </si>
  <si>
    <t>F 11075 TURIMSMO OROCO-ACTIV MUJERES</t>
  </si>
  <si>
    <t>F1479 SOC HOTELERA QEEN ROYAL- MUJERES</t>
  </si>
  <si>
    <t>F 7258798 TUR BUS- PASAJES MUJERES JDC</t>
  </si>
  <si>
    <t>F 7258711 TUR BUSA- PASAJE MUJERES JDC</t>
  </si>
  <si>
    <t>F7258727 TUR BUSA- PASAJE MUJERES JDC</t>
  </si>
  <si>
    <t>F 7258761TUR BUSA- PASAJE MUJERES JDC</t>
  </si>
  <si>
    <t>F 7258756 TUR BUSA- PASAJE MUJERES JDC</t>
  </si>
  <si>
    <t>F1498 MAPOCHE- ACTI MUJERES JDC</t>
  </si>
  <si>
    <t>F757 SOC HOS Y GAST TRANSITO- ACTIVIDAD MUJERES</t>
  </si>
  <si>
    <t>F11300 TURISMO OROCO- PASAJE ACT MUJERES</t>
  </si>
  <si>
    <t>F11298 TURISMO OROCO- PASAJES JUNTA MUJERES</t>
  </si>
  <si>
    <t>F10668 TURISMO OROCO- TRAB VOL JDC</t>
  </si>
  <si>
    <t>RENDICION FXR 1802 FINANZAS- MATERIALES METRO</t>
  </si>
  <si>
    <t>F131 MAURICIO ALLENDE - STREAMING METRO</t>
  </si>
  <si>
    <t>RENDICIONFXR 1802 FINANZAS-INSUMOS METRO</t>
  </si>
  <si>
    <t>33111200 DEVOLUCION SERVEL ELECCIONES</t>
  </si>
  <si>
    <t>Total 33111200 DEVOLUCION SERVEL ELECCIONES</t>
  </si>
  <si>
    <t>F873619 TRAVEL SECURITY- SANDRA BERNA CORE</t>
  </si>
  <si>
    <t>F 873472 TRAVEL SECURITY- JUNTA 15 MARZO</t>
  </si>
  <si>
    <t>F1504 TORRES- REUNION 03-04-2018</t>
  </si>
  <si>
    <t>F155 DEDISEÑOPROYECTOS- EQUIPAMIENTO CONSEJO AMPLI</t>
  </si>
  <si>
    <t>F1500 ESTABLE GASTRO TORRES- REUNION 6-4</t>
  </si>
  <si>
    <t>F848 TORRES- ALMUERZO CONSEJO NACIONAL</t>
  </si>
  <si>
    <t>F 7258728 TUR BUS- PASAJE MUJERES JDC</t>
  </si>
  <si>
    <t>F242 PRODUCTORA RICARDO GONZALEZ</t>
  </si>
  <si>
    <t>F157 DEDISEÑO PROYECTOS- MONTAJE CONSEJO AMPLIADO</t>
  </si>
  <si>
    <t>F1495 MAPOCHE- CREDENCIAL CONSEJO AMPLIADO</t>
  </si>
  <si>
    <t>F1497 MAPOCHE- CREDENCIAL CONSEJO AMPLIADO</t>
  </si>
  <si>
    <t>PF1527 CAFETERIA TORRES- ALIMENTACION 16-04</t>
  </si>
  <si>
    <t>BH197 JAIME BRAVO- AIRE ACON CONSEJO NACIONAL</t>
  </si>
  <si>
    <t>BH196 JAIME BRAVO- ALIMENTACION CONSEJO NACIONAL</t>
  </si>
  <si>
    <t>F23868 CIRCUL ESPAÑOL- REUNION MESA</t>
  </si>
  <si>
    <t>F111903 OFFICE PRO- MATERIALES ELECCION MESA 2018</t>
  </si>
  <si>
    <t>F1625 MAPOCHE - EMISION PADRONES ELECCIONES 2018</t>
  </si>
  <si>
    <t>F1627 MAPOCHE - EMISION VOTOS ELECCIONES 2018</t>
  </si>
  <si>
    <t>F1704 AMG ASEO-ASEO CONSEJO AMPLIADO</t>
  </si>
  <si>
    <t>33130200 Contribuciones</t>
  </si>
  <si>
    <t>PAGO CONTIBUCIONES PDC-125-26</t>
  </si>
  <si>
    <t>PAGO CONTIBUCIONES PDC-83-23</t>
  </si>
  <si>
    <t>PAGO CONTIBUCIONES PDC-2943</t>
  </si>
  <si>
    <t>PAGO CONTIBUCIONES PDC-3049-20</t>
  </si>
  <si>
    <t>PAGO CONTIBUCIONES PDC-7051-6</t>
  </si>
  <si>
    <t>PAGO CONTIBUCIONES PDC-83-24</t>
  </si>
  <si>
    <t>PAGO CONTIBUCIONES PDC-168-11</t>
  </si>
  <si>
    <t>PAGO CONTIBUCIONES PDC-49-7</t>
  </si>
  <si>
    <t>PAGO CONTIBUCIONES PDC-180-2</t>
  </si>
  <si>
    <t>PAGO CONTIBUCIONES PDC-155-16</t>
  </si>
  <si>
    <t>PAGO CONTRIBUCIONES PDC-44-24</t>
  </si>
  <si>
    <t>PAGO CONTRIBUCIONES PDC-48-7</t>
  </si>
  <si>
    <t>PAGO CONTRIBUCIONES PDC-3927-80</t>
  </si>
  <si>
    <t>PAGO CONTRIBUCIONES PDC-7939-55</t>
  </si>
  <si>
    <t>PAGO CONTRIBUCIONES PDC-127-3</t>
  </si>
  <si>
    <t>PAGO CONTRIBUCIONES PDC-131-39</t>
  </si>
  <si>
    <t>PAGO CONTRIBUCIONES PDC-18-14</t>
  </si>
  <si>
    <t>PAGO CONTRIBUCIONES PDC-284-31</t>
  </si>
  <si>
    <t>PAGO CONTRIBUCIONES PDC-390-126</t>
  </si>
  <si>
    <t>PAGO CONTRIBUCIONES PDC-390-68</t>
  </si>
  <si>
    <t>PAGO CONTRIBUCIONES PDC-144-5</t>
  </si>
  <si>
    <t>PAGO CONTRIBUCIONES PDC-260-20</t>
  </si>
  <si>
    <t>PAGO CONTRIBUCIONES PDC-988-20</t>
  </si>
  <si>
    <t>PAGO CONTRIBUCIONES PDC--29-38</t>
  </si>
  <si>
    <t>PAGO CONTRIBUCIONES PDC-29-40</t>
  </si>
  <si>
    <t>PAGO CONTRIBUCIONES PDC-749-11</t>
  </si>
  <si>
    <t>PAGO CONTRIBUCIONES PDC-390-125</t>
  </si>
  <si>
    <t>PAGO CONTRIBUCIONES PDC-390-20</t>
  </si>
  <si>
    <t>PAGO CONTRIBUCIONES PDC-390-60</t>
  </si>
  <si>
    <t>PAGO CONTRIBUCIONES PDC-390-61</t>
  </si>
  <si>
    <t>PAGO CONTRIBUCIONES PDC-390-62</t>
  </si>
  <si>
    <t>PAGO CONTRIBUCIONES PDC-390-63</t>
  </si>
  <si>
    <t>PAGO CONTRIBUCIONES PDC-390-64</t>
  </si>
  <si>
    <t>PAGO CONTRIBUCIONES PDC-390-65</t>
  </si>
  <si>
    <t>PAGO CONTRIBUCIONES PDC-390-66</t>
  </si>
  <si>
    <t>Total 33130200 Contribuciones</t>
  </si>
  <si>
    <t>RENDICION FXR 1802 FINANZAS-PAGO DE LUZ LA PINTANA</t>
  </si>
  <si>
    <t>RENDICION FXR 1802 FINANZAS- PAGO DE LUZ SEDE NUÑO</t>
  </si>
  <si>
    <t>F1579 AMG ASEO SERVICIO ASEO</t>
  </si>
  <si>
    <t>F18872571 ENEL</t>
  </si>
  <si>
    <t>F18872572 ENEL</t>
  </si>
  <si>
    <t>F1684 AMG ASE</t>
  </si>
  <si>
    <t>F19005471 ENEL</t>
  </si>
  <si>
    <t>F19005470 ENEL</t>
  </si>
  <si>
    <t>F1772 AMG -ASEO  MAYO</t>
  </si>
  <si>
    <t>F1533038 DIRECTV</t>
  </si>
  <si>
    <t>F1536642 DIRECTV</t>
  </si>
  <si>
    <t>F7386312 ENTEL</t>
  </si>
  <si>
    <t>F7378498 ENTEL</t>
  </si>
  <si>
    <t>F16351952 ENTEL</t>
  </si>
  <si>
    <t>F41382176 TELEFONICA</t>
  </si>
  <si>
    <t>F 41382173 TELEFONICA</t>
  </si>
  <si>
    <t>F 41382174 TELEFONICA</t>
  </si>
  <si>
    <t>F41342347 TELEFONICA</t>
  </si>
  <si>
    <t>F1550468 DIRECTV</t>
  </si>
  <si>
    <t>F1556398 DIRECTV</t>
  </si>
  <si>
    <t>RENDICION DE GASTOS 79 DIEGO CALDERON- TELEFONO</t>
  </si>
  <si>
    <t>RENDICION  MEMO 61 DIEGO CALDERON-MOVILIZACION</t>
  </si>
  <si>
    <t>F16367646 ENTEL</t>
  </si>
  <si>
    <t>F7404767 ENTEL</t>
  </si>
  <si>
    <t>F7414263 ENTEL</t>
  </si>
  <si>
    <t>F415212268 TELEFONICA CHILE</t>
  </si>
  <si>
    <t>F41521271 TELEFONICA CHILE</t>
  </si>
  <si>
    <t>F41521269 TELEFONICA CHILE</t>
  </si>
  <si>
    <t>F41481714 TELEFONICA</t>
  </si>
  <si>
    <t>F41481713 TELEFONICA</t>
  </si>
  <si>
    <t>F41521270 TELEFONICA</t>
  </si>
  <si>
    <t>F1568862 DIRECTV</t>
  </si>
  <si>
    <t>F1574341 DIRECTV</t>
  </si>
  <si>
    <t>F10094395 PRISA</t>
  </si>
  <si>
    <t>F10094394 PRISA</t>
  </si>
  <si>
    <t>F10094396 PRISA</t>
  </si>
  <si>
    <t>PF 10117810 PRISA- MATERIALES</t>
  </si>
  <si>
    <t>RENDICION DE GASTOS 79 DIEGO CALDERON- MATERIALES</t>
  </si>
  <si>
    <t>F9919487 PRISA- MATERIALES ASEO</t>
  </si>
  <si>
    <t>F1 CONTRUCTORA HUGO INZUNZA-REMODELACION NUÑOA</t>
  </si>
  <si>
    <t>BH16 LUIS DELGADO- ARREGLO BAÑOS 1° PISO</t>
  </si>
  <si>
    <t>BH 7 JUAN ACCINI- GASFITERIA PRESIDENCIA</t>
  </si>
  <si>
    <t>BH423 CAROLINA PINO- REVISION BAÑOS 2°PISO</t>
  </si>
  <si>
    <t>33140100 Asesoría Contable</t>
  </si>
  <si>
    <t>F232 ASESORIAS E INVERSIONES SAN JORGE</t>
  </si>
  <si>
    <t>F233 ASESORIAS E INVERSIONES SAN JORGE-BALANCE</t>
  </si>
  <si>
    <t>F237 ASESORIAS E INV SAN JORGE</t>
  </si>
  <si>
    <t>Total 33140100 Asesoría Contable</t>
  </si>
  <si>
    <t>33140200 Asesoría Legal</t>
  </si>
  <si>
    <t>Total 33140200 Asesoría Legal</t>
  </si>
  <si>
    <t>33140300 Asesorias Recursos Humanos</t>
  </si>
  <si>
    <t>Total 33140300 Asesorias Recursos Humanos</t>
  </si>
  <si>
    <t>F124 NEOSOFTWARE</t>
  </si>
  <si>
    <t>F141 NEOSOFTWARE-</t>
  </si>
  <si>
    <t>BH101 GONZALO DUARTE- HONORARIOS</t>
  </si>
  <si>
    <t>BH25 LELYL GARRIDO - ASEO</t>
  </si>
  <si>
    <t>BH47 IRIS REBOLLEDO- ADMINISTRATIVA</t>
  </si>
  <si>
    <t>BH13 XIMENA MADARIAGA-ADMINISTRATIVO</t>
  </si>
  <si>
    <t>BH8MARCOS HERNANDEZ-ADMINISTRADOR</t>
  </si>
  <si>
    <t>BH178 RICARDO SANCHEZ- HONORARIOS ABRIL</t>
  </si>
  <si>
    <t>BH09 MARCOS HERNANDEZ - HONORARIOS MAYO</t>
  </si>
  <si>
    <t>BH26 LELY GARRIDO ASEO NUÑOA MAYO</t>
  </si>
  <si>
    <t>BH65 CARLOS SEGUEL - HONORARIOS MAYO</t>
  </si>
  <si>
    <t>BH48 IRIS REBOLLEDO- HONORARIOS VIII REGION</t>
  </si>
  <si>
    <t>BH102 GONZALO DUARTE - HONORARIOS</t>
  </si>
  <si>
    <t>BH179 RICARDO SANCHEZ- HONORARIOS MAYO</t>
  </si>
  <si>
    <t>BH27 RICARDO LEON - HONORARIOS V REGION</t>
  </si>
  <si>
    <t>BH14 XIMENA MADARIAGA - HONORARIOS RM</t>
  </si>
  <si>
    <t>F90 PUBL MYRIAM BECERRA- BANDERAS JN</t>
  </si>
  <si>
    <t>F14892655 EL MERCURIO- PUBLICACION LUN</t>
  </si>
  <si>
    <t>F 25 JOSE LUIS GONZALEZ YAÑEZ- TRANSPORTE MATERIAL</t>
  </si>
  <si>
    <t>F1639 MAPOCHE- VOTOS</t>
  </si>
  <si>
    <t>F 7804433 DIMERC- SOBRE VOTOS</t>
  </si>
  <si>
    <t>F 18581 RADIO COOPERATIVA</t>
  </si>
  <si>
    <t>33140900 Asesoria servicios tesoreria</t>
  </si>
  <si>
    <t>Total 33140900 Asesoria servicios tesoreria</t>
  </si>
  <si>
    <t>RENDICION FXR 1833 PRESIDENCIA-MOVILIZACION</t>
  </si>
  <si>
    <t>RENDICION FXR 1802 FINANZAS- MOVILIZACION</t>
  </si>
  <si>
    <t>RENDICION FXR 1916  PRESIDENCIA- MOVILIZACION</t>
  </si>
  <si>
    <t>F847215 TRAVEL- GONZALO DUARTE</t>
  </si>
  <si>
    <t>F851535 TRAVEL- RAMON MALLEA</t>
  </si>
  <si>
    <t>F11046 TURISMO OROCO LTDA- BORIS ORTEGA</t>
  </si>
  <si>
    <t>F11045 TURISMO OROCO LTDA- MARCOS HERNANDEZ</t>
  </si>
  <si>
    <t>RENDICION FXR 2026 FINANZAS- MOVILIZACION</t>
  </si>
  <si>
    <t>RENDICION DE GASTOS 79 DIEGO CALDERON</t>
  </si>
  <si>
    <t>RENDICION DE GASTOS 79 DIEGO CALDERON- BENCINA</t>
  </si>
  <si>
    <t>RENDICION DE GASTOS 79 DIEGO CALDERON- MOVILIZACIO</t>
  </si>
  <si>
    <t>RENDICION FXR 2053 PRESIDENCIA - TRASLADOS</t>
  </si>
  <si>
    <t>RENDICIONFXR 1802 FINANZAS-MOVILIZACION</t>
  </si>
  <si>
    <t>F11463 TURISMO OROCO LTDA-PASAJES DAVID Y FUAD</t>
  </si>
  <si>
    <t>RENDICION FXR 1833 PRESIDENCIA- REUNION</t>
  </si>
  <si>
    <t>RENDICION FXR 1916  PRESIDENCIA- REUNION</t>
  </si>
  <si>
    <t>RENDICION DE GASTOS 79 DIEGO CALDERON- VIATICO</t>
  </si>
  <si>
    <t>RENDICION FXR 2053 PRESIDENCIA - REUNION</t>
  </si>
  <si>
    <t>RENDICION  MEMO 61 DIEGO CALDERON-VIATICO</t>
  </si>
  <si>
    <t>33160500 Gastos actividad de Fomento (Publicidad y difusión</t>
  </si>
  <si>
    <t>AJUSTE 14894195 EMPRESA EL MERCURIO SA</t>
  </si>
  <si>
    <t>F243 PRODUCTORA RICARDO GONZALEZ- AUDIO ALWYN</t>
  </si>
  <si>
    <t>F14894195 EL MERCURIO- PUBLICACION MERCURIO</t>
  </si>
  <si>
    <t>Cuenta Descripción Suma Débitos Suma Créditos Sald</t>
  </si>
  <si>
    <t>RENDICION FXR 1993 FINANZAS- FLORERIA P ALWYN</t>
  </si>
  <si>
    <t>F1596 JULIO VILLAROEL- LIENZO</t>
  </si>
  <si>
    <t>F1626 MAPOCHE - DESINTALACION LIENZO</t>
  </si>
  <si>
    <t>F1595 MAPOCHE -PUBLICICDAD</t>
  </si>
  <si>
    <t>BH98 FELIPE AHUMADA- DISEÑO GRAFICO JDC</t>
  </si>
  <si>
    <t>Total 33160500 Gastos actividad de Fomento (Publicidad y difusión</t>
  </si>
  <si>
    <t>RENDICION FXR 1833 PRESIDENCIA-GASTOS MENORES</t>
  </si>
  <si>
    <t>RENDICION FXR 1802 FINANZAS- ARREGLO FLORALES</t>
  </si>
  <si>
    <t>RENDICION FXR 1916  PRESIDENCIA- VARIOS</t>
  </si>
  <si>
    <t>F609922 E-CERTCHILE- CERTIFICADO ELECTRONICO SII</t>
  </si>
  <si>
    <t>RENDICION FXR 2026 FINANZAS- TELON</t>
  </si>
  <si>
    <t>RENDICION 2017107 FRANCISCO NAZAR-DECLARACIONES RE</t>
  </si>
  <si>
    <t>RENDICION FXR 2053 PRESIDENCIA - GASTOS MENORES</t>
  </si>
  <si>
    <t>RENDICION FXR 2053 PRESIDENCIA- AJUSTE</t>
  </si>
  <si>
    <t>F79 CALOLINE MOYA- EMPASTE AÑO 2016-2017 Y 2018</t>
  </si>
  <si>
    <t>F27880967 SANTANDER</t>
  </si>
  <si>
    <t>F 27819384SANTANDER</t>
  </si>
  <si>
    <t>F28020487 BANCO SANTANDER</t>
  </si>
  <si>
    <t>41110000 Aporte SERVEL no utilizado en el año</t>
  </si>
  <si>
    <t>Total 41110000 Aporte SERVEL no utilizado en el año</t>
  </si>
  <si>
    <t>33140200</t>
  </si>
  <si>
    <t>33140300</t>
  </si>
  <si>
    <t>33140900</t>
  </si>
  <si>
    <t>41110000</t>
  </si>
  <si>
    <t>Comprobantes MES DE ABRIL</t>
  </si>
  <si>
    <t>Día 10</t>
  </si>
  <si>
    <t>Día 17</t>
  </si>
  <si>
    <t>Día 18</t>
  </si>
  <si>
    <t>33160500</t>
  </si>
  <si>
    <t>Nº de Comprobante 101</t>
  </si>
  <si>
    <t>TOTAL COMPROBANTE Nº 101</t>
  </si>
  <si>
    <t>Día 20</t>
  </si>
  <si>
    <t>Nº de Comprobante 102</t>
  </si>
  <si>
    <t>TOTAL COMPROBANTE Nº 102</t>
  </si>
  <si>
    <t>Nº de Comprobante 103</t>
  </si>
  <si>
    <t>TOTAL COMPROBANTE Nº 103</t>
  </si>
  <si>
    <t>Nº de Comprobante 104</t>
  </si>
  <si>
    <t>TOTAL COMPROBANTE Nº 104</t>
  </si>
  <si>
    <t>Nº de Comprobante 105</t>
  </si>
  <si>
    <t>TOTAL COMPROBANTE Nº 105</t>
  </si>
  <si>
    <t>Día 25</t>
  </si>
  <si>
    <t>33130200</t>
  </si>
  <si>
    <t>Nº de Comprobante 107</t>
  </si>
  <si>
    <t>TOTAL COMPROBANTE Nº 107</t>
  </si>
  <si>
    <t>Nº de Comprobante 108</t>
  </si>
  <si>
    <t>TOTAL COMPROBANTE Nº 108</t>
  </si>
  <si>
    <t>Nº de Comprobante 106</t>
  </si>
  <si>
    <t>TOTAL COMPROBANTE Nº 106</t>
  </si>
  <si>
    <t>Nº de Comprobante 109</t>
  </si>
  <si>
    <t>TOTAL COMPROBANTE Nº 109</t>
  </si>
  <si>
    <t>Nº de Comprobante 110</t>
  </si>
  <si>
    <t>TOTAL COMPROBANTE Nº 110</t>
  </si>
  <si>
    <t>Nº de Comprobante 111</t>
  </si>
  <si>
    <t>TOTAL COMPROBANTE Nº 111</t>
  </si>
  <si>
    <t>Nº de Comprobante 112</t>
  </si>
  <si>
    <t>TOTAL COMPROBANTE Nº 112</t>
  </si>
  <si>
    <t>Nº de Comprobante 113</t>
  </si>
  <si>
    <t>TOTAL COMPROBANTE Nº 113</t>
  </si>
  <si>
    <t>Nº de Comprobante 114</t>
  </si>
  <si>
    <t>TOTAL COMPROBANTE Nº 114</t>
  </si>
  <si>
    <t>Nº de Comprobante 115</t>
  </si>
  <si>
    <t>33111200</t>
  </si>
  <si>
    <t>TOTAL COMPROBANTE Nº 115</t>
  </si>
  <si>
    <t>Nº de Comprobante 116</t>
  </si>
  <si>
    <t>TOTAL COMPROBANTE Nº 116</t>
  </si>
  <si>
    <t>Nº de Comprobante 117</t>
  </si>
  <si>
    <t>TOTAL COMPROBANTE Nº 117</t>
  </si>
  <si>
    <t>Nº de Comprobante 118</t>
  </si>
  <si>
    <t>TOTAL COMPROBANTE Nº 118</t>
  </si>
  <si>
    <t>Nº de Comprobante 119</t>
  </si>
  <si>
    <t>TOTAL COMPROBANTE Nº 119</t>
  </si>
  <si>
    <t>ABRIL</t>
  </si>
  <si>
    <t>Comprobantes MES DE MAYO</t>
  </si>
  <si>
    <t>Día 7</t>
  </si>
  <si>
    <t>Día 16</t>
  </si>
  <si>
    <t>MAYO</t>
  </si>
  <si>
    <t>Al 31/05/2018</t>
  </si>
  <si>
    <t>SALDO CONTABLE AL 31/05/2018</t>
  </si>
  <si>
    <t>17594336-6</t>
  </si>
  <si>
    <t>PAULA SADE</t>
  </si>
  <si>
    <t>18060409-K</t>
  </si>
  <si>
    <t>7570221-3</t>
  </si>
  <si>
    <t>JOSE LUIS GONZALEZ YAÑEZ</t>
  </si>
  <si>
    <t>80411100-K</t>
  </si>
  <si>
    <t>GOIRI SA</t>
  </si>
  <si>
    <t>AJUSTE POR ANTICIPO PROVEEDOR ARRASTRE 2016 Y MARZ</t>
  </si>
  <si>
    <t>13857223-4</t>
  </si>
  <si>
    <t>Cancela Docto 0 Nº 1 SOC. INMOBILIARIA E INVERSION</t>
  </si>
  <si>
    <t>84716000-4</t>
  </si>
  <si>
    <t>PANAGIOTIS MENDIZ Y CIA LTDA</t>
  </si>
  <si>
    <t>Cancela Docto 0 Nº 1 DIRECTV CHILE TELEVISION  LTD</t>
  </si>
  <si>
    <t xml:space="preserve">RODRIGO LEON </t>
  </si>
  <si>
    <t>JAVIERA HERRERA</t>
  </si>
  <si>
    <t>UTILIDAD DEL EJERCICIO</t>
  </si>
  <si>
    <t>Cancela Docto 0 Nº  2130 FINANZAS</t>
  </si>
  <si>
    <t>Cancela Docto 0 Nº 2149 FINANZAS</t>
  </si>
  <si>
    <t>PAGO PASAJES JN JDC</t>
  </si>
  <si>
    <t>PAGO CUENTAS MES JULIO</t>
  </si>
  <si>
    <t>HONORARIOS JUNIO</t>
  </si>
  <si>
    <t>DUCASSE</t>
  </si>
  <si>
    <t>Comprobantes MES DE JUNIO</t>
  </si>
  <si>
    <t>Cancela Docto 34 Nº 26 JOSE LUIS GONZALEZ YAÑEZ</t>
  </si>
  <si>
    <t>Cancela Docto 34 Nº 246 ASESORIAS E INVERSIONES SA</t>
  </si>
  <si>
    <t>PAGO ARRIENDO JUNIO CONCEPCION</t>
  </si>
  <si>
    <t>PAGO ARRIENDO JUNIO ARICA</t>
  </si>
  <si>
    <t>PAGO ARRIENDO JUNIO LINARES</t>
  </si>
  <si>
    <t>PAGO ARRIENDO JUNIO  RANCAGUA</t>
  </si>
  <si>
    <t>PAGO ARRIENDO JUNIO  TALCA</t>
  </si>
  <si>
    <t>PAGO ARRIENDO JUNIO TEMUCO</t>
  </si>
  <si>
    <t>PAGO ARRIENDO JUNIO SAN BERNARDO</t>
  </si>
  <si>
    <t>PAGO ARRIENDO JUNIO BODEGA</t>
  </si>
  <si>
    <t>RENDICION FXR 2068 FINANZAS- MARCAS INAPI</t>
  </si>
  <si>
    <t>RENDICION FXR 2068 FINANZAS- DEVOLUCION</t>
  </si>
  <si>
    <t>Cancela Docto 0 Nº 2068 PAULA SADE</t>
  </si>
  <si>
    <t>REVALIDACION DE CHEQUE MAL EXTENDIDO</t>
  </si>
  <si>
    <t>Cancela Docto 34 Nº 149 NEO SOFTWARE SPA</t>
  </si>
  <si>
    <t>Cancela Docto 0 Nº 2128 RAMON MALLEA</t>
  </si>
  <si>
    <t>RENDICION XR 2128 RAMON MALLEA</t>
  </si>
  <si>
    <t>RENDICION XR 2128 RAMON MALLEA- ALIMENTACION</t>
  </si>
  <si>
    <t>FXR 2130 FINANZAS</t>
  </si>
  <si>
    <t>Cancela Docto 34 Nº 11554 TURISMO OROCO LIMITADA</t>
  </si>
  <si>
    <t>Cancela Docto 34 Nº 11564 TURISMO OROCO LIMITADA</t>
  </si>
  <si>
    <t>Cancela Docto 34 Nº 28256678 BANCO SANTANDER CHILE</t>
  </si>
  <si>
    <t>Cancela Docto 34 Nº 41658885 TELEFONICA CHILE SA</t>
  </si>
  <si>
    <t>Cancela Docto 34 Nº 19140768 ENEL S.A.</t>
  </si>
  <si>
    <t>Cancela Docto 34 Nº 19137185 ENEL S.A.</t>
  </si>
  <si>
    <t>Cancela Docto 34 Nº 41658886 TELEFONICA CHILE SA</t>
  </si>
  <si>
    <t>Cancela Docto 34 Nº 41658888 TELEFONICA CHILE SA</t>
  </si>
  <si>
    <t>Cancela Docto 34 Nº 7438768 ENTEL TELEFONIA LOCAL</t>
  </si>
  <si>
    <t>Cancela Docto 34 Nº 7432551 ENTEL TELEFONIA LOCAL</t>
  </si>
  <si>
    <t>Cancela Docto 34 Nº 16383261 EMPRESA NACIONAL DE T</t>
  </si>
  <si>
    <t>Cancela Docto 34 Nº 41619684 TELEFONICA CHILE SA</t>
  </si>
  <si>
    <t>PAGO BOLETA TELEFONO NUÑOA</t>
  </si>
  <si>
    <t>Cancela Docto 34 Nº 41658887 TELEFONICA CHILE SA</t>
  </si>
  <si>
    <t>Cancela Docto 11 Nº 915 YURI BASCUÑAN CRUZ</t>
  </si>
  <si>
    <t>Cancela Docto 34 Nº 41619685 TELEFONICA CHILE SA</t>
  </si>
  <si>
    <t>Día 15</t>
  </si>
  <si>
    <t>Cancela Docto 0 Nº 2149 FRANCISCA DODERO</t>
  </si>
  <si>
    <t>Cancela Docto 34 Nº 7845951 DIMERC SA</t>
  </si>
  <si>
    <t>PAGO BOLETA SEDE MAGALLANES</t>
  </si>
  <si>
    <t>PAGO PUBLICACIONES MARCAS EN DIARIO OFICIAL</t>
  </si>
  <si>
    <t>Cancela Docto 11 Nº 32 ALVARO BARRA TEJEDA</t>
  </si>
  <si>
    <t>PAGO AGUAS ANDINAS SEDE NUÑOA</t>
  </si>
  <si>
    <t>Cancela Docto 34 Nº 103 GONZALO ALEJANDRO DUARTE L</t>
  </si>
  <si>
    <t>Cancela Docto 11 Nº 49 IRIS REBOLLEDO SAAVEDRA</t>
  </si>
  <si>
    <t>Cancela Docto 11 Nº 27 LELY GARRIDO VERDUGO</t>
  </si>
  <si>
    <t>Cancela Docto 11 Nº 28 RICARDO LEON CARVALLO</t>
  </si>
  <si>
    <t>Cancela Docto 11 Nº 66 CARLOS SEGUEL FERNANDEZ</t>
  </si>
  <si>
    <t>Cancela Docto 0 Nº 30062018 AROS LOPEZ EDITH PATRI</t>
  </si>
  <si>
    <t>Cancela Docto 0 Nº 30062018 CARO PINTO TAMAHI PAOL</t>
  </si>
  <si>
    <t>Cancela Docto 0 Nº 30062018 FIGUERAS DIAZ CRISTIAN</t>
  </si>
  <si>
    <t>Cancela Docto 11 Nº 30062018 FIGUERAS DIAZ CRISTIA</t>
  </si>
  <si>
    <t>Cancela Docto 0 Nº 30062018 HEINRICHSEN ALVAREZ JU</t>
  </si>
  <si>
    <t>Cancela Docto 0 Nº 30062018 HERNANDEZ MORALES ROSA</t>
  </si>
  <si>
    <t>Cancela Docto 0 Nº 30062018 LUQUE ZAPATA ANITA MAR</t>
  </si>
  <si>
    <t>Cancela Docto 0 Nº 30062018 NUÑEZ GUAJARDO ROSA AM</t>
  </si>
  <si>
    <t>Cancela Docto 0 Nº 30062018 OLGUIN SALAZAR ROBERTO</t>
  </si>
  <si>
    <t>Cancela Docto 0 Nº 30062018 PANIJANS MANCILLA NINO</t>
  </si>
  <si>
    <t>Cancela Docto 0 Nº 30062018 PARADA CID MIRTA MARCE</t>
  </si>
  <si>
    <t>Cancela Docto 0 Nº 30062018 ROMERO ESCOBAR GUILLER</t>
  </si>
  <si>
    <t>Cancela Docto 0 Nº 30062018 TORRES ARAGON RODRIGO</t>
  </si>
  <si>
    <t>Cancela Docto 11 Nº 30062018 ZEGARRA BORI CONSTANZ</t>
  </si>
  <si>
    <t>PAGO CONTRIBUCIONES</t>
  </si>
  <si>
    <t>Cancela Docto 11 Nº 94 JAVIERA HERRERA</t>
  </si>
  <si>
    <t>RENDICION  MEMO 62 DIEGO CALDERON-MOVILIZACION</t>
  </si>
  <si>
    <t>RENDICION  MEMO 62 DIEGO CALDERON-INSUMOS DE OFICI</t>
  </si>
  <si>
    <t>RENDICION  MEMO 62 DIEGO CALDERON- VIATICO</t>
  </si>
  <si>
    <t>Cancela Docto 11 Nº 100 FELIPE AHUMADA CALDERO</t>
  </si>
  <si>
    <t>Cancela Docto 0 Nº 62 DIEGO CALDERON</t>
  </si>
  <si>
    <t>RENDICION FXR 2098 FINANZAS-MOVILIZACION</t>
  </si>
  <si>
    <t>RENDICION FXR 2098 FINANZAS-TRASLADO</t>
  </si>
  <si>
    <t>RENDICION FXR 2098 FINANZAS- CORREO</t>
  </si>
  <si>
    <t>RENDICION FXR 2098 FINANZAS- ALIMENTACION</t>
  </si>
  <si>
    <t>RENDICION FXR 2098 FINANZAS-DEVOLUCION</t>
  </si>
  <si>
    <t>Cancela Docto 11 Nº 15 XIMENA ISABEL MADARIAGA LAM</t>
  </si>
  <si>
    <t>Cancela Docto 34 Nº 1720 MAPOCHE.CL</t>
  </si>
  <si>
    <t>Cancela Docto 34 Nº 4278 FODOR SPA</t>
  </si>
  <si>
    <t>Cancela Docto 34 Nº 11608 TURISMO OROCO LIMITADA</t>
  </si>
  <si>
    <t>Cancela Docto 34 Nº 11609 TURISMO OROCO LIMITADA</t>
  </si>
  <si>
    <t>Cancela Docto 34 Nº 11610 TURISMO OROCO LIMITADA</t>
  </si>
  <si>
    <t>Cancela Docto 34 Nº 11611 TURISMO OROCO LIMITADA</t>
  </si>
  <si>
    <t>Cancela Docto 34 Nº 11626 TURISMO OROCO LIMITADA</t>
  </si>
  <si>
    <t>Cancela Docto 34 Nº 11629 TURISMO OROCO LIMITADA</t>
  </si>
  <si>
    <t>Cancela Docto 11 Nº 200 JAIME BRAVO PUENTES</t>
  </si>
  <si>
    <t>Cancela Docto 34 Nº 8 OPERA COMUNICACIONES SPA</t>
  </si>
  <si>
    <t>Cancela Docto 34 Nº 1587791 DIRECTV CHILE TELEVISI</t>
  </si>
  <si>
    <t>Cancela Docto 34 Nº 1588887 DIRECTV CHILE TELEVISI</t>
  </si>
  <si>
    <t>PAGO COTIZACION PREVIRED</t>
  </si>
  <si>
    <t>Cancela Docto 34 Nº 1862 AMG ASEO SA</t>
  </si>
  <si>
    <t>Cancela Docto 0 Nº 30062018 SINDICATO TRABAJADORES</t>
  </si>
  <si>
    <t>Cancela Docto 0 Nº 2200 LUQUE ZAPATA ANITA MARIA</t>
  </si>
  <si>
    <t>PAGO PRIMERA COTA SERVEL</t>
  </si>
  <si>
    <t>REMANENTE CANDIDATURAS 2017</t>
  </si>
  <si>
    <t>REMANENTE CANDIDATURAS 2017-SENADORES</t>
  </si>
  <si>
    <t>REMANENTE CANDIDATURAS 2017- DIPUTADOS</t>
  </si>
  <si>
    <t>REMANENTE CANDIDATURAS 2017- CORE</t>
  </si>
  <si>
    <t>Cancela Docto 34 Nº 11 OPERA COMUNICACIONES SPA</t>
  </si>
  <si>
    <t>Cancela Docto 11 Nº 201 JAIME BRAVO PUENTES</t>
  </si>
  <si>
    <t>Cancela Docto 34 Nº 155 MAURICIO ANDRES ALLENDE VA</t>
  </si>
  <si>
    <t>Cancela Docto 34 Nº 12 OPERA COMUNICACIONES SPA</t>
  </si>
  <si>
    <t>AJUSTES DE GASTOS- PASSAJES JUNTA NACIONAL</t>
  </si>
  <si>
    <t>RENDICION FXR 2130 FINANZAS- LUZ COQUIMBO</t>
  </si>
  <si>
    <t>RENDICION FXR 2130 FINANZAS- AGUA COQUIMBO</t>
  </si>
  <si>
    <t>RENDICION FXR 2130 FINANZAS- LUZ PUNTA ARENAS</t>
  </si>
  <si>
    <t>RENDICION FXR 2130 FINANZAS- LUZ PUERTO NATALES</t>
  </si>
  <si>
    <t>RENDICION FXR 2130 FINANZAS</t>
  </si>
  <si>
    <t>RENDICION FXR 20172 PRESIDENCIA Y 1802 FINANZAS- E</t>
  </si>
  <si>
    <t>Cancela Docto 34 Nº 121543 CASA MAYOR Y MILLARES L</t>
  </si>
  <si>
    <t>RENDICION FXR 20172 PRESIDENCIA Y 1802 FINANZAS-MO</t>
  </si>
  <si>
    <t>RENDICION FXR 20172 PRESIDENCIA Y 1802 FINANZAS-RE</t>
  </si>
  <si>
    <t>RENDICION FXR 20172 PRESIDENCIA Y 1802 FINANZAS-TR</t>
  </si>
  <si>
    <t>RENDICION FXR 20172 PRESIDENCIA Y 1802 FINANZAS-AL</t>
  </si>
  <si>
    <t>Cancela Docto 34 Nº 117 BERNARDO YAÑEZ FAUNDEZ</t>
  </si>
  <si>
    <t>Cancela Docto 34 Nº 82 CAROLINE ALEJANDRA MOYA ESP</t>
  </si>
  <si>
    <t>RENDICION FXR 20172 PRESIDENCIA Y 1802 FINANZAS-MA</t>
  </si>
  <si>
    <t>Cancela Docto 34 Nº 120 BERNARDO YAÑEZ FAUNDEZ</t>
  </si>
  <si>
    <t>RENDICION FXR 20172 PRESIDENCIA Y 1802 FINANZAS-EN</t>
  </si>
  <si>
    <t>RENDICION FXR 20172 PRESIDENCIA Y 1802 FINANZAS-CE</t>
  </si>
  <si>
    <t>RENDICION FXR 20172 PRESIDENCIA</t>
  </si>
  <si>
    <t>RENDICION FXR 1802 FINANZAS</t>
  </si>
  <si>
    <t>Cancela Docto 34 Nº 3 CONTRUCTOPRA LAS TRANQUERAS</t>
  </si>
  <si>
    <t>APORTE EXTRAORDINARIO PDC- CONGRESO</t>
  </si>
  <si>
    <t>APORTE ORDINARIO PDC- EDMUNDO PEREZ YOMA</t>
  </si>
  <si>
    <t>BH 915 YURI BASCUÑAN</t>
  </si>
  <si>
    <t>BH 32 ALVARO BARRA TEJEDA- SERVICIOS JURIDICOS</t>
  </si>
  <si>
    <t>BH103 GONZALO DUARTE</t>
  </si>
  <si>
    <t>BH 49 IRIS REBOLLEDO</t>
  </si>
  <si>
    <t>BH15 XIMENA MADARIAGA</t>
  </si>
  <si>
    <t>BH27 LELY GARRIDO</t>
  </si>
  <si>
    <t>BH28 RODRIGO LEON- ADMIN V REGION</t>
  </si>
  <si>
    <t>BH66  CARLOS SEGUEL -ADMIN MAULE REGION</t>
  </si>
  <si>
    <t>BH94 JAVIERA HERRERA-CONDUCCION CAMBIO DE MANDO</t>
  </si>
  <si>
    <t>BH201 JAIME BRAVO- ALIMENACION JN JDC</t>
  </si>
  <si>
    <t>BH200 JAIME BRAVO- COFFE BREACK JN JDC</t>
  </si>
  <si>
    <t>BH100 FELIPE AHUMADA- DISEÑO GRAFICO</t>
  </si>
  <si>
    <t>BH-919 YURI BASCUÑAN-REPARACION IMPRESORAS</t>
  </si>
  <si>
    <t>BH5-ALEJANDRA TAPIA-AUDITORIA</t>
  </si>
  <si>
    <t>HONORARIOS Jun/2018</t>
  </si>
  <si>
    <t>HONORARIOS JUN/2018</t>
  </si>
  <si>
    <t>F41619685 TELEFONICA CHILE</t>
  </si>
  <si>
    <t>F41658887 TELEFONICA</t>
  </si>
  <si>
    <t>F41658886 MOVISTAR</t>
  </si>
  <si>
    <t>F7438768 ENTEL</t>
  </si>
  <si>
    <t>F41658888 TELEFONICA</t>
  </si>
  <si>
    <t>F41658885 MOVISTAR</t>
  </si>
  <si>
    <t>F19137185 ENEL</t>
  </si>
  <si>
    <t>F19140768 ENEL</t>
  </si>
  <si>
    <t>F41619684 TELEFONICA</t>
  </si>
  <si>
    <t>F16383261 ENTEL</t>
  </si>
  <si>
    <t>F7432551 ENTEL</t>
  </si>
  <si>
    <t>F11554 TURISMO OROCO-PASAJE MIRYAM FOUAD BOGOTA</t>
  </si>
  <si>
    <t>F11564 TURISMO OROCO- ALOJA MIRYAM FUAD BOGOTA</t>
  </si>
  <si>
    <t>F28256678 BANCO SANTANDER</t>
  </si>
  <si>
    <t>F7845951 DIMERC- PAPEL HIGENICO</t>
  </si>
  <si>
    <t>F1720 MAPOCHE, GALVANOS CAMBIO DE MANDO</t>
  </si>
  <si>
    <t>F4278 FODOR SPA- PRODUCCION CAMBIO DE MANDO</t>
  </si>
  <si>
    <t>F11 OPERA COMUNICACIONES- PROD GRAFICA JN JDC</t>
  </si>
  <si>
    <t>F08 OPERA COMUNICACIONES- PROD TECNICA JN JDC</t>
  </si>
  <si>
    <t>F11608 RURISMO OROCO- PASAJES JN JDC</t>
  </si>
  <si>
    <t>F11609 RURISMO OROCO- PASAJES JN JDC</t>
  </si>
  <si>
    <t>F11610 TURISMO OROCO- PASAJES JN JDC</t>
  </si>
  <si>
    <t>F11611 TURISMO OROCO- PASAJES JN JDC</t>
  </si>
  <si>
    <t>F11626 TURISMO OROCO- PASAJES JN JDC</t>
  </si>
  <si>
    <t>F11629 TURISMO OROCO- PASAJES JN JDC</t>
  </si>
  <si>
    <t>F155 MAURICIO ALLENDE- STREAMIN CAMBIO DE MANDO</t>
  </si>
  <si>
    <t>F12 OPERA COMUN -PROD AUDIOVISUAL CAMBIO MANDO</t>
  </si>
  <si>
    <t>F26 JOSE LUIS GONZALEZ YAÑES- MATERIAL ELECTORAL</t>
  </si>
  <si>
    <t>F149 NEOSOFTWARE</t>
  </si>
  <si>
    <t>F246 ASESORIA E INVERSIONES SAN JORGE</t>
  </si>
  <si>
    <t>F1587791 DIRECTV CHILE TELEFONICA</t>
  </si>
  <si>
    <t>F 1588887 DIRECTV CHILE TELEFONICA</t>
  </si>
  <si>
    <t>F1862 AMG ASEO SA</t>
  </si>
  <si>
    <t>F121543 CASAMAYOR Y MILLARES LTDA-HOSTING</t>
  </si>
  <si>
    <t>F117 BERNARDP YAÑEZ -TRANSLADO PRESIDENTA</t>
  </si>
  <si>
    <t>F120BERNARDP YAÑEZ -TRANSLADO PRESIDENTA</t>
  </si>
  <si>
    <t>F82 CAROLINA MOYA- IMPRESION Y EMPASTE</t>
  </si>
  <si>
    <t>F3 CONSTRUCTORA LAS TRANQUERAS</t>
  </si>
  <si>
    <t>COMPRAS 30/06/2018 Jun/2018</t>
  </si>
  <si>
    <t>JUNIO</t>
  </si>
  <si>
    <t>Cotizaciones via Transbank</t>
  </si>
  <si>
    <t>SEBASTINA LLANTEN</t>
  </si>
  <si>
    <t>HONORARIO JUNIO</t>
  </si>
  <si>
    <t>PAGO ASESORIAS SAN JORGE</t>
  </si>
  <si>
    <t>PAGO ARRIENDOS AGOSTO</t>
  </si>
  <si>
    <t>BH284 JUAN VALLADARES</t>
  </si>
  <si>
    <t>BH88 JUAN CRISTOBAL CONTRERAS</t>
  </si>
  <si>
    <t>BH102 BERTA SANCHEZ</t>
  </si>
  <si>
    <t>BH84 MANUELA GALLARDO</t>
  </si>
  <si>
    <t>ENTEL</t>
  </si>
  <si>
    <t>ENEL</t>
  </si>
  <si>
    <t>MOVISTAR</t>
  </si>
  <si>
    <t>DUCASSE COMERCIAL</t>
  </si>
  <si>
    <t>TESOREIA GENERAL DE LA REPUBLICA</t>
  </si>
  <si>
    <t>EDITH AROS</t>
  </si>
  <si>
    <t>CRISTIAN FIGUERAS</t>
  </si>
  <si>
    <t>JUAN  HEINRICHSEN</t>
  </si>
  <si>
    <t>ROSARIO HERNANDEZ</t>
  </si>
  <si>
    <t>ROSA NUÑEZ</t>
  </si>
  <si>
    <t>CONSTANZA ZEGARRA</t>
  </si>
  <si>
    <t>NISNOSKA PANIJANS</t>
  </si>
  <si>
    <t>IRIS REBOLLEDO</t>
  </si>
  <si>
    <t>LELY GARRIDO</t>
  </si>
  <si>
    <t>CARLOS SEGUEL</t>
  </si>
  <si>
    <t>DAVID MORALES</t>
  </si>
  <si>
    <t>DAVID HERRERA</t>
  </si>
  <si>
    <t>SEBASTIAN LLANTEN</t>
  </si>
  <si>
    <t>ROGELIO ZUÑIGA</t>
  </si>
  <si>
    <t>SOCIEDAD ESPINOZA</t>
  </si>
  <si>
    <t>ELISA GONZALEZ</t>
  </si>
  <si>
    <t>SOC INMOBILIARIA SAN PRUDENCIO</t>
  </si>
  <si>
    <t>LEONARDO OLIVERI</t>
  </si>
  <si>
    <t>REGINA REJAS</t>
  </si>
  <si>
    <t>GERMAN VENEGAS</t>
  </si>
  <si>
    <t>LGTO PROPIEDADES</t>
  </si>
  <si>
    <t>MARCELA ALBORNOZ</t>
  </si>
  <si>
    <t>NEOSOFTWARE</t>
  </si>
  <si>
    <t>AMG ASEO</t>
  </si>
  <si>
    <t>ANTICIPO NEOSOFTWARE</t>
  </si>
  <si>
    <t>Desde Enero 2018  Hasta el Julio 2018</t>
  </si>
  <si>
    <t>Desde el   01/01/2018 Hasta el  31/07/2018</t>
  </si>
  <si>
    <t>Total Mes de  Junio .</t>
  </si>
  <si>
    <t>APORTE ORDINARIO- BARAHONA</t>
  </si>
  <si>
    <t>APORTE ORDINARIO- EDMUNDO PEREZ YOMA</t>
  </si>
  <si>
    <t>APORTE ORDINARIO -SENADORES</t>
  </si>
  <si>
    <t>Total Mes de  Julio .</t>
  </si>
  <si>
    <t>APORTE ORDINARIO- TRANSBANK</t>
  </si>
  <si>
    <t>APORTE EXTRAORDINARIO-SENADORES</t>
  </si>
  <si>
    <t>Cancela Docto 34 Nº 248 ASESORIAS E INVERSIONES SA</t>
  </si>
  <si>
    <t>ARRIENDO MES DE JULIO TEMUCO</t>
  </si>
  <si>
    <t>PAGO ARRIENDO JULIO TALCA</t>
  </si>
  <si>
    <t>PAGO ARRIENDO JULIO RANCAGUA</t>
  </si>
  <si>
    <t>PAGO ARRIENDO JULIO LINARES</t>
  </si>
  <si>
    <t>PAGO ARRIENDO JULIO CONCEPCION</t>
  </si>
  <si>
    <t>PAGO ARRIENDO JULIO BODEGA</t>
  </si>
  <si>
    <t>PAGO ARRIENDO JULIO ARICA</t>
  </si>
  <si>
    <t>PAGO ARRIENDO JULIO SAN BERNARDO</t>
  </si>
  <si>
    <t>Cancela Docto 11 Nº 5 ALEJANDRA TAPIA VALDIVIA</t>
  </si>
  <si>
    <t>Cancela Docto 11 Nº 919 YURI BASCUÑAN CRUZ</t>
  </si>
  <si>
    <t>PAGO F29 MES DE JUNIO</t>
  </si>
  <si>
    <t>Cancela Docto 34 Nº 1610778 DIRECTV CHILE TELEVISI</t>
  </si>
  <si>
    <t>Cancela Docto 34 Nº 1606509 DIRECTV CHILE TELEVISI</t>
  </si>
  <si>
    <t>PB 112318102 TELEFONICA</t>
  </si>
  <si>
    <t>PAGO CUENTA MOVISTAR MAGALLANES</t>
  </si>
  <si>
    <t>Cancela Docto 34 Nº 41756692 TELEFONICA CHILE SA</t>
  </si>
  <si>
    <t>PAGO GASTO COMUN JULIO</t>
  </si>
  <si>
    <t>pago f 29</t>
  </si>
  <si>
    <t>Cancela Docto 0 Nº 31072018 SINDICATO TRABAJADORES</t>
  </si>
  <si>
    <t>PAGO PREVIRED</t>
  </si>
  <si>
    <t>Cancela Docto 34 Nº 1937 AMG ASEO SA</t>
  </si>
  <si>
    <t>Cancela Docto 0 Nº 31072018 AROS LOPEZ EDITH PATRI</t>
  </si>
  <si>
    <t>Cancela Docto 0 Nº 31072018 CARO PINTO TAMAHI PAOL</t>
  </si>
  <si>
    <t>Cancela Docto 0 Nº 31072018 FIGUERAS DIAZ CRISTIAN</t>
  </si>
  <si>
    <t>Cancela Docto 0 Nº 31072018 HEINRICHSEN ALVAREZ JU</t>
  </si>
  <si>
    <t>Cancela Docto 0 Nº 31072018 HERNANDEZ MORALES ROSA</t>
  </si>
  <si>
    <t>Cancela Docto 0 Nº 31072018 LUQUE ZAPATA ANITA MAR</t>
  </si>
  <si>
    <t>Cancela Docto 0 Nº 31072018 NUÑEZ GUAJARDO ROSA AM</t>
  </si>
  <si>
    <t>Cancela Docto 0 Nº 31072018 OLGUIN SALAZAR ROBERTO</t>
  </si>
  <si>
    <t>Cancela Docto 0 Nº 31072018 PARADA CID MIRTA MARCE</t>
  </si>
  <si>
    <t>Cancela Docto 0 Nº 31072018 ROMERO ESCOBAR GUILLER</t>
  </si>
  <si>
    <t>Cancela Docto 0 Nº 31072018 TORRES ARAGON RODRIGO</t>
  </si>
  <si>
    <t>Cancela Docto 0 Nº 31072018 ZEGARRA BORI CONSTANZA</t>
  </si>
  <si>
    <t>Cancela Docto 0 Nº 31072018 PANIJANS MANCILLA NINO</t>
  </si>
  <si>
    <t>Cancela Docto 11 Nº 50 IRIS REBOLLEDO SAAVEDRA</t>
  </si>
  <si>
    <t>Cancela Docto 11 Nº 297 ROGELIO ZUÑIGA</t>
  </si>
  <si>
    <t>Cancela Docto 11 Nº 28 LELY GARRIDO VERDUGO</t>
  </si>
  <si>
    <t>Cancela Docto 11 Nº 29 RODRIGOLEON CARVALLO</t>
  </si>
  <si>
    <t>Cancela Docto 11 Nº 67 CARLOS SEGUEL FERNANDEZ</t>
  </si>
  <si>
    <t>Cancela Docto 34 Nº 160 NEO SOFTWARE SPA</t>
  </si>
  <si>
    <t>Cancela Docto 11 Nº 80 DAVID MORALES NORDETTI</t>
  </si>
  <si>
    <t>Cancela Docto 11 Nº 135 DAVID HERRERA BARRIENTOS</t>
  </si>
  <si>
    <t>Cancela Docto 0 Nº 1 SEBASTIAN LLANTEN</t>
  </si>
  <si>
    <t>Cancela Docto 34 Nº 261 PRODUCTORA RICARDO CESAR G</t>
  </si>
  <si>
    <t>Cancela Docto 11 Nº 16 XIMENA ISABEL MADARIAGA LAM</t>
  </si>
  <si>
    <t>Cancela Docto 34 Nº 7468081 ENTEL TELEFONIA LOCAL</t>
  </si>
  <si>
    <t>Cancela Docto 34 Nº 16398825 EMPRESA NACIONAL DE T</t>
  </si>
  <si>
    <t>Cancela Docto 34 Nº 7461361 ENTEL TELEFONIA LOCAL</t>
  </si>
  <si>
    <t>Cancela Docto 34 Nº 19274602 ENEL S.A.</t>
  </si>
  <si>
    <t>Cancela Docto 34 Nº 19270801 ENEL S.A.</t>
  </si>
  <si>
    <t>INGRESO DE REMANENTES DE DEVOLUCION CANDIDATOS2017</t>
  </si>
  <si>
    <t>Cancela Docto 34 Nº 5423103 BANCO SANTANDER CHILE</t>
  </si>
  <si>
    <t>Cancela Docto 34 Nº 28421211 BANCO SANTANDER CHILE</t>
  </si>
  <si>
    <t>PAGO LUZ NUÑOA</t>
  </si>
  <si>
    <t>Cancela Docto 34 Nº 249 ASESORIAS E INVERSIONES SA</t>
  </si>
  <si>
    <t>PAGO ANTICIPADO ARRIENDO AGOSTO TEMUCO</t>
  </si>
  <si>
    <t>PAGO ANTICIPADO ARRIENDO AGOSTO RANCAGUA</t>
  </si>
  <si>
    <t>PAGO ANTICIPADO ARRIENDO AGOSTO LINARES</t>
  </si>
  <si>
    <t>PAGO ANTICIPADO ARRIENDO AGOSTO BODEGA</t>
  </si>
  <si>
    <t>PAGO ANTICIPADO ARRIENDO AGOSTO ARICA</t>
  </si>
  <si>
    <t>PAGO ANTICIPADO ARRIENDO AGOSTO SAN BERNARDO</t>
  </si>
  <si>
    <t>PAGO ANTICIPADO ARRIENDO AGOSTO CONCEPCION</t>
  </si>
  <si>
    <t>PAGO ANTICIPADO ARRIENDO AGOSTO talca</t>
  </si>
  <si>
    <t>PF 11730-11670-11640  TURISMO OROCO LIMITADA</t>
  </si>
  <si>
    <t>Cancela Docto 34 Nº 1792 AMG ASEO SA</t>
  </si>
  <si>
    <t>RENCICION FXR 2130 FINANZAS</t>
  </si>
  <si>
    <t>F 249 ASESORIAS SAN JORGE</t>
  </si>
  <si>
    <t>Cancela Docto 34 Nº 41795588 TELEFONICA CHILE SA</t>
  </si>
  <si>
    <t>Cancela Docto 34 Nº 41795586 TELEFONICA CHILE SA</t>
  </si>
  <si>
    <t>Cancela Docto 34 Nº 41795585 TELEFONICA CHILE SA</t>
  </si>
  <si>
    <t>Cancela Docto 34 Nº 41795587 TELEFONICA CHILE SA</t>
  </si>
  <si>
    <t>Cancela Docto 34 Nº 41756691 TELEFONICA CHILE SA</t>
  </si>
  <si>
    <t>Cancela Docto 34 Nº 1888 AMG ASEO SA</t>
  </si>
  <si>
    <t>Cancela Docto 34 Nº 11730 TURISMO OROCO LIMITADA</t>
  </si>
  <si>
    <t>Cancela Docto 34 Nº 11670 TURISMO OROCO LIMITADA</t>
  </si>
  <si>
    <t>Cancela Docto 34 Nº 11640 TURISMO OROCO LIMITADA</t>
  </si>
  <si>
    <t>Cancela Docto 34 Nº 11652 TURISMO OROCO LIMITADA</t>
  </si>
  <si>
    <t>62</t>
  </si>
  <si>
    <t>Cancela Docto 62 Nº 499 TURISMO OROCO LIMITADA</t>
  </si>
  <si>
    <t>COMPRAS 31/07/2018 Jul/2018</t>
  </si>
  <si>
    <t>HONORARIOS Jul/2018</t>
  </si>
  <si>
    <t>HONORARIOS JUL/2018</t>
  </si>
  <si>
    <t>F5423103 BANCO SANTANDER PAGO IDC</t>
  </si>
  <si>
    <t>F11730 TURISMO OROCO HABITACION F. CHAIN BRUSELAS</t>
  </si>
  <si>
    <t>NC499 TURISMO OROCO- ANULA F11652</t>
  </si>
  <si>
    <t>F11652 TURISMO OROCO TRASLADO FCHAIN AEROPUERTO</t>
  </si>
  <si>
    <t>F11670 TURISMO OROCO CAMBIO PASAJE F CHAIN</t>
  </si>
  <si>
    <t>F11640 TURISMO OROCO ÁSAJE FCHAIN BRUSELAS</t>
  </si>
  <si>
    <t>F1937 AMG ASEO  CAMBIO MANDO Y JN JDC</t>
  </si>
  <si>
    <t>F261 PROD RICAR FONAZ- COFFE REUNION</t>
  </si>
  <si>
    <t>F1792 AMG ASEO-ASEO CONGRESO IDEOLOGICO</t>
  </si>
  <si>
    <t>F1937 AMG ASEO JULIO</t>
  </si>
  <si>
    <t>PB 112907040 TELEFONICA</t>
  </si>
  <si>
    <t>F16398825 ENTEL</t>
  </si>
  <si>
    <t>F7461361 ENTEL</t>
  </si>
  <si>
    <t>F7468081 ENTEL</t>
  </si>
  <si>
    <t>F 41795588 TELEFONICA</t>
  </si>
  <si>
    <t>F 41795586 TELEFONICA</t>
  </si>
  <si>
    <t>F41756692 TELEFONICA CHILE</t>
  </si>
  <si>
    <t>F 1606509 DIRECTV</t>
  </si>
  <si>
    <t>F1610778 DIRECTV</t>
  </si>
  <si>
    <t>F41795587 TELEFONICA</t>
  </si>
  <si>
    <t>F41756691 TELEFONICA CHILE</t>
  </si>
  <si>
    <t>F19274602 ENEL</t>
  </si>
  <si>
    <t>F19270801 ENEL</t>
  </si>
  <si>
    <t>RENCICION FXR 2130</t>
  </si>
  <si>
    <t>BH284 JUAN VALLADARES - CAMBIO VOTA AGUA</t>
  </si>
  <si>
    <t>F248 ASESORIAS SAN JORGE</t>
  </si>
  <si>
    <t>F160 NEOSOFTWARE</t>
  </si>
  <si>
    <t>BH 29 ROGELIO LEON</t>
  </si>
  <si>
    <t>BH50 IRIS REBOLLEDO</t>
  </si>
  <si>
    <t>BH28 LELY GARRIDO</t>
  </si>
  <si>
    <t>BH67 CARLOS SEGUEL FERNANDEZ</t>
  </si>
  <si>
    <t>BH16 XIMENA MADARIAGA LAMPEREIN</t>
  </si>
  <si>
    <t>BH135 DAVID HERRERA- JEFE GABINETE</t>
  </si>
  <si>
    <t>BH297 ROGELIO ZUÑIGA -ADM GEN FONDOS</t>
  </si>
  <si>
    <t>BH88 J. CRISTOBAL PORTALES- DIRECTOR COM</t>
  </si>
  <si>
    <t>BH84 MANUEL GALLARDO- PRESIDENTE JDC</t>
  </si>
  <si>
    <t>BH80- DAVID MORALES- SECRETARIO NACIONAL</t>
  </si>
  <si>
    <t>RENDICION FXR 1802 FINANZAS-TRANSLADOS</t>
  </si>
  <si>
    <t>BH102 BERTA SANCHEZ- ORGANIZACION VOTACION</t>
  </si>
  <si>
    <t>F28421211 BANCO SANTANDER- COMISION BANCO</t>
  </si>
  <si>
    <t>41030000 Cotizaciones via Transbank</t>
  </si>
  <si>
    <t>Total 41030000 Cotizaciones via Transbank</t>
  </si>
  <si>
    <t>Correspondientes al Periodo desde el 01/01/2018 al 31/07/2018</t>
  </si>
  <si>
    <t>Comprobantes MES DE JULIO</t>
  </si>
  <si>
    <t>41030000</t>
  </si>
  <si>
    <t>JULIO</t>
  </si>
  <si>
    <t>HONORARIOS</t>
  </si>
  <si>
    <t>SECRETARIO NACIONAL</t>
  </si>
  <si>
    <t>SEUB SECRETARIO NACIONAL</t>
  </si>
  <si>
    <t>ADMINISTRADOR GENERAL DE FONDOS</t>
  </si>
  <si>
    <t>JEFE GABINETE</t>
  </si>
  <si>
    <t>DIRECTOR DE COMUNICACIONES</t>
  </si>
  <si>
    <t>JUAN CRISTIOBAL PORTALES</t>
  </si>
  <si>
    <t>PRESIDENTE PDC</t>
  </si>
  <si>
    <t>FUAD CHAIN</t>
  </si>
  <si>
    <t>PRESIDENTE JDC</t>
  </si>
  <si>
    <t>MANUEL GALLARDO</t>
  </si>
  <si>
    <t>XIMENA MADARIAGA</t>
  </si>
  <si>
    <t>ADMINISTRATIVO V REGION</t>
  </si>
  <si>
    <t>ADMINISTRATIVO  REGION MAULE</t>
  </si>
  <si>
    <t>TOTALES</t>
  </si>
  <si>
    <t>INFORME DE GASTO POR REMUNERACIONES Y HONORARIOS</t>
  </si>
  <si>
    <t>SUELDOS</t>
  </si>
  <si>
    <t>ASEO SEDE NUÑOA</t>
  </si>
  <si>
    <t>SECRETARIO TRIBUMNAL SUPREMOS</t>
  </si>
  <si>
    <t>ASESOR</t>
  </si>
  <si>
    <t>GONZALO DUARTE</t>
  </si>
  <si>
    <t>MARCO HERNANDEZ</t>
  </si>
  <si>
    <t>RODRIGO LEON</t>
  </si>
  <si>
    <t>Desde Enero 2018  Hasta el  Julio  2018</t>
  </si>
  <si>
    <t>PROYECTOS</t>
  </si>
  <si>
    <t>Gastos de Investigación</t>
  </si>
  <si>
    <t>Gastos Educación Cívica</t>
  </si>
  <si>
    <t>Fomento Participación Jóvenes y militantes</t>
  </si>
  <si>
    <t xml:space="preserve">Comunicaciones estrategicas </t>
  </si>
  <si>
    <t>Encuentros encargados financiero</t>
  </si>
  <si>
    <t xml:space="preserve">Encuentro de CORES -alcaldes y concejales </t>
  </si>
  <si>
    <t>Gastos de Preparación de Candidatos</t>
  </si>
  <si>
    <t>plataforma de big data para Camapañas Electorales</t>
  </si>
  <si>
    <t>Gastos Camapañas Electorales</t>
  </si>
  <si>
    <t>Seminarios y Capacitación Congresos , juntas</t>
  </si>
  <si>
    <t>Provision de gastos para asignar a proyectos</t>
  </si>
  <si>
    <t>EMPRESA DE ASEO</t>
  </si>
  <si>
    <t>GASTOS FIJOS</t>
  </si>
  <si>
    <t>Servicios contabilidad</t>
  </si>
  <si>
    <t>Servicios legales</t>
  </si>
  <si>
    <t>Servicios recursos humanos</t>
  </si>
  <si>
    <t>Servicios  de tesoreria</t>
  </si>
  <si>
    <t>OTROS GASTOS</t>
  </si>
  <si>
    <t>Elaborado por el Departamento de Finanzas para el AGF</t>
  </si>
  <si>
    <t xml:space="preserve">INFORME DE EJECUCION PRESUPUESTARIA </t>
  </si>
  <si>
    <t>Enero a Julio 2018</t>
  </si>
  <si>
    <t>PRESUPUESTADO</t>
  </si>
  <si>
    <t>ENERO AL JUNIO</t>
  </si>
  <si>
    <t>% EJECUCION</t>
  </si>
  <si>
    <t>SALDO</t>
  </si>
  <si>
    <t>INGRESOS</t>
  </si>
  <si>
    <t>PRESUPUESTO SERVEL</t>
  </si>
  <si>
    <t>OTROS INGRESOS (nota 1)</t>
  </si>
  <si>
    <t>SUB TOTAL PROYECTOS</t>
  </si>
  <si>
    <t>SUB TOTAL SUELDOS</t>
  </si>
  <si>
    <t>SUB TOTAL GASTOS FIJOS</t>
  </si>
  <si>
    <t>MANTENCION</t>
  </si>
  <si>
    <t>SUB TOTAL MANTENCION Y REPARACION</t>
  </si>
  <si>
    <t>SUB TOTAL OTROS GASTOS</t>
  </si>
  <si>
    <t>TOTAL GASTOS</t>
  </si>
  <si>
    <t>nota 1: Otros ingresos no contemplados en el presupuesto que corresponden a Remanente de candidaturas años 2016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</si>
</sst>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#,##0_);#,##0;&quot;-&quot;"/>
    <numFmt numFmtId="166" formatCode="_-* #,##0_-;\-* #,##0_-;_-* &quot;-&quot;??_-;_-@_-"/>
    <numFmt numFmtId="167" formatCode="dd\/mm\/yyyy"/>
    <numFmt numFmtId="168" formatCode="0_);\(0\);&quot;-&quot;"/>
    <numFmt numFmtId="169" formatCode="_-* #,##0.00\ _€_-;\-* #,##0.00\ _€_-;_-* &quot;-&quot;??\ _€_-;_-@_-"/>
    <numFmt numFmtId="170" formatCode="_ * #,##0_ ;_ * \-#,##0_ ;_ * &quot;-&quot;??_ ;_ @_ "/>
    <numFmt numFmtId="171" formatCode="dd\-mm\-yyyy"/>
    <numFmt numFmtId="172" formatCode="_-* #,##0\ _€_-;\-* #,##0\ _€_-;_-* &quot;-&quot;??\ _€_-;_-@_-"/>
    <numFmt numFmtId="173" formatCode="_-&quot;$&quot;* #,##0.00_-;\-&quot;$&quot;* #,##0.00_-;_-&quot;$&quot;* &quot;-&quot;??_-;_-@_-"/>
    <numFmt numFmtId="174" formatCode="_-&quot;$&quot;\ * #,##0_-;\-&quot;$&quot;\ * #,##0_-;_-&quot;$&quot;\ * &quot;-&quot;_-;_-@_-"/>
    <numFmt numFmtId="175" formatCode="_-* #,##0_-;\-* #,##0_-;_-* &quot;-&quot;_-;_-@_-"/>
    <numFmt numFmtId="176" formatCode="#,##0_ ;[Red]\-#,##0\ 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i/>
      <sz val="10"/>
      <color theme="1"/>
      <name val="Calibri"/>
      <family val="2"/>
      <scheme val="minor"/>
    </font>
    <font>
      <sz val="9"/>
      <color indexed="8"/>
      <name val="Cambria"/>
      <family val="1"/>
    </font>
    <font>
      <sz val="8.0500000000000007"/>
      <color indexed="8"/>
      <name val="Times New Roman"/>
      <family val="1"/>
    </font>
    <font>
      <b/>
      <sz val="8"/>
      <color rgb="FF000000"/>
      <name val="Arial"/>
      <family val="2"/>
    </font>
    <font>
      <sz val="9"/>
      <color theme="1"/>
      <name val="Cambria"/>
      <family val="1"/>
    </font>
    <font>
      <b/>
      <sz val="20"/>
      <color indexed="8"/>
      <name val="Cambria"/>
      <family val="1"/>
      <scheme val="major"/>
    </font>
    <font>
      <b/>
      <u/>
      <sz val="9"/>
      <color indexed="8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8"/>
      <color indexed="8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6"/>
      <color theme="3" tint="0.39997558519241921"/>
      <name val="Cambria"/>
      <family val="1"/>
      <scheme val="major"/>
    </font>
    <font>
      <b/>
      <u/>
      <sz val="8"/>
      <color indexed="8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8"/>
      <color theme="1"/>
      <name val="Cambria"/>
      <family val="2"/>
      <scheme val="major"/>
    </font>
    <font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6"/>
      <color theme="1"/>
      <name val="Cambria"/>
      <family val="1"/>
      <scheme val="major"/>
    </font>
    <font>
      <sz val="8"/>
      <color theme="1"/>
      <name val="Cambria"/>
      <family val="2"/>
      <scheme val="major"/>
    </font>
    <font>
      <sz val="5"/>
      <name val="Cambria"/>
      <family val="2"/>
      <scheme val="major"/>
    </font>
    <font>
      <sz val="8"/>
      <name val="Cambria"/>
      <family val="2"/>
      <scheme val="major"/>
    </font>
    <font>
      <b/>
      <sz val="8"/>
      <name val="Cambria"/>
      <family val="2"/>
      <scheme val="major"/>
    </font>
    <font>
      <b/>
      <sz val="8"/>
      <color rgb="FFFF0000"/>
      <name val="Cambria"/>
      <family val="2"/>
      <scheme val="major"/>
    </font>
    <font>
      <sz val="4"/>
      <name val="Cambria"/>
      <family val="2"/>
      <scheme val="major"/>
    </font>
    <font>
      <sz val="9"/>
      <name val="Cambria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16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5" applyNumberFormat="0" applyAlignment="0" applyProtection="0"/>
    <xf numFmtId="0" fontId="13" fillId="10" borderId="16" applyNumberFormat="0" applyAlignment="0" applyProtection="0"/>
    <xf numFmtId="0" fontId="14" fillId="10" borderId="15" applyNumberFormat="0" applyAlignment="0" applyProtection="0"/>
    <xf numFmtId="0" fontId="15" fillId="0" borderId="17" applyNumberFormat="0" applyFill="0" applyAlignment="0" applyProtection="0"/>
    <xf numFmtId="0" fontId="16" fillId="11" borderId="18" applyNumberFormat="0" applyAlignment="0" applyProtection="0"/>
    <xf numFmtId="0" fontId="4" fillId="0" borderId="0" applyNumberFormat="0" applyFill="0" applyBorder="0" applyAlignment="0" applyProtection="0"/>
    <xf numFmtId="0" fontId="2" fillId="12" borderId="1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12" borderId="19" applyNumberFormat="0" applyFont="0" applyAlignment="0" applyProtection="0"/>
    <xf numFmtId="0" fontId="21" fillId="0" borderId="0" applyNumberForma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" fillId="8" borderId="0" applyNumberFormat="0" applyBorder="0" applyAlignment="0" applyProtection="0"/>
    <xf numFmtId="0" fontId="2" fillId="12" borderId="19" applyNumberFormat="0" applyFont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6">
    <xf numFmtId="0" fontId="0" fillId="0" borderId="0" xfId="0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Border="1" applyAlignment="1" applyProtection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1" fontId="23" fillId="0" borderId="0" xfId="2" applyFont="1" applyFill="1" applyBorder="1" applyAlignment="1" applyProtection="1"/>
    <xf numFmtId="0" fontId="27" fillId="0" borderId="0" xfId="0" applyNumberFormat="1" applyFont="1" applyFill="1" applyBorder="1" applyAlignment="1" applyProtection="1"/>
    <xf numFmtId="41" fontId="27" fillId="0" borderId="0" xfId="2" applyFont="1" applyFill="1" applyBorder="1" applyAlignment="1" applyProtection="1"/>
    <xf numFmtId="0" fontId="23" fillId="0" borderId="0" xfId="0" applyFont="1"/>
    <xf numFmtId="41" fontId="23" fillId="0" borderId="0" xfId="2" applyFont="1"/>
    <xf numFmtId="41" fontId="27" fillId="37" borderId="0" xfId="2" applyFont="1" applyFill="1" applyBorder="1" applyAlignment="1" applyProtection="1"/>
    <xf numFmtId="14" fontId="23" fillId="5" borderId="0" xfId="0" applyNumberFormat="1" applyFont="1" applyFill="1"/>
    <xf numFmtId="3" fontId="23" fillId="0" borderId="0" xfId="0" applyNumberFormat="1" applyFont="1"/>
    <xf numFmtId="41" fontId="23" fillId="0" borderId="0" xfId="0" applyNumberFormat="1" applyFont="1" applyFill="1" applyBorder="1" applyAlignment="1" applyProtection="1"/>
    <xf numFmtId="41" fontId="24" fillId="0" borderId="0" xfId="2" applyFont="1" applyAlignment="1">
      <alignment horizontal="right" vertical="center"/>
    </xf>
    <xf numFmtId="0" fontId="27" fillId="4" borderId="1" xfId="0" applyNumberFormat="1" applyFont="1" applyFill="1" applyBorder="1" applyAlignment="1" applyProtection="1"/>
    <xf numFmtId="0" fontId="24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vertical="center"/>
    </xf>
    <xf numFmtId="0" fontId="27" fillId="4" borderId="2" xfId="0" applyNumberFormat="1" applyFont="1" applyFill="1" applyBorder="1" applyAlignment="1" applyProtection="1"/>
    <xf numFmtId="165" fontId="24" fillId="4" borderId="2" xfId="0" applyNumberFormat="1" applyFont="1" applyFill="1" applyBorder="1" applyAlignment="1">
      <alignment horizontal="right" vertical="center"/>
    </xf>
    <xf numFmtId="14" fontId="24" fillId="4" borderId="2" xfId="0" applyNumberFormat="1" applyFont="1" applyFill="1" applyBorder="1" applyAlignment="1">
      <alignment horizontal="right" vertical="center"/>
    </xf>
    <xf numFmtId="41" fontId="27" fillId="4" borderId="2" xfId="2" applyFont="1" applyFill="1" applyBorder="1" applyAlignment="1" applyProtection="1"/>
    <xf numFmtId="41" fontId="24" fillId="4" borderId="2" xfId="2" applyFont="1" applyFill="1" applyBorder="1" applyAlignment="1">
      <alignment horizontal="right" vertical="center"/>
    </xf>
    <xf numFmtId="41" fontId="27" fillId="4" borderId="3" xfId="2" applyFont="1" applyFill="1" applyBorder="1" applyAlignment="1" applyProtection="1"/>
    <xf numFmtId="41" fontId="22" fillId="0" borderId="0" xfId="2" applyFont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41" fontId="22" fillId="0" borderId="0" xfId="2" applyFont="1" applyFill="1" applyAlignment="1">
      <alignment horizontal="right" vertical="center"/>
    </xf>
    <xf numFmtId="49" fontId="27" fillId="0" borderId="0" xfId="0" applyNumberFormat="1" applyFont="1"/>
    <xf numFmtId="0" fontId="23" fillId="2" borderId="1" xfId="0" applyFont="1" applyFill="1" applyBorder="1"/>
    <xf numFmtId="0" fontId="23" fillId="2" borderId="2" xfId="0" applyFont="1" applyFill="1" applyBorder="1" applyAlignment="1">
      <alignment horizontal="left"/>
    </xf>
    <xf numFmtId="0" fontId="23" fillId="2" borderId="2" xfId="0" applyFont="1" applyFill="1" applyBorder="1"/>
    <xf numFmtId="41" fontId="23" fillId="2" borderId="2" xfId="2" applyFont="1" applyFill="1" applyBorder="1"/>
    <xf numFmtId="41" fontId="27" fillId="2" borderId="3" xfId="2" applyFont="1" applyFill="1" applyBorder="1"/>
    <xf numFmtId="166" fontId="23" fillId="0" borderId="0" xfId="0" applyNumberFormat="1" applyFont="1"/>
    <xf numFmtId="166" fontId="23" fillId="0" borderId="0" xfId="1" applyNumberFormat="1" applyFont="1"/>
    <xf numFmtId="166" fontId="28" fillId="0" borderId="0" xfId="1" applyNumberFormat="1" applyFont="1"/>
    <xf numFmtId="41" fontId="27" fillId="2" borderId="2" xfId="2" applyFont="1" applyFill="1" applyBorder="1"/>
    <xf numFmtId="0" fontId="23" fillId="0" borderId="0" xfId="0" applyFont="1" applyAlignment="1">
      <alignment horizontal="left"/>
    </xf>
    <xf numFmtId="41" fontId="27" fillId="0" borderId="0" xfId="2" applyFont="1"/>
    <xf numFmtId="0" fontId="23" fillId="3" borderId="1" xfId="0" applyFont="1" applyFill="1" applyBorder="1"/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/>
    <xf numFmtId="14" fontId="23" fillId="3" borderId="2" xfId="0" applyNumberFormat="1" applyFont="1" applyFill="1" applyBorder="1"/>
    <xf numFmtId="41" fontId="23" fillId="3" borderId="2" xfId="2" applyFont="1" applyFill="1" applyBorder="1"/>
    <xf numFmtId="41" fontId="27" fillId="3" borderId="2" xfId="2" applyFont="1" applyFill="1" applyBorder="1"/>
    <xf numFmtId="41" fontId="27" fillId="3" borderId="3" xfId="2" applyFont="1" applyFill="1" applyBorder="1"/>
    <xf numFmtId="14" fontId="22" fillId="0" borderId="0" xfId="0" applyNumberFormat="1" applyFont="1" applyAlignment="1">
      <alignment horizontal="right" vertical="center"/>
    </xf>
    <xf numFmtId="49" fontId="27" fillId="0" borderId="0" xfId="0" applyNumberFormat="1" applyFont="1" applyFill="1"/>
    <xf numFmtId="165" fontId="22" fillId="0" borderId="0" xfId="0" applyNumberFormat="1" applyFont="1" applyFill="1" applyAlignment="1">
      <alignment horizontal="right" vertical="center"/>
    </xf>
    <xf numFmtId="0" fontId="29" fillId="2" borderId="2" xfId="0" applyFont="1" applyFill="1" applyBorder="1"/>
    <xf numFmtId="14" fontId="29" fillId="4" borderId="2" xfId="0" applyNumberFormat="1" applyFont="1" applyFill="1" applyBorder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left" vertical="center"/>
    </xf>
    <xf numFmtId="14" fontId="24" fillId="0" borderId="0" xfId="0" applyNumberFormat="1" applyFont="1" applyAlignment="1">
      <alignment horizontal="right" vertical="center"/>
    </xf>
    <xf numFmtId="41" fontId="27" fillId="0" borderId="0" xfId="2" applyFont="1" applyFill="1" applyBorder="1" applyAlignment="1" applyProtection="1">
      <alignment horizontal="center"/>
    </xf>
    <xf numFmtId="17" fontId="22" fillId="0" borderId="0" xfId="0" applyNumberFormat="1" applyFont="1" applyFill="1" applyAlignment="1">
      <alignment vertical="center"/>
    </xf>
    <xf numFmtId="165" fontId="22" fillId="0" borderId="0" xfId="0" applyNumberFormat="1" applyFont="1" applyAlignment="1">
      <alignment horizontal="left" vertical="center"/>
    </xf>
    <xf numFmtId="14" fontId="22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14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/>
    </xf>
    <xf numFmtId="168" fontId="22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horizontal="right" vertical="center"/>
    </xf>
    <xf numFmtId="3" fontId="23" fillId="0" borderId="0" xfId="0" applyNumberFormat="1" applyFont="1" applyFill="1" applyBorder="1" applyAlignment="1" applyProtection="1"/>
    <xf numFmtId="0" fontId="23" fillId="0" borderId="0" xfId="0" applyFont="1" applyFill="1"/>
    <xf numFmtId="3" fontId="27" fillId="0" borderId="0" xfId="0" applyNumberFormat="1" applyFont="1" applyFill="1"/>
    <xf numFmtId="41" fontId="27" fillId="0" borderId="0" xfId="2" applyFont="1" applyFill="1"/>
    <xf numFmtId="41" fontId="23" fillId="0" borderId="0" xfId="0" applyNumberFormat="1" applyFont="1"/>
    <xf numFmtId="0" fontId="30" fillId="0" borderId="0" xfId="0" applyFont="1"/>
    <xf numFmtId="0" fontId="27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1" fontId="27" fillId="0" borderId="10" xfId="2" applyFont="1" applyFill="1" applyBorder="1" applyAlignment="1">
      <alignment horizontal="center"/>
    </xf>
    <xf numFmtId="41" fontId="27" fillId="0" borderId="10" xfId="2" applyFont="1" applyBorder="1" applyAlignment="1">
      <alignment horizontal="center"/>
    </xf>
    <xf numFmtId="41" fontId="27" fillId="0" borderId="9" xfId="2" applyFont="1" applyBorder="1" applyAlignment="1">
      <alignment horizontal="center"/>
    </xf>
    <xf numFmtId="41" fontId="27" fillId="0" borderId="0" xfId="2" applyFont="1" applyAlignment="1">
      <alignment horizontal="center"/>
    </xf>
    <xf numFmtId="41" fontId="23" fillId="0" borderId="11" xfId="2" applyFont="1" applyBorder="1"/>
    <xf numFmtId="41" fontId="23" fillId="0" borderId="11" xfId="2" applyFont="1" applyFill="1" applyBorder="1"/>
    <xf numFmtId="41" fontId="27" fillId="0" borderId="6" xfId="2" applyFont="1" applyBorder="1"/>
    <xf numFmtId="0" fontId="23" fillId="0" borderId="7" xfId="0" applyFont="1" applyBorder="1"/>
    <xf numFmtId="0" fontId="23" fillId="0" borderId="8" xfId="0" applyFont="1" applyBorder="1"/>
    <xf numFmtId="41" fontId="23" fillId="0" borderId="10" xfId="2" applyFont="1" applyFill="1" applyBorder="1"/>
    <xf numFmtId="0" fontId="27" fillId="0" borderId="7" xfId="0" applyFont="1" applyBorder="1"/>
    <xf numFmtId="0" fontId="27" fillId="0" borderId="8" xfId="0" applyFont="1" applyFill="1" applyBorder="1"/>
    <xf numFmtId="0" fontId="27" fillId="0" borderId="8" xfId="0" applyFont="1" applyBorder="1"/>
    <xf numFmtId="41" fontId="27" fillId="0" borderId="9" xfId="2" applyFont="1" applyBorder="1"/>
    <xf numFmtId="41" fontId="28" fillId="0" borderId="0" xfId="2" applyFont="1" applyFill="1" applyBorder="1" applyAlignment="1" applyProtection="1"/>
    <xf numFmtId="0" fontId="22" fillId="0" borderId="0" xfId="3" applyFont="1" applyAlignment="1">
      <alignment vertical="center"/>
    </xf>
    <xf numFmtId="1" fontId="22" fillId="0" borderId="0" xfId="3" applyNumberFormat="1" applyFont="1" applyAlignment="1">
      <alignment horizontal="right" vertical="center"/>
    </xf>
    <xf numFmtId="0" fontId="22" fillId="0" borderId="0" xfId="3" applyNumberFormat="1" applyFont="1" applyFill="1" applyBorder="1" applyAlignment="1" applyProtection="1"/>
    <xf numFmtId="3" fontId="22" fillId="0" borderId="0" xfId="3" applyNumberFormat="1" applyFont="1" applyAlignment="1">
      <alignment horizontal="right"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left" vertical="center"/>
    </xf>
    <xf numFmtId="0" fontId="33" fillId="0" borderId="0" xfId="0" applyNumberFormat="1" applyFont="1" applyFill="1" applyBorder="1" applyAlignment="1" applyProtection="1"/>
    <xf numFmtId="0" fontId="32" fillId="0" borderId="0" xfId="0" applyFont="1" applyAlignment="1">
      <alignment vertical="center"/>
    </xf>
    <xf numFmtId="41" fontId="33" fillId="0" borderId="0" xfId="2" applyFont="1" applyFill="1" applyBorder="1" applyAlignment="1" applyProtection="1"/>
    <xf numFmtId="41" fontId="34" fillId="0" borderId="0" xfId="2" applyFont="1" applyAlignment="1">
      <alignment horizontal="center" vertical="center"/>
    </xf>
    <xf numFmtId="41" fontId="32" fillId="0" borderId="0" xfId="2" applyFont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5" fillId="0" borderId="28" xfId="0" applyNumberFormat="1" applyFont="1" applyFill="1" applyBorder="1" applyAlignment="1" applyProtection="1"/>
    <xf numFmtId="0" fontId="33" fillId="0" borderId="29" xfId="0" applyNumberFormat="1" applyFont="1" applyFill="1" applyBorder="1" applyAlignment="1" applyProtection="1"/>
    <xf numFmtId="41" fontId="33" fillId="0" borderId="29" xfId="2" applyFont="1" applyFill="1" applyBorder="1" applyAlignment="1" applyProtection="1"/>
    <xf numFmtId="0" fontId="35" fillId="0" borderId="5" xfId="0" applyNumberFormat="1" applyFont="1" applyFill="1" applyBorder="1" applyAlignment="1" applyProtection="1"/>
    <xf numFmtId="41" fontId="35" fillId="0" borderId="0" xfId="2" applyFont="1" applyFill="1" applyBorder="1" applyAlignment="1" applyProtection="1"/>
    <xf numFmtId="41" fontId="35" fillId="0" borderId="6" xfId="2" applyFont="1" applyFill="1" applyBorder="1" applyAlignment="1" applyProtection="1"/>
    <xf numFmtId="0" fontId="35" fillId="0" borderId="21" xfId="0" applyNumberFormat="1" applyFont="1" applyFill="1" applyBorder="1" applyAlignment="1" applyProtection="1"/>
    <xf numFmtId="0" fontId="35" fillId="0" borderId="22" xfId="0" applyNumberFormat="1" applyFont="1" applyFill="1" applyBorder="1" applyAlignment="1" applyProtection="1"/>
    <xf numFmtId="41" fontId="35" fillId="0" borderId="22" xfId="2" applyFont="1" applyFill="1" applyBorder="1" applyAlignment="1" applyProtection="1"/>
    <xf numFmtId="41" fontId="35" fillId="0" borderId="23" xfId="2" applyFont="1" applyFill="1" applyBorder="1" applyAlignment="1" applyProtection="1"/>
    <xf numFmtId="0" fontId="36" fillId="0" borderId="0" xfId="0" applyFont="1"/>
    <xf numFmtId="0" fontId="37" fillId="0" borderId="0" xfId="46" applyFont="1"/>
    <xf numFmtId="170" fontId="38" fillId="38" borderId="0" xfId="56" applyNumberFormat="1" applyFont="1" applyFill="1"/>
    <xf numFmtId="0" fontId="35" fillId="0" borderId="0" xfId="0" applyFont="1"/>
    <xf numFmtId="170" fontId="39" fillId="5" borderId="0" xfId="56" applyNumberFormat="1" applyFont="1" applyFill="1"/>
    <xf numFmtId="170" fontId="39" fillId="38" borderId="0" xfId="56" applyNumberFormat="1" applyFont="1" applyFill="1"/>
    <xf numFmtId="170" fontId="39" fillId="38" borderId="0" xfId="56" applyNumberFormat="1" applyFont="1" applyFill="1" applyBorder="1" applyAlignment="1" applyProtection="1"/>
    <xf numFmtId="0" fontId="39" fillId="38" borderId="0" xfId="52" applyNumberFormat="1" applyFont="1" applyFill="1" applyBorder="1" applyAlignment="1" applyProtection="1"/>
    <xf numFmtId="0" fontId="38" fillId="38" borderId="0" xfId="52" applyNumberFormat="1" applyFont="1" applyFill="1" applyBorder="1" applyAlignment="1" applyProtection="1"/>
    <xf numFmtId="166" fontId="38" fillId="38" borderId="31" xfId="46" applyNumberFormat="1" applyFont="1" applyFill="1" applyBorder="1"/>
    <xf numFmtId="166" fontId="38" fillId="38" borderId="32" xfId="46" applyNumberFormat="1" applyFont="1" applyFill="1" applyBorder="1"/>
    <xf numFmtId="170" fontId="38" fillId="38" borderId="32" xfId="56" applyNumberFormat="1" applyFont="1" applyFill="1" applyBorder="1"/>
    <xf numFmtId="0" fontId="38" fillId="38" borderId="32" xfId="46" applyFont="1" applyFill="1" applyBorder="1"/>
    <xf numFmtId="166" fontId="38" fillId="38" borderId="32" xfId="52" applyNumberFormat="1" applyFont="1" applyFill="1" applyBorder="1" applyAlignment="1" applyProtection="1"/>
    <xf numFmtId="166" fontId="38" fillId="38" borderId="33" xfId="52" applyNumberFormat="1" applyFont="1" applyFill="1" applyBorder="1" applyAlignment="1" applyProtection="1"/>
    <xf numFmtId="166" fontId="38" fillId="38" borderId="34" xfId="49" applyNumberFormat="1" applyFont="1" applyFill="1" applyBorder="1" applyAlignment="1">
      <alignment horizontal="right" vertical="center"/>
    </xf>
    <xf numFmtId="166" fontId="38" fillId="38" borderId="32" xfId="49" applyNumberFormat="1" applyFont="1" applyFill="1" applyBorder="1" applyAlignment="1">
      <alignment horizontal="right" vertical="center"/>
    </xf>
    <xf numFmtId="3" fontId="38" fillId="38" borderId="32" xfId="52" applyNumberFormat="1" applyFont="1" applyFill="1" applyBorder="1" applyAlignment="1">
      <alignment horizontal="right" vertical="center"/>
    </xf>
    <xf numFmtId="4" fontId="38" fillId="38" borderId="32" xfId="52" applyNumberFormat="1" applyFont="1" applyFill="1" applyBorder="1" applyAlignment="1">
      <alignment vertical="center"/>
    </xf>
    <xf numFmtId="0" fontId="38" fillId="38" borderId="32" xfId="52" applyFont="1" applyFill="1" applyBorder="1" applyAlignment="1">
      <alignment vertical="center"/>
    </xf>
    <xf numFmtId="171" fontId="38" fillId="38" borderId="32" xfId="52" applyNumberFormat="1" applyFont="1" applyFill="1" applyBorder="1" applyAlignment="1">
      <alignment horizontal="right" vertical="center"/>
    </xf>
    <xf numFmtId="0" fontId="38" fillId="38" borderId="32" xfId="52" applyNumberFormat="1" applyFont="1" applyFill="1" applyBorder="1" applyAlignment="1" applyProtection="1"/>
    <xf numFmtId="0" fontId="38" fillId="38" borderId="32" xfId="52" applyFont="1" applyFill="1" applyBorder="1" applyAlignment="1">
      <alignment horizontal="right" vertical="center"/>
    </xf>
    <xf numFmtId="0" fontId="40" fillId="38" borderId="33" xfId="52" applyNumberFormat="1" applyFont="1" applyFill="1" applyBorder="1" applyAlignment="1">
      <alignment vertical="center"/>
    </xf>
    <xf numFmtId="166" fontId="38" fillId="38" borderId="35" xfId="46" applyNumberFormat="1" applyFont="1" applyFill="1" applyBorder="1"/>
    <xf numFmtId="166" fontId="38" fillId="38" borderId="4" xfId="46" applyNumberFormat="1" applyFont="1" applyFill="1" applyBorder="1"/>
    <xf numFmtId="170" fontId="38" fillId="38" borderId="4" xfId="56" applyNumberFormat="1" applyFont="1" applyFill="1" applyBorder="1"/>
    <xf numFmtId="0" fontId="38" fillId="38" borderId="4" xfId="46" applyFont="1" applyFill="1" applyBorder="1"/>
    <xf numFmtId="166" fontId="38" fillId="38" borderId="4" xfId="52" applyNumberFormat="1" applyFont="1" applyFill="1" applyBorder="1" applyAlignment="1" applyProtection="1"/>
    <xf numFmtId="166" fontId="38" fillId="38" borderId="36" xfId="52" applyNumberFormat="1" applyFont="1" applyFill="1" applyBorder="1" applyAlignment="1" applyProtection="1"/>
    <xf numFmtId="166" fontId="38" fillId="38" borderId="1" xfId="49" applyNumberFormat="1" applyFont="1" applyFill="1" applyBorder="1" applyAlignment="1">
      <alignment horizontal="right" vertical="center"/>
    </xf>
    <xf numFmtId="166" fontId="38" fillId="38" borderId="4" xfId="49" applyNumberFormat="1" applyFont="1" applyFill="1" applyBorder="1" applyAlignment="1">
      <alignment horizontal="right" vertical="center"/>
    </xf>
    <xf numFmtId="3" fontId="38" fillId="38" borderId="4" xfId="52" applyNumberFormat="1" applyFont="1" applyFill="1" applyBorder="1" applyAlignment="1">
      <alignment horizontal="right" vertical="center"/>
    </xf>
    <xf numFmtId="4" fontId="38" fillId="38" borderId="4" xfId="52" applyNumberFormat="1" applyFont="1" applyFill="1" applyBorder="1" applyAlignment="1">
      <alignment vertical="center"/>
    </xf>
    <xf numFmtId="0" fontId="38" fillId="38" borderId="4" xfId="52" applyFont="1" applyFill="1" applyBorder="1" applyAlignment="1">
      <alignment vertical="center"/>
    </xf>
    <xf numFmtId="171" fontId="38" fillId="38" borderId="4" xfId="52" applyNumberFormat="1" applyFont="1" applyFill="1" applyBorder="1" applyAlignment="1">
      <alignment horizontal="right" vertical="center"/>
    </xf>
    <xf numFmtId="0" fontId="38" fillId="38" borderId="4" xfId="52" applyNumberFormat="1" applyFont="1" applyFill="1" applyBorder="1" applyAlignment="1" applyProtection="1"/>
    <xf numFmtId="0" fontId="38" fillId="38" borderId="4" xfId="52" applyFont="1" applyFill="1" applyBorder="1" applyAlignment="1">
      <alignment horizontal="right" vertical="center"/>
    </xf>
    <xf numFmtId="0" fontId="40" fillId="38" borderId="36" xfId="52" applyNumberFormat="1" applyFont="1" applyFill="1" applyBorder="1" applyAlignment="1">
      <alignment vertical="center"/>
    </xf>
    <xf numFmtId="4" fontId="38" fillId="38" borderId="4" xfId="49" applyNumberFormat="1" applyFont="1" applyFill="1" applyBorder="1" applyAlignment="1">
      <alignment horizontal="right" vertical="center"/>
    </xf>
    <xf numFmtId="0" fontId="38" fillId="38" borderId="1" xfId="52" applyNumberFormat="1" applyFont="1" applyFill="1" applyBorder="1" applyAlignment="1" applyProtection="1"/>
    <xf numFmtId="14" fontId="38" fillId="38" borderId="4" xfId="52" applyNumberFormat="1" applyFont="1" applyFill="1" applyBorder="1" applyAlignment="1" applyProtection="1"/>
    <xf numFmtId="172" fontId="38" fillId="38" borderId="4" xfId="52" applyNumberFormat="1" applyFont="1" applyFill="1" applyBorder="1" applyAlignment="1" applyProtection="1"/>
    <xf numFmtId="172" fontId="38" fillId="38" borderId="4" xfId="46" applyNumberFormat="1" applyFont="1" applyFill="1" applyBorder="1"/>
    <xf numFmtId="0" fontId="38" fillId="38" borderId="4" xfId="52" applyFont="1" applyFill="1" applyBorder="1" applyAlignment="1">
      <alignment horizontal="left" vertical="center"/>
    </xf>
    <xf numFmtId="0" fontId="38" fillId="38" borderId="4" xfId="52" applyNumberFormat="1" applyFont="1" applyFill="1" applyBorder="1" applyAlignment="1">
      <alignment horizontal="right" vertical="center"/>
    </xf>
    <xf numFmtId="0" fontId="40" fillId="38" borderId="4" xfId="52" applyNumberFormat="1" applyFont="1" applyFill="1" applyBorder="1" applyAlignment="1">
      <alignment vertical="center"/>
    </xf>
    <xf numFmtId="172" fontId="38" fillId="38" borderId="4" xfId="48" applyNumberFormat="1" applyFont="1" applyFill="1" applyBorder="1" applyAlignment="1" applyProtection="1"/>
    <xf numFmtId="0" fontId="38" fillId="38" borderId="1" xfId="46" applyFont="1" applyFill="1" applyBorder="1"/>
    <xf numFmtId="166" fontId="38" fillId="38" borderId="37" xfId="46" applyNumberFormat="1" applyFont="1" applyFill="1" applyBorder="1"/>
    <xf numFmtId="166" fontId="38" fillId="38" borderId="38" xfId="46" applyNumberFormat="1" applyFont="1" applyFill="1" applyBorder="1"/>
    <xf numFmtId="170" fontId="38" fillId="38" borderId="38" xfId="56" applyNumberFormat="1" applyFont="1" applyFill="1" applyBorder="1"/>
    <xf numFmtId="0" fontId="38" fillId="38" borderId="38" xfId="46" applyFont="1" applyFill="1" applyBorder="1"/>
    <xf numFmtId="166" fontId="38" fillId="38" borderId="38" xfId="52" applyNumberFormat="1" applyFont="1" applyFill="1" applyBorder="1" applyAlignment="1" applyProtection="1"/>
    <xf numFmtId="166" fontId="38" fillId="38" borderId="39" xfId="52" applyNumberFormat="1" applyFont="1" applyFill="1" applyBorder="1" applyAlignment="1" applyProtection="1"/>
    <xf numFmtId="172" fontId="40" fillId="2" borderId="9" xfId="48" applyNumberFormat="1" applyFont="1" applyFill="1" applyBorder="1" applyAlignment="1">
      <alignment vertical="center" wrapText="1"/>
    </xf>
    <xf numFmtId="49" fontId="40" fillId="2" borderId="9" xfId="48" applyNumberFormat="1" applyFont="1" applyFill="1" applyBorder="1" applyAlignment="1">
      <alignment vertical="center" wrapText="1"/>
    </xf>
    <xf numFmtId="172" fontId="40" fillId="2" borderId="9" xfId="48" applyNumberFormat="1" applyFont="1" applyFill="1" applyBorder="1" applyAlignment="1">
      <alignment horizontal="center" vertical="center" wrapText="1"/>
    </xf>
    <xf numFmtId="14" fontId="40" fillId="2" borderId="9" xfId="46" applyNumberFormat="1" applyFont="1" applyFill="1" applyBorder="1" applyAlignment="1">
      <alignment horizontal="center" vertical="center" wrapText="1"/>
    </xf>
    <xf numFmtId="0" fontId="40" fillId="2" borderId="9" xfId="46" applyFont="1" applyFill="1" applyBorder="1" applyAlignment="1">
      <alignment horizontal="center" vertical="center" wrapText="1"/>
    </xf>
    <xf numFmtId="0" fontId="40" fillId="2" borderId="10" xfId="46" applyFont="1" applyFill="1" applyBorder="1" applyAlignment="1">
      <alignment horizontal="center" vertical="center" wrapText="1"/>
    </xf>
    <xf numFmtId="0" fontId="40" fillId="38" borderId="40" xfId="52" applyFont="1" applyFill="1" applyBorder="1" applyAlignment="1">
      <alignment horizontal="center" vertical="center" wrapText="1"/>
    </xf>
    <xf numFmtId="0" fontId="40" fillId="38" borderId="38" xfId="52" applyFont="1" applyFill="1" applyBorder="1" applyAlignment="1">
      <alignment horizontal="center" vertical="center" wrapText="1"/>
    </xf>
    <xf numFmtId="172" fontId="40" fillId="38" borderId="29" xfId="48" applyNumberFormat="1" applyFont="1" applyFill="1" applyBorder="1" applyAlignment="1"/>
    <xf numFmtId="0" fontId="40" fillId="38" borderId="29" xfId="46" applyFont="1" applyFill="1" applyBorder="1" applyAlignment="1"/>
    <xf numFmtId="14" fontId="38" fillId="38" borderId="0" xfId="52" applyNumberFormat="1" applyFont="1" applyFill="1" applyBorder="1" applyAlignment="1" applyProtection="1"/>
    <xf numFmtId="164" fontId="38" fillId="38" borderId="0" xfId="48" applyFont="1" applyFill="1" applyBorder="1" applyAlignment="1" applyProtection="1"/>
    <xf numFmtId="0" fontId="33" fillId="0" borderId="0" xfId="0" applyFont="1"/>
    <xf numFmtId="0" fontId="41" fillId="0" borderId="0" xfId="0" applyFont="1"/>
    <xf numFmtId="41" fontId="33" fillId="0" borderId="4" xfId="2" applyFont="1" applyFill="1" applyBorder="1" applyAlignment="1" applyProtection="1"/>
    <xf numFmtId="41" fontId="35" fillId="0" borderId="4" xfId="2" applyFont="1" applyFill="1" applyBorder="1" applyAlignment="1" applyProtection="1"/>
    <xf numFmtId="0" fontId="0" fillId="0" borderId="0" xfId="0" applyNumberFormat="1" applyFill="1" applyBorder="1" applyAlignment="1" applyProtection="1"/>
    <xf numFmtId="3" fontId="28" fillId="0" borderId="0" xfId="0" applyNumberFormat="1" applyFont="1" applyAlignment="1">
      <alignment horizontal="right" vertical="center"/>
    </xf>
    <xf numFmtId="166" fontId="36" fillId="0" borderId="0" xfId="0" applyNumberFormat="1" applyFont="1"/>
    <xf numFmtId="166" fontId="38" fillId="38" borderId="0" xfId="46" applyNumberFormat="1" applyFont="1" applyFill="1" applyBorder="1"/>
    <xf numFmtId="166" fontId="35" fillId="0" borderId="0" xfId="0" applyNumberFormat="1" applyFont="1"/>
    <xf numFmtId="3" fontId="33" fillId="0" borderId="4" xfId="0" applyNumberFormat="1" applyFont="1" applyFill="1" applyBorder="1" applyAlignment="1" applyProtection="1"/>
    <xf numFmtId="0" fontId="35" fillId="0" borderId="39" xfId="0" applyNumberFormat="1" applyFont="1" applyFill="1" applyBorder="1" applyAlignment="1" applyProtection="1">
      <alignment horizontal="center" vertical="center" wrapText="1"/>
    </xf>
    <xf numFmtId="0" fontId="35" fillId="0" borderId="38" xfId="0" applyNumberFormat="1" applyFont="1" applyFill="1" applyBorder="1" applyAlignment="1" applyProtection="1">
      <alignment horizontal="center" vertical="center" wrapText="1"/>
    </xf>
    <xf numFmtId="41" fontId="35" fillId="0" borderId="38" xfId="2" applyFont="1" applyFill="1" applyBorder="1" applyAlignment="1" applyProtection="1">
      <alignment horizontal="center" vertical="center" wrapText="1"/>
    </xf>
    <xf numFmtId="41" fontId="35" fillId="0" borderId="37" xfId="2" applyFont="1" applyFill="1" applyBorder="1" applyAlignment="1" applyProtection="1">
      <alignment horizontal="center" vertical="center" wrapText="1"/>
    </xf>
    <xf numFmtId="0" fontId="33" fillId="0" borderId="36" xfId="0" applyNumberFormat="1" applyFont="1" applyFill="1" applyBorder="1" applyAlignment="1" applyProtection="1"/>
    <xf numFmtId="41" fontId="33" fillId="0" borderId="35" xfId="2" applyFont="1" applyFill="1" applyBorder="1" applyAlignment="1" applyProtection="1"/>
    <xf numFmtId="0" fontId="33" fillId="0" borderId="33" xfId="0" applyNumberFormat="1" applyFont="1" applyFill="1" applyBorder="1" applyAlignment="1" applyProtection="1"/>
    <xf numFmtId="41" fontId="33" fillId="0" borderId="32" xfId="2" applyFont="1" applyFill="1" applyBorder="1" applyAlignment="1" applyProtection="1"/>
    <xf numFmtId="41" fontId="33" fillId="0" borderId="31" xfId="2" applyFont="1" applyFill="1" applyBorder="1" applyAlignment="1" applyProtection="1"/>
    <xf numFmtId="0" fontId="33" fillId="0" borderId="39" xfId="0" applyNumberFormat="1" applyFont="1" applyFill="1" applyBorder="1" applyAlignment="1" applyProtection="1"/>
    <xf numFmtId="41" fontId="33" fillId="0" borderId="38" xfId="2" applyFont="1" applyFill="1" applyBorder="1" applyAlignment="1" applyProtection="1"/>
    <xf numFmtId="41" fontId="33" fillId="0" borderId="37" xfId="2" applyFont="1" applyFill="1" applyBorder="1" applyAlignment="1" applyProtection="1"/>
    <xf numFmtId="0" fontId="35" fillId="0" borderId="36" xfId="0" applyNumberFormat="1" applyFont="1" applyFill="1" applyBorder="1" applyAlignment="1" applyProtection="1"/>
    <xf numFmtId="41" fontId="35" fillId="0" borderId="35" xfId="2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3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1" fontId="43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41" fontId="35" fillId="0" borderId="30" xfId="2" applyFont="1" applyFill="1" applyBorder="1" applyAlignment="1" applyProtection="1"/>
    <xf numFmtId="41" fontId="23" fillId="39" borderId="0" xfId="2" applyFont="1" applyFill="1" applyBorder="1" applyAlignment="1" applyProtection="1"/>
    <xf numFmtId="0" fontId="40" fillId="5" borderId="36" xfId="52" applyNumberFormat="1" applyFont="1" applyFill="1" applyBorder="1" applyAlignment="1">
      <alignment vertical="center"/>
    </xf>
    <xf numFmtId="0" fontId="40" fillId="5" borderId="4" xfId="52" applyNumberFormat="1" applyFont="1" applyFill="1" applyBorder="1" applyAlignment="1">
      <alignment vertical="center"/>
    </xf>
    <xf numFmtId="0" fontId="38" fillId="5" borderId="4" xfId="52" applyNumberFormat="1" applyFont="1" applyFill="1" applyBorder="1" applyAlignment="1">
      <alignment horizontal="right" vertical="center"/>
    </xf>
    <xf numFmtId="0" fontId="38" fillId="5" borderId="4" xfId="52" applyFont="1" applyFill="1" applyBorder="1" applyAlignment="1">
      <alignment horizontal="left" vertical="center"/>
    </xf>
    <xf numFmtId="171" fontId="38" fillId="5" borderId="4" xfId="52" applyNumberFormat="1" applyFont="1" applyFill="1" applyBorder="1" applyAlignment="1">
      <alignment horizontal="right" vertical="center"/>
    </xf>
    <xf numFmtId="0" fontId="38" fillId="5" borderId="4" xfId="52" applyFont="1" applyFill="1" applyBorder="1" applyAlignment="1">
      <alignment vertical="center"/>
    </xf>
    <xf numFmtId="4" fontId="38" fillId="5" borderId="4" xfId="52" applyNumberFormat="1" applyFont="1" applyFill="1" applyBorder="1" applyAlignment="1">
      <alignment vertical="center"/>
    </xf>
    <xf numFmtId="166" fontId="38" fillId="5" borderId="4" xfId="49" applyNumberFormat="1" applyFont="1" applyFill="1" applyBorder="1" applyAlignment="1">
      <alignment horizontal="right" vertical="center"/>
    </xf>
    <xf numFmtId="3" fontId="38" fillId="5" borderId="4" xfId="52" applyNumberFormat="1" applyFont="1" applyFill="1" applyBorder="1" applyAlignment="1">
      <alignment horizontal="right" vertical="center"/>
    </xf>
    <xf numFmtId="172" fontId="38" fillId="5" borderId="4" xfId="46" applyNumberFormat="1" applyFont="1" applyFill="1" applyBorder="1"/>
    <xf numFmtId="166" fontId="38" fillId="5" borderId="1" xfId="49" applyNumberFormat="1" applyFont="1" applyFill="1" applyBorder="1" applyAlignment="1">
      <alignment horizontal="right" vertical="center"/>
    </xf>
    <xf numFmtId="166" fontId="38" fillId="5" borderId="39" xfId="52" applyNumberFormat="1" applyFont="1" applyFill="1" applyBorder="1" applyAlignment="1" applyProtection="1"/>
    <xf numFmtId="166" fontId="38" fillId="5" borderId="38" xfId="52" applyNumberFormat="1" applyFont="1" applyFill="1" applyBorder="1" applyAlignment="1" applyProtection="1"/>
    <xf numFmtId="166" fontId="38" fillId="5" borderId="38" xfId="46" applyNumberFormat="1" applyFont="1" applyFill="1" applyBorder="1"/>
    <xf numFmtId="0" fontId="38" fillId="5" borderId="38" xfId="46" applyFont="1" applyFill="1" applyBorder="1"/>
    <xf numFmtId="170" fontId="38" fillId="5" borderId="38" xfId="56" applyNumberFormat="1" applyFont="1" applyFill="1" applyBorder="1"/>
    <xf numFmtId="166" fontId="38" fillId="5" borderId="37" xfId="46" applyNumberFormat="1" applyFont="1" applyFill="1" applyBorder="1"/>
    <xf numFmtId="166" fontId="36" fillId="5" borderId="0" xfId="0" applyNumberFormat="1" applyFont="1" applyFill="1"/>
    <xf numFmtId="0" fontId="36" fillId="5" borderId="0" xfId="0" applyFont="1" applyFill="1"/>
    <xf numFmtId="4" fontId="44" fillId="0" borderId="0" xfId="0" applyNumberFormat="1" applyFont="1"/>
    <xf numFmtId="0" fontId="24" fillId="0" borderId="0" xfId="0" applyFont="1" applyFill="1" applyAlignment="1">
      <alignment horizontal="left" vertical="center"/>
    </xf>
    <xf numFmtId="41" fontId="24" fillId="0" borderId="0" xfId="2" applyFont="1" applyAlignment="1">
      <alignment horizontal="left" vertical="center"/>
    </xf>
    <xf numFmtId="3" fontId="27" fillId="0" borderId="0" xfId="0" applyNumberFormat="1" applyFont="1" applyAlignment="1">
      <alignment horizontal="left" vertical="center"/>
    </xf>
    <xf numFmtId="0" fontId="27" fillId="0" borderId="0" xfId="0" applyFont="1"/>
    <xf numFmtId="41" fontId="24" fillId="0" borderId="0" xfId="2" applyFont="1" applyFill="1" applyAlignment="1">
      <alignment horizontal="left" vertical="center"/>
    </xf>
    <xf numFmtId="42" fontId="22" fillId="0" borderId="0" xfId="55" applyFont="1" applyFill="1" applyAlignment="1">
      <alignment horizontal="right" vertical="center"/>
    </xf>
    <xf numFmtId="165" fontId="22" fillId="0" borderId="0" xfId="0" applyNumberFormat="1" applyFont="1" applyFill="1" applyAlignment="1">
      <alignment horizontal="left" vertical="center"/>
    </xf>
    <xf numFmtId="41" fontId="23" fillId="0" borderId="0" xfId="78" applyFont="1" applyFill="1" applyBorder="1" applyAlignment="1" applyProtection="1"/>
    <xf numFmtId="42" fontId="23" fillId="0" borderId="0" xfId="79" applyFont="1" applyFill="1" applyBorder="1" applyAlignment="1" applyProtection="1"/>
    <xf numFmtId="42" fontId="27" fillId="0" borderId="0" xfId="79" applyFont="1" applyFill="1" applyBorder="1" applyAlignment="1" applyProtection="1"/>
    <xf numFmtId="41" fontId="23" fillId="0" borderId="11" xfId="106" applyFont="1" applyBorder="1"/>
    <xf numFmtId="41" fontId="27" fillId="0" borderId="10" xfId="2" applyFont="1" applyFill="1" applyBorder="1"/>
    <xf numFmtId="0" fontId="23" fillId="0" borderId="0" xfId="0" applyNumberFormat="1" applyFont="1" applyFill="1" applyBorder="1" applyAlignment="1" applyProtection="1"/>
    <xf numFmtId="0" fontId="23" fillId="0" borderId="0" xfId="0" applyFont="1" applyBorder="1"/>
    <xf numFmtId="0" fontId="23" fillId="0" borderId="0" xfId="0" applyFont="1"/>
    <xf numFmtId="0" fontId="23" fillId="0" borderId="5" xfId="0" applyFont="1" applyBorder="1"/>
    <xf numFmtId="0" fontId="33" fillId="0" borderId="4" xfId="0" applyNumberFormat="1" applyFont="1" applyFill="1" applyBorder="1" applyAlignment="1" applyProtection="1"/>
    <xf numFmtId="0" fontId="33" fillId="0" borderId="36" xfId="0" applyNumberFormat="1" applyFont="1" applyFill="1" applyBorder="1" applyAlignment="1" applyProtection="1"/>
    <xf numFmtId="42" fontId="22" fillId="0" borderId="0" xfId="55" applyFont="1" applyAlignment="1">
      <alignment horizontal="right" vertical="center"/>
    </xf>
    <xf numFmtId="1" fontId="45" fillId="0" borderId="0" xfId="0" applyNumberFormat="1" applyFont="1"/>
    <xf numFmtId="42" fontId="45" fillId="0" borderId="0" xfId="55" applyFont="1"/>
    <xf numFmtId="0" fontId="22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24" fillId="0" borderId="26" xfId="0" applyNumberFormat="1" applyFont="1" applyBorder="1" applyAlignment="1">
      <alignment horizontal="right" vertical="center"/>
    </xf>
    <xf numFmtId="0" fontId="24" fillId="0" borderId="26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3" fontId="22" fillId="0" borderId="25" xfId="0" applyNumberFormat="1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1" fontId="23" fillId="0" borderId="0" xfId="0" applyNumberFormat="1" applyFont="1" applyFill="1" applyBorder="1" applyAlignment="1" applyProtection="1"/>
    <xf numFmtId="0" fontId="22" fillId="0" borderId="0" xfId="0" applyFont="1" applyAlignment="1">
      <alignment horizontal="center" vertical="center"/>
    </xf>
    <xf numFmtId="0" fontId="24" fillId="0" borderId="41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3" fillId="0" borderId="42" xfId="0" applyNumberFormat="1" applyFont="1" applyFill="1" applyBorder="1" applyAlignment="1" applyProtection="1"/>
    <xf numFmtId="0" fontId="23" fillId="0" borderId="43" xfId="0" applyNumberFormat="1" applyFont="1" applyFill="1" applyBorder="1" applyAlignment="1" applyProtection="1"/>
    <xf numFmtId="0" fontId="23" fillId="0" borderId="44" xfId="0" applyNumberFormat="1" applyFont="1" applyFill="1" applyBorder="1" applyAlignment="1" applyProtection="1"/>
    <xf numFmtId="0" fontId="23" fillId="0" borderId="45" xfId="0" applyNumberFormat="1" applyFont="1" applyFill="1" applyBorder="1" applyAlignment="1" applyProtection="1"/>
    <xf numFmtId="0" fontId="47" fillId="0" borderId="44" xfId="0" applyFont="1" applyBorder="1" applyAlignment="1">
      <alignment vertical="center"/>
    </xf>
    <xf numFmtId="0" fontId="22" fillId="0" borderId="44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45" xfId="0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3" fontId="22" fillId="0" borderId="45" xfId="0" applyNumberFormat="1" applyFont="1" applyBorder="1" applyAlignment="1">
      <alignment horizontal="right" vertical="center"/>
    </xf>
    <xf numFmtId="0" fontId="24" fillId="0" borderId="44" xfId="0" applyFont="1" applyBorder="1" applyAlignment="1">
      <alignment horizontal="left"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46" xfId="0" applyFont="1" applyBorder="1" applyAlignment="1">
      <alignment horizontal="left" vertical="center"/>
    </xf>
    <xf numFmtId="0" fontId="23" fillId="0" borderId="47" xfId="0" applyNumberFormat="1" applyFont="1" applyFill="1" applyBorder="1" applyAlignment="1" applyProtection="1"/>
    <xf numFmtId="3" fontId="24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42" fontId="23" fillId="0" borderId="0" xfId="55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41" fontId="25" fillId="0" borderId="0" xfId="78" applyFont="1" applyFill="1" applyBorder="1" applyAlignment="1">
      <alignment horizontal="center" vertical="center"/>
    </xf>
    <xf numFmtId="41" fontId="22" fillId="0" borderId="0" xfId="78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1" fontId="24" fillId="0" borderId="0" xfId="78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41" fontId="24" fillId="0" borderId="0" xfId="78" applyFont="1" applyFill="1" applyBorder="1" applyAlignment="1">
      <alignment horizontal="right" vertical="center"/>
    </xf>
    <xf numFmtId="42" fontId="23" fillId="0" borderId="0" xfId="79" applyFont="1" applyFill="1" applyBorder="1"/>
    <xf numFmtId="42" fontId="24" fillId="0" borderId="0" xfId="79" applyFont="1" applyFill="1" applyBorder="1" applyAlignment="1">
      <alignment horizontal="right" vertical="center"/>
    </xf>
    <xf numFmtId="0" fontId="23" fillId="0" borderId="0" xfId="0" applyFont="1" applyFill="1" applyBorder="1"/>
    <xf numFmtId="42" fontId="22" fillId="0" borderId="0" xfId="79" applyFont="1" applyFill="1" applyBorder="1" applyAlignment="1">
      <alignment horizontal="right" vertical="center"/>
    </xf>
    <xf numFmtId="0" fontId="0" fillId="0" borderId="0" xfId="0" applyFill="1" applyBorder="1"/>
    <xf numFmtId="41" fontId="0" fillId="0" borderId="0" xfId="0" applyNumberFormat="1" applyFill="1" applyBorder="1"/>
    <xf numFmtId="42" fontId="23" fillId="0" borderId="0" xfId="55" applyFont="1" applyFill="1" applyBorder="1"/>
    <xf numFmtId="42" fontId="23" fillId="0" borderId="0" xfId="0" applyNumberFormat="1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/>
    <xf numFmtId="41" fontId="49" fillId="0" borderId="0" xfId="2" applyFont="1" applyFill="1" applyAlignment="1">
      <alignment horizontal="left" vertical="center"/>
    </xf>
    <xf numFmtId="41" fontId="48" fillId="0" borderId="0" xfId="2" applyFont="1" applyFill="1" applyBorder="1" applyAlignment="1" applyProtection="1"/>
    <xf numFmtId="0" fontId="50" fillId="0" borderId="0" xfId="0" applyFont="1" applyFill="1" applyAlignment="1">
      <alignment horizontal="left" vertical="center"/>
    </xf>
    <xf numFmtId="41" fontId="51" fillId="0" borderId="0" xfId="2" applyFont="1" applyFill="1" applyBorder="1" applyAlignment="1" applyProtection="1"/>
    <xf numFmtId="0" fontId="50" fillId="0" borderId="0" xfId="0" applyFont="1" applyAlignment="1">
      <alignment vertical="center"/>
    </xf>
    <xf numFmtId="41" fontId="52" fillId="0" borderId="0" xfId="2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/>
    <xf numFmtId="41" fontId="48" fillId="0" borderId="0" xfId="2" applyFont="1" applyFill="1" applyBorder="1" applyAlignment="1" applyProtection="1">
      <alignment horizontal="center" vertical="center"/>
    </xf>
    <xf numFmtId="41" fontId="51" fillId="0" borderId="0" xfId="2" applyFont="1" applyFill="1" applyBorder="1" applyAlignment="1" applyProtection="1">
      <alignment horizontal="center" vertical="center"/>
    </xf>
    <xf numFmtId="41" fontId="53" fillId="0" borderId="0" xfId="2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5" fillId="0" borderId="0" xfId="0" applyNumberFormat="1" applyFont="1" applyFill="1" applyBorder="1" applyAlignment="1" applyProtection="1"/>
    <xf numFmtId="176" fontId="48" fillId="0" borderId="6" xfId="2" applyNumberFormat="1" applyFont="1" applyFill="1" applyBorder="1" applyAlignment="1" applyProtection="1"/>
    <xf numFmtId="0" fontId="56" fillId="0" borderId="0" xfId="0" applyNumberFormat="1" applyFont="1" applyFill="1" applyBorder="1" applyAlignment="1" applyProtection="1"/>
    <xf numFmtId="176" fontId="51" fillId="0" borderId="0" xfId="2" applyNumberFormat="1" applyFont="1" applyFill="1" applyBorder="1" applyAlignment="1" applyProtection="1"/>
    <xf numFmtId="41" fontId="48" fillId="0" borderId="8" xfId="2" applyFont="1" applyFill="1" applyBorder="1" applyAlignment="1" applyProtection="1"/>
    <xf numFmtId="0" fontId="49" fillId="0" borderId="0" xfId="0" applyFont="1" applyAlignment="1">
      <alignment horizontal="left" vertical="center"/>
    </xf>
    <xf numFmtId="0" fontId="48" fillId="40" borderId="7" xfId="0" applyNumberFormat="1" applyFont="1" applyFill="1" applyBorder="1" applyAlignment="1" applyProtection="1"/>
    <xf numFmtId="41" fontId="48" fillId="0" borderId="54" xfId="2" applyFont="1" applyFill="1" applyBorder="1" applyAlignment="1" applyProtection="1"/>
    <xf numFmtId="0" fontId="48" fillId="0" borderId="54" xfId="0" applyNumberFormat="1" applyFont="1" applyFill="1" applyBorder="1" applyAlignment="1" applyProtection="1"/>
    <xf numFmtId="0" fontId="49" fillId="0" borderId="0" xfId="0" applyFont="1" applyFill="1" applyAlignment="1">
      <alignment vertical="center"/>
    </xf>
    <xf numFmtId="9" fontId="48" fillId="0" borderId="0" xfId="114" applyFont="1" applyFill="1" applyBorder="1" applyAlignment="1" applyProtection="1">
      <alignment horizontal="center"/>
    </xf>
    <xf numFmtId="9" fontId="52" fillId="0" borderId="0" xfId="114" applyFont="1" applyFill="1" applyBorder="1" applyAlignment="1" applyProtection="1">
      <alignment horizontal="center" vertical="center"/>
    </xf>
    <xf numFmtId="9" fontId="48" fillId="0" borderId="0" xfId="114" applyFont="1" applyFill="1" applyBorder="1" applyAlignment="1" applyProtection="1">
      <alignment horizontal="center" vertical="center"/>
    </xf>
    <xf numFmtId="9" fontId="51" fillId="0" borderId="0" xfId="114" applyFont="1" applyFill="1" applyBorder="1" applyAlignment="1" applyProtection="1">
      <alignment horizontal="center"/>
    </xf>
    <xf numFmtId="0" fontId="54" fillId="0" borderId="0" xfId="0" applyNumberFormat="1" applyFont="1" applyFill="1" applyBorder="1" applyAlignment="1" applyProtection="1">
      <alignment horizontal="center"/>
    </xf>
    <xf numFmtId="41" fontId="54" fillId="0" borderId="0" xfId="2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41" fontId="48" fillId="0" borderId="0" xfId="2" applyFont="1" applyFill="1" applyBorder="1" applyAlignment="1" applyProtection="1">
      <alignment horizontal="center"/>
    </xf>
    <xf numFmtId="41" fontId="50" fillId="0" borderId="38" xfId="2" applyFont="1" applyFill="1" applyBorder="1" applyAlignment="1">
      <alignment horizontal="left" vertical="center"/>
    </xf>
    <xf numFmtId="0" fontId="50" fillId="0" borderId="38" xfId="0" applyFont="1" applyFill="1" applyBorder="1" applyAlignment="1">
      <alignment vertical="center"/>
    </xf>
    <xf numFmtId="41" fontId="61" fillId="0" borderId="38" xfId="2" applyFont="1" applyFill="1" applyBorder="1" applyAlignment="1" applyProtection="1"/>
    <xf numFmtId="9" fontId="61" fillId="0" borderId="38" xfId="114" applyFont="1" applyFill="1" applyBorder="1" applyAlignment="1" applyProtection="1">
      <alignment horizontal="center"/>
    </xf>
    <xf numFmtId="41" fontId="48" fillId="0" borderId="37" xfId="2" applyFont="1" applyFill="1" applyBorder="1" applyAlignment="1" applyProtection="1"/>
    <xf numFmtId="41" fontId="50" fillId="0" borderId="4" xfId="2" applyFont="1" applyFill="1" applyBorder="1" applyAlignment="1">
      <alignment horizontal="left" vertical="center"/>
    </xf>
    <xf numFmtId="0" fontId="50" fillId="0" borderId="4" xfId="0" applyFont="1" applyFill="1" applyBorder="1" applyAlignment="1">
      <alignment vertical="center"/>
    </xf>
    <xf numFmtId="41" fontId="61" fillId="0" borderId="4" xfId="2" applyFont="1" applyFill="1" applyBorder="1" applyAlignment="1" applyProtection="1"/>
    <xf numFmtId="9" fontId="61" fillId="0" borderId="4" xfId="114" applyFont="1" applyFill="1" applyBorder="1" applyAlignment="1" applyProtection="1">
      <alignment horizontal="center"/>
    </xf>
    <xf numFmtId="41" fontId="48" fillId="0" borderId="35" xfId="2" applyFont="1" applyFill="1" applyBorder="1" applyAlignment="1" applyProtection="1"/>
    <xf numFmtId="0" fontId="50" fillId="0" borderId="55" xfId="0" applyFont="1" applyFill="1" applyBorder="1" applyAlignment="1">
      <alignment vertical="center"/>
    </xf>
    <xf numFmtId="41" fontId="61" fillId="0" borderId="55" xfId="2" applyFont="1" applyFill="1" applyBorder="1" applyAlignment="1" applyProtection="1"/>
    <xf numFmtId="0" fontId="48" fillId="0" borderId="0" xfId="0" applyNumberFormat="1" applyFont="1" applyFill="1" applyBorder="1" applyAlignment="1" applyProtection="1">
      <alignment horizontal="center" vertical="center"/>
    </xf>
    <xf numFmtId="41" fontId="49" fillId="0" borderId="34" xfId="2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41" fontId="48" fillId="0" borderId="53" xfId="2" applyFont="1" applyFill="1" applyBorder="1" applyAlignment="1" applyProtection="1">
      <alignment horizontal="center" vertical="center"/>
    </xf>
    <xf numFmtId="9" fontId="48" fillId="0" borderId="53" xfId="114" applyFont="1" applyFill="1" applyBorder="1" applyAlignment="1" applyProtection="1">
      <alignment horizontal="center" vertical="center"/>
    </xf>
    <xf numFmtId="41" fontId="48" fillId="0" borderId="56" xfId="2" applyFont="1" applyFill="1" applyBorder="1" applyAlignment="1" applyProtection="1">
      <alignment horizontal="center" vertical="center"/>
    </xf>
    <xf numFmtId="0" fontId="63" fillId="0" borderId="38" xfId="0" applyNumberFormat="1" applyFont="1" applyFill="1" applyBorder="1" applyAlignment="1" applyProtection="1"/>
    <xf numFmtId="41" fontId="63" fillId="0" borderId="38" xfId="2" applyFont="1" applyFill="1" applyBorder="1" applyAlignment="1">
      <alignment horizontal="right" vertical="center"/>
    </xf>
    <xf numFmtId="9" fontId="64" fillId="0" borderId="38" xfId="114" applyFont="1" applyFill="1" applyBorder="1" applyAlignment="1" applyProtection="1">
      <alignment horizontal="center"/>
    </xf>
    <xf numFmtId="41" fontId="64" fillId="0" borderId="37" xfId="2" applyFont="1" applyFill="1" applyBorder="1" applyAlignment="1">
      <alignment horizontal="right" vertical="center"/>
    </xf>
    <xf numFmtId="0" fontId="63" fillId="0" borderId="4" xfId="0" applyNumberFormat="1" applyFont="1" applyFill="1" applyBorder="1" applyAlignment="1" applyProtection="1"/>
    <xf numFmtId="41" fontId="63" fillId="0" borderId="4" xfId="2" applyFont="1" applyBorder="1" applyAlignment="1">
      <alignment horizontal="right" vertical="center"/>
    </xf>
    <xf numFmtId="9" fontId="63" fillId="0" borderId="4" xfId="114" applyFont="1" applyBorder="1" applyAlignment="1">
      <alignment horizontal="center" vertical="center"/>
    </xf>
    <xf numFmtId="41" fontId="64" fillId="0" borderId="35" xfId="2" applyFont="1" applyBorder="1" applyAlignment="1">
      <alignment horizontal="right" vertical="center"/>
    </xf>
    <xf numFmtId="3" fontId="63" fillId="0" borderId="4" xfId="0" applyNumberFormat="1" applyFont="1" applyFill="1" applyBorder="1" applyAlignment="1" applyProtection="1"/>
    <xf numFmtId="41" fontId="63" fillId="0" borderId="4" xfId="2" applyFont="1" applyFill="1" applyBorder="1" applyAlignment="1">
      <alignment horizontal="right" vertical="center"/>
    </xf>
    <xf numFmtId="9" fontId="63" fillId="0" borderId="4" xfId="114" applyFont="1" applyFill="1" applyBorder="1" applyAlignment="1">
      <alignment horizontal="center" vertical="center"/>
    </xf>
    <xf numFmtId="41" fontId="64" fillId="0" borderId="35" xfId="2" applyFont="1" applyFill="1" applyBorder="1" applyAlignment="1">
      <alignment horizontal="right" vertical="center"/>
    </xf>
    <xf numFmtId="0" fontId="63" fillId="0" borderId="32" xfId="0" applyNumberFormat="1" applyFont="1" applyFill="1" applyBorder="1" applyAlignment="1" applyProtection="1"/>
    <xf numFmtId="0" fontId="64" fillId="0" borderId="32" xfId="0" applyNumberFormat="1" applyFont="1" applyFill="1" applyBorder="1" applyAlignment="1" applyProtection="1"/>
    <xf numFmtId="41" fontId="64" fillId="0" borderId="32" xfId="2" applyFont="1" applyBorder="1" applyAlignment="1">
      <alignment horizontal="right" vertical="center"/>
    </xf>
    <xf numFmtId="9" fontId="64" fillId="0" borderId="32" xfId="114" applyFont="1" applyBorder="1" applyAlignment="1">
      <alignment horizontal="center" vertical="center"/>
    </xf>
    <xf numFmtId="41" fontId="64" fillId="0" borderId="31" xfId="2" applyFont="1" applyBorder="1" applyAlignment="1">
      <alignment horizontal="right" vertical="center"/>
    </xf>
    <xf numFmtId="0" fontId="63" fillId="0" borderId="51" xfId="0" applyNumberFormat="1" applyFont="1" applyFill="1" applyBorder="1" applyAlignment="1" applyProtection="1"/>
    <xf numFmtId="41" fontId="63" fillId="0" borderId="51" xfId="2" applyFont="1" applyFill="1" applyBorder="1" applyAlignment="1" applyProtection="1"/>
    <xf numFmtId="9" fontId="63" fillId="0" borderId="51" xfId="114" applyFont="1" applyFill="1" applyBorder="1" applyAlignment="1" applyProtection="1">
      <alignment horizontal="center"/>
    </xf>
    <xf numFmtId="41" fontId="64" fillId="0" borderId="58" xfId="2" applyFont="1" applyFill="1" applyBorder="1" applyAlignment="1" applyProtection="1"/>
    <xf numFmtId="41" fontId="63" fillId="0" borderId="4" xfId="2" applyFont="1" applyFill="1" applyBorder="1" applyAlignment="1" applyProtection="1"/>
    <xf numFmtId="9" fontId="63" fillId="0" borderId="4" xfId="114" applyFont="1" applyFill="1" applyBorder="1" applyAlignment="1" applyProtection="1">
      <alignment horizontal="center"/>
    </xf>
    <xf numFmtId="41" fontId="64" fillId="0" borderId="35" xfId="2" applyFont="1" applyFill="1" applyBorder="1" applyAlignment="1" applyProtection="1"/>
    <xf numFmtId="0" fontId="64" fillId="0" borderId="55" xfId="0" applyNumberFormat="1" applyFont="1" applyFill="1" applyBorder="1" applyAlignment="1" applyProtection="1">
      <alignment horizontal="right" vertical="center"/>
    </xf>
    <xf numFmtId="0" fontId="64" fillId="0" borderId="55" xfId="0" applyNumberFormat="1" applyFont="1" applyFill="1" applyBorder="1" applyAlignment="1" applyProtection="1">
      <alignment vertical="center"/>
    </xf>
    <xf numFmtId="41" fontId="64" fillId="0" borderId="55" xfId="2" applyFont="1" applyFill="1" applyBorder="1" applyAlignment="1" applyProtection="1">
      <alignment horizontal="right" vertical="center"/>
    </xf>
    <xf numFmtId="9" fontId="64" fillId="0" borderId="55" xfId="114" applyFont="1" applyFill="1" applyBorder="1" applyAlignment="1" applyProtection="1">
      <alignment horizontal="center" vertical="center"/>
    </xf>
    <xf numFmtId="41" fontId="64" fillId="0" borderId="60" xfId="2" applyFont="1" applyFill="1" applyBorder="1" applyAlignment="1" applyProtection="1">
      <alignment horizontal="right" vertical="center"/>
    </xf>
    <xf numFmtId="0" fontId="65" fillId="0" borderId="0" xfId="0" applyNumberFormat="1" applyFont="1" applyFill="1" applyBorder="1" applyAlignment="1" applyProtection="1">
      <alignment horizontal="right" vertical="center"/>
    </xf>
    <xf numFmtId="41" fontId="63" fillId="0" borderId="38" xfId="2" applyFont="1" applyFill="1" applyBorder="1" applyAlignment="1" applyProtection="1"/>
    <xf numFmtId="9" fontId="63" fillId="0" borderId="38" xfId="114" applyFont="1" applyFill="1" applyBorder="1" applyAlignment="1" applyProtection="1">
      <alignment horizontal="center"/>
    </xf>
    <xf numFmtId="41" fontId="64" fillId="0" borderId="37" xfId="2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right"/>
    </xf>
    <xf numFmtId="0" fontId="64" fillId="0" borderId="32" xfId="0" applyNumberFormat="1" applyFont="1" applyFill="1" applyBorder="1" applyAlignment="1" applyProtection="1">
      <alignment horizontal="right" vertical="center"/>
    </xf>
    <xf numFmtId="0" fontId="64" fillId="0" borderId="32" xfId="0" applyNumberFormat="1" applyFont="1" applyFill="1" applyBorder="1" applyAlignment="1" applyProtection="1">
      <alignment vertical="center"/>
    </xf>
    <xf numFmtId="41" fontId="64" fillId="0" borderId="32" xfId="2" applyFont="1" applyFill="1" applyBorder="1" applyAlignment="1" applyProtection="1">
      <alignment horizontal="right" vertical="center"/>
    </xf>
    <xf numFmtId="9" fontId="64" fillId="0" borderId="32" xfId="114" applyFont="1" applyFill="1" applyBorder="1" applyAlignment="1" applyProtection="1">
      <alignment horizontal="center" vertical="center"/>
    </xf>
    <xf numFmtId="41" fontId="64" fillId="0" borderId="31" xfId="2" applyFont="1" applyFill="1" applyBorder="1" applyAlignment="1" applyProtection="1">
      <alignment horizontal="right" vertical="center"/>
    </xf>
    <xf numFmtId="0" fontId="57" fillId="0" borderId="0" xfId="0" applyNumberFormat="1" applyFont="1" applyFill="1" applyBorder="1" applyAlignment="1" applyProtection="1">
      <alignment horizontal="right" vertical="center"/>
    </xf>
    <xf numFmtId="176" fontId="63" fillId="0" borderId="38" xfId="2" applyNumberFormat="1" applyFont="1" applyFill="1" applyBorder="1" applyAlignment="1" applyProtection="1"/>
    <xf numFmtId="0" fontId="64" fillId="0" borderId="4" xfId="0" applyNumberFormat="1" applyFont="1" applyFill="1" applyBorder="1" applyAlignment="1" applyProtection="1">
      <alignment horizontal="right" vertical="center"/>
    </xf>
    <xf numFmtId="0" fontId="64" fillId="0" borderId="4" xfId="0" applyNumberFormat="1" applyFont="1" applyFill="1" applyBorder="1" applyAlignment="1" applyProtection="1">
      <alignment vertical="center"/>
    </xf>
    <xf numFmtId="41" fontId="64" fillId="0" borderId="4" xfId="2" applyFont="1" applyFill="1" applyBorder="1" applyAlignment="1" applyProtection="1">
      <alignment horizontal="right" vertical="center"/>
    </xf>
    <xf numFmtId="9" fontId="64" fillId="0" borderId="4" xfId="114" applyFont="1" applyFill="1" applyBorder="1" applyAlignment="1" applyProtection="1">
      <alignment horizontal="center" vertical="center"/>
    </xf>
    <xf numFmtId="41" fontId="64" fillId="0" borderId="35" xfId="2" applyFont="1" applyFill="1" applyBorder="1" applyAlignment="1" applyProtection="1">
      <alignment horizontal="right" vertical="center"/>
    </xf>
    <xf numFmtId="0" fontId="64" fillId="0" borderId="33" xfId="0" applyNumberFormat="1" applyFont="1" applyFill="1" applyBorder="1" applyAlignment="1" applyProtection="1">
      <alignment vertical="center"/>
    </xf>
    <xf numFmtId="0" fontId="64" fillId="0" borderId="32" xfId="0" applyFont="1" applyFill="1" applyBorder="1" applyAlignment="1">
      <alignment horizontal="left" vertical="center"/>
    </xf>
    <xf numFmtId="0" fontId="64" fillId="0" borderId="32" xfId="0" applyFont="1" applyFill="1" applyBorder="1" applyAlignment="1">
      <alignment vertical="center"/>
    </xf>
    <xf numFmtId="41" fontId="64" fillId="0" borderId="32" xfId="2" applyFont="1" applyFill="1" applyBorder="1" applyAlignment="1" applyProtection="1">
      <alignment vertical="center"/>
    </xf>
    <xf numFmtId="41" fontId="64" fillId="0" borderId="31" xfId="2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>
      <alignment vertical="center"/>
    </xf>
    <xf numFmtId="0" fontId="64" fillId="0" borderId="0" xfId="0" applyFont="1" applyAlignment="1">
      <alignment horizontal="left" vertical="center"/>
    </xf>
    <xf numFmtId="41" fontId="63" fillId="0" borderId="0" xfId="2" applyFont="1" applyFill="1" applyBorder="1" applyAlignment="1" applyProtection="1"/>
    <xf numFmtId="0" fontId="63" fillId="0" borderId="0" xfId="0" applyNumberFormat="1" applyFont="1" applyFill="1" applyBorder="1" applyAlignment="1" applyProtection="1"/>
    <xf numFmtId="9" fontId="63" fillId="0" borderId="0" xfId="114" applyFont="1" applyFill="1" applyBorder="1" applyAlignment="1" applyProtection="1">
      <alignment horizontal="center"/>
    </xf>
    <xf numFmtId="9" fontId="48" fillId="0" borderId="8" xfId="114" applyFont="1" applyFill="1" applyBorder="1" applyAlignment="1" applyProtection="1">
      <alignment horizontal="center"/>
    </xf>
    <xf numFmtId="0" fontId="26" fillId="0" borderId="0" xfId="0" applyFont="1" applyAlignment="1">
      <alignment horizontal="center" vertical="center"/>
    </xf>
    <xf numFmtId="4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3" fillId="0" borderId="39" xfId="0" applyNumberFormat="1" applyFont="1" applyFill="1" applyBorder="1" applyAlignment="1" applyProtection="1">
      <alignment horizontal="center" vertical="center" textRotation="255" wrapText="1"/>
    </xf>
    <xf numFmtId="0" fontId="63" fillId="0" borderId="36" xfId="0" applyNumberFormat="1" applyFont="1" applyFill="1" applyBorder="1" applyAlignment="1" applyProtection="1">
      <alignment horizontal="center" vertical="center" textRotation="255" wrapText="1"/>
    </xf>
    <xf numFmtId="0" fontId="63" fillId="0" borderId="33" xfId="0" applyNumberFormat="1" applyFont="1" applyFill="1" applyBorder="1" applyAlignment="1" applyProtection="1">
      <alignment horizontal="center" vertical="center" textRotation="255" wrapText="1"/>
    </xf>
    <xf numFmtId="0" fontId="66" fillId="0" borderId="39" xfId="0" applyNumberFormat="1" applyFont="1" applyFill="1" applyBorder="1" applyAlignment="1" applyProtection="1">
      <alignment horizontal="center" textRotation="255" wrapText="1"/>
    </xf>
    <xf numFmtId="0" fontId="66" fillId="0" borderId="33" xfId="0" applyNumberFormat="1" applyFont="1" applyFill="1" applyBorder="1" applyAlignment="1" applyProtection="1">
      <alignment horizontal="center" textRotation="255" wrapText="1"/>
    </xf>
    <xf numFmtId="0" fontId="67" fillId="0" borderId="39" xfId="0" applyNumberFormat="1" applyFont="1" applyFill="1" applyBorder="1" applyAlignment="1" applyProtection="1">
      <alignment horizontal="center" vertical="center" textRotation="255" wrapText="1"/>
    </xf>
    <xf numFmtId="0" fontId="67" fillId="0" borderId="36" xfId="0" applyNumberFormat="1" applyFont="1" applyFill="1" applyBorder="1" applyAlignment="1" applyProtection="1">
      <alignment horizontal="center" vertical="center" textRotation="255" wrapText="1"/>
    </xf>
    <xf numFmtId="0" fontId="58" fillId="0" borderId="0" xfId="0" applyNumberFormat="1" applyFont="1" applyFill="1" applyBorder="1" applyAlignment="1" applyProtection="1">
      <alignment horizontal="center"/>
    </xf>
    <xf numFmtId="41" fontId="48" fillId="0" borderId="0" xfId="2" applyFont="1" applyFill="1" applyBorder="1" applyAlignment="1" applyProtection="1">
      <alignment horizontal="center" vertical="center"/>
    </xf>
    <xf numFmtId="41" fontId="59" fillId="0" borderId="0" xfId="2" applyFont="1" applyFill="1" applyBorder="1" applyAlignment="1" applyProtection="1">
      <alignment horizontal="center" vertical="center"/>
    </xf>
    <xf numFmtId="0" fontId="60" fillId="0" borderId="49" xfId="0" applyNumberFormat="1" applyFont="1" applyFill="1" applyBorder="1" applyAlignment="1" applyProtection="1">
      <alignment horizontal="center" textRotation="255" wrapText="1"/>
    </xf>
    <xf numFmtId="0" fontId="60" fillId="0" borderId="50" xfId="0" applyNumberFormat="1" applyFont="1" applyFill="1" applyBorder="1" applyAlignment="1" applyProtection="1">
      <alignment horizontal="center" textRotation="255" wrapText="1"/>
    </xf>
    <xf numFmtId="0" fontId="60" fillId="0" borderId="52" xfId="0" applyNumberFormat="1" applyFont="1" applyFill="1" applyBorder="1" applyAlignment="1" applyProtection="1">
      <alignment horizontal="center" textRotation="255" wrapText="1"/>
    </xf>
    <xf numFmtId="0" fontId="62" fillId="0" borderId="39" xfId="0" applyNumberFormat="1" applyFont="1" applyFill="1" applyBorder="1" applyAlignment="1" applyProtection="1">
      <alignment horizontal="center" vertical="center" textRotation="255" wrapText="1"/>
    </xf>
    <xf numFmtId="0" fontId="62" fillId="0" borderId="36" xfId="0" applyNumberFormat="1" applyFont="1" applyFill="1" applyBorder="1" applyAlignment="1" applyProtection="1">
      <alignment horizontal="center" vertical="center" textRotation="255" wrapText="1"/>
    </xf>
    <xf numFmtId="0" fontId="62" fillId="0" borderId="33" xfId="0" applyNumberFormat="1" applyFont="1" applyFill="1" applyBorder="1" applyAlignment="1" applyProtection="1">
      <alignment horizontal="center" vertical="center" textRotation="255" wrapText="1"/>
    </xf>
    <xf numFmtId="0" fontId="63" fillId="0" borderId="57" xfId="0" applyNumberFormat="1" applyFont="1" applyFill="1" applyBorder="1" applyAlignment="1" applyProtection="1">
      <alignment horizontal="center" vertical="center" textRotation="255"/>
    </xf>
    <xf numFmtId="0" fontId="63" fillId="0" borderId="36" xfId="0" applyNumberFormat="1" applyFont="1" applyFill="1" applyBorder="1" applyAlignment="1" applyProtection="1">
      <alignment horizontal="center" vertical="center" textRotation="255"/>
    </xf>
    <xf numFmtId="0" fontId="63" fillId="0" borderId="59" xfId="0" applyNumberFormat="1" applyFont="1" applyFill="1" applyBorder="1" applyAlignment="1" applyProtection="1">
      <alignment horizontal="center" vertical="center" textRotation="255"/>
    </xf>
    <xf numFmtId="0" fontId="31" fillId="0" borderId="0" xfId="0" applyFont="1" applyBorder="1" applyAlignment="1">
      <alignment horizontal="center"/>
    </xf>
    <xf numFmtId="4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0" fillId="38" borderId="0" xfId="46" applyFont="1" applyFill="1" applyBorder="1" applyAlignment="1">
      <alignment horizontal="center"/>
    </xf>
  </cellXfs>
  <cellStyles count="115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1 2" xfId="67" xr:uid="{00000000-0005-0000-0000-00000D000000}"/>
    <cellStyle name="60% - Énfasis2" xfId="29" builtinId="36" customBuiltin="1"/>
    <cellStyle name="60% - Énfasis2 2" xfId="68" xr:uid="{00000000-0005-0000-0000-00000F000000}"/>
    <cellStyle name="60% - Énfasis3" xfId="33" builtinId="40" customBuiltin="1"/>
    <cellStyle name="60% - Énfasis3 2" xfId="69" xr:uid="{00000000-0005-0000-0000-000011000000}"/>
    <cellStyle name="60% - Énfasis4" xfId="37" builtinId="44" customBuiltin="1"/>
    <cellStyle name="60% - Énfasis4 2" xfId="70" xr:uid="{00000000-0005-0000-0000-000013000000}"/>
    <cellStyle name="60% - Énfasis5" xfId="41" builtinId="48" customBuiltin="1"/>
    <cellStyle name="60% - Énfasis5 2" xfId="71" xr:uid="{00000000-0005-0000-0000-000015000000}"/>
    <cellStyle name="60% - Énfasis6" xfId="45" builtinId="52" customBuiltin="1"/>
    <cellStyle name="60% - Énfasis6 2" xfId="72" xr:uid="{00000000-0005-0000-0000-000017000000}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2" builtinId="6"/>
    <cellStyle name="Millares [0] 2" xfId="64" xr:uid="{00000000-0005-0000-0000-000028000000}"/>
    <cellStyle name="Millares [0] 2 2" xfId="106" xr:uid="{00000000-0005-0000-0000-000029000000}"/>
    <cellStyle name="Millares [0] 2 3" xfId="88" xr:uid="{00000000-0005-0000-0000-00002A000000}"/>
    <cellStyle name="Millares [0] 3" xfId="95" xr:uid="{00000000-0005-0000-0000-00002B000000}"/>
    <cellStyle name="Millares [0] 4" xfId="78" xr:uid="{00000000-0005-0000-0000-00002C000000}"/>
    <cellStyle name="Millares [0] 5" xfId="81" xr:uid="{00000000-0005-0000-0000-00002D000000}"/>
    <cellStyle name="Millares [0] 6" xfId="112" xr:uid="{00000000-0005-0000-0000-00002E000000}"/>
    <cellStyle name="Millares 10" xfId="98" xr:uid="{00000000-0005-0000-0000-00002F000000}"/>
    <cellStyle name="Millares 11" xfId="96" xr:uid="{00000000-0005-0000-0000-000030000000}"/>
    <cellStyle name="Millares 12" xfId="80" xr:uid="{00000000-0005-0000-0000-000031000000}"/>
    <cellStyle name="Millares 2" xfId="4" xr:uid="{00000000-0005-0000-0000-000032000000}"/>
    <cellStyle name="Millares 2 2" xfId="48" xr:uid="{00000000-0005-0000-0000-000033000000}"/>
    <cellStyle name="Millares 22" xfId="56" xr:uid="{00000000-0005-0000-0000-000034000000}"/>
    <cellStyle name="Millares 22 2" xfId="75" xr:uid="{00000000-0005-0000-0000-000035000000}"/>
    <cellStyle name="Millares 22 2 2" xfId="109" xr:uid="{00000000-0005-0000-0000-000036000000}"/>
    <cellStyle name="Millares 22 2 3" xfId="91" xr:uid="{00000000-0005-0000-0000-000037000000}"/>
    <cellStyle name="Millares 22 3" xfId="102" xr:uid="{00000000-0005-0000-0000-000038000000}"/>
    <cellStyle name="Millares 22 4" xfId="84" xr:uid="{00000000-0005-0000-0000-000039000000}"/>
    <cellStyle name="Millares 3" xfId="49" xr:uid="{00000000-0005-0000-0000-00003A000000}"/>
    <cellStyle name="Millares 4" xfId="47" xr:uid="{00000000-0005-0000-0000-00003B000000}"/>
    <cellStyle name="Millares 4 2" xfId="73" xr:uid="{00000000-0005-0000-0000-00003C000000}"/>
    <cellStyle name="Millares 4 2 2" xfId="107" xr:uid="{00000000-0005-0000-0000-00003D000000}"/>
    <cellStyle name="Millares 4 2 3" xfId="89" xr:uid="{00000000-0005-0000-0000-00003E000000}"/>
    <cellStyle name="Millares 4 3" xfId="99" xr:uid="{00000000-0005-0000-0000-00003F000000}"/>
    <cellStyle name="Millares 4 4" xfId="82" xr:uid="{00000000-0005-0000-0000-000040000000}"/>
    <cellStyle name="Millares 5" xfId="63" xr:uid="{00000000-0005-0000-0000-000041000000}"/>
    <cellStyle name="Millares 5 2" xfId="105" xr:uid="{00000000-0005-0000-0000-000042000000}"/>
    <cellStyle name="Millares 5 3" xfId="87" xr:uid="{00000000-0005-0000-0000-000043000000}"/>
    <cellStyle name="Millares 6" xfId="94" xr:uid="{00000000-0005-0000-0000-000044000000}"/>
    <cellStyle name="Millares 7" xfId="100" xr:uid="{00000000-0005-0000-0000-000045000000}"/>
    <cellStyle name="Millares 8" xfId="97" xr:uid="{00000000-0005-0000-0000-000046000000}"/>
    <cellStyle name="Millares 9" xfId="50" xr:uid="{00000000-0005-0000-0000-000047000000}"/>
    <cellStyle name="Moneda [0]" xfId="55" builtinId="7"/>
    <cellStyle name="Moneda [0] 2" xfId="59" xr:uid="{00000000-0005-0000-0000-000049000000}"/>
    <cellStyle name="Moneda [0] 2 2" xfId="77" xr:uid="{00000000-0005-0000-0000-00004A000000}"/>
    <cellStyle name="Moneda [0] 2 2 2" xfId="111" xr:uid="{00000000-0005-0000-0000-00004B000000}"/>
    <cellStyle name="Moneda [0] 2 2 3" xfId="93" xr:uid="{00000000-0005-0000-0000-00004C000000}"/>
    <cellStyle name="Moneda [0] 2 3" xfId="104" xr:uid="{00000000-0005-0000-0000-00004D000000}"/>
    <cellStyle name="Moneda [0] 2 4" xfId="86" xr:uid="{00000000-0005-0000-0000-00004E000000}"/>
    <cellStyle name="Moneda [0] 3" xfId="57" xr:uid="{00000000-0005-0000-0000-00004F000000}"/>
    <cellStyle name="Moneda [0] 3 2" xfId="76" xr:uid="{00000000-0005-0000-0000-000050000000}"/>
    <cellStyle name="Moneda [0] 3 2 2" xfId="110" xr:uid="{00000000-0005-0000-0000-000051000000}"/>
    <cellStyle name="Moneda [0] 3 2 3" xfId="92" xr:uid="{00000000-0005-0000-0000-000052000000}"/>
    <cellStyle name="Moneda [0] 3 3" xfId="103" xr:uid="{00000000-0005-0000-0000-000053000000}"/>
    <cellStyle name="Moneda [0] 3 4" xfId="85" xr:uid="{00000000-0005-0000-0000-000054000000}"/>
    <cellStyle name="Moneda [0] 4" xfId="74" xr:uid="{00000000-0005-0000-0000-000055000000}"/>
    <cellStyle name="Moneda [0] 4 2" xfId="108" xr:uid="{00000000-0005-0000-0000-000056000000}"/>
    <cellStyle name="Moneda [0] 4 3" xfId="90" xr:uid="{00000000-0005-0000-0000-000057000000}"/>
    <cellStyle name="Moneda [0] 5" xfId="101" xr:uid="{00000000-0005-0000-0000-000058000000}"/>
    <cellStyle name="Moneda [0] 6" xfId="79" xr:uid="{00000000-0005-0000-0000-000059000000}"/>
    <cellStyle name="Moneda [0] 7" xfId="83" xr:uid="{00000000-0005-0000-0000-00005A000000}"/>
    <cellStyle name="Moneda [0] 8" xfId="113" xr:uid="{00000000-0005-0000-0000-00005B000000}"/>
    <cellStyle name="Moneda 2" xfId="58" xr:uid="{00000000-0005-0000-0000-00005C000000}"/>
    <cellStyle name="Moneda 3" xfId="61" xr:uid="{00000000-0005-0000-0000-00005D000000}"/>
    <cellStyle name="Moneda 4" xfId="60" xr:uid="{00000000-0005-0000-0000-00005E000000}"/>
    <cellStyle name="Neutral" xfId="12" builtinId="28" customBuiltin="1"/>
    <cellStyle name="Neutral 2" xfId="65" xr:uid="{00000000-0005-0000-0000-000060000000}"/>
    <cellStyle name="Normal" xfId="0" builtinId="0"/>
    <cellStyle name="Normal 2" xfId="3" xr:uid="{00000000-0005-0000-0000-000062000000}"/>
    <cellStyle name="Normal 2 2" xfId="52" xr:uid="{00000000-0005-0000-0000-000063000000}"/>
    <cellStyle name="Normal 2 3" xfId="51" xr:uid="{00000000-0005-0000-0000-000064000000}"/>
    <cellStyle name="Normal 3" xfId="46" xr:uid="{00000000-0005-0000-0000-000065000000}"/>
    <cellStyle name="Normal 4" xfId="62" xr:uid="{00000000-0005-0000-0000-000066000000}"/>
    <cellStyle name="Notas" xfId="19" builtinId="10" customBuiltin="1"/>
    <cellStyle name="Notas 2" xfId="53" xr:uid="{00000000-0005-0000-0000-000068000000}"/>
    <cellStyle name="Notas 3" xfId="66" xr:uid="{00000000-0005-0000-0000-000069000000}"/>
    <cellStyle name="Porcentaje" xfId="11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54" xr:uid="{00000000-0005-0000-0000-000070000000}"/>
    <cellStyle name="Total" xfId="21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231911</xdr:colOff>
      <xdr:row>1</xdr:row>
      <xdr:rowOff>74543</xdr:rowOff>
    </xdr:from>
    <xdr:to>
      <xdr:col>13</xdr:col>
      <xdr:colOff>422412</xdr:colOff>
      <xdr:row>8</xdr:row>
      <xdr:rowOff>137133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9E859F55-8688-4254-A234-27FC6681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6561" y="217418"/>
          <a:ext cx="952501" cy="1327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DC/PDC2018/GASTOS/CONTABILIDAD/INFORME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DC/PDC2018/GASTOS/CONTABILIDAD/INFORME%20EJECUCION%20A%20JULIO%202018%20PD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DC/PDC2018/GASTOS/CONTABILIDAD/2018%20Presupuesto%20P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LE (2)"/>
      <sheetName val="PPTO"/>
      <sheetName val="REAL SISTEMA"/>
      <sheetName val="REAL"/>
      <sheetName val="DISPONIBLE"/>
      <sheetName val="SUELDOS REAL"/>
      <sheetName val="Hoja3"/>
      <sheetName val="Hoja2"/>
      <sheetName val="REAL- PROYECTADO"/>
      <sheetName val="INGRESOS"/>
      <sheetName val="EERR2017"/>
      <sheetName val="EERR2016"/>
      <sheetName val="SUELDOS PROYECTADO"/>
    </sheetNames>
    <sheetDataSet>
      <sheetData sheetId="0"/>
      <sheetData sheetId="1">
        <row r="11">
          <cell r="C11" t="str">
            <v>SALDO MES DE MAYO</v>
          </cell>
        </row>
        <row r="12">
          <cell r="C12" t="str">
            <v>CUOTAS MILITANTES</v>
          </cell>
        </row>
        <row r="30">
          <cell r="P30">
            <v>0</v>
          </cell>
        </row>
        <row r="31">
          <cell r="P31">
            <v>-35917580</v>
          </cell>
        </row>
        <row r="32">
          <cell r="P32">
            <v>-80330433</v>
          </cell>
        </row>
        <row r="33">
          <cell r="P33">
            <v>-19547364</v>
          </cell>
        </row>
        <row r="34">
          <cell r="P34">
            <v>-23722307</v>
          </cell>
        </row>
        <row r="35">
          <cell r="P35">
            <v>-20456177</v>
          </cell>
        </row>
        <row r="36">
          <cell r="P36">
            <v>-51881817</v>
          </cell>
        </row>
        <row r="37">
          <cell r="P37">
            <v>-30731489</v>
          </cell>
        </row>
        <row r="38">
          <cell r="P38">
            <v>-13056091</v>
          </cell>
        </row>
        <row r="39">
          <cell r="P39">
            <v>-34000000</v>
          </cell>
        </row>
        <row r="40">
          <cell r="P40">
            <v>-24673600</v>
          </cell>
        </row>
        <row r="41">
          <cell r="P41">
            <v>-14400000</v>
          </cell>
        </row>
        <row r="42">
          <cell r="P42">
            <v>-12420000</v>
          </cell>
        </row>
        <row r="43">
          <cell r="P43">
            <v>-14400000</v>
          </cell>
        </row>
        <row r="44">
          <cell r="P44">
            <v>-25600000</v>
          </cell>
        </row>
        <row r="45">
          <cell r="P45">
            <v>-23100000</v>
          </cell>
        </row>
        <row r="46">
          <cell r="P46">
            <v>-23100000</v>
          </cell>
        </row>
        <row r="47">
          <cell r="P47">
            <v>-23100000</v>
          </cell>
        </row>
        <row r="48">
          <cell r="P48">
            <v>-6480000</v>
          </cell>
        </row>
        <row r="49">
          <cell r="P49">
            <v>-6000000</v>
          </cell>
        </row>
        <row r="50">
          <cell r="P50">
            <v>-2700000</v>
          </cell>
        </row>
        <row r="51">
          <cell r="P51">
            <v>-45000000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-10000</v>
          </cell>
        </row>
        <row r="55">
          <cell r="P55">
            <v>-2400000</v>
          </cell>
        </row>
        <row r="56">
          <cell r="P56">
            <v>-100000</v>
          </cell>
        </row>
        <row r="57">
          <cell r="P57">
            <v>-1500000</v>
          </cell>
        </row>
        <row r="58">
          <cell r="P58">
            <v>-8000000</v>
          </cell>
        </row>
        <row r="59">
          <cell r="B59">
            <v>43</v>
          </cell>
          <cell r="C59" t="str">
            <v>Herramientas Menores</v>
          </cell>
          <cell r="P59">
            <v>0</v>
          </cell>
        </row>
        <row r="60">
          <cell r="B60">
            <v>44</v>
          </cell>
          <cell r="C60" t="str">
            <v>Gastos menores</v>
          </cell>
          <cell r="P60">
            <v>-3000000</v>
          </cell>
        </row>
      </sheetData>
      <sheetData sheetId="2">
        <row r="20">
          <cell r="E20">
            <v>39479865</v>
          </cell>
        </row>
      </sheetData>
      <sheetData sheetId="3"/>
      <sheetData sheetId="4"/>
      <sheetData sheetId="5">
        <row r="45">
          <cell r="D45">
            <v>2201500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LE"/>
      <sheetName val="REAL"/>
      <sheetName val="GASTO REPRESENTACION"/>
    </sheetNames>
    <sheetDataSet>
      <sheetData sheetId="0"/>
      <sheetData sheetId="1">
        <row r="18">
          <cell r="P18">
            <v>741607958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"/>
      <sheetName val="Hoja1"/>
      <sheetName val="PROYECTOS"/>
      <sheetName val="SUELDOS"/>
      <sheetName val="GASTOS FIJOS"/>
      <sheetName val="REMODELACION"/>
      <sheetName val="OTROS GASTOS"/>
      <sheetName val="sueldo real"/>
      <sheetName val="EERR"/>
    </sheetNames>
    <sheetDataSet>
      <sheetData sheetId="0"/>
      <sheetData sheetId="1"/>
      <sheetData sheetId="2"/>
      <sheetData sheetId="3">
        <row r="46">
          <cell r="A46" t="str">
            <v>OFICINA COMUNICACIONES</v>
          </cell>
        </row>
        <row r="48">
          <cell r="A48" t="str">
            <v>OFICINA SUBSECRETARIA NACIONAL</v>
          </cell>
        </row>
        <row r="53">
          <cell r="A53" t="str">
            <v>TRIBUNAL SUPREMO</v>
          </cell>
        </row>
        <row r="55">
          <cell r="A55" t="str">
            <v>REGISTRO MILITANTES</v>
          </cell>
        </row>
        <row r="57">
          <cell r="A57" t="str">
            <v>CONTABILIDAD</v>
          </cell>
        </row>
        <row r="60">
          <cell r="A60" t="str">
            <v>PRESIDENCIA</v>
          </cell>
        </row>
        <row r="64">
          <cell r="A64" t="str">
            <v>ADMINISTRACION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CZ111"/>
  <sheetViews>
    <sheetView zoomScale="96" zoomScaleNormal="96" workbookViewId="0">
      <pane xSplit="3" ySplit="8" topLeftCell="D39" activePane="bottomRight" state="frozen"/>
      <selection activeCell="C475" sqref="C475"/>
      <selection pane="topRight" activeCell="C475" sqref="C475"/>
      <selection pane="bottomLeft" activeCell="C475" sqref="C475"/>
      <selection pane="bottomRight" activeCell="N26" sqref="N26"/>
    </sheetView>
  </sheetViews>
  <sheetFormatPr baseColWidth="10" defaultColWidth="11.42578125" defaultRowHeight="12" x14ac:dyDescent="0.2"/>
  <cols>
    <col min="1" max="1" width="3.140625" style="108" customWidth="1"/>
    <col min="2" max="2" width="8.7109375" style="108" customWidth="1"/>
    <col min="3" max="3" width="30.28515625" style="108" bestFit="1" customWidth="1"/>
    <col min="4" max="11" width="13.140625" style="110" customWidth="1"/>
    <col min="12" max="16384" width="11.42578125" style="108"/>
  </cols>
  <sheetData>
    <row r="1" spans="1:11" x14ac:dyDescent="0.2">
      <c r="A1" s="107" t="s">
        <v>0</v>
      </c>
      <c r="C1" s="109" t="s">
        <v>1</v>
      </c>
    </row>
    <row r="2" spans="1:11" x14ac:dyDescent="0.2">
      <c r="A2" s="107" t="s">
        <v>2</v>
      </c>
      <c r="C2" s="109" t="s">
        <v>3</v>
      </c>
    </row>
    <row r="3" spans="1:11" x14ac:dyDescent="0.2">
      <c r="A3" s="107" t="s">
        <v>4</v>
      </c>
      <c r="C3" s="109" t="s">
        <v>5</v>
      </c>
    </row>
    <row r="4" spans="1:11" x14ac:dyDescent="0.2">
      <c r="A4" s="107" t="s">
        <v>7</v>
      </c>
      <c r="C4" s="109" t="s">
        <v>8</v>
      </c>
    </row>
    <row r="5" spans="1:11" ht="26.25" x14ac:dyDescent="0.2">
      <c r="F5" s="111" t="s">
        <v>6</v>
      </c>
    </row>
    <row r="6" spans="1:11" x14ac:dyDescent="0.2">
      <c r="F6" s="222" t="s">
        <v>2710</v>
      </c>
    </row>
    <row r="7" spans="1:11" ht="5.25" customHeight="1" thickBot="1" x14ac:dyDescent="0.25">
      <c r="I7" s="112"/>
    </row>
    <row r="8" spans="1:11" s="113" customFormat="1" ht="27.75" customHeight="1" x14ac:dyDescent="0.25">
      <c r="B8" s="203" t="s">
        <v>107</v>
      </c>
      <c r="C8" s="204" t="s">
        <v>108</v>
      </c>
      <c r="D8" s="205" t="s">
        <v>109</v>
      </c>
      <c r="E8" s="205" t="s">
        <v>110</v>
      </c>
      <c r="F8" s="205" t="s">
        <v>111</v>
      </c>
      <c r="G8" s="205" t="s">
        <v>112</v>
      </c>
      <c r="H8" s="205" t="s">
        <v>113</v>
      </c>
      <c r="I8" s="205" t="s">
        <v>114</v>
      </c>
      <c r="J8" s="205" t="s">
        <v>115</v>
      </c>
      <c r="K8" s="206" t="s">
        <v>116</v>
      </c>
    </row>
    <row r="9" spans="1:11" x14ac:dyDescent="0.2">
      <c r="B9" s="207">
        <v>11010301</v>
      </c>
      <c r="C9" s="114" t="s">
        <v>10</v>
      </c>
      <c r="D9" s="195">
        <v>76680416</v>
      </c>
      <c r="E9" s="195">
        <v>42497501</v>
      </c>
      <c r="F9" s="195">
        <v>34182915</v>
      </c>
      <c r="G9" s="195"/>
      <c r="H9" s="195">
        <v>34182915</v>
      </c>
      <c r="I9" s="195"/>
      <c r="J9" s="195"/>
      <c r="K9" s="208"/>
    </row>
    <row r="10" spans="1:11" x14ac:dyDescent="0.2">
      <c r="B10" s="207">
        <v>11010302</v>
      </c>
      <c r="C10" s="114" t="s">
        <v>12</v>
      </c>
      <c r="D10" s="195">
        <v>2154072</v>
      </c>
      <c r="E10" s="195">
        <v>2189384</v>
      </c>
      <c r="F10" s="195"/>
      <c r="G10" s="195">
        <v>35312</v>
      </c>
      <c r="H10" s="195"/>
      <c r="I10" s="195">
        <v>35312</v>
      </c>
      <c r="J10" s="195"/>
      <c r="K10" s="208"/>
    </row>
    <row r="11" spans="1:11" x14ac:dyDescent="0.2">
      <c r="B11" s="207">
        <v>11010303</v>
      </c>
      <c r="C11" s="114" t="s">
        <v>14</v>
      </c>
      <c r="D11" s="195">
        <v>7497</v>
      </c>
      <c r="E11" s="195"/>
      <c r="F11" s="195">
        <v>7497</v>
      </c>
      <c r="G11" s="195"/>
      <c r="H11" s="195">
        <v>7497</v>
      </c>
      <c r="I11" s="195"/>
      <c r="J11" s="195"/>
      <c r="K11" s="208"/>
    </row>
    <row r="12" spans="1:11" x14ac:dyDescent="0.2">
      <c r="B12" s="207">
        <v>11010304</v>
      </c>
      <c r="C12" s="114" t="s">
        <v>137</v>
      </c>
      <c r="D12" s="195">
        <v>737863565</v>
      </c>
      <c r="E12" s="195">
        <v>540220942</v>
      </c>
      <c r="F12" s="195">
        <v>197642623</v>
      </c>
      <c r="G12" s="195"/>
      <c r="H12" s="195">
        <v>197642623</v>
      </c>
      <c r="I12" s="195"/>
      <c r="J12" s="195"/>
      <c r="K12" s="208"/>
    </row>
    <row r="13" spans="1:11" x14ac:dyDescent="0.2">
      <c r="B13" s="207">
        <v>11010305</v>
      </c>
      <c r="C13" s="114" t="s">
        <v>155</v>
      </c>
      <c r="D13" s="195">
        <v>14070214</v>
      </c>
      <c r="E13" s="195"/>
      <c r="F13" s="195">
        <v>14070214</v>
      </c>
      <c r="G13" s="195"/>
      <c r="H13" s="195">
        <v>14070214</v>
      </c>
      <c r="I13" s="195"/>
      <c r="J13" s="195"/>
      <c r="K13" s="208"/>
    </row>
    <row r="14" spans="1:11" x14ac:dyDescent="0.2">
      <c r="B14" s="207">
        <v>11010306</v>
      </c>
      <c r="C14" s="114" t="s">
        <v>156</v>
      </c>
      <c r="D14" s="195">
        <v>11028730</v>
      </c>
      <c r="E14" s="195"/>
      <c r="F14" s="195">
        <v>11028730</v>
      </c>
      <c r="G14" s="195"/>
      <c r="H14" s="195">
        <v>11028730</v>
      </c>
      <c r="I14" s="195"/>
      <c r="J14" s="195"/>
      <c r="K14" s="208"/>
    </row>
    <row r="15" spans="1:11" x14ac:dyDescent="0.2">
      <c r="B15" s="207">
        <v>11010308</v>
      </c>
      <c r="C15" s="114" t="s">
        <v>1027</v>
      </c>
      <c r="D15" s="195">
        <v>42633</v>
      </c>
      <c r="E15" s="195">
        <v>42633</v>
      </c>
      <c r="F15" s="195"/>
      <c r="G15" s="195"/>
      <c r="H15" s="195"/>
      <c r="I15" s="195"/>
      <c r="J15" s="195"/>
      <c r="K15" s="208"/>
    </row>
    <row r="16" spans="1:11" x14ac:dyDescent="0.2">
      <c r="B16" s="207">
        <v>11010309</v>
      </c>
      <c r="C16" s="114" t="s">
        <v>1028</v>
      </c>
      <c r="D16" s="195">
        <v>74769</v>
      </c>
      <c r="E16" s="195">
        <v>74769</v>
      </c>
      <c r="F16" s="195"/>
      <c r="G16" s="195"/>
      <c r="H16" s="195"/>
      <c r="I16" s="195"/>
      <c r="J16" s="195"/>
      <c r="K16" s="208"/>
    </row>
    <row r="17" spans="2:11" x14ac:dyDescent="0.2">
      <c r="B17" s="207">
        <v>11010310</v>
      </c>
      <c r="C17" s="114" t="s">
        <v>1029</v>
      </c>
      <c r="D17" s="195">
        <v>251183</v>
      </c>
      <c r="E17" s="195">
        <v>251183</v>
      </c>
      <c r="F17" s="195"/>
      <c r="G17" s="195"/>
      <c r="H17" s="195"/>
      <c r="I17" s="195"/>
      <c r="J17" s="195"/>
      <c r="K17" s="208"/>
    </row>
    <row r="18" spans="2:11" x14ac:dyDescent="0.2">
      <c r="B18" s="207">
        <v>11010400</v>
      </c>
      <c r="C18" s="114" t="s">
        <v>16</v>
      </c>
      <c r="D18" s="195">
        <v>78512446</v>
      </c>
      <c r="E18" s="195">
        <v>63292904</v>
      </c>
      <c r="F18" s="195">
        <v>15219542</v>
      </c>
      <c r="G18" s="195"/>
      <c r="H18" s="195">
        <v>15219542</v>
      </c>
      <c r="I18" s="195"/>
      <c r="J18" s="195"/>
      <c r="K18" s="208"/>
    </row>
    <row r="19" spans="2:11" x14ac:dyDescent="0.2">
      <c r="B19" s="207">
        <v>11060200</v>
      </c>
      <c r="C19" s="114" t="s">
        <v>117</v>
      </c>
      <c r="D19" s="195">
        <v>86956800</v>
      </c>
      <c r="E19" s="195">
        <v>85111183</v>
      </c>
      <c r="F19" s="195">
        <v>1845617</v>
      </c>
      <c r="G19" s="195"/>
      <c r="H19" s="195">
        <v>1845617</v>
      </c>
      <c r="I19" s="195"/>
      <c r="J19" s="195"/>
      <c r="K19" s="208"/>
    </row>
    <row r="20" spans="2:11" x14ac:dyDescent="0.2">
      <c r="B20" s="207">
        <v>11060600</v>
      </c>
      <c r="C20" s="114" t="s">
        <v>18</v>
      </c>
      <c r="D20" s="195">
        <v>41640088</v>
      </c>
      <c r="E20" s="195"/>
      <c r="F20" s="195">
        <v>41640088</v>
      </c>
      <c r="G20" s="195"/>
      <c r="H20" s="195">
        <v>41640088</v>
      </c>
      <c r="I20" s="195"/>
      <c r="J20" s="195"/>
      <c r="K20" s="208"/>
    </row>
    <row r="21" spans="2:11" x14ac:dyDescent="0.2">
      <c r="B21" s="207">
        <v>11060700</v>
      </c>
      <c r="C21" s="114" t="s">
        <v>20</v>
      </c>
      <c r="D21" s="195">
        <v>6226577</v>
      </c>
      <c r="E21" s="195">
        <v>2726577</v>
      </c>
      <c r="F21" s="195">
        <v>3500000</v>
      </c>
      <c r="G21" s="195"/>
      <c r="H21" s="195">
        <v>3500000</v>
      </c>
      <c r="I21" s="195"/>
      <c r="J21" s="195"/>
      <c r="K21" s="208"/>
    </row>
    <row r="22" spans="2:11" x14ac:dyDescent="0.2">
      <c r="B22" s="207">
        <v>11100400</v>
      </c>
      <c r="C22" s="114" t="s">
        <v>24</v>
      </c>
      <c r="D22" s="195">
        <v>19910966</v>
      </c>
      <c r="E22" s="195">
        <v>9491910</v>
      </c>
      <c r="F22" s="195">
        <v>10419056</v>
      </c>
      <c r="G22" s="195"/>
      <c r="H22" s="195">
        <v>10419056</v>
      </c>
      <c r="I22" s="195"/>
      <c r="J22" s="195"/>
      <c r="K22" s="208"/>
    </row>
    <row r="23" spans="2:11" x14ac:dyDescent="0.2">
      <c r="B23" s="207">
        <v>11120100</v>
      </c>
      <c r="C23" s="114" t="s">
        <v>260</v>
      </c>
      <c r="D23" s="195">
        <v>2082175</v>
      </c>
      <c r="E23" s="195"/>
      <c r="F23" s="195">
        <v>2082175</v>
      </c>
      <c r="G23" s="195"/>
      <c r="H23" s="195">
        <v>2082175</v>
      </c>
      <c r="I23" s="195"/>
      <c r="J23" s="195"/>
      <c r="K23" s="208"/>
    </row>
    <row r="24" spans="2:11" x14ac:dyDescent="0.2">
      <c r="B24" s="207">
        <v>12010300</v>
      </c>
      <c r="C24" s="114" t="s">
        <v>26</v>
      </c>
      <c r="D24" s="195">
        <v>2050568745</v>
      </c>
      <c r="E24" s="195"/>
      <c r="F24" s="195">
        <v>2050568745</v>
      </c>
      <c r="G24" s="195"/>
      <c r="H24" s="195">
        <v>2050568745</v>
      </c>
      <c r="I24" s="195"/>
      <c r="J24" s="195"/>
      <c r="K24" s="208"/>
    </row>
    <row r="25" spans="2:11" x14ac:dyDescent="0.2">
      <c r="B25" s="207">
        <v>12010400</v>
      </c>
      <c r="C25" s="114" t="s">
        <v>1030</v>
      </c>
      <c r="D25" s="195">
        <v>1333999380</v>
      </c>
      <c r="E25" s="195"/>
      <c r="F25" s="195">
        <v>1333999380</v>
      </c>
      <c r="G25" s="195"/>
      <c r="H25" s="195">
        <v>1333999380</v>
      </c>
      <c r="I25" s="195"/>
      <c r="J25" s="195"/>
      <c r="K25" s="208"/>
    </row>
    <row r="26" spans="2:11" x14ac:dyDescent="0.2">
      <c r="B26" s="207">
        <v>12020800</v>
      </c>
      <c r="C26" s="114" t="s">
        <v>28</v>
      </c>
      <c r="D26" s="195">
        <v>477367027</v>
      </c>
      <c r="E26" s="195"/>
      <c r="F26" s="195">
        <v>477367027</v>
      </c>
      <c r="G26" s="195"/>
      <c r="H26" s="195">
        <v>477367027</v>
      </c>
      <c r="I26" s="195"/>
      <c r="J26" s="195"/>
      <c r="K26" s="208"/>
    </row>
    <row r="27" spans="2:11" x14ac:dyDescent="0.2">
      <c r="B27" s="207">
        <v>12030100</v>
      </c>
      <c r="C27" s="114" t="s">
        <v>138</v>
      </c>
      <c r="D27" s="195">
        <v>1285795</v>
      </c>
      <c r="E27" s="195"/>
      <c r="F27" s="195">
        <v>1285795</v>
      </c>
      <c r="G27" s="195"/>
      <c r="H27" s="195">
        <v>1285795</v>
      </c>
      <c r="I27" s="195"/>
      <c r="J27" s="195"/>
      <c r="K27" s="208"/>
    </row>
    <row r="28" spans="2:11" x14ac:dyDescent="0.2">
      <c r="B28" s="207">
        <v>12030400</v>
      </c>
      <c r="C28" s="114" t="s">
        <v>30</v>
      </c>
      <c r="D28" s="195">
        <v>39468781</v>
      </c>
      <c r="E28" s="195"/>
      <c r="F28" s="195">
        <v>39468781</v>
      </c>
      <c r="G28" s="195"/>
      <c r="H28" s="195">
        <v>39468781</v>
      </c>
      <c r="I28" s="195"/>
      <c r="J28" s="195"/>
      <c r="K28" s="208"/>
    </row>
    <row r="29" spans="2:11" x14ac:dyDescent="0.2">
      <c r="B29" s="207">
        <v>12030500</v>
      </c>
      <c r="C29" s="114" t="s">
        <v>32</v>
      </c>
      <c r="D29" s="195">
        <v>7659970</v>
      </c>
      <c r="E29" s="195"/>
      <c r="F29" s="195">
        <v>7659970</v>
      </c>
      <c r="G29" s="195"/>
      <c r="H29" s="195">
        <v>7659970</v>
      </c>
      <c r="I29" s="195"/>
      <c r="J29" s="195"/>
      <c r="K29" s="208"/>
    </row>
    <row r="30" spans="2:11" x14ac:dyDescent="0.2">
      <c r="B30" s="207">
        <v>12060200</v>
      </c>
      <c r="C30" s="114" t="s">
        <v>34</v>
      </c>
      <c r="D30" s="195"/>
      <c r="E30" s="195">
        <v>38914327</v>
      </c>
      <c r="F30" s="195"/>
      <c r="G30" s="195">
        <v>38914327</v>
      </c>
      <c r="H30" s="195"/>
      <c r="I30" s="195">
        <v>38914327</v>
      </c>
      <c r="J30" s="195"/>
      <c r="K30" s="208"/>
    </row>
    <row r="31" spans="2:11" x14ac:dyDescent="0.2">
      <c r="B31" s="207">
        <v>13030400</v>
      </c>
      <c r="C31" s="114" t="s">
        <v>244</v>
      </c>
      <c r="D31" s="195">
        <v>14930028</v>
      </c>
      <c r="E31" s="195"/>
      <c r="F31" s="195">
        <v>14930028</v>
      </c>
      <c r="G31" s="195"/>
      <c r="H31" s="195">
        <v>14930028</v>
      </c>
      <c r="I31" s="195"/>
      <c r="J31" s="195"/>
      <c r="K31" s="208"/>
    </row>
    <row r="32" spans="2:11" x14ac:dyDescent="0.2">
      <c r="B32" s="207">
        <v>13040100</v>
      </c>
      <c r="C32" s="114" t="s">
        <v>245</v>
      </c>
      <c r="D32" s="195"/>
      <c r="E32" s="195">
        <v>4961552</v>
      </c>
      <c r="F32" s="195"/>
      <c r="G32" s="195">
        <v>4961552</v>
      </c>
      <c r="H32" s="195"/>
      <c r="I32" s="195">
        <v>4961552</v>
      </c>
      <c r="J32" s="195"/>
      <c r="K32" s="208"/>
    </row>
    <row r="33" spans="2:11" x14ac:dyDescent="0.2">
      <c r="B33" s="207">
        <v>21050100</v>
      </c>
      <c r="C33" s="114" t="s">
        <v>36</v>
      </c>
      <c r="D33" s="195">
        <v>334332278</v>
      </c>
      <c r="E33" s="195">
        <v>343579054</v>
      </c>
      <c r="F33" s="195"/>
      <c r="G33" s="195">
        <v>9246776</v>
      </c>
      <c r="H33" s="195"/>
      <c r="I33" s="195">
        <v>9246776</v>
      </c>
      <c r="J33" s="195"/>
      <c r="K33" s="208"/>
    </row>
    <row r="34" spans="2:11" x14ac:dyDescent="0.2">
      <c r="B34" s="207">
        <v>21050200</v>
      </c>
      <c r="C34" s="114" t="s">
        <v>38</v>
      </c>
      <c r="D34" s="195">
        <v>51721264</v>
      </c>
      <c r="E34" s="195">
        <v>56311639</v>
      </c>
      <c r="F34" s="195"/>
      <c r="G34" s="195">
        <v>4590375</v>
      </c>
      <c r="H34" s="195"/>
      <c r="I34" s="195">
        <v>4590375</v>
      </c>
      <c r="J34" s="195"/>
      <c r="K34" s="208"/>
    </row>
    <row r="35" spans="2:11" x14ac:dyDescent="0.2">
      <c r="B35" s="207">
        <v>21050300</v>
      </c>
      <c r="C35" s="114" t="s">
        <v>40</v>
      </c>
      <c r="D35" s="195">
        <v>78800724</v>
      </c>
      <c r="E35" s="195">
        <v>78800216</v>
      </c>
      <c r="F35" s="195">
        <v>508</v>
      </c>
      <c r="G35" s="195"/>
      <c r="H35" s="195">
        <v>508</v>
      </c>
      <c r="I35" s="195"/>
      <c r="J35" s="195"/>
      <c r="K35" s="208"/>
    </row>
    <row r="36" spans="2:11" x14ac:dyDescent="0.2">
      <c r="B36" s="207">
        <v>21050600</v>
      </c>
      <c r="C36" s="114" t="s">
        <v>139</v>
      </c>
      <c r="D36" s="195">
        <v>427500</v>
      </c>
      <c r="E36" s="195">
        <v>433750</v>
      </c>
      <c r="F36" s="195"/>
      <c r="G36" s="195">
        <v>6250</v>
      </c>
      <c r="H36" s="195"/>
      <c r="I36" s="195">
        <v>6250</v>
      </c>
      <c r="J36" s="195"/>
      <c r="K36" s="208"/>
    </row>
    <row r="37" spans="2:11" x14ac:dyDescent="0.2">
      <c r="B37" s="207">
        <v>21050700</v>
      </c>
      <c r="C37" s="114" t="s">
        <v>179</v>
      </c>
      <c r="D37" s="195">
        <v>1943710</v>
      </c>
      <c r="E37" s="195">
        <v>1976958</v>
      </c>
      <c r="F37" s="195"/>
      <c r="G37" s="195">
        <v>33248</v>
      </c>
      <c r="H37" s="195"/>
      <c r="I37" s="195">
        <v>33248</v>
      </c>
      <c r="J37" s="195"/>
      <c r="K37" s="208"/>
    </row>
    <row r="38" spans="2:11" x14ac:dyDescent="0.2">
      <c r="B38" s="207">
        <v>21080101</v>
      </c>
      <c r="C38" s="114" t="s">
        <v>133</v>
      </c>
      <c r="D38" s="195">
        <v>12376816</v>
      </c>
      <c r="E38" s="195">
        <v>12574430</v>
      </c>
      <c r="F38" s="195"/>
      <c r="G38" s="195">
        <v>197614</v>
      </c>
      <c r="H38" s="195"/>
      <c r="I38" s="195">
        <v>197614</v>
      </c>
      <c r="J38" s="195"/>
      <c r="K38" s="208"/>
    </row>
    <row r="39" spans="2:11" x14ac:dyDescent="0.2">
      <c r="B39" s="207">
        <v>21080201</v>
      </c>
      <c r="C39" s="114" t="s">
        <v>167</v>
      </c>
      <c r="D39" s="195"/>
      <c r="E39" s="195">
        <v>6393818</v>
      </c>
      <c r="F39" s="195"/>
      <c r="G39" s="195">
        <v>6393818</v>
      </c>
      <c r="H39" s="195"/>
      <c r="I39" s="195">
        <v>6393818</v>
      </c>
      <c r="J39" s="195"/>
      <c r="K39" s="208"/>
    </row>
    <row r="40" spans="2:11" x14ac:dyDescent="0.2">
      <c r="B40" s="207">
        <v>21080401</v>
      </c>
      <c r="C40" s="114" t="s">
        <v>42</v>
      </c>
      <c r="D40" s="195">
        <v>12980545</v>
      </c>
      <c r="E40" s="195">
        <v>12980545</v>
      </c>
      <c r="F40" s="195"/>
      <c r="G40" s="195"/>
      <c r="H40" s="195"/>
      <c r="I40" s="195"/>
      <c r="J40" s="195"/>
      <c r="K40" s="208"/>
    </row>
    <row r="41" spans="2:11" x14ac:dyDescent="0.2">
      <c r="B41" s="207">
        <v>21080402</v>
      </c>
      <c r="C41" s="114" t="s">
        <v>44</v>
      </c>
      <c r="D41" s="195">
        <v>2696764</v>
      </c>
      <c r="E41" s="195">
        <v>2696764</v>
      </c>
      <c r="F41" s="195"/>
      <c r="G41" s="195"/>
      <c r="H41" s="195"/>
      <c r="I41" s="195"/>
      <c r="J41" s="195"/>
      <c r="K41" s="208"/>
    </row>
    <row r="42" spans="2:11" x14ac:dyDescent="0.2">
      <c r="B42" s="207">
        <v>21080404</v>
      </c>
      <c r="C42" s="114" t="s">
        <v>46</v>
      </c>
      <c r="D42" s="195">
        <v>1118534</v>
      </c>
      <c r="E42" s="195">
        <v>1118535</v>
      </c>
      <c r="F42" s="195"/>
      <c r="G42" s="195">
        <v>1</v>
      </c>
      <c r="H42" s="195"/>
      <c r="I42" s="195">
        <v>1</v>
      </c>
      <c r="J42" s="195"/>
      <c r="K42" s="208"/>
    </row>
    <row r="43" spans="2:11" x14ac:dyDescent="0.2">
      <c r="B43" s="207">
        <v>21080405</v>
      </c>
      <c r="C43" s="114" t="s">
        <v>48</v>
      </c>
      <c r="D43" s="195">
        <v>307311</v>
      </c>
      <c r="E43" s="195">
        <v>307311</v>
      </c>
      <c r="F43" s="195"/>
      <c r="G43" s="195"/>
      <c r="H43" s="195"/>
      <c r="I43" s="195"/>
      <c r="J43" s="195"/>
      <c r="K43" s="208"/>
    </row>
    <row r="44" spans="2:11" x14ac:dyDescent="0.2">
      <c r="B44" s="207">
        <v>21080406</v>
      </c>
      <c r="C44" s="114" t="s">
        <v>50</v>
      </c>
      <c r="D44" s="195">
        <v>3277985</v>
      </c>
      <c r="E44" s="195">
        <v>3277985</v>
      </c>
      <c r="F44" s="195"/>
      <c r="G44" s="195"/>
      <c r="H44" s="195"/>
      <c r="I44" s="195"/>
      <c r="J44" s="195"/>
      <c r="K44" s="208"/>
    </row>
    <row r="45" spans="2:11" x14ac:dyDescent="0.2">
      <c r="B45" s="207">
        <v>21080502</v>
      </c>
      <c r="C45" s="114" t="s">
        <v>54</v>
      </c>
      <c r="D45" s="195">
        <v>7338394</v>
      </c>
      <c r="E45" s="195">
        <v>7338394</v>
      </c>
      <c r="F45" s="195"/>
      <c r="G45" s="195"/>
      <c r="H45" s="195"/>
      <c r="I45" s="195"/>
      <c r="J45" s="195"/>
      <c r="K45" s="208"/>
    </row>
    <row r="46" spans="2:11" x14ac:dyDescent="0.2">
      <c r="B46" s="207">
        <v>21080503</v>
      </c>
      <c r="C46" s="114" t="s">
        <v>56</v>
      </c>
      <c r="D46" s="195">
        <v>968177</v>
      </c>
      <c r="E46" s="195">
        <v>968177</v>
      </c>
      <c r="F46" s="195"/>
      <c r="G46" s="195"/>
      <c r="H46" s="195"/>
      <c r="I46" s="195"/>
      <c r="J46" s="195"/>
      <c r="K46" s="208"/>
    </row>
    <row r="47" spans="2:11" x14ac:dyDescent="0.2">
      <c r="B47" s="207">
        <v>21100200</v>
      </c>
      <c r="C47" s="114" t="s">
        <v>1739</v>
      </c>
      <c r="D47" s="195">
        <v>140269</v>
      </c>
      <c r="E47" s="195">
        <v>140269</v>
      </c>
      <c r="F47" s="195"/>
      <c r="G47" s="195"/>
      <c r="H47" s="195"/>
      <c r="I47" s="195"/>
      <c r="J47" s="195"/>
      <c r="K47" s="208"/>
    </row>
    <row r="48" spans="2:11" x14ac:dyDescent="0.2">
      <c r="B48" s="207">
        <v>23010000</v>
      </c>
      <c r="C48" s="114" t="s">
        <v>58</v>
      </c>
      <c r="D48" s="195"/>
      <c r="E48" s="195">
        <v>2414856190</v>
      </c>
      <c r="F48" s="195"/>
      <c r="G48" s="195">
        <v>2414856190</v>
      </c>
      <c r="H48" s="195"/>
      <c r="I48" s="195">
        <v>2414856190</v>
      </c>
      <c r="J48" s="195"/>
      <c r="K48" s="208"/>
    </row>
    <row r="49" spans="2:11" x14ac:dyDescent="0.2">
      <c r="B49" s="207">
        <v>23020000</v>
      </c>
      <c r="C49" s="114" t="s">
        <v>60</v>
      </c>
      <c r="D49" s="195"/>
      <c r="E49" s="195">
        <v>969602156</v>
      </c>
      <c r="F49" s="195"/>
      <c r="G49" s="195">
        <v>969602156</v>
      </c>
      <c r="H49" s="195"/>
      <c r="I49" s="195">
        <v>969602156</v>
      </c>
      <c r="J49" s="195"/>
      <c r="K49" s="208"/>
    </row>
    <row r="50" spans="2:11" x14ac:dyDescent="0.2">
      <c r="B50" s="207">
        <v>23070300</v>
      </c>
      <c r="C50" s="114" t="s">
        <v>62</v>
      </c>
      <c r="D50" s="195">
        <v>167643310</v>
      </c>
      <c r="E50" s="195"/>
      <c r="F50" s="195">
        <v>167643310</v>
      </c>
      <c r="G50" s="195"/>
      <c r="H50" s="195">
        <v>167643310</v>
      </c>
      <c r="I50" s="195"/>
      <c r="J50" s="195"/>
      <c r="K50" s="208"/>
    </row>
    <row r="51" spans="2:11" x14ac:dyDescent="0.2">
      <c r="B51" s="207">
        <v>23080000</v>
      </c>
      <c r="C51" s="114" t="s">
        <v>168</v>
      </c>
      <c r="D51" s="195"/>
      <c r="E51" s="195">
        <v>786953702</v>
      </c>
      <c r="F51" s="195"/>
      <c r="G51" s="195">
        <v>786953702</v>
      </c>
      <c r="H51" s="195"/>
      <c r="I51" s="195">
        <v>786953702</v>
      </c>
      <c r="J51" s="195"/>
      <c r="K51" s="208"/>
    </row>
    <row r="52" spans="2:11" x14ac:dyDescent="0.2">
      <c r="B52" s="207">
        <v>33110100</v>
      </c>
      <c r="C52" s="114" t="s">
        <v>970</v>
      </c>
      <c r="D52" s="195">
        <v>31393948</v>
      </c>
      <c r="E52" s="195">
        <v>563650</v>
      </c>
      <c r="F52" s="195">
        <v>30830298</v>
      </c>
      <c r="G52" s="195"/>
      <c r="H52" s="195"/>
      <c r="I52" s="195"/>
      <c r="J52" s="195">
        <v>30830298</v>
      </c>
      <c r="K52" s="208"/>
    </row>
    <row r="53" spans="2:11" x14ac:dyDescent="0.2">
      <c r="B53" s="207">
        <v>33110300</v>
      </c>
      <c r="C53" s="114" t="s">
        <v>135</v>
      </c>
      <c r="D53" s="195">
        <v>177778</v>
      </c>
      <c r="E53" s="195"/>
      <c r="F53" s="195">
        <v>177778</v>
      </c>
      <c r="G53" s="195"/>
      <c r="H53" s="195"/>
      <c r="I53" s="195"/>
      <c r="J53" s="195">
        <v>177778</v>
      </c>
      <c r="K53" s="208"/>
    </row>
    <row r="54" spans="2:11" x14ac:dyDescent="0.2">
      <c r="B54" s="207">
        <v>33110600</v>
      </c>
      <c r="C54" s="114" t="s">
        <v>164</v>
      </c>
      <c r="D54" s="195">
        <v>44235958</v>
      </c>
      <c r="E54" s="195"/>
      <c r="F54" s="195">
        <v>44235958</v>
      </c>
      <c r="G54" s="195"/>
      <c r="H54" s="195"/>
      <c r="I54" s="195"/>
      <c r="J54" s="195">
        <v>44235958</v>
      </c>
      <c r="K54" s="208"/>
    </row>
    <row r="55" spans="2:11" x14ac:dyDescent="0.2">
      <c r="B55" s="207">
        <v>33110700</v>
      </c>
      <c r="C55" s="114" t="s">
        <v>174</v>
      </c>
      <c r="D55" s="195">
        <v>24902355</v>
      </c>
      <c r="E55" s="195"/>
      <c r="F55" s="195">
        <v>24902355</v>
      </c>
      <c r="G55" s="195"/>
      <c r="H55" s="195"/>
      <c r="I55" s="195"/>
      <c r="J55" s="195">
        <v>24902355</v>
      </c>
      <c r="K55" s="208"/>
    </row>
    <row r="56" spans="2:11" x14ac:dyDescent="0.2">
      <c r="B56" s="207">
        <v>33110800</v>
      </c>
      <c r="C56" s="114" t="s">
        <v>259</v>
      </c>
      <c r="D56" s="195">
        <v>1364619</v>
      </c>
      <c r="E56" s="195"/>
      <c r="F56" s="195">
        <v>1364619</v>
      </c>
      <c r="G56" s="195"/>
      <c r="H56" s="195"/>
      <c r="I56" s="195"/>
      <c r="J56" s="195">
        <v>1364619</v>
      </c>
      <c r="K56" s="208"/>
    </row>
    <row r="57" spans="2:11" x14ac:dyDescent="0.2">
      <c r="B57" s="207">
        <v>33111200</v>
      </c>
      <c r="C57" s="114" t="s">
        <v>1779</v>
      </c>
      <c r="D57" s="195">
        <v>368585</v>
      </c>
      <c r="E57" s="195"/>
      <c r="F57" s="195">
        <v>368585</v>
      </c>
      <c r="G57" s="195"/>
      <c r="H57" s="195"/>
      <c r="I57" s="195"/>
      <c r="J57" s="195">
        <v>368585</v>
      </c>
      <c r="K57" s="208"/>
    </row>
    <row r="58" spans="2:11" x14ac:dyDescent="0.2">
      <c r="B58" s="207">
        <v>33111800</v>
      </c>
      <c r="C58" s="114" t="s">
        <v>1387</v>
      </c>
      <c r="D58" s="195">
        <v>2692509</v>
      </c>
      <c r="E58" s="195"/>
      <c r="F58" s="195">
        <v>2692509</v>
      </c>
      <c r="G58" s="195"/>
      <c r="H58" s="195"/>
      <c r="I58" s="195"/>
      <c r="J58" s="195">
        <v>2692509</v>
      </c>
      <c r="K58" s="208"/>
    </row>
    <row r="59" spans="2:11" x14ac:dyDescent="0.2">
      <c r="B59" s="207">
        <v>33111900</v>
      </c>
      <c r="C59" s="114" t="s">
        <v>1388</v>
      </c>
      <c r="D59" s="195">
        <v>13228989</v>
      </c>
      <c r="E59" s="195"/>
      <c r="F59" s="195">
        <v>13228989</v>
      </c>
      <c r="G59" s="195"/>
      <c r="H59" s="195"/>
      <c r="I59" s="195"/>
      <c r="J59" s="195">
        <v>13228989</v>
      </c>
      <c r="K59" s="208"/>
    </row>
    <row r="60" spans="2:11" x14ac:dyDescent="0.2">
      <c r="B60" s="207">
        <v>33120100</v>
      </c>
      <c r="C60" s="114" t="s">
        <v>63</v>
      </c>
      <c r="D60" s="195">
        <v>71213217</v>
      </c>
      <c r="E60" s="195"/>
      <c r="F60" s="195">
        <v>71213217</v>
      </c>
      <c r="G60" s="195"/>
      <c r="H60" s="195"/>
      <c r="I60" s="195"/>
      <c r="J60" s="195">
        <v>71213217</v>
      </c>
      <c r="K60" s="208"/>
    </row>
    <row r="61" spans="2:11" x14ac:dyDescent="0.2">
      <c r="B61" s="207">
        <v>33120200</v>
      </c>
      <c r="C61" s="114" t="s">
        <v>64</v>
      </c>
      <c r="D61" s="195">
        <v>5088767</v>
      </c>
      <c r="E61" s="195"/>
      <c r="F61" s="195">
        <v>5088767</v>
      </c>
      <c r="G61" s="195"/>
      <c r="H61" s="195"/>
      <c r="I61" s="195"/>
      <c r="J61" s="195">
        <v>5088767</v>
      </c>
      <c r="K61" s="208"/>
    </row>
    <row r="62" spans="2:11" x14ac:dyDescent="0.2">
      <c r="B62" s="207">
        <v>33120300</v>
      </c>
      <c r="C62" s="114" t="s">
        <v>222</v>
      </c>
      <c r="D62" s="195">
        <v>5466650</v>
      </c>
      <c r="E62" s="195"/>
      <c r="F62" s="195">
        <v>5466650</v>
      </c>
      <c r="G62" s="195"/>
      <c r="H62" s="195"/>
      <c r="I62" s="195"/>
      <c r="J62" s="195">
        <v>5466650</v>
      </c>
      <c r="K62" s="208"/>
    </row>
    <row r="63" spans="2:11" x14ac:dyDescent="0.2">
      <c r="B63" s="207">
        <v>33120400</v>
      </c>
      <c r="C63" s="114" t="s">
        <v>65</v>
      </c>
      <c r="D63" s="195">
        <v>6556650</v>
      </c>
      <c r="E63" s="195"/>
      <c r="F63" s="195">
        <v>6556650</v>
      </c>
      <c r="G63" s="195"/>
      <c r="H63" s="195"/>
      <c r="I63" s="195"/>
      <c r="J63" s="195">
        <v>6556650</v>
      </c>
      <c r="K63" s="208"/>
    </row>
    <row r="64" spans="2:11" x14ac:dyDescent="0.2">
      <c r="B64" s="207">
        <v>33120500</v>
      </c>
      <c r="C64" s="114" t="s">
        <v>66</v>
      </c>
      <c r="D64" s="195">
        <v>4033700</v>
      </c>
      <c r="E64" s="195"/>
      <c r="F64" s="195">
        <v>4033700</v>
      </c>
      <c r="G64" s="195"/>
      <c r="H64" s="195"/>
      <c r="I64" s="195"/>
      <c r="J64" s="195">
        <v>4033700</v>
      </c>
      <c r="K64" s="208"/>
    </row>
    <row r="65" spans="2:11" x14ac:dyDescent="0.2">
      <c r="B65" s="207">
        <v>33120600</v>
      </c>
      <c r="C65" s="202" t="s">
        <v>251</v>
      </c>
      <c r="D65" s="195">
        <v>1882286</v>
      </c>
      <c r="E65" s="195"/>
      <c r="F65" s="195">
        <v>1882286</v>
      </c>
      <c r="G65" s="195"/>
      <c r="H65" s="195"/>
      <c r="I65" s="195"/>
      <c r="J65" s="195">
        <v>1882286</v>
      </c>
      <c r="K65" s="208"/>
    </row>
    <row r="66" spans="2:11" x14ac:dyDescent="0.2">
      <c r="B66" s="207">
        <v>33120700</v>
      </c>
      <c r="C66" s="114" t="s">
        <v>1141</v>
      </c>
      <c r="D66" s="195">
        <v>15439417</v>
      </c>
      <c r="E66" s="195"/>
      <c r="F66" s="195">
        <v>15439417</v>
      </c>
      <c r="G66" s="195"/>
      <c r="H66" s="195"/>
      <c r="I66" s="195"/>
      <c r="J66" s="195">
        <v>15439417</v>
      </c>
      <c r="K66" s="208"/>
    </row>
    <row r="67" spans="2:11" x14ac:dyDescent="0.2">
      <c r="B67" s="207">
        <v>33120800</v>
      </c>
      <c r="C67" s="114" t="s">
        <v>223</v>
      </c>
      <c r="D67" s="195">
        <v>6117500</v>
      </c>
      <c r="E67" s="195"/>
      <c r="F67" s="195">
        <v>6117500</v>
      </c>
      <c r="G67" s="195"/>
      <c r="H67" s="195"/>
      <c r="I67" s="195"/>
      <c r="J67" s="195">
        <v>6117500</v>
      </c>
      <c r="K67" s="208"/>
    </row>
    <row r="68" spans="2:11" x14ac:dyDescent="0.2">
      <c r="B68" s="207">
        <v>33130100</v>
      </c>
      <c r="C68" s="114" t="s">
        <v>67</v>
      </c>
      <c r="D68" s="195">
        <v>20126873</v>
      </c>
      <c r="E68" s="195"/>
      <c r="F68" s="195">
        <v>20126873</v>
      </c>
      <c r="G68" s="195"/>
      <c r="H68" s="195"/>
      <c r="I68" s="195"/>
      <c r="J68" s="195">
        <v>20126873</v>
      </c>
      <c r="K68" s="208"/>
    </row>
    <row r="69" spans="2:11" x14ac:dyDescent="0.2">
      <c r="B69" s="207">
        <v>33130200</v>
      </c>
      <c r="C69" s="114" t="s">
        <v>1745</v>
      </c>
      <c r="D69" s="195">
        <v>12336800</v>
      </c>
      <c r="E69" s="195"/>
      <c r="F69" s="195">
        <v>12336800</v>
      </c>
      <c r="G69" s="195"/>
      <c r="H69" s="195"/>
      <c r="I69" s="195"/>
      <c r="J69" s="195">
        <v>12336800</v>
      </c>
      <c r="K69" s="208"/>
    </row>
    <row r="70" spans="2:11" x14ac:dyDescent="0.2">
      <c r="B70" s="207">
        <v>33130300</v>
      </c>
      <c r="C70" s="114" t="s">
        <v>68</v>
      </c>
      <c r="D70" s="195">
        <v>10025179</v>
      </c>
      <c r="E70" s="195"/>
      <c r="F70" s="195">
        <v>10025179</v>
      </c>
      <c r="G70" s="195"/>
      <c r="H70" s="195"/>
      <c r="I70" s="195"/>
      <c r="J70" s="195">
        <v>10025179</v>
      </c>
      <c r="K70" s="208"/>
    </row>
    <row r="71" spans="2:11" x14ac:dyDescent="0.2">
      <c r="B71" s="207">
        <v>33130400</v>
      </c>
      <c r="C71" s="114" t="s">
        <v>69</v>
      </c>
      <c r="D71" s="195">
        <v>19488194</v>
      </c>
      <c r="E71" s="195">
        <v>231325</v>
      </c>
      <c r="F71" s="195">
        <v>19256869</v>
      </c>
      <c r="G71" s="195"/>
      <c r="H71" s="195"/>
      <c r="I71" s="195"/>
      <c r="J71" s="195">
        <v>19256869</v>
      </c>
      <c r="K71" s="208"/>
    </row>
    <row r="72" spans="2:11" x14ac:dyDescent="0.2">
      <c r="B72" s="207">
        <v>33130500</v>
      </c>
      <c r="C72" s="114" t="s">
        <v>70</v>
      </c>
      <c r="D72" s="195">
        <v>8228489</v>
      </c>
      <c r="E72" s="195"/>
      <c r="F72" s="195">
        <v>8228489</v>
      </c>
      <c r="G72" s="195"/>
      <c r="H72" s="195"/>
      <c r="I72" s="195"/>
      <c r="J72" s="195">
        <v>8228489</v>
      </c>
      <c r="K72" s="208"/>
    </row>
    <row r="73" spans="2:11" x14ac:dyDescent="0.2">
      <c r="B73" s="262">
        <v>33130600</v>
      </c>
      <c r="C73" s="261" t="s">
        <v>71</v>
      </c>
      <c r="D73" s="195">
        <v>5639488</v>
      </c>
      <c r="E73" s="195"/>
      <c r="F73" s="195">
        <v>5639488</v>
      </c>
      <c r="G73" s="195"/>
      <c r="H73" s="195"/>
      <c r="I73" s="195"/>
      <c r="J73" s="195">
        <v>5639488</v>
      </c>
      <c r="K73" s="208"/>
    </row>
    <row r="74" spans="2:11" x14ac:dyDescent="0.2">
      <c r="B74" s="262">
        <v>33130800</v>
      </c>
      <c r="C74" s="261" t="s">
        <v>72</v>
      </c>
      <c r="D74" s="195">
        <v>40696496</v>
      </c>
      <c r="E74" s="195"/>
      <c r="F74" s="195">
        <v>40696496</v>
      </c>
      <c r="G74" s="195"/>
      <c r="H74" s="195"/>
      <c r="I74" s="195"/>
      <c r="J74" s="195">
        <v>40696496</v>
      </c>
      <c r="K74" s="208"/>
    </row>
    <row r="75" spans="2:11" x14ac:dyDescent="0.2">
      <c r="B75" s="262">
        <v>33140100</v>
      </c>
      <c r="C75" s="261" t="s">
        <v>1780</v>
      </c>
      <c r="D75" s="195">
        <v>16300808</v>
      </c>
      <c r="E75" s="195"/>
      <c r="F75" s="195">
        <v>16300808</v>
      </c>
      <c r="G75" s="195"/>
      <c r="H75" s="195"/>
      <c r="I75" s="195"/>
      <c r="J75" s="195">
        <v>16300808</v>
      </c>
      <c r="K75" s="208"/>
    </row>
    <row r="76" spans="2:11" x14ac:dyDescent="0.2">
      <c r="B76" s="207">
        <v>33140200</v>
      </c>
      <c r="C76" s="114" t="s">
        <v>1781</v>
      </c>
      <c r="D76" s="195">
        <v>13475000</v>
      </c>
      <c r="E76" s="195"/>
      <c r="F76" s="195">
        <v>13475000</v>
      </c>
      <c r="G76" s="195"/>
      <c r="H76" s="195"/>
      <c r="I76" s="195"/>
      <c r="J76" s="195">
        <v>13475000</v>
      </c>
      <c r="K76" s="208"/>
    </row>
    <row r="77" spans="2:11" x14ac:dyDescent="0.2">
      <c r="B77" s="207">
        <v>33140300</v>
      </c>
      <c r="C77" s="114" t="s">
        <v>1782</v>
      </c>
      <c r="D77" s="195">
        <v>13475000</v>
      </c>
      <c r="E77" s="195"/>
      <c r="F77" s="195">
        <v>13475000</v>
      </c>
      <c r="G77" s="195"/>
      <c r="H77" s="195"/>
      <c r="I77" s="195"/>
      <c r="J77" s="195">
        <v>13475000</v>
      </c>
      <c r="K77" s="208"/>
    </row>
    <row r="78" spans="2:11" x14ac:dyDescent="0.2">
      <c r="B78" s="207">
        <v>33140400</v>
      </c>
      <c r="C78" s="114" t="s">
        <v>180</v>
      </c>
      <c r="D78" s="195">
        <v>3805245</v>
      </c>
      <c r="E78" s="195"/>
      <c r="F78" s="195">
        <v>3805245</v>
      </c>
      <c r="G78" s="195"/>
      <c r="H78" s="195"/>
      <c r="I78" s="195"/>
      <c r="J78" s="195">
        <v>3805245</v>
      </c>
      <c r="K78" s="208"/>
    </row>
    <row r="79" spans="2:11" x14ac:dyDescent="0.2">
      <c r="B79" s="207">
        <v>33140500</v>
      </c>
      <c r="C79" s="114" t="s">
        <v>1129</v>
      </c>
      <c r="D79" s="195">
        <v>198834</v>
      </c>
      <c r="E79" s="195"/>
      <c r="F79" s="195">
        <v>198834</v>
      </c>
      <c r="G79" s="195"/>
      <c r="H79" s="195"/>
      <c r="I79" s="195"/>
      <c r="J79" s="195">
        <v>198834</v>
      </c>
      <c r="K79" s="208"/>
    </row>
    <row r="80" spans="2:11" x14ac:dyDescent="0.2">
      <c r="B80" s="207">
        <v>33140600</v>
      </c>
      <c r="C80" s="114" t="s">
        <v>136</v>
      </c>
      <c r="D80" s="195">
        <v>52792993</v>
      </c>
      <c r="E80" s="195"/>
      <c r="F80" s="195">
        <v>52792993</v>
      </c>
      <c r="G80" s="195"/>
      <c r="H80" s="195"/>
      <c r="I80" s="195"/>
      <c r="J80" s="195">
        <v>52792993</v>
      </c>
      <c r="K80" s="208"/>
    </row>
    <row r="81" spans="2:11" x14ac:dyDescent="0.2">
      <c r="B81" s="207">
        <v>33140800</v>
      </c>
      <c r="C81" s="114" t="s">
        <v>224</v>
      </c>
      <c r="D81" s="195">
        <v>72998956</v>
      </c>
      <c r="E81" s="195"/>
      <c r="F81" s="195">
        <v>72998956</v>
      </c>
      <c r="G81" s="195"/>
      <c r="H81" s="195"/>
      <c r="I81" s="195"/>
      <c r="J81" s="195">
        <v>72998956</v>
      </c>
      <c r="K81" s="208"/>
    </row>
    <row r="82" spans="2:11" x14ac:dyDescent="0.2">
      <c r="B82" s="207">
        <v>33140900</v>
      </c>
      <c r="C82" s="114" t="s">
        <v>1783</v>
      </c>
      <c r="D82" s="195">
        <v>13475000</v>
      </c>
      <c r="E82" s="195"/>
      <c r="F82" s="195">
        <v>13475000</v>
      </c>
      <c r="G82" s="195"/>
      <c r="H82" s="195"/>
      <c r="I82" s="195"/>
      <c r="J82" s="195">
        <v>13475000</v>
      </c>
      <c r="K82" s="208"/>
    </row>
    <row r="83" spans="2:11" x14ac:dyDescent="0.2">
      <c r="B83" s="207">
        <v>33160100</v>
      </c>
      <c r="C83" s="114" t="s">
        <v>73</v>
      </c>
      <c r="D83" s="195">
        <v>8000</v>
      </c>
      <c r="E83" s="195"/>
      <c r="F83" s="195">
        <v>8000</v>
      </c>
      <c r="G83" s="195"/>
      <c r="H83" s="195"/>
      <c r="I83" s="195"/>
      <c r="J83" s="195">
        <v>8000</v>
      </c>
      <c r="K83" s="208"/>
    </row>
    <row r="84" spans="2:11" x14ac:dyDescent="0.2">
      <c r="B84" s="207">
        <v>33160200</v>
      </c>
      <c r="C84" s="114" t="s">
        <v>119</v>
      </c>
      <c r="D84" s="195">
        <v>3510895</v>
      </c>
      <c r="E84" s="195"/>
      <c r="F84" s="195">
        <v>3510895</v>
      </c>
      <c r="G84" s="195"/>
      <c r="H84" s="195"/>
      <c r="I84" s="195"/>
      <c r="J84" s="195">
        <v>3510895</v>
      </c>
      <c r="K84" s="208"/>
    </row>
    <row r="85" spans="2:11" x14ac:dyDescent="0.2">
      <c r="B85" s="207">
        <v>33160300</v>
      </c>
      <c r="C85" s="114" t="s">
        <v>220</v>
      </c>
      <c r="D85" s="195">
        <v>67830</v>
      </c>
      <c r="E85" s="195"/>
      <c r="F85" s="195">
        <v>67830</v>
      </c>
      <c r="G85" s="195"/>
      <c r="H85" s="195"/>
      <c r="I85" s="195"/>
      <c r="J85" s="195">
        <v>67830</v>
      </c>
      <c r="K85" s="208"/>
    </row>
    <row r="86" spans="2:11" x14ac:dyDescent="0.2">
      <c r="B86" s="207">
        <v>33160400</v>
      </c>
      <c r="C86" s="114" t="s">
        <v>74</v>
      </c>
      <c r="D86" s="195">
        <v>1782317</v>
      </c>
      <c r="E86" s="195"/>
      <c r="F86" s="195">
        <v>1782317</v>
      </c>
      <c r="G86" s="195"/>
      <c r="H86" s="195"/>
      <c r="I86" s="195"/>
      <c r="J86" s="195">
        <v>1782317</v>
      </c>
      <c r="K86" s="208"/>
    </row>
    <row r="87" spans="2:11" x14ac:dyDescent="0.2">
      <c r="B87" s="207">
        <v>33160500</v>
      </c>
      <c r="C87" s="114" t="s">
        <v>1746</v>
      </c>
      <c r="D87" s="195">
        <v>8329665</v>
      </c>
      <c r="E87" s="195">
        <v>1</v>
      </c>
      <c r="F87" s="195">
        <v>8329664</v>
      </c>
      <c r="G87" s="195"/>
      <c r="H87" s="195"/>
      <c r="I87" s="195"/>
      <c r="J87" s="195">
        <v>8329664</v>
      </c>
      <c r="K87" s="208"/>
    </row>
    <row r="88" spans="2:11" x14ac:dyDescent="0.2">
      <c r="B88" s="207">
        <v>33160900</v>
      </c>
      <c r="C88" s="114" t="s">
        <v>75</v>
      </c>
      <c r="D88" s="195">
        <v>2530928</v>
      </c>
      <c r="E88" s="195">
        <v>17</v>
      </c>
      <c r="F88" s="195">
        <v>2530911</v>
      </c>
      <c r="G88" s="195"/>
      <c r="H88" s="195"/>
      <c r="I88" s="195"/>
      <c r="J88" s="195">
        <v>2530911</v>
      </c>
      <c r="K88" s="208"/>
    </row>
    <row r="89" spans="2:11" x14ac:dyDescent="0.2">
      <c r="B89" s="262">
        <v>33170100</v>
      </c>
      <c r="C89" s="261" t="s">
        <v>120</v>
      </c>
      <c r="D89" s="195">
        <v>176353</v>
      </c>
      <c r="E89" s="195"/>
      <c r="F89" s="195">
        <v>176353</v>
      </c>
      <c r="G89" s="195"/>
      <c r="H89" s="195"/>
      <c r="I89" s="195"/>
      <c r="J89" s="195">
        <v>176353</v>
      </c>
      <c r="K89" s="208"/>
    </row>
    <row r="90" spans="2:11" x14ac:dyDescent="0.2">
      <c r="B90" s="262">
        <v>41010000</v>
      </c>
      <c r="C90" s="261" t="s">
        <v>76</v>
      </c>
      <c r="D90" s="195"/>
      <c r="E90" s="195">
        <v>1975000</v>
      </c>
      <c r="F90" s="195"/>
      <c r="G90" s="195">
        <v>1975000</v>
      </c>
      <c r="H90" s="195"/>
      <c r="I90" s="195"/>
      <c r="J90" s="195"/>
      <c r="K90" s="208">
        <v>1975000</v>
      </c>
    </row>
    <row r="91" spans="2:11" x14ac:dyDescent="0.2">
      <c r="B91" s="262">
        <v>41020000</v>
      </c>
      <c r="C91" s="261" t="s">
        <v>77</v>
      </c>
      <c r="D91" s="195"/>
      <c r="E91" s="195">
        <v>6160249</v>
      </c>
      <c r="F91" s="195"/>
      <c r="G91" s="195">
        <v>6160249</v>
      </c>
      <c r="H91" s="195"/>
      <c r="I91" s="195"/>
      <c r="J91" s="195"/>
      <c r="K91" s="208">
        <v>6160249</v>
      </c>
    </row>
    <row r="92" spans="2:11" x14ac:dyDescent="0.2">
      <c r="B92" s="207">
        <v>41030000</v>
      </c>
      <c r="C92" s="114" t="s">
        <v>2510</v>
      </c>
      <c r="D92" s="195"/>
      <c r="E92" s="195">
        <v>237000</v>
      </c>
      <c r="F92" s="195"/>
      <c r="G92" s="195">
        <v>237000</v>
      </c>
      <c r="H92" s="195"/>
      <c r="I92" s="195"/>
      <c r="J92" s="195"/>
      <c r="K92" s="208">
        <v>237000</v>
      </c>
    </row>
    <row r="93" spans="2:11" x14ac:dyDescent="0.2">
      <c r="B93" s="262">
        <v>41050000</v>
      </c>
      <c r="C93" s="261" t="s">
        <v>252</v>
      </c>
      <c r="D93" s="195"/>
      <c r="E93" s="195">
        <v>3800000</v>
      </c>
      <c r="F93" s="195"/>
      <c r="G93" s="195">
        <v>3800000</v>
      </c>
      <c r="H93" s="195"/>
      <c r="I93" s="195"/>
      <c r="J93" s="195"/>
      <c r="K93" s="208">
        <v>3800000</v>
      </c>
    </row>
    <row r="94" spans="2:11" x14ac:dyDescent="0.2">
      <c r="B94" s="262">
        <v>41070000</v>
      </c>
      <c r="C94" s="261" t="s">
        <v>1130</v>
      </c>
      <c r="D94" s="195"/>
      <c r="E94" s="195">
        <v>80501</v>
      </c>
      <c r="F94" s="195"/>
      <c r="G94" s="195">
        <v>80501</v>
      </c>
      <c r="H94" s="195"/>
      <c r="I94" s="195"/>
      <c r="J94" s="195"/>
      <c r="K94" s="208">
        <v>80501</v>
      </c>
    </row>
    <row r="95" spans="2:11" x14ac:dyDescent="0.2">
      <c r="B95" s="262">
        <v>41080000</v>
      </c>
      <c r="C95" s="261" t="s">
        <v>1031</v>
      </c>
      <c r="D95" s="195"/>
      <c r="E95" s="195">
        <v>319604789</v>
      </c>
      <c r="F95" s="195"/>
      <c r="G95" s="195">
        <v>319604789</v>
      </c>
      <c r="H95" s="195"/>
      <c r="I95" s="195"/>
      <c r="J95" s="195"/>
      <c r="K95" s="208">
        <v>319604789</v>
      </c>
    </row>
    <row r="96" spans="2:11" x14ac:dyDescent="0.2">
      <c r="B96" s="207">
        <v>41090000</v>
      </c>
      <c r="C96" s="114" t="s">
        <v>134</v>
      </c>
      <c r="D96" s="195"/>
      <c r="E96" s="195">
        <v>1908100</v>
      </c>
      <c r="F96" s="195"/>
      <c r="G96" s="195">
        <v>1908100</v>
      </c>
      <c r="H96" s="195"/>
      <c r="I96" s="195"/>
      <c r="J96" s="195"/>
      <c r="K96" s="208">
        <v>1908100</v>
      </c>
    </row>
    <row r="97" spans="1:16328" x14ac:dyDescent="0.2">
      <c r="B97" s="262">
        <v>41100000</v>
      </c>
      <c r="C97" s="261" t="s">
        <v>143</v>
      </c>
      <c r="D97" s="195"/>
      <c r="E97" s="195">
        <v>407702050</v>
      </c>
      <c r="F97" s="195"/>
      <c r="G97" s="195">
        <v>407702050</v>
      </c>
      <c r="H97" s="195"/>
      <c r="I97" s="195"/>
      <c r="J97" s="195"/>
      <c r="K97" s="208">
        <v>407702050</v>
      </c>
    </row>
    <row r="98" spans="1:16328" x14ac:dyDescent="0.2">
      <c r="B98" s="207">
        <v>41110000</v>
      </c>
      <c r="C98" s="114" t="s">
        <v>1744</v>
      </c>
      <c r="D98" s="195"/>
      <c r="E98" s="195">
        <v>140269</v>
      </c>
      <c r="F98" s="195"/>
      <c r="G98" s="195">
        <v>140269</v>
      </c>
      <c r="H98" s="195"/>
      <c r="I98" s="195"/>
      <c r="J98" s="195"/>
      <c r="K98" s="208">
        <v>140269</v>
      </c>
    </row>
    <row r="99" spans="1:16328" ht="12.75" thickBot="1" x14ac:dyDescent="0.25"/>
    <row r="100" spans="1:16328" s="115" customFormat="1" x14ac:dyDescent="0.2">
      <c r="A100" s="108"/>
      <c r="B100" s="108"/>
      <c r="C100" s="212" t="s">
        <v>121</v>
      </c>
      <c r="D100" s="213">
        <v>6232487709</v>
      </c>
      <c r="E100" s="213">
        <v>6232487709</v>
      </c>
      <c r="F100" s="213">
        <v>4977399279</v>
      </c>
      <c r="G100" s="213">
        <v>4977399279</v>
      </c>
      <c r="H100" s="213">
        <v>4424562001</v>
      </c>
      <c r="I100" s="213">
        <v>4235791321</v>
      </c>
      <c r="J100" s="213">
        <v>552837278</v>
      </c>
      <c r="K100" s="214">
        <v>741607958</v>
      </c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  <c r="FM100" s="108"/>
      <c r="FN100" s="108"/>
      <c r="FO100" s="108"/>
      <c r="FP100" s="108"/>
      <c r="FQ100" s="108"/>
      <c r="FR100" s="108"/>
      <c r="FS100" s="108"/>
      <c r="FT100" s="108"/>
      <c r="FU100" s="108"/>
      <c r="FV100" s="108"/>
      <c r="FW100" s="108"/>
      <c r="FX100" s="108"/>
      <c r="FY100" s="108"/>
      <c r="FZ100" s="108"/>
      <c r="GA100" s="108"/>
      <c r="GB100" s="108"/>
      <c r="GC100" s="108"/>
      <c r="GD100" s="108"/>
      <c r="GE100" s="108"/>
      <c r="GF100" s="108"/>
      <c r="GG100" s="108"/>
      <c r="GH100" s="108"/>
      <c r="GI100" s="108"/>
      <c r="GJ100" s="108"/>
      <c r="GK100" s="108"/>
      <c r="GL100" s="108"/>
      <c r="GM100" s="108"/>
      <c r="GN100" s="108"/>
      <c r="GO100" s="108"/>
      <c r="GP100" s="108"/>
      <c r="GQ100" s="108"/>
      <c r="GR100" s="108"/>
      <c r="GS100" s="108"/>
      <c r="GT100" s="108"/>
      <c r="GU100" s="108"/>
      <c r="GV100" s="108"/>
      <c r="GW100" s="108"/>
      <c r="GX100" s="108"/>
      <c r="GY100" s="108"/>
      <c r="GZ100" s="108"/>
      <c r="HA100" s="108"/>
      <c r="HB100" s="108"/>
      <c r="HC100" s="108"/>
      <c r="HD100" s="108"/>
      <c r="HE100" s="108"/>
      <c r="HF100" s="108"/>
      <c r="HG100" s="108"/>
      <c r="HH100" s="108"/>
      <c r="HI100" s="108"/>
      <c r="HJ100" s="108"/>
      <c r="HK100" s="108"/>
      <c r="HL100" s="108"/>
      <c r="HM100" s="108"/>
      <c r="HN100" s="108"/>
      <c r="HO100" s="108"/>
      <c r="HP100" s="108"/>
      <c r="HQ100" s="108"/>
      <c r="HR100" s="108"/>
      <c r="HS100" s="108"/>
      <c r="HT100" s="108"/>
      <c r="HU100" s="108"/>
      <c r="HV100" s="108"/>
      <c r="HW100" s="108"/>
      <c r="HX100" s="108"/>
      <c r="HY100" s="108"/>
      <c r="HZ100" s="108"/>
      <c r="IA100" s="108"/>
      <c r="IB100" s="108"/>
      <c r="IC100" s="108"/>
      <c r="ID100" s="108"/>
      <c r="IE100" s="108"/>
      <c r="IF100" s="108"/>
      <c r="IG100" s="108"/>
      <c r="IH100" s="108"/>
      <c r="II100" s="108"/>
      <c r="IJ100" s="108"/>
      <c r="IK100" s="108"/>
      <c r="IL100" s="108"/>
      <c r="IM100" s="108"/>
      <c r="IN100" s="108"/>
      <c r="IO100" s="108"/>
      <c r="IP100" s="108"/>
      <c r="IQ100" s="108"/>
      <c r="IR100" s="108"/>
      <c r="IS100" s="108"/>
      <c r="IT100" s="108"/>
      <c r="IU100" s="108"/>
      <c r="IV100" s="108"/>
      <c r="IW100" s="108"/>
      <c r="IX100" s="108"/>
      <c r="IY100" s="108"/>
      <c r="IZ100" s="108"/>
      <c r="JA100" s="108"/>
      <c r="JB100" s="108"/>
      <c r="JC100" s="108"/>
      <c r="JD100" s="108"/>
      <c r="JE100" s="108"/>
      <c r="JF100" s="108"/>
      <c r="JG100" s="108"/>
      <c r="JH100" s="108"/>
      <c r="JI100" s="108"/>
      <c r="JJ100" s="108"/>
      <c r="JK100" s="108"/>
      <c r="JL100" s="108"/>
      <c r="JM100" s="108"/>
      <c r="JN100" s="108"/>
      <c r="JO100" s="108"/>
      <c r="JP100" s="108"/>
      <c r="JQ100" s="108"/>
      <c r="JR100" s="108"/>
      <c r="JS100" s="108"/>
      <c r="JT100" s="108"/>
      <c r="JU100" s="108"/>
      <c r="JV100" s="108"/>
      <c r="JW100" s="108"/>
      <c r="JX100" s="108"/>
      <c r="JY100" s="108"/>
      <c r="JZ100" s="108"/>
      <c r="KA100" s="108"/>
      <c r="KB100" s="108"/>
      <c r="KC100" s="108"/>
      <c r="KD100" s="108"/>
      <c r="KE100" s="108"/>
      <c r="KF100" s="108"/>
      <c r="KG100" s="108"/>
      <c r="KH100" s="108"/>
      <c r="KI100" s="108"/>
      <c r="KJ100" s="108"/>
      <c r="KK100" s="108"/>
      <c r="KL100" s="108"/>
      <c r="KM100" s="108"/>
      <c r="KN100" s="108"/>
      <c r="KO100" s="108"/>
      <c r="KP100" s="108"/>
      <c r="KQ100" s="108"/>
      <c r="KR100" s="108"/>
      <c r="KS100" s="108"/>
      <c r="KT100" s="108"/>
      <c r="KU100" s="108"/>
      <c r="KV100" s="108"/>
      <c r="KW100" s="108"/>
      <c r="KX100" s="108"/>
      <c r="KY100" s="108"/>
      <c r="KZ100" s="108"/>
      <c r="LA100" s="108"/>
      <c r="LB100" s="108"/>
      <c r="LC100" s="108"/>
      <c r="LD100" s="108"/>
      <c r="LE100" s="108"/>
      <c r="LF100" s="108"/>
      <c r="LG100" s="108"/>
      <c r="LH100" s="108"/>
      <c r="LI100" s="108"/>
      <c r="LJ100" s="108"/>
      <c r="LK100" s="108"/>
      <c r="LL100" s="108"/>
      <c r="LM100" s="108"/>
      <c r="LN100" s="108"/>
      <c r="LO100" s="108"/>
      <c r="LP100" s="108"/>
      <c r="LQ100" s="108"/>
      <c r="LR100" s="108"/>
      <c r="LS100" s="108"/>
      <c r="LT100" s="108"/>
      <c r="LU100" s="108"/>
      <c r="LV100" s="108"/>
      <c r="LW100" s="108"/>
      <c r="LX100" s="108"/>
      <c r="LY100" s="108"/>
      <c r="LZ100" s="108"/>
      <c r="MA100" s="108"/>
      <c r="MB100" s="108"/>
      <c r="MC100" s="108"/>
      <c r="MD100" s="108"/>
      <c r="ME100" s="108"/>
      <c r="MF100" s="108"/>
      <c r="MG100" s="108"/>
      <c r="MH100" s="108"/>
      <c r="MI100" s="108"/>
      <c r="MJ100" s="108"/>
      <c r="MK100" s="108"/>
      <c r="ML100" s="108"/>
      <c r="MM100" s="108"/>
      <c r="MN100" s="108"/>
      <c r="MO100" s="108"/>
      <c r="MP100" s="108"/>
      <c r="MQ100" s="108"/>
      <c r="MR100" s="108"/>
      <c r="MS100" s="108"/>
      <c r="MT100" s="108"/>
      <c r="MU100" s="108"/>
      <c r="MV100" s="108"/>
      <c r="MW100" s="108"/>
      <c r="MX100" s="108"/>
      <c r="MY100" s="108"/>
      <c r="MZ100" s="108"/>
      <c r="NA100" s="108"/>
      <c r="NB100" s="108"/>
      <c r="NC100" s="108"/>
      <c r="ND100" s="108"/>
      <c r="NE100" s="108"/>
      <c r="NF100" s="108"/>
      <c r="NG100" s="108"/>
      <c r="NH100" s="108"/>
      <c r="NI100" s="108"/>
      <c r="NJ100" s="108"/>
      <c r="NK100" s="108"/>
      <c r="NL100" s="108"/>
      <c r="NM100" s="108"/>
      <c r="NN100" s="108"/>
      <c r="NO100" s="108"/>
      <c r="NP100" s="108"/>
      <c r="NQ100" s="108"/>
      <c r="NR100" s="108"/>
      <c r="NS100" s="108"/>
      <c r="NT100" s="108"/>
      <c r="NU100" s="108"/>
      <c r="NV100" s="108"/>
      <c r="NW100" s="108"/>
      <c r="NX100" s="108"/>
      <c r="NY100" s="108"/>
      <c r="NZ100" s="108"/>
      <c r="OA100" s="108"/>
      <c r="OB100" s="108"/>
      <c r="OC100" s="108"/>
      <c r="OD100" s="108"/>
      <c r="OE100" s="108"/>
      <c r="OF100" s="108"/>
      <c r="OG100" s="108"/>
      <c r="OH100" s="108"/>
      <c r="OI100" s="108"/>
      <c r="OJ100" s="108"/>
      <c r="OK100" s="108"/>
      <c r="OL100" s="108"/>
      <c r="OM100" s="108"/>
      <c r="ON100" s="108"/>
      <c r="OO100" s="108"/>
      <c r="OP100" s="108"/>
      <c r="OQ100" s="108"/>
      <c r="OR100" s="108"/>
      <c r="OS100" s="108"/>
      <c r="OT100" s="108"/>
      <c r="OU100" s="108"/>
      <c r="OV100" s="108"/>
      <c r="OW100" s="108"/>
      <c r="OX100" s="108"/>
      <c r="OY100" s="108"/>
      <c r="OZ100" s="108"/>
      <c r="PA100" s="108"/>
      <c r="PB100" s="108"/>
      <c r="PC100" s="108"/>
      <c r="PD100" s="108"/>
      <c r="PE100" s="108"/>
      <c r="PF100" s="108"/>
      <c r="PG100" s="108"/>
      <c r="PH100" s="108"/>
      <c r="PI100" s="108"/>
      <c r="PJ100" s="108"/>
      <c r="PK100" s="108"/>
      <c r="PL100" s="108"/>
      <c r="PM100" s="108"/>
      <c r="PN100" s="108"/>
      <c r="PO100" s="108"/>
      <c r="PP100" s="108"/>
      <c r="PQ100" s="108"/>
      <c r="PR100" s="108"/>
      <c r="PS100" s="108"/>
      <c r="PT100" s="108"/>
      <c r="PU100" s="108"/>
      <c r="PV100" s="108"/>
      <c r="PW100" s="108"/>
      <c r="PX100" s="108"/>
      <c r="PY100" s="108"/>
      <c r="PZ100" s="108"/>
      <c r="QA100" s="108"/>
      <c r="QB100" s="108"/>
      <c r="QC100" s="108"/>
      <c r="QD100" s="108"/>
      <c r="QE100" s="108"/>
      <c r="QF100" s="108"/>
      <c r="QG100" s="108"/>
      <c r="QH100" s="108"/>
      <c r="QI100" s="108"/>
      <c r="QJ100" s="108"/>
      <c r="QK100" s="108"/>
      <c r="QL100" s="108"/>
      <c r="QM100" s="108"/>
      <c r="QN100" s="108"/>
      <c r="QO100" s="108"/>
      <c r="QP100" s="108"/>
      <c r="QQ100" s="108"/>
      <c r="QR100" s="108"/>
      <c r="QS100" s="108"/>
      <c r="QT100" s="108"/>
      <c r="QU100" s="108"/>
      <c r="QV100" s="108"/>
      <c r="QW100" s="108"/>
      <c r="QX100" s="108"/>
      <c r="QY100" s="108"/>
      <c r="QZ100" s="108"/>
      <c r="RA100" s="108"/>
      <c r="RB100" s="108"/>
      <c r="RC100" s="108"/>
      <c r="RD100" s="108"/>
      <c r="RE100" s="108"/>
      <c r="RF100" s="108"/>
      <c r="RG100" s="108"/>
      <c r="RH100" s="108"/>
      <c r="RI100" s="108"/>
      <c r="RJ100" s="108"/>
      <c r="RK100" s="108"/>
      <c r="RL100" s="108"/>
      <c r="RM100" s="108"/>
      <c r="RN100" s="108"/>
      <c r="RO100" s="108"/>
      <c r="RP100" s="108"/>
      <c r="RQ100" s="108"/>
      <c r="RR100" s="108"/>
      <c r="RS100" s="108"/>
      <c r="RT100" s="108"/>
      <c r="RU100" s="108"/>
      <c r="RV100" s="108"/>
      <c r="RW100" s="108"/>
      <c r="RX100" s="108"/>
      <c r="RY100" s="108"/>
      <c r="RZ100" s="108"/>
      <c r="SA100" s="108"/>
      <c r="SB100" s="108"/>
      <c r="SC100" s="108"/>
      <c r="SD100" s="108"/>
      <c r="SE100" s="108"/>
      <c r="SF100" s="108"/>
      <c r="SG100" s="108"/>
      <c r="SH100" s="108"/>
      <c r="SI100" s="108"/>
      <c r="SJ100" s="108"/>
      <c r="SK100" s="108"/>
      <c r="SL100" s="108"/>
      <c r="SM100" s="108"/>
      <c r="SN100" s="108"/>
      <c r="SO100" s="108"/>
      <c r="SP100" s="108"/>
      <c r="SQ100" s="108"/>
      <c r="SR100" s="108"/>
      <c r="SS100" s="108"/>
      <c r="ST100" s="108"/>
      <c r="SU100" s="108"/>
      <c r="SV100" s="108"/>
      <c r="SW100" s="108"/>
      <c r="SX100" s="108"/>
      <c r="SY100" s="108"/>
      <c r="SZ100" s="108"/>
      <c r="TA100" s="108"/>
      <c r="TB100" s="108"/>
      <c r="TC100" s="108"/>
      <c r="TD100" s="108"/>
      <c r="TE100" s="108"/>
      <c r="TF100" s="108"/>
      <c r="TG100" s="108"/>
      <c r="TH100" s="108"/>
      <c r="TI100" s="108"/>
      <c r="TJ100" s="108"/>
      <c r="TK100" s="108"/>
      <c r="TL100" s="108"/>
      <c r="TM100" s="108"/>
      <c r="TN100" s="108"/>
      <c r="TO100" s="108"/>
      <c r="TP100" s="108"/>
      <c r="TQ100" s="108"/>
      <c r="TR100" s="108"/>
      <c r="TS100" s="108"/>
      <c r="TT100" s="108"/>
      <c r="TU100" s="108"/>
      <c r="TV100" s="108"/>
      <c r="TW100" s="108"/>
      <c r="TX100" s="108"/>
      <c r="TY100" s="108"/>
      <c r="TZ100" s="108"/>
      <c r="UA100" s="108"/>
      <c r="UB100" s="108"/>
      <c r="UC100" s="108"/>
      <c r="UD100" s="108"/>
      <c r="UE100" s="108"/>
      <c r="UF100" s="108"/>
      <c r="UG100" s="108"/>
      <c r="UH100" s="108"/>
      <c r="UI100" s="108"/>
      <c r="UJ100" s="108"/>
      <c r="UK100" s="108"/>
      <c r="UL100" s="108"/>
      <c r="UM100" s="108"/>
      <c r="UN100" s="108"/>
      <c r="UO100" s="108"/>
      <c r="UP100" s="108"/>
      <c r="UQ100" s="108"/>
      <c r="UR100" s="108"/>
      <c r="US100" s="108"/>
      <c r="UT100" s="108"/>
      <c r="UU100" s="108"/>
      <c r="UV100" s="108"/>
      <c r="UW100" s="108"/>
      <c r="UX100" s="108"/>
      <c r="UY100" s="108"/>
      <c r="UZ100" s="108"/>
      <c r="VA100" s="108"/>
      <c r="VB100" s="108"/>
      <c r="VC100" s="108"/>
      <c r="VD100" s="108"/>
      <c r="VE100" s="108"/>
      <c r="VF100" s="108"/>
      <c r="VG100" s="108"/>
      <c r="VH100" s="108"/>
      <c r="VI100" s="108"/>
      <c r="VJ100" s="108"/>
      <c r="VK100" s="108"/>
      <c r="VL100" s="108"/>
      <c r="VM100" s="108"/>
      <c r="VN100" s="108"/>
      <c r="VO100" s="108"/>
      <c r="VP100" s="108"/>
      <c r="VQ100" s="108"/>
      <c r="VR100" s="108"/>
      <c r="VS100" s="108"/>
      <c r="VT100" s="108"/>
      <c r="VU100" s="108"/>
      <c r="VV100" s="108"/>
      <c r="VW100" s="108"/>
      <c r="VX100" s="108"/>
      <c r="VY100" s="108"/>
      <c r="VZ100" s="108"/>
      <c r="WA100" s="108"/>
      <c r="WB100" s="108"/>
      <c r="WC100" s="108"/>
      <c r="WD100" s="108"/>
      <c r="WE100" s="108"/>
      <c r="WF100" s="108"/>
      <c r="WG100" s="108"/>
      <c r="WH100" s="108"/>
      <c r="WI100" s="108"/>
      <c r="WJ100" s="108"/>
      <c r="WK100" s="108"/>
      <c r="WL100" s="108"/>
      <c r="WM100" s="108"/>
      <c r="WN100" s="108"/>
      <c r="WO100" s="108"/>
      <c r="WP100" s="108"/>
      <c r="WQ100" s="108"/>
      <c r="WR100" s="108"/>
      <c r="WS100" s="108"/>
      <c r="WT100" s="108"/>
      <c r="WU100" s="108"/>
      <c r="WV100" s="108"/>
      <c r="WW100" s="108"/>
      <c r="WX100" s="108"/>
      <c r="WY100" s="108"/>
      <c r="WZ100" s="108"/>
      <c r="XA100" s="108"/>
      <c r="XB100" s="108"/>
      <c r="XC100" s="108"/>
      <c r="XD100" s="108"/>
      <c r="XE100" s="108"/>
      <c r="XF100" s="108"/>
      <c r="XG100" s="108"/>
      <c r="XH100" s="108"/>
      <c r="XI100" s="108"/>
      <c r="XJ100" s="108"/>
      <c r="XK100" s="108"/>
      <c r="XL100" s="108"/>
      <c r="XM100" s="108"/>
      <c r="XN100" s="108"/>
      <c r="XO100" s="108"/>
      <c r="XP100" s="108"/>
      <c r="XQ100" s="108"/>
      <c r="XR100" s="108"/>
      <c r="XS100" s="108"/>
      <c r="XT100" s="108"/>
      <c r="XU100" s="108"/>
      <c r="XV100" s="108"/>
      <c r="XW100" s="108"/>
      <c r="XX100" s="108"/>
      <c r="XY100" s="108"/>
      <c r="XZ100" s="108"/>
      <c r="YA100" s="108"/>
      <c r="YB100" s="108"/>
      <c r="YC100" s="108"/>
      <c r="YD100" s="108"/>
      <c r="YE100" s="108"/>
      <c r="YF100" s="108"/>
      <c r="YG100" s="108"/>
      <c r="YH100" s="108"/>
      <c r="YI100" s="108"/>
      <c r="YJ100" s="108"/>
      <c r="YK100" s="108"/>
      <c r="YL100" s="108"/>
      <c r="YM100" s="108"/>
      <c r="YN100" s="108"/>
      <c r="YO100" s="108"/>
      <c r="YP100" s="108"/>
      <c r="YQ100" s="108"/>
      <c r="YR100" s="108"/>
      <c r="YS100" s="108"/>
      <c r="YT100" s="108"/>
      <c r="YU100" s="108"/>
      <c r="YV100" s="108"/>
      <c r="YW100" s="108"/>
      <c r="YX100" s="108"/>
      <c r="YY100" s="108"/>
      <c r="YZ100" s="108"/>
      <c r="ZA100" s="108"/>
      <c r="ZB100" s="108"/>
      <c r="ZC100" s="108"/>
      <c r="ZD100" s="108"/>
      <c r="ZE100" s="108"/>
      <c r="ZF100" s="108"/>
      <c r="ZG100" s="108"/>
      <c r="ZH100" s="108"/>
      <c r="ZI100" s="108"/>
      <c r="ZJ100" s="108"/>
      <c r="ZK100" s="108"/>
      <c r="ZL100" s="108"/>
      <c r="ZM100" s="108"/>
      <c r="ZN100" s="108"/>
      <c r="ZO100" s="108"/>
      <c r="ZP100" s="108"/>
      <c r="ZQ100" s="108"/>
      <c r="ZR100" s="108"/>
      <c r="ZS100" s="108"/>
      <c r="ZT100" s="108"/>
      <c r="ZU100" s="108"/>
      <c r="ZV100" s="108"/>
      <c r="ZW100" s="108"/>
      <c r="ZX100" s="108"/>
      <c r="ZY100" s="108"/>
      <c r="ZZ100" s="108"/>
      <c r="AAA100" s="108"/>
      <c r="AAB100" s="108"/>
      <c r="AAC100" s="108"/>
      <c r="AAD100" s="108"/>
      <c r="AAE100" s="108"/>
      <c r="AAF100" s="108"/>
      <c r="AAG100" s="108"/>
      <c r="AAH100" s="108"/>
      <c r="AAI100" s="108"/>
      <c r="AAJ100" s="108"/>
      <c r="AAK100" s="108"/>
      <c r="AAL100" s="108"/>
      <c r="AAM100" s="108"/>
      <c r="AAN100" s="108"/>
      <c r="AAO100" s="108"/>
      <c r="AAP100" s="108"/>
      <c r="AAQ100" s="108"/>
      <c r="AAR100" s="108"/>
      <c r="AAS100" s="108"/>
      <c r="AAT100" s="108"/>
      <c r="AAU100" s="108"/>
      <c r="AAV100" s="108"/>
      <c r="AAW100" s="108"/>
      <c r="AAX100" s="108"/>
      <c r="AAY100" s="108"/>
      <c r="AAZ100" s="108"/>
      <c r="ABA100" s="108"/>
      <c r="ABB100" s="108"/>
      <c r="ABC100" s="108"/>
      <c r="ABD100" s="108"/>
      <c r="ABE100" s="108"/>
      <c r="ABF100" s="108"/>
      <c r="ABG100" s="108"/>
      <c r="ABH100" s="108"/>
      <c r="ABI100" s="108"/>
      <c r="ABJ100" s="108"/>
      <c r="ABK100" s="108"/>
      <c r="ABL100" s="108"/>
      <c r="ABM100" s="108"/>
      <c r="ABN100" s="108"/>
      <c r="ABO100" s="108"/>
      <c r="ABP100" s="108"/>
      <c r="ABQ100" s="108"/>
      <c r="ABR100" s="108"/>
      <c r="ABS100" s="108"/>
      <c r="ABT100" s="108"/>
      <c r="ABU100" s="108"/>
      <c r="ABV100" s="108"/>
      <c r="ABW100" s="108"/>
      <c r="ABX100" s="108"/>
      <c r="ABY100" s="108"/>
      <c r="ABZ100" s="108"/>
      <c r="ACA100" s="108"/>
      <c r="ACB100" s="108"/>
      <c r="ACC100" s="108"/>
      <c r="ACD100" s="108"/>
      <c r="ACE100" s="108"/>
      <c r="ACF100" s="108"/>
      <c r="ACG100" s="108"/>
      <c r="ACH100" s="108"/>
      <c r="ACI100" s="108"/>
      <c r="ACJ100" s="108"/>
      <c r="ACK100" s="108"/>
      <c r="ACL100" s="108"/>
      <c r="ACM100" s="108"/>
      <c r="ACN100" s="108"/>
      <c r="ACO100" s="108"/>
      <c r="ACP100" s="108"/>
      <c r="ACQ100" s="108"/>
      <c r="ACR100" s="108"/>
      <c r="ACS100" s="108"/>
      <c r="ACT100" s="108"/>
      <c r="ACU100" s="108"/>
      <c r="ACV100" s="108"/>
      <c r="ACW100" s="108"/>
      <c r="ACX100" s="108"/>
      <c r="ACY100" s="108"/>
      <c r="ACZ100" s="108"/>
      <c r="ADA100" s="108"/>
      <c r="ADB100" s="108"/>
      <c r="ADC100" s="108"/>
      <c r="ADD100" s="108"/>
      <c r="ADE100" s="108"/>
      <c r="ADF100" s="108"/>
      <c r="ADG100" s="108"/>
      <c r="ADH100" s="108"/>
      <c r="ADI100" s="108"/>
      <c r="ADJ100" s="108"/>
      <c r="ADK100" s="108"/>
      <c r="ADL100" s="108"/>
      <c r="ADM100" s="108"/>
      <c r="ADN100" s="108"/>
      <c r="ADO100" s="108"/>
      <c r="ADP100" s="108"/>
      <c r="ADQ100" s="108"/>
      <c r="ADR100" s="108"/>
      <c r="ADS100" s="108"/>
      <c r="ADT100" s="108"/>
      <c r="ADU100" s="108"/>
      <c r="ADV100" s="108"/>
      <c r="ADW100" s="108"/>
      <c r="ADX100" s="108"/>
      <c r="ADY100" s="108"/>
      <c r="ADZ100" s="108"/>
      <c r="AEA100" s="108"/>
      <c r="AEB100" s="108"/>
      <c r="AEC100" s="108"/>
      <c r="AED100" s="108"/>
      <c r="AEE100" s="108"/>
      <c r="AEF100" s="108"/>
      <c r="AEG100" s="108"/>
      <c r="AEH100" s="108"/>
      <c r="AEI100" s="108"/>
      <c r="AEJ100" s="108"/>
      <c r="AEK100" s="108"/>
      <c r="AEL100" s="108"/>
      <c r="AEM100" s="108"/>
      <c r="AEN100" s="108"/>
      <c r="AEO100" s="108"/>
      <c r="AEP100" s="108"/>
      <c r="AEQ100" s="108"/>
      <c r="AER100" s="108"/>
      <c r="AES100" s="108"/>
      <c r="AET100" s="108"/>
      <c r="AEU100" s="108"/>
      <c r="AEV100" s="108"/>
      <c r="AEW100" s="108"/>
      <c r="AEX100" s="108"/>
      <c r="AEY100" s="108"/>
      <c r="AEZ100" s="108"/>
      <c r="AFA100" s="108"/>
      <c r="AFB100" s="108"/>
      <c r="AFC100" s="108"/>
      <c r="AFD100" s="108"/>
      <c r="AFE100" s="108"/>
      <c r="AFF100" s="108"/>
      <c r="AFG100" s="108"/>
      <c r="AFH100" s="108"/>
      <c r="AFI100" s="108"/>
      <c r="AFJ100" s="108"/>
      <c r="AFK100" s="108"/>
      <c r="AFL100" s="108"/>
      <c r="AFM100" s="108"/>
      <c r="AFN100" s="108"/>
      <c r="AFO100" s="108"/>
      <c r="AFP100" s="108"/>
      <c r="AFQ100" s="108"/>
      <c r="AFR100" s="108"/>
      <c r="AFS100" s="108"/>
      <c r="AFT100" s="108"/>
      <c r="AFU100" s="108"/>
      <c r="AFV100" s="108"/>
      <c r="AFW100" s="108"/>
      <c r="AFX100" s="108"/>
      <c r="AFY100" s="108"/>
      <c r="AFZ100" s="108"/>
      <c r="AGA100" s="108"/>
      <c r="AGB100" s="108"/>
      <c r="AGC100" s="108"/>
      <c r="AGD100" s="108"/>
      <c r="AGE100" s="108"/>
      <c r="AGF100" s="108"/>
      <c r="AGG100" s="108"/>
      <c r="AGH100" s="108"/>
      <c r="AGI100" s="108"/>
      <c r="AGJ100" s="108"/>
      <c r="AGK100" s="108"/>
      <c r="AGL100" s="108"/>
      <c r="AGM100" s="108"/>
      <c r="AGN100" s="108"/>
      <c r="AGO100" s="108"/>
      <c r="AGP100" s="108"/>
      <c r="AGQ100" s="108"/>
      <c r="AGR100" s="108"/>
      <c r="AGS100" s="108"/>
      <c r="AGT100" s="108"/>
      <c r="AGU100" s="108"/>
      <c r="AGV100" s="108"/>
      <c r="AGW100" s="108"/>
      <c r="AGX100" s="108"/>
      <c r="AGY100" s="108"/>
      <c r="AGZ100" s="108"/>
      <c r="AHA100" s="108"/>
      <c r="AHB100" s="108"/>
      <c r="AHC100" s="108"/>
      <c r="AHD100" s="108"/>
      <c r="AHE100" s="108"/>
      <c r="AHF100" s="108"/>
      <c r="AHG100" s="108"/>
      <c r="AHH100" s="108"/>
      <c r="AHI100" s="108"/>
      <c r="AHJ100" s="108"/>
      <c r="AHK100" s="108"/>
      <c r="AHL100" s="108"/>
      <c r="AHM100" s="108"/>
      <c r="AHN100" s="108"/>
      <c r="AHO100" s="108"/>
      <c r="AHP100" s="108"/>
      <c r="AHQ100" s="108"/>
      <c r="AHR100" s="108"/>
      <c r="AHS100" s="108"/>
      <c r="AHT100" s="108"/>
      <c r="AHU100" s="108"/>
      <c r="AHV100" s="108"/>
      <c r="AHW100" s="108"/>
      <c r="AHX100" s="108"/>
      <c r="AHY100" s="108"/>
      <c r="AHZ100" s="108"/>
      <c r="AIA100" s="108"/>
      <c r="AIB100" s="108"/>
      <c r="AIC100" s="108"/>
      <c r="AID100" s="108"/>
      <c r="AIE100" s="108"/>
      <c r="AIF100" s="108"/>
      <c r="AIG100" s="108"/>
      <c r="AIH100" s="108"/>
      <c r="AII100" s="108"/>
      <c r="AIJ100" s="108"/>
      <c r="AIK100" s="108"/>
      <c r="AIL100" s="108"/>
      <c r="AIM100" s="108"/>
      <c r="AIN100" s="108"/>
      <c r="AIO100" s="108"/>
      <c r="AIP100" s="108"/>
      <c r="AIQ100" s="108"/>
      <c r="AIR100" s="108"/>
      <c r="AIS100" s="108"/>
      <c r="AIT100" s="108"/>
      <c r="AIU100" s="108"/>
      <c r="AIV100" s="108"/>
      <c r="AIW100" s="108"/>
      <c r="AIX100" s="108"/>
      <c r="AIY100" s="108"/>
      <c r="AIZ100" s="108"/>
      <c r="AJA100" s="108"/>
      <c r="AJB100" s="108"/>
      <c r="AJC100" s="108"/>
      <c r="AJD100" s="108"/>
      <c r="AJE100" s="108"/>
      <c r="AJF100" s="108"/>
      <c r="AJG100" s="108"/>
      <c r="AJH100" s="108"/>
      <c r="AJI100" s="108"/>
      <c r="AJJ100" s="108"/>
      <c r="AJK100" s="108"/>
      <c r="AJL100" s="108"/>
      <c r="AJM100" s="108"/>
      <c r="AJN100" s="108"/>
      <c r="AJO100" s="108"/>
      <c r="AJP100" s="108"/>
      <c r="AJQ100" s="108"/>
      <c r="AJR100" s="108"/>
      <c r="AJS100" s="108"/>
      <c r="AJT100" s="108"/>
      <c r="AJU100" s="108"/>
      <c r="AJV100" s="108"/>
      <c r="AJW100" s="108"/>
      <c r="AJX100" s="108"/>
      <c r="AJY100" s="108"/>
      <c r="AJZ100" s="108"/>
      <c r="AKA100" s="108"/>
      <c r="AKB100" s="108"/>
      <c r="AKC100" s="108"/>
      <c r="AKD100" s="108"/>
      <c r="AKE100" s="108"/>
      <c r="AKF100" s="108"/>
      <c r="AKG100" s="108"/>
      <c r="AKH100" s="108"/>
      <c r="AKI100" s="108"/>
      <c r="AKJ100" s="108"/>
      <c r="AKK100" s="108"/>
      <c r="AKL100" s="108"/>
      <c r="AKM100" s="108"/>
      <c r="AKN100" s="108"/>
      <c r="AKO100" s="108"/>
      <c r="AKP100" s="108"/>
      <c r="AKQ100" s="108"/>
      <c r="AKR100" s="108"/>
      <c r="AKS100" s="108"/>
      <c r="AKT100" s="108"/>
      <c r="AKU100" s="108"/>
      <c r="AKV100" s="108"/>
      <c r="AKW100" s="108"/>
      <c r="AKX100" s="108"/>
      <c r="AKY100" s="108"/>
      <c r="AKZ100" s="108"/>
      <c r="ALA100" s="108"/>
      <c r="ALB100" s="108"/>
      <c r="ALC100" s="108"/>
      <c r="ALD100" s="108"/>
      <c r="ALE100" s="108"/>
      <c r="ALF100" s="108"/>
      <c r="ALG100" s="108"/>
      <c r="ALH100" s="108"/>
      <c r="ALI100" s="108"/>
      <c r="ALJ100" s="108"/>
      <c r="ALK100" s="108"/>
      <c r="ALL100" s="108"/>
      <c r="ALM100" s="108"/>
      <c r="ALN100" s="108"/>
      <c r="ALO100" s="108"/>
      <c r="ALP100" s="108"/>
      <c r="ALQ100" s="108"/>
      <c r="ALR100" s="108"/>
      <c r="ALS100" s="108"/>
      <c r="ALT100" s="108"/>
      <c r="ALU100" s="108"/>
      <c r="ALV100" s="108"/>
      <c r="ALW100" s="108"/>
      <c r="ALX100" s="108"/>
      <c r="ALY100" s="108"/>
      <c r="ALZ100" s="108"/>
      <c r="AMA100" s="108"/>
      <c r="AMB100" s="108"/>
      <c r="AMC100" s="108"/>
      <c r="AMD100" s="108"/>
      <c r="AME100" s="108"/>
      <c r="AMF100" s="108"/>
      <c r="AMG100" s="108"/>
      <c r="AMH100" s="108"/>
      <c r="AMI100" s="108"/>
      <c r="AMJ100" s="108"/>
      <c r="AMK100" s="108"/>
      <c r="AML100" s="108"/>
      <c r="AMM100" s="108"/>
      <c r="AMN100" s="108"/>
      <c r="AMO100" s="108"/>
      <c r="AMP100" s="108"/>
      <c r="AMQ100" s="108"/>
      <c r="AMR100" s="108"/>
      <c r="AMS100" s="108"/>
      <c r="AMT100" s="108"/>
      <c r="AMU100" s="108"/>
      <c r="AMV100" s="108"/>
      <c r="AMW100" s="108"/>
      <c r="AMX100" s="108"/>
      <c r="AMY100" s="108"/>
      <c r="AMZ100" s="108"/>
      <c r="ANA100" s="108"/>
      <c r="ANB100" s="108"/>
      <c r="ANC100" s="108"/>
      <c r="AND100" s="108"/>
      <c r="ANE100" s="108"/>
      <c r="ANF100" s="108"/>
      <c r="ANG100" s="108"/>
      <c r="ANH100" s="108"/>
      <c r="ANI100" s="108"/>
      <c r="ANJ100" s="108"/>
      <c r="ANK100" s="108"/>
      <c r="ANL100" s="108"/>
      <c r="ANM100" s="108"/>
      <c r="ANN100" s="108"/>
      <c r="ANO100" s="108"/>
      <c r="ANP100" s="108"/>
      <c r="ANQ100" s="108"/>
      <c r="ANR100" s="108"/>
      <c r="ANS100" s="108"/>
      <c r="ANT100" s="108"/>
      <c r="ANU100" s="108"/>
      <c r="ANV100" s="108"/>
      <c r="ANW100" s="108"/>
      <c r="ANX100" s="108"/>
      <c r="ANY100" s="108"/>
      <c r="ANZ100" s="108"/>
      <c r="AOA100" s="108"/>
      <c r="AOB100" s="108"/>
      <c r="AOC100" s="108"/>
      <c r="AOD100" s="108"/>
      <c r="AOE100" s="108"/>
      <c r="AOF100" s="108"/>
      <c r="AOG100" s="108"/>
      <c r="AOH100" s="108"/>
      <c r="AOI100" s="108"/>
      <c r="AOJ100" s="108"/>
      <c r="AOK100" s="108"/>
      <c r="AOL100" s="108"/>
      <c r="AOM100" s="108"/>
      <c r="AON100" s="108"/>
      <c r="AOO100" s="108"/>
      <c r="AOP100" s="108"/>
      <c r="AOQ100" s="108"/>
      <c r="AOR100" s="108"/>
      <c r="AOS100" s="108"/>
      <c r="AOT100" s="108"/>
      <c r="AOU100" s="108"/>
      <c r="AOV100" s="108"/>
      <c r="AOW100" s="108"/>
      <c r="AOX100" s="108"/>
      <c r="AOY100" s="108"/>
      <c r="AOZ100" s="108"/>
      <c r="APA100" s="108"/>
      <c r="APB100" s="108"/>
      <c r="APC100" s="108"/>
      <c r="APD100" s="108"/>
      <c r="APE100" s="108"/>
      <c r="APF100" s="108"/>
      <c r="APG100" s="108"/>
      <c r="APH100" s="108"/>
      <c r="API100" s="108"/>
      <c r="APJ100" s="108"/>
      <c r="APK100" s="108"/>
      <c r="APL100" s="108"/>
      <c r="APM100" s="108"/>
      <c r="APN100" s="108"/>
      <c r="APO100" s="108"/>
      <c r="APP100" s="108"/>
      <c r="APQ100" s="108"/>
      <c r="APR100" s="108"/>
      <c r="APS100" s="108"/>
      <c r="APT100" s="108"/>
      <c r="APU100" s="108"/>
      <c r="APV100" s="108"/>
      <c r="APW100" s="108"/>
      <c r="APX100" s="108"/>
      <c r="APY100" s="108"/>
      <c r="APZ100" s="108"/>
      <c r="AQA100" s="108"/>
      <c r="AQB100" s="108"/>
      <c r="AQC100" s="108"/>
      <c r="AQD100" s="108"/>
      <c r="AQE100" s="108"/>
      <c r="AQF100" s="108"/>
      <c r="AQG100" s="108"/>
      <c r="AQH100" s="108"/>
      <c r="AQI100" s="108"/>
      <c r="AQJ100" s="108"/>
      <c r="AQK100" s="108"/>
      <c r="AQL100" s="108"/>
      <c r="AQM100" s="108"/>
      <c r="AQN100" s="108"/>
      <c r="AQO100" s="108"/>
      <c r="AQP100" s="108"/>
      <c r="AQQ100" s="108"/>
      <c r="AQR100" s="108"/>
      <c r="AQS100" s="108"/>
      <c r="AQT100" s="108"/>
      <c r="AQU100" s="108"/>
      <c r="AQV100" s="108"/>
      <c r="AQW100" s="108"/>
      <c r="AQX100" s="108"/>
      <c r="AQY100" s="108"/>
      <c r="AQZ100" s="108"/>
      <c r="ARA100" s="108"/>
      <c r="ARB100" s="108"/>
      <c r="ARC100" s="108"/>
      <c r="ARD100" s="108"/>
      <c r="ARE100" s="108"/>
      <c r="ARF100" s="108"/>
      <c r="ARG100" s="108"/>
      <c r="ARH100" s="108"/>
      <c r="ARI100" s="108"/>
      <c r="ARJ100" s="108"/>
      <c r="ARK100" s="108"/>
      <c r="ARL100" s="108"/>
      <c r="ARM100" s="108"/>
      <c r="ARN100" s="108"/>
      <c r="ARO100" s="108"/>
      <c r="ARP100" s="108"/>
      <c r="ARQ100" s="108"/>
      <c r="ARR100" s="108"/>
      <c r="ARS100" s="108"/>
      <c r="ART100" s="108"/>
      <c r="ARU100" s="108"/>
      <c r="ARV100" s="108"/>
      <c r="ARW100" s="108"/>
      <c r="ARX100" s="108"/>
      <c r="ARY100" s="108"/>
      <c r="ARZ100" s="108"/>
      <c r="ASA100" s="108"/>
      <c r="ASB100" s="108"/>
      <c r="ASC100" s="108"/>
      <c r="ASD100" s="108"/>
      <c r="ASE100" s="108"/>
      <c r="ASF100" s="108"/>
      <c r="ASG100" s="108"/>
      <c r="ASH100" s="108"/>
      <c r="ASI100" s="108"/>
      <c r="ASJ100" s="108"/>
      <c r="ASK100" s="108"/>
      <c r="ASL100" s="108"/>
      <c r="ASM100" s="108"/>
      <c r="ASN100" s="108"/>
      <c r="ASO100" s="108"/>
      <c r="ASP100" s="108"/>
      <c r="ASQ100" s="108"/>
      <c r="ASR100" s="108"/>
      <c r="ASS100" s="108"/>
      <c r="AST100" s="108"/>
      <c r="ASU100" s="108"/>
      <c r="ASV100" s="108"/>
      <c r="ASW100" s="108"/>
      <c r="ASX100" s="108"/>
      <c r="ASY100" s="108"/>
      <c r="ASZ100" s="108"/>
      <c r="ATA100" s="108"/>
      <c r="ATB100" s="108"/>
      <c r="ATC100" s="108"/>
      <c r="ATD100" s="108"/>
      <c r="ATE100" s="108"/>
      <c r="ATF100" s="108"/>
      <c r="ATG100" s="108"/>
      <c r="ATH100" s="108"/>
      <c r="ATI100" s="108"/>
      <c r="ATJ100" s="108"/>
      <c r="ATK100" s="108"/>
      <c r="ATL100" s="108"/>
      <c r="ATM100" s="108"/>
      <c r="ATN100" s="108"/>
      <c r="ATO100" s="108"/>
      <c r="ATP100" s="108"/>
      <c r="ATQ100" s="108"/>
      <c r="ATR100" s="108"/>
      <c r="ATS100" s="108"/>
      <c r="ATT100" s="108"/>
      <c r="ATU100" s="108"/>
      <c r="ATV100" s="108"/>
      <c r="ATW100" s="108"/>
      <c r="ATX100" s="108"/>
      <c r="ATY100" s="108"/>
      <c r="ATZ100" s="108"/>
      <c r="AUA100" s="108"/>
      <c r="AUB100" s="108"/>
      <c r="AUC100" s="108"/>
      <c r="AUD100" s="108"/>
      <c r="AUE100" s="108"/>
      <c r="AUF100" s="108"/>
      <c r="AUG100" s="108"/>
      <c r="AUH100" s="108"/>
      <c r="AUI100" s="108"/>
      <c r="AUJ100" s="108"/>
      <c r="AUK100" s="108"/>
      <c r="AUL100" s="108"/>
      <c r="AUM100" s="108"/>
      <c r="AUN100" s="108"/>
      <c r="AUO100" s="108"/>
      <c r="AUP100" s="108"/>
      <c r="AUQ100" s="108"/>
      <c r="AUR100" s="108"/>
      <c r="AUS100" s="108"/>
      <c r="AUT100" s="108"/>
      <c r="AUU100" s="108"/>
      <c r="AUV100" s="108"/>
      <c r="AUW100" s="108"/>
      <c r="AUX100" s="108"/>
      <c r="AUY100" s="108"/>
      <c r="AUZ100" s="108"/>
      <c r="AVA100" s="108"/>
      <c r="AVB100" s="108"/>
      <c r="AVC100" s="108"/>
      <c r="AVD100" s="108"/>
      <c r="AVE100" s="108"/>
      <c r="AVF100" s="108"/>
      <c r="AVG100" s="108"/>
      <c r="AVH100" s="108"/>
      <c r="AVI100" s="108"/>
      <c r="AVJ100" s="108"/>
      <c r="AVK100" s="108"/>
      <c r="AVL100" s="108"/>
      <c r="AVM100" s="108"/>
      <c r="AVN100" s="108"/>
      <c r="AVO100" s="108"/>
      <c r="AVP100" s="108"/>
      <c r="AVQ100" s="108"/>
      <c r="AVR100" s="108"/>
      <c r="AVS100" s="108"/>
      <c r="AVT100" s="108"/>
      <c r="AVU100" s="108"/>
      <c r="AVV100" s="108"/>
      <c r="AVW100" s="108"/>
      <c r="AVX100" s="108"/>
      <c r="AVY100" s="108"/>
      <c r="AVZ100" s="108"/>
      <c r="AWA100" s="108"/>
      <c r="AWB100" s="108"/>
      <c r="AWC100" s="108"/>
      <c r="AWD100" s="108"/>
      <c r="AWE100" s="108"/>
      <c r="AWF100" s="108"/>
      <c r="AWG100" s="108"/>
      <c r="AWH100" s="108"/>
      <c r="AWI100" s="108"/>
      <c r="AWJ100" s="108"/>
      <c r="AWK100" s="108"/>
      <c r="AWL100" s="108"/>
      <c r="AWM100" s="108"/>
      <c r="AWN100" s="108"/>
      <c r="AWO100" s="108"/>
      <c r="AWP100" s="108"/>
      <c r="AWQ100" s="108"/>
      <c r="AWR100" s="108"/>
      <c r="AWS100" s="108"/>
      <c r="AWT100" s="108"/>
      <c r="AWU100" s="108"/>
      <c r="AWV100" s="108"/>
      <c r="AWW100" s="108"/>
      <c r="AWX100" s="108"/>
      <c r="AWY100" s="108"/>
      <c r="AWZ100" s="108"/>
      <c r="AXA100" s="108"/>
      <c r="AXB100" s="108"/>
      <c r="AXC100" s="108"/>
      <c r="AXD100" s="108"/>
      <c r="AXE100" s="108"/>
      <c r="AXF100" s="108"/>
      <c r="AXG100" s="108"/>
      <c r="AXH100" s="108"/>
      <c r="AXI100" s="108"/>
      <c r="AXJ100" s="108"/>
      <c r="AXK100" s="108"/>
      <c r="AXL100" s="108"/>
      <c r="AXM100" s="108"/>
      <c r="AXN100" s="108"/>
      <c r="AXO100" s="108"/>
      <c r="AXP100" s="108"/>
      <c r="AXQ100" s="108"/>
      <c r="AXR100" s="108"/>
      <c r="AXS100" s="108"/>
      <c r="AXT100" s="108"/>
      <c r="AXU100" s="108"/>
      <c r="AXV100" s="108"/>
      <c r="AXW100" s="108"/>
      <c r="AXX100" s="108"/>
      <c r="AXY100" s="108"/>
      <c r="AXZ100" s="108"/>
      <c r="AYA100" s="108"/>
      <c r="AYB100" s="108"/>
      <c r="AYC100" s="108"/>
      <c r="AYD100" s="108"/>
      <c r="AYE100" s="108"/>
      <c r="AYF100" s="108"/>
      <c r="AYG100" s="108"/>
      <c r="AYH100" s="108"/>
      <c r="AYI100" s="108"/>
      <c r="AYJ100" s="108"/>
      <c r="AYK100" s="108"/>
      <c r="AYL100" s="108"/>
      <c r="AYM100" s="108"/>
      <c r="AYN100" s="108"/>
      <c r="AYO100" s="108"/>
      <c r="AYP100" s="108"/>
      <c r="AYQ100" s="108"/>
      <c r="AYR100" s="108"/>
      <c r="AYS100" s="108"/>
      <c r="AYT100" s="108"/>
      <c r="AYU100" s="108"/>
      <c r="AYV100" s="108"/>
      <c r="AYW100" s="108"/>
      <c r="AYX100" s="108"/>
      <c r="AYY100" s="108"/>
      <c r="AYZ100" s="108"/>
      <c r="AZA100" s="108"/>
      <c r="AZB100" s="108"/>
      <c r="AZC100" s="108"/>
      <c r="AZD100" s="108"/>
      <c r="AZE100" s="108"/>
      <c r="AZF100" s="108"/>
      <c r="AZG100" s="108"/>
      <c r="AZH100" s="108"/>
      <c r="AZI100" s="108"/>
      <c r="AZJ100" s="108"/>
      <c r="AZK100" s="108"/>
      <c r="AZL100" s="108"/>
      <c r="AZM100" s="108"/>
      <c r="AZN100" s="108"/>
      <c r="AZO100" s="108"/>
      <c r="AZP100" s="108"/>
      <c r="AZQ100" s="108"/>
      <c r="AZR100" s="108"/>
      <c r="AZS100" s="108"/>
      <c r="AZT100" s="108"/>
      <c r="AZU100" s="108"/>
      <c r="AZV100" s="108"/>
      <c r="AZW100" s="108"/>
      <c r="AZX100" s="108"/>
      <c r="AZY100" s="108"/>
      <c r="AZZ100" s="108"/>
      <c r="BAA100" s="108"/>
      <c r="BAB100" s="108"/>
      <c r="BAC100" s="108"/>
      <c r="BAD100" s="108"/>
      <c r="BAE100" s="108"/>
      <c r="BAF100" s="108"/>
      <c r="BAG100" s="108"/>
      <c r="BAH100" s="108"/>
      <c r="BAI100" s="108"/>
      <c r="BAJ100" s="108"/>
      <c r="BAK100" s="108"/>
      <c r="BAL100" s="108"/>
      <c r="BAM100" s="108"/>
      <c r="BAN100" s="108"/>
      <c r="BAO100" s="108"/>
      <c r="BAP100" s="108"/>
      <c r="BAQ100" s="108"/>
      <c r="BAR100" s="108"/>
      <c r="BAS100" s="108"/>
      <c r="BAT100" s="108"/>
      <c r="BAU100" s="108"/>
      <c r="BAV100" s="108"/>
      <c r="BAW100" s="108"/>
      <c r="BAX100" s="108"/>
      <c r="BAY100" s="108"/>
      <c r="BAZ100" s="108"/>
      <c r="BBA100" s="108"/>
      <c r="BBB100" s="108"/>
      <c r="BBC100" s="108"/>
      <c r="BBD100" s="108"/>
      <c r="BBE100" s="108"/>
      <c r="BBF100" s="108"/>
      <c r="BBG100" s="108"/>
      <c r="BBH100" s="108"/>
      <c r="BBI100" s="108"/>
      <c r="BBJ100" s="108"/>
      <c r="BBK100" s="108"/>
      <c r="BBL100" s="108"/>
      <c r="BBM100" s="108"/>
      <c r="BBN100" s="108"/>
      <c r="BBO100" s="108"/>
      <c r="BBP100" s="108"/>
      <c r="BBQ100" s="108"/>
      <c r="BBR100" s="108"/>
      <c r="BBS100" s="108"/>
      <c r="BBT100" s="108"/>
      <c r="BBU100" s="108"/>
      <c r="BBV100" s="108"/>
      <c r="BBW100" s="108"/>
      <c r="BBX100" s="108"/>
      <c r="BBY100" s="108"/>
      <c r="BBZ100" s="108"/>
      <c r="BCA100" s="108"/>
      <c r="BCB100" s="108"/>
      <c r="BCC100" s="108"/>
      <c r="BCD100" s="108"/>
      <c r="BCE100" s="108"/>
      <c r="BCF100" s="108"/>
      <c r="BCG100" s="108"/>
      <c r="BCH100" s="108"/>
      <c r="BCI100" s="108"/>
      <c r="BCJ100" s="108"/>
      <c r="BCK100" s="108"/>
      <c r="BCL100" s="108"/>
      <c r="BCM100" s="108"/>
      <c r="BCN100" s="108"/>
      <c r="BCO100" s="108"/>
      <c r="BCP100" s="108"/>
      <c r="BCQ100" s="108"/>
      <c r="BCR100" s="108"/>
      <c r="BCS100" s="108"/>
      <c r="BCT100" s="108"/>
      <c r="BCU100" s="108"/>
      <c r="BCV100" s="108"/>
      <c r="BCW100" s="108"/>
      <c r="BCX100" s="108"/>
      <c r="BCY100" s="108"/>
      <c r="BCZ100" s="108"/>
      <c r="BDA100" s="108"/>
      <c r="BDB100" s="108"/>
      <c r="BDC100" s="108"/>
      <c r="BDD100" s="108"/>
      <c r="BDE100" s="108"/>
      <c r="BDF100" s="108"/>
      <c r="BDG100" s="108"/>
      <c r="BDH100" s="108"/>
      <c r="BDI100" s="108"/>
      <c r="BDJ100" s="108"/>
      <c r="BDK100" s="108"/>
      <c r="BDL100" s="108"/>
      <c r="BDM100" s="108"/>
      <c r="BDN100" s="108"/>
      <c r="BDO100" s="108"/>
      <c r="BDP100" s="108"/>
      <c r="BDQ100" s="108"/>
      <c r="BDR100" s="108"/>
      <c r="BDS100" s="108"/>
      <c r="BDT100" s="108"/>
      <c r="BDU100" s="108"/>
      <c r="BDV100" s="108"/>
      <c r="BDW100" s="108"/>
      <c r="BDX100" s="108"/>
      <c r="BDY100" s="108"/>
      <c r="BDZ100" s="108"/>
      <c r="BEA100" s="108"/>
      <c r="BEB100" s="108"/>
      <c r="BEC100" s="108"/>
      <c r="BED100" s="108"/>
      <c r="BEE100" s="108"/>
      <c r="BEF100" s="108"/>
      <c r="BEG100" s="108"/>
      <c r="BEH100" s="108"/>
      <c r="BEI100" s="108"/>
      <c r="BEJ100" s="108"/>
      <c r="BEK100" s="108"/>
      <c r="BEL100" s="108"/>
      <c r="BEM100" s="108"/>
      <c r="BEN100" s="108"/>
      <c r="BEO100" s="108"/>
      <c r="BEP100" s="108"/>
      <c r="BEQ100" s="108"/>
      <c r="BER100" s="108"/>
      <c r="BES100" s="108"/>
      <c r="BET100" s="108"/>
      <c r="BEU100" s="108"/>
      <c r="BEV100" s="108"/>
      <c r="BEW100" s="108"/>
      <c r="BEX100" s="108"/>
      <c r="BEY100" s="108"/>
      <c r="BEZ100" s="108"/>
      <c r="BFA100" s="108"/>
      <c r="BFB100" s="108"/>
      <c r="BFC100" s="108"/>
      <c r="BFD100" s="108"/>
      <c r="BFE100" s="108"/>
      <c r="BFF100" s="108"/>
      <c r="BFG100" s="108"/>
      <c r="BFH100" s="108"/>
      <c r="BFI100" s="108"/>
      <c r="BFJ100" s="108"/>
      <c r="BFK100" s="108"/>
      <c r="BFL100" s="108"/>
      <c r="BFM100" s="108"/>
      <c r="BFN100" s="108"/>
      <c r="BFO100" s="108"/>
      <c r="BFP100" s="108"/>
      <c r="BFQ100" s="108"/>
      <c r="BFR100" s="108"/>
      <c r="BFS100" s="108"/>
      <c r="BFT100" s="108"/>
      <c r="BFU100" s="108"/>
      <c r="BFV100" s="108"/>
      <c r="BFW100" s="108"/>
      <c r="BFX100" s="108"/>
      <c r="BFY100" s="108"/>
      <c r="BFZ100" s="108"/>
      <c r="BGA100" s="108"/>
      <c r="BGB100" s="108"/>
      <c r="BGC100" s="108"/>
      <c r="BGD100" s="108"/>
      <c r="BGE100" s="108"/>
      <c r="BGF100" s="108"/>
      <c r="BGG100" s="108"/>
      <c r="BGH100" s="108"/>
      <c r="BGI100" s="108"/>
      <c r="BGJ100" s="108"/>
      <c r="BGK100" s="108"/>
      <c r="BGL100" s="108"/>
      <c r="BGM100" s="108"/>
      <c r="BGN100" s="108"/>
      <c r="BGO100" s="108"/>
      <c r="BGP100" s="108"/>
      <c r="BGQ100" s="108"/>
      <c r="BGR100" s="108"/>
      <c r="BGS100" s="108"/>
      <c r="BGT100" s="108"/>
      <c r="BGU100" s="108"/>
      <c r="BGV100" s="108"/>
      <c r="BGW100" s="108"/>
      <c r="BGX100" s="108"/>
      <c r="BGY100" s="108"/>
      <c r="BGZ100" s="108"/>
      <c r="BHA100" s="108"/>
      <c r="BHB100" s="108"/>
      <c r="BHC100" s="108"/>
      <c r="BHD100" s="108"/>
      <c r="BHE100" s="108"/>
      <c r="BHF100" s="108"/>
      <c r="BHG100" s="108"/>
      <c r="BHH100" s="108"/>
      <c r="BHI100" s="108"/>
      <c r="BHJ100" s="108"/>
      <c r="BHK100" s="108"/>
      <c r="BHL100" s="108"/>
      <c r="BHM100" s="108"/>
      <c r="BHN100" s="108"/>
      <c r="BHO100" s="108"/>
      <c r="BHP100" s="108"/>
      <c r="BHQ100" s="108"/>
      <c r="BHR100" s="108"/>
      <c r="BHS100" s="108"/>
      <c r="BHT100" s="108"/>
      <c r="BHU100" s="108"/>
      <c r="BHV100" s="108"/>
      <c r="BHW100" s="108"/>
      <c r="BHX100" s="108"/>
      <c r="BHY100" s="108"/>
      <c r="BHZ100" s="108"/>
      <c r="BIA100" s="108"/>
      <c r="BIB100" s="108"/>
      <c r="BIC100" s="108"/>
      <c r="BID100" s="108"/>
      <c r="BIE100" s="108"/>
      <c r="BIF100" s="108"/>
      <c r="BIG100" s="108"/>
      <c r="BIH100" s="108"/>
      <c r="BII100" s="108"/>
      <c r="BIJ100" s="108"/>
      <c r="BIK100" s="108"/>
      <c r="BIL100" s="108"/>
      <c r="BIM100" s="108"/>
      <c r="BIN100" s="108"/>
      <c r="BIO100" s="108"/>
      <c r="BIP100" s="108"/>
      <c r="BIQ100" s="108"/>
      <c r="BIR100" s="108"/>
      <c r="BIS100" s="108"/>
      <c r="BIT100" s="108"/>
      <c r="BIU100" s="108"/>
      <c r="BIV100" s="108"/>
      <c r="BIW100" s="108"/>
      <c r="BIX100" s="108"/>
      <c r="BIY100" s="108"/>
      <c r="BIZ100" s="108"/>
      <c r="BJA100" s="108"/>
      <c r="BJB100" s="108"/>
      <c r="BJC100" s="108"/>
      <c r="BJD100" s="108"/>
      <c r="BJE100" s="108"/>
      <c r="BJF100" s="108"/>
      <c r="BJG100" s="108"/>
      <c r="BJH100" s="108"/>
      <c r="BJI100" s="108"/>
      <c r="BJJ100" s="108"/>
      <c r="BJK100" s="108"/>
      <c r="BJL100" s="108"/>
      <c r="BJM100" s="108"/>
      <c r="BJN100" s="108"/>
      <c r="BJO100" s="108"/>
      <c r="BJP100" s="108"/>
      <c r="BJQ100" s="108"/>
      <c r="BJR100" s="108"/>
      <c r="BJS100" s="108"/>
      <c r="BJT100" s="108"/>
      <c r="BJU100" s="108"/>
      <c r="BJV100" s="108"/>
      <c r="BJW100" s="108"/>
      <c r="BJX100" s="108"/>
      <c r="BJY100" s="108"/>
      <c r="BJZ100" s="108"/>
      <c r="BKA100" s="108"/>
      <c r="BKB100" s="108"/>
      <c r="BKC100" s="108"/>
      <c r="BKD100" s="108"/>
      <c r="BKE100" s="108"/>
      <c r="BKF100" s="108"/>
      <c r="BKG100" s="108"/>
      <c r="BKH100" s="108"/>
      <c r="BKI100" s="108"/>
      <c r="BKJ100" s="108"/>
      <c r="BKK100" s="108"/>
      <c r="BKL100" s="108"/>
      <c r="BKM100" s="108"/>
      <c r="BKN100" s="108"/>
      <c r="BKO100" s="108"/>
      <c r="BKP100" s="108"/>
      <c r="BKQ100" s="108"/>
      <c r="BKR100" s="108"/>
      <c r="BKS100" s="108"/>
      <c r="BKT100" s="108"/>
      <c r="BKU100" s="108"/>
      <c r="BKV100" s="108"/>
      <c r="BKW100" s="108"/>
      <c r="BKX100" s="108"/>
      <c r="BKY100" s="108"/>
      <c r="BKZ100" s="108"/>
      <c r="BLA100" s="108"/>
      <c r="BLB100" s="108"/>
      <c r="BLC100" s="108"/>
      <c r="BLD100" s="108"/>
      <c r="BLE100" s="108"/>
      <c r="BLF100" s="108"/>
      <c r="BLG100" s="108"/>
      <c r="BLH100" s="108"/>
      <c r="BLI100" s="108"/>
      <c r="BLJ100" s="108"/>
      <c r="BLK100" s="108"/>
      <c r="BLL100" s="108"/>
      <c r="BLM100" s="108"/>
      <c r="BLN100" s="108"/>
      <c r="BLO100" s="108"/>
      <c r="BLP100" s="108"/>
      <c r="BLQ100" s="108"/>
      <c r="BLR100" s="108"/>
      <c r="BLS100" s="108"/>
      <c r="BLT100" s="108"/>
      <c r="BLU100" s="108"/>
      <c r="BLV100" s="108"/>
      <c r="BLW100" s="108"/>
      <c r="BLX100" s="108"/>
      <c r="BLY100" s="108"/>
      <c r="BLZ100" s="108"/>
      <c r="BMA100" s="108"/>
      <c r="BMB100" s="108"/>
      <c r="BMC100" s="108"/>
      <c r="BMD100" s="108"/>
      <c r="BME100" s="108"/>
      <c r="BMF100" s="108"/>
      <c r="BMG100" s="108"/>
      <c r="BMH100" s="108"/>
      <c r="BMI100" s="108"/>
      <c r="BMJ100" s="108"/>
      <c r="BMK100" s="108"/>
      <c r="BML100" s="108"/>
      <c r="BMM100" s="108"/>
      <c r="BMN100" s="108"/>
      <c r="BMO100" s="108"/>
      <c r="BMP100" s="108"/>
      <c r="BMQ100" s="108"/>
      <c r="BMR100" s="108"/>
      <c r="BMS100" s="108"/>
      <c r="BMT100" s="108"/>
      <c r="BMU100" s="108"/>
      <c r="BMV100" s="108"/>
      <c r="BMW100" s="108"/>
      <c r="BMX100" s="108"/>
      <c r="BMY100" s="108"/>
      <c r="BMZ100" s="108"/>
      <c r="BNA100" s="108"/>
      <c r="BNB100" s="108"/>
      <c r="BNC100" s="108"/>
      <c r="BND100" s="108"/>
      <c r="BNE100" s="108"/>
      <c r="BNF100" s="108"/>
      <c r="BNG100" s="108"/>
      <c r="BNH100" s="108"/>
      <c r="BNI100" s="108"/>
      <c r="BNJ100" s="108"/>
      <c r="BNK100" s="108"/>
      <c r="BNL100" s="108"/>
      <c r="BNM100" s="108"/>
      <c r="BNN100" s="108"/>
      <c r="BNO100" s="108"/>
      <c r="BNP100" s="108"/>
      <c r="BNQ100" s="108"/>
      <c r="BNR100" s="108"/>
      <c r="BNS100" s="108"/>
      <c r="BNT100" s="108"/>
      <c r="BNU100" s="108"/>
      <c r="BNV100" s="108"/>
      <c r="BNW100" s="108"/>
      <c r="BNX100" s="108"/>
      <c r="BNY100" s="108"/>
      <c r="BNZ100" s="108"/>
      <c r="BOA100" s="108"/>
      <c r="BOB100" s="108"/>
      <c r="BOC100" s="108"/>
      <c r="BOD100" s="108"/>
      <c r="BOE100" s="108"/>
      <c r="BOF100" s="108"/>
      <c r="BOG100" s="108"/>
      <c r="BOH100" s="108"/>
      <c r="BOI100" s="108"/>
      <c r="BOJ100" s="108"/>
      <c r="BOK100" s="108"/>
      <c r="BOL100" s="108"/>
      <c r="BOM100" s="108"/>
      <c r="BON100" s="108"/>
      <c r="BOO100" s="108"/>
      <c r="BOP100" s="108"/>
      <c r="BOQ100" s="108"/>
      <c r="BOR100" s="108"/>
      <c r="BOS100" s="108"/>
      <c r="BOT100" s="108"/>
      <c r="BOU100" s="108"/>
      <c r="BOV100" s="108"/>
      <c r="BOW100" s="108"/>
      <c r="BOX100" s="108"/>
      <c r="BOY100" s="108"/>
      <c r="BOZ100" s="108"/>
      <c r="BPA100" s="108"/>
      <c r="BPB100" s="108"/>
      <c r="BPC100" s="108"/>
      <c r="BPD100" s="108"/>
      <c r="BPE100" s="108"/>
      <c r="BPF100" s="108"/>
      <c r="BPG100" s="108"/>
      <c r="BPH100" s="108"/>
      <c r="BPI100" s="108"/>
      <c r="BPJ100" s="108"/>
      <c r="BPK100" s="108"/>
      <c r="BPL100" s="108"/>
      <c r="BPM100" s="108"/>
      <c r="BPN100" s="108"/>
      <c r="BPO100" s="108"/>
      <c r="BPP100" s="108"/>
      <c r="BPQ100" s="108"/>
      <c r="BPR100" s="108"/>
      <c r="BPS100" s="108"/>
      <c r="BPT100" s="108"/>
      <c r="BPU100" s="108"/>
      <c r="BPV100" s="108"/>
      <c r="BPW100" s="108"/>
      <c r="BPX100" s="108"/>
      <c r="BPY100" s="108"/>
      <c r="BPZ100" s="108"/>
      <c r="BQA100" s="108"/>
      <c r="BQB100" s="108"/>
      <c r="BQC100" s="108"/>
      <c r="BQD100" s="108"/>
      <c r="BQE100" s="108"/>
      <c r="BQF100" s="108"/>
      <c r="BQG100" s="108"/>
      <c r="BQH100" s="108"/>
      <c r="BQI100" s="108"/>
      <c r="BQJ100" s="108"/>
      <c r="BQK100" s="108"/>
      <c r="BQL100" s="108"/>
      <c r="BQM100" s="108"/>
      <c r="BQN100" s="108"/>
      <c r="BQO100" s="108"/>
      <c r="BQP100" s="108"/>
      <c r="BQQ100" s="108"/>
      <c r="BQR100" s="108"/>
      <c r="BQS100" s="108"/>
      <c r="BQT100" s="108"/>
      <c r="BQU100" s="108"/>
      <c r="BQV100" s="108"/>
      <c r="BQW100" s="108"/>
      <c r="BQX100" s="108"/>
      <c r="BQY100" s="108"/>
      <c r="BQZ100" s="108"/>
      <c r="BRA100" s="108"/>
      <c r="BRB100" s="108"/>
      <c r="BRC100" s="108"/>
      <c r="BRD100" s="108"/>
      <c r="BRE100" s="108"/>
      <c r="BRF100" s="108"/>
      <c r="BRG100" s="108"/>
      <c r="BRH100" s="108"/>
      <c r="BRI100" s="108"/>
      <c r="BRJ100" s="108"/>
      <c r="BRK100" s="108"/>
      <c r="BRL100" s="108"/>
      <c r="BRM100" s="108"/>
      <c r="BRN100" s="108"/>
      <c r="BRO100" s="108"/>
      <c r="BRP100" s="108"/>
      <c r="BRQ100" s="108"/>
      <c r="BRR100" s="108"/>
      <c r="BRS100" s="108"/>
      <c r="BRT100" s="108"/>
      <c r="BRU100" s="108"/>
      <c r="BRV100" s="108"/>
      <c r="BRW100" s="108"/>
      <c r="BRX100" s="108"/>
      <c r="BRY100" s="108"/>
      <c r="BRZ100" s="108"/>
      <c r="BSA100" s="108"/>
      <c r="BSB100" s="108"/>
      <c r="BSC100" s="108"/>
      <c r="BSD100" s="108"/>
      <c r="BSE100" s="108"/>
      <c r="BSF100" s="108"/>
      <c r="BSG100" s="108"/>
      <c r="BSH100" s="108"/>
      <c r="BSI100" s="108"/>
      <c r="BSJ100" s="108"/>
      <c r="BSK100" s="108"/>
      <c r="BSL100" s="108"/>
      <c r="BSM100" s="108"/>
      <c r="BSN100" s="108"/>
      <c r="BSO100" s="108"/>
      <c r="BSP100" s="108"/>
      <c r="BSQ100" s="108"/>
      <c r="BSR100" s="108"/>
      <c r="BSS100" s="108"/>
      <c r="BST100" s="108"/>
      <c r="BSU100" s="108"/>
      <c r="BSV100" s="108"/>
      <c r="BSW100" s="108"/>
      <c r="BSX100" s="108"/>
      <c r="BSY100" s="108"/>
      <c r="BSZ100" s="108"/>
      <c r="BTA100" s="108"/>
      <c r="BTB100" s="108"/>
      <c r="BTC100" s="108"/>
      <c r="BTD100" s="108"/>
      <c r="BTE100" s="108"/>
      <c r="BTF100" s="108"/>
      <c r="BTG100" s="108"/>
      <c r="BTH100" s="108"/>
      <c r="BTI100" s="108"/>
      <c r="BTJ100" s="108"/>
      <c r="BTK100" s="108"/>
      <c r="BTL100" s="108"/>
      <c r="BTM100" s="108"/>
      <c r="BTN100" s="108"/>
      <c r="BTO100" s="108"/>
      <c r="BTP100" s="108"/>
      <c r="BTQ100" s="108"/>
      <c r="BTR100" s="108"/>
      <c r="BTS100" s="108"/>
      <c r="BTT100" s="108"/>
      <c r="BTU100" s="108"/>
      <c r="BTV100" s="108"/>
      <c r="BTW100" s="108"/>
      <c r="BTX100" s="108"/>
      <c r="BTY100" s="108"/>
      <c r="BTZ100" s="108"/>
      <c r="BUA100" s="108"/>
      <c r="BUB100" s="108"/>
      <c r="BUC100" s="108"/>
      <c r="BUD100" s="108"/>
      <c r="BUE100" s="108"/>
      <c r="BUF100" s="108"/>
      <c r="BUG100" s="108"/>
      <c r="BUH100" s="108"/>
      <c r="BUI100" s="108"/>
      <c r="BUJ100" s="108"/>
      <c r="BUK100" s="108"/>
      <c r="BUL100" s="108"/>
      <c r="BUM100" s="108"/>
      <c r="BUN100" s="108"/>
      <c r="BUO100" s="108"/>
      <c r="BUP100" s="108"/>
      <c r="BUQ100" s="108"/>
      <c r="BUR100" s="108"/>
      <c r="BUS100" s="108"/>
      <c r="BUT100" s="108"/>
      <c r="BUU100" s="108"/>
      <c r="BUV100" s="108"/>
      <c r="BUW100" s="108"/>
      <c r="BUX100" s="108"/>
      <c r="BUY100" s="108"/>
      <c r="BUZ100" s="108"/>
      <c r="BVA100" s="108"/>
      <c r="BVB100" s="108"/>
      <c r="BVC100" s="108"/>
      <c r="BVD100" s="108"/>
      <c r="BVE100" s="108"/>
      <c r="BVF100" s="108"/>
      <c r="BVG100" s="108"/>
      <c r="BVH100" s="108"/>
      <c r="BVI100" s="108"/>
      <c r="BVJ100" s="108"/>
      <c r="BVK100" s="108"/>
      <c r="BVL100" s="108"/>
      <c r="BVM100" s="108"/>
      <c r="BVN100" s="108"/>
      <c r="BVO100" s="108"/>
      <c r="BVP100" s="108"/>
      <c r="BVQ100" s="108"/>
      <c r="BVR100" s="108"/>
      <c r="BVS100" s="108"/>
      <c r="BVT100" s="108"/>
      <c r="BVU100" s="108"/>
      <c r="BVV100" s="108"/>
      <c r="BVW100" s="108"/>
      <c r="BVX100" s="108"/>
      <c r="BVY100" s="108"/>
      <c r="BVZ100" s="108"/>
      <c r="BWA100" s="108"/>
      <c r="BWB100" s="108"/>
      <c r="BWC100" s="108"/>
      <c r="BWD100" s="108"/>
      <c r="BWE100" s="108"/>
      <c r="BWF100" s="108"/>
      <c r="BWG100" s="108"/>
      <c r="BWH100" s="108"/>
      <c r="BWI100" s="108"/>
      <c r="BWJ100" s="108"/>
      <c r="BWK100" s="108"/>
      <c r="BWL100" s="108"/>
      <c r="BWM100" s="108"/>
      <c r="BWN100" s="108"/>
      <c r="BWO100" s="108"/>
      <c r="BWP100" s="108"/>
      <c r="BWQ100" s="108"/>
      <c r="BWR100" s="108"/>
      <c r="BWS100" s="108"/>
      <c r="BWT100" s="108"/>
      <c r="BWU100" s="108"/>
      <c r="BWV100" s="108"/>
      <c r="BWW100" s="108"/>
      <c r="BWX100" s="108"/>
      <c r="BWY100" s="108"/>
      <c r="BWZ100" s="108"/>
      <c r="BXA100" s="108"/>
      <c r="BXB100" s="108"/>
      <c r="BXC100" s="108"/>
      <c r="BXD100" s="108"/>
      <c r="BXE100" s="108"/>
      <c r="BXF100" s="108"/>
      <c r="BXG100" s="108"/>
      <c r="BXH100" s="108"/>
      <c r="BXI100" s="108"/>
      <c r="BXJ100" s="108"/>
      <c r="BXK100" s="108"/>
      <c r="BXL100" s="108"/>
      <c r="BXM100" s="108"/>
      <c r="BXN100" s="108"/>
      <c r="BXO100" s="108"/>
      <c r="BXP100" s="108"/>
      <c r="BXQ100" s="108"/>
      <c r="BXR100" s="108"/>
      <c r="BXS100" s="108"/>
      <c r="BXT100" s="108"/>
      <c r="BXU100" s="108"/>
      <c r="BXV100" s="108"/>
      <c r="BXW100" s="108"/>
      <c r="BXX100" s="108"/>
      <c r="BXY100" s="108"/>
      <c r="BXZ100" s="108"/>
      <c r="BYA100" s="108"/>
      <c r="BYB100" s="108"/>
      <c r="BYC100" s="108"/>
      <c r="BYD100" s="108"/>
      <c r="BYE100" s="108"/>
      <c r="BYF100" s="108"/>
      <c r="BYG100" s="108"/>
      <c r="BYH100" s="108"/>
      <c r="BYI100" s="108"/>
      <c r="BYJ100" s="108"/>
      <c r="BYK100" s="108"/>
      <c r="BYL100" s="108"/>
      <c r="BYM100" s="108"/>
      <c r="BYN100" s="108"/>
      <c r="BYO100" s="108"/>
      <c r="BYP100" s="108"/>
      <c r="BYQ100" s="108"/>
      <c r="BYR100" s="108"/>
      <c r="BYS100" s="108"/>
      <c r="BYT100" s="108"/>
      <c r="BYU100" s="108"/>
      <c r="BYV100" s="108"/>
      <c r="BYW100" s="108"/>
      <c r="BYX100" s="108"/>
      <c r="BYY100" s="108"/>
      <c r="BYZ100" s="108"/>
      <c r="BZA100" s="108"/>
      <c r="BZB100" s="108"/>
      <c r="BZC100" s="108"/>
      <c r="BZD100" s="108"/>
      <c r="BZE100" s="108"/>
      <c r="BZF100" s="108"/>
      <c r="BZG100" s="108"/>
      <c r="BZH100" s="108"/>
      <c r="BZI100" s="108"/>
      <c r="BZJ100" s="108"/>
      <c r="BZK100" s="108"/>
      <c r="BZL100" s="108"/>
      <c r="BZM100" s="108"/>
      <c r="BZN100" s="108"/>
      <c r="BZO100" s="108"/>
      <c r="BZP100" s="108"/>
      <c r="BZQ100" s="108"/>
      <c r="BZR100" s="108"/>
      <c r="BZS100" s="108"/>
      <c r="BZT100" s="108"/>
      <c r="BZU100" s="108"/>
      <c r="BZV100" s="108"/>
      <c r="BZW100" s="108"/>
      <c r="BZX100" s="108"/>
      <c r="BZY100" s="108"/>
      <c r="BZZ100" s="108"/>
      <c r="CAA100" s="108"/>
      <c r="CAB100" s="108"/>
      <c r="CAC100" s="108"/>
      <c r="CAD100" s="108"/>
      <c r="CAE100" s="108"/>
      <c r="CAF100" s="108"/>
      <c r="CAG100" s="108"/>
      <c r="CAH100" s="108"/>
      <c r="CAI100" s="108"/>
      <c r="CAJ100" s="108"/>
      <c r="CAK100" s="108"/>
      <c r="CAL100" s="108"/>
      <c r="CAM100" s="108"/>
      <c r="CAN100" s="108"/>
      <c r="CAO100" s="108"/>
      <c r="CAP100" s="108"/>
      <c r="CAQ100" s="108"/>
      <c r="CAR100" s="108"/>
      <c r="CAS100" s="108"/>
      <c r="CAT100" s="108"/>
      <c r="CAU100" s="108"/>
      <c r="CAV100" s="108"/>
      <c r="CAW100" s="108"/>
      <c r="CAX100" s="108"/>
      <c r="CAY100" s="108"/>
      <c r="CAZ100" s="108"/>
      <c r="CBA100" s="108"/>
      <c r="CBB100" s="108"/>
      <c r="CBC100" s="108"/>
      <c r="CBD100" s="108"/>
      <c r="CBE100" s="108"/>
      <c r="CBF100" s="108"/>
      <c r="CBG100" s="108"/>
      <c r="CBH100" s="108"/>
      <c r="CBI100" s="108"/>
      <c r="CBJ100" s="108"/>
      <c r="CBK100" s="108"/>
      <c r="CBL100" s="108"/>
      <c r="CBM100" s="108"/>
      <c r="CBN100" s="108"/>
      <c r="CBO100" s="108"/>
      <c r="CBP100" s="108"/>
      <c r="CBQ100" s="108"/>
      <c r="CBR100" s="108"/>
      <c r="CBS100" s="108"/>
      <c r="CBT100" s="108"/>
      <c r="CBU100" s="108"/>
      <c r="CBV100" s="108"/>
      <c r="CBW100" s="108"/>
      <c r="CBX100" s="108"/>
      <c r="CBY100" s="108"/>
      <c r="CBZ100" s="108"/>
      <c r="CCA100" s="108"/>
      <c r="CCB100" s="108"/>
      <c r="CCC100" s="108"/>
      <c r="CCD100" s="108"/>
      <c r="CCE100" s="108"/>
      <c r="CCF100" s="108"/>
      <c r="CCG100" s="108"/>
      <c r="CCH100" s="108"/>
      <c r="CCI100" s="108"/>
      <c r="CCJ100" s="108"/>
      <c r="CCK100" s="108"/>
      <c r="CCL100" s="108"/>
      <c r="CCM100" s="108"/>
      <c r="CCN100" s="108"/>
      <c r="CCO100" s="108"/>
      <c r="CCP100" s="108"/>
      <c r="CCQ100" s="108"/>
      <c r="CCR100" s="108"/>
      <c r="CCS100" s="108"/>
      <c r="CCT100" s="108"/>
      <c r="CCU100" s="108"/>
      <c r="CCV100" s="108"/>
      <c r="CCW100" s="108"/>
      <c r="CCX100" s="108"/>
      <c r="CCY100" s="108"/>
      <c r="CCZ100" s="108"/>
      <c r="CDA100" s="108"/>
      <c r="CDB100" s="108"/>
      <c r="CDC100" s="108"/>
      <c r="CDD100" s="108"/>
      <c r="CDE100" s="108"/>
      <c r="CDF100" s="108"/>
      <c r="CDG100" s="108"/>
      <c r="CDH100" s="108"/>
      <c r="CDI100" s="108"/>
      <c r="CDJ100" s="108"/>
      <c r="CDK100" s="108"/>
      <c r="CDL100" s="108"/>
      <c r="CDM100" s="108"/>
      <c r="CDN100" s="108"/>
      <c r="CDO100" s="108"/>
      <c r="CDP100" s="108"/>
      <c r="CDQ100" s="108"/>
      <c r="CDR100" s="108"/>
      <c r="CDS100" s="108"/>
      <c r="CDT100" s="108"/>
      <c r="CDU100" s="108"/>
      <c r="CDV100" s="108"/>
      <c r="CDW100" s="108"/>
      <c r="CDX100" s="108"/>
      <c r="CDY100" s="108"/>
      <c r="CDZ100" s="108"/>
      <c r="CEA100" s="108"/>
      <c r="CEB100" s="108"/>
      <c r="CEC100" s="108"/>
      <c r="CED100" s="108"/>
      <c r="CEE100" s="108"/>
      <c r="CEF100" s="108"/>
      <c r="CEG100" s="108"/>
      <c r="CEH100" s="108"/>
      <c r="CEI100" s="108"/>
      <c r="CEJ100" s="108"/>
      <c r="CEK100" s="108"/>
      <c r="CEL100" s="108"/>
      <c r="CEM100" s="108"/>
      <c r="CEN100" s="108"/>
      <c r="CEO100" s="108"/>
      <c r="CEP100" s="108"/>
      <c r="CEQ100" s="108"/>
      <c r="CER100" s="108"/>
      <c r="CES100" s="108"/>
      <c r="CET100" s="108"/>
      <c r="CEU100" s="108"/>
      <c r="CEV100" s="108"/>
      <c r="CEW100" s="108"/>
      <c r="CEX100" s="108"/>
      <c r="CEY100" s="108"/>
      <c r="CEZ100" s="108"/>
      <c r="CFA100" s="108"/>
      <c r="CFB100" s="108"/>
      <c r="CFC100" s="108"/>
      <c r="CFD100" s="108"/>
      <c r="CFE100" s="108"/>
      <c r="CFF100" s="108"/>
      <c r="CFG100" s="108"/>
      <c r="CFH100" s="108"/>
      <c r="CFI100" s="108"/>
      <c r="CFJ100" s="108"/>
      <c r="CFK100" s="108"/>
      <c r="CFL100" s="108"/>
      <c r="CFM100" s="108"/>
      <c r="CFN100" s="108"/>
      <c r="CFO100" s="108"/>
      <c r="CFP100" s="108"/>
      <c r="CFQ100" s="108"/>
      <c r="CFR100" s="108"/>
      <c r="CFS100" s="108"/>
      <c r="CFT100" s="108"/>
      <c r="CFU100" s="108"/>
      <c r="CFV100" s="108"/>
      <c r="CFW100" s="108"/>
      <c r="CFX100" s="108"/>
      <c r="CFY100" s="108"/>
      <c r="CFZ100" s="108"/>
      <c r="CGA100" s="108"/>
      <c r="CGB100" s="108"/>
      <c r="CGC100" s="108"/>
      <c r="CGD100" s="108"/>
      <c r="CGE100" s="108"/>
      <c r="CGF100" s="108"/>
      <c r="CGG100" s="108"/>
      <c r="CGH100" s="108"/>
      <c r="CGI100" s="108"/>
      <c r="CGJ100" s="108"/>
      <c r="CGK100" s="108"/>
      <c r="CGL100" s="108"/>
      <c r="CGM100" s="108"/>
      <c r="CGN100" s="108"/>
      <c r="CGO100" s="108"/>
      <c r="CGP100" s="108"/>
      <c r="CGQ100" s="108"/>
      <c r="CGR100" s="108"/>
      <c r="CGS100" s="108"/>
      <c r="CGT100" s="108"/>
      <c r="CGU100" s="108"/>
      <c r="CGV100" s="108"/>
      <c r="CGW100" s="108"/>
      <c r="CGX100" s="108"/>
      <c r="CGY100" s="108"/>
      <c r="CGZ100" s="108"/>
      <c r="CHA100" s="108"/>
      <c r="CHB100" s="108"/>
      <c r="CHC100" s="108"/>
      <c r="CHD100" s="108"/>
      <c r="CHE100" s="108"/>
      <c r="CHF100" s="108"/>
      <c r="CHG100" s="108"/>
      <c r="CHH100" s="108"/>
      <c r="CHI100" s="108"/>
      <c r="CHJ100" s="108"/>
      <c r="CHK100" s="108"/>
      <c r="CHL100" s="108"/>
      <c r="CHM100" s="108"/>
      <c r="CHN100" s="108"/>
      <c r="CHO100" s="108"/>
      <c r="CHP100" s="108"/>
      <c r="CHQ100" s="108"/>
      <c r="CHR100" s="108"/>
      <c r="CHS100" s="108"/>
      <c r="CHT100" s="108"/>
      <c r="CHU100" s="108"/>
      <c r="CHV100" s="108"/>
      <c r="CHW100" s="108"/>
      <c r="CHX100" s="108"/>
      <c r="CHY100" s="108"/>
      <c r="CHZ100" s="108"/>
      <c r="CIA100" s="108"/>
      <c r="CIB100" s="108"/>
      <c r="CIC100" s="108"/>
      <c r="CID100" s="108"/>
      <c r="CIE100" s="108"/>
      <c r="CIF100" s="108"/>
      <c r="CIG100" s="108"/>
      <c r="CIH100" s="108"/>
      <c r="CII100" s="108"/>
      <c r="CIJ100" s="108"/>
      <c r="CIK100" s="108"/>
      <c r="CIL100" s="108"/>
      <c r="CIM100" s="108"/>
      <c r="CIN100" s="108"/>
      <c r="CIO100" s="108"/>
      <c r="CIP100" s="108"/>
      <c r="CIQ100" s="108"/>
      <c r="CIR100" s="108"/>
      <c r="CIS100" s="108"/>
      <c r="CIT100" s="108"/>
      <c r="CIU100" s="108"/>
      <c r="CIV100" s="108"/>
      <c r="CIW100" s="108"/>
      <c r="CIX100" s="108"/>
      <c r="CIY100" s="108"/>
      <c r="CIZ100" s="108"/>
      <c r="CJA100" s="108"/>
      <c r="CJB100" s="108"/>
      <c r="CJC100" s="108"/>
      <c r="CJD100" s="108"/>
      <c r="CJE100" s="108"/>
      <c r="CJF100" s="108"/>
      <c r="CJG100" s="108"/>
      <c r="CJH100" s="108"/>
      <c r="CJI100" s="108"/>
      <c r="CJJ100" s="108"/>
      <c r="CJK100" s="108"/>
      <c r="CJL100" s="108"/>
      <c r="CJM100" s="108"/>
      <c r="CJN100" s="108"/>
      <c r="CJO100" s="108"/>
      <c r="CJP100" s="108"/>
      <c r="CJQ100" s="108"/>
      <c r="CJR100" s="108"/>
      <c r="CJS100" s="108"/>
      <c r="CJT100" s="108"/>
      <c r="CJU100" s="108"/>
      <c r="CJV100" s="108"/>
      <c r="CJW100" s="108"/>
      <c r="CJX100" s="108"/>
      <c r="CJY100" s="108"/>
      <c r="CJZ100" s="108"/>
      <c r="CKA100" s="108"/>
      <c r="CKB100" s="108"/>
      <c r="CKC100" s="108"/>
      <c r="CKD100" s="108"/>
      <c r="CKE100" s="108"/>
      <c r="CKF100" s="108"/>
      <c r="CKG100" s="108"/>
      <c r="CKH100" s="108"/>
      <c r="CKI100" s="108"/>
      <c r="CKJ100" s="108"/>
      <c r="CKK100" s="108"/>
      <c r="CKL100" s="108"/>
      <c r="CKM100" s="108"/>
      <c r="CKN100" s="108"/>
      <c r="CKO100" s="108"/>
      <c r="CKP100" s="108"/>
      <c r="CKQ100" s="108"/>
      <c r="CKR100" s="108"/>
      <c r="CKS100" s="108"/>
      <c r="CKT100" s="108"/>
      <c r="CKU100" s="108"/>
      <c r="CKV100" s="108"/>
      <c r="CKW100" s="108"/>
      <c r="CKX100" s="108"/>
      <c r="CKY100" s="108"/>
      <c r="CKZ100" s="108"/>
      <c r="CLA100" s="108"/>
      <c r="CLB100" s="108"/>
      <c r="CLC100" s="108"/>
      <c r="CLD100" s="108"/>
      <c r="CLE100" s="108"/>
      <c r="CLF100" s="108"/>
      <c r="CLG100" s="108"/>
      <c r="CLH100" s="108"/>
      <c r="CLI100" s="108"/>
      <c r="CLJ100" s="108"/>
      <c r="CLK100" s="108"/>
      <c r="CLL100" s="108"/>
      <c r="CLM100" s="108"/>
      <c r="CLN100" s="108"/>
      <c r="CLO100" s="108"/>
      <c r="CLP100" s="108"/>
      <c r="CLQ100" s="108"/>
      <c r="CLR100" s="108"/>
      <c r="CLS100" s="108"/>
      <c r="CLT100" s="108"/>
      <c r="CLU100" s="108"/>
      <c r="CLV100" s="108"/>
      <c r="CLW100" s="108"/>
      <c r="CLX100" s="108"/>
      <c r="CLY100" s="108"/>
      <c r="CLZ100" s="108"/>
      <c r="CMA100" s="108"/>
      <c r="CMB100" s="108"/>
      <c r="CMC100" s="108"/>
      <c r="CMD100" s="108"/>
      <c r="CME100" s="108"/>
      <c r="CMF100" s="108"/>
      <c r="CMG100" s="108"/>
      <c r="CMH100" s="108"/>
      <c r="CMI100" s="108"/>
      <c r="CMJ100" s="108"/>
      <c r="CMK100" s="108"/>
      <c r="CML100" s="108"/>
      <c r="CMM100" s="108"/>
      <c r="CMN100" s="108"/>
      <c r="CMO100" s="108"/>
      <c r="CMP100" s="108"/>
      <c r="CMQ100" s="108"/>
      <c r="CMR100" s="108"/>
      <c r="CMS100" s="108"/>
      <c r="CMT100" s="108"/>
      <c r="CMU100" s="108"/>
      <c r="CMV100" s="108"/>
      <c r="CMW100" s="108"/>
      <c r="CMX100" s="108"/>
      <c r="CMY100" s="108"/>
      <c r="CMZ100" s="108"/>
      <c r="CNA100" s="108"/>
      <c r="CNB100" s="108"/>
      <c r="CNC100" s="108"/>
      <c r="CND100" s="108"/>
      <c r="CNE100" s="108"/>
      <c r="CNF100" s="108"/>
      <c r="CNG100" s="108"/>
      <c r="CNH100" s="108"/>
      <c r="CNI100" s="108"/>
      <c r="CNJ100" s="108"/>
      <c r="CNK100" s="108"/>
      <c r="CNL100" s="108"/>
      <c r="CNM100" s="108"/>
      <c r="CNN100" s="108"/>
      <c r="CNO100" s="108"/>
      <c r="CNP100" s="108"/>
      <c r="CNQ100" s="108"/>
      <c r="CNR100" s="108"/>
      <c r="CNS100" s="108"/>
      <c r="CNT100" s="108"/>
      <c r="CNU100" s="108"/>
      <c r="CNV100" s="108"/>
      <c r="CNW100" s="108"/>
      <c r="CNX100" s="108"/>
      <c r="CNY100" s="108"/>
      <c r="CNZ100" s="108"/>
      <c r="COA100" s="108"/>
      <c r="COB100" s="108"/>
      <c r="COC100" s="108"/>
      <c r="COD100" s="108"/>
      <c r="COE100" s="108"/>
      <c r="COF100" s="108"/>
      <c r="COG100" s="108"/>
      <c r="COH100" s="108"/>
      <c r="COI100" s="108"/>
      <c r="COJ100" s="108"/>
      <c r="COK100" s="108"/>
      <c r="COL100" s="108"/>
      <c r="COM100" s="108"/>
      <c r="CON100" s="108"/>
      <c r="COO100" s="108"/>
      <c r="COP100" s="108"/>
      <c r="COQ100" s="108"/>
      <c r="COR100" s="108"/>
      <c r="COS100" s="108"/>
      <c r="COT100" s="108"/>
      <c r="COU100" s="108"/>
      <c r="COV100" s="108"/>
      <c r="COW100" s="108"/>
      <c r="COX100" s="108"/>
      <c r="COY100" s="108"/>
      <c r="COZ100" s="108"/>
      <c r="CPA100" s="108"/>
      <c r="CPB100" s="108"/>
      <c r="CPC100" s="108"/>
      <c r="CPD100" s="108"/>
      <c r="CPE100" s="108"/>
      <c r="CPF100" s="108"/>
      <c r="CPG100" s="108"/>
      <c r="CPH100" s="108"/>
      <c r="CPI100" s="108"/>
      <c r="CPJ100" s="108"/>
      <c r="CPK100" s="108"/>
      <c r="CPL100" s="108"/>
      <c r="CPM100" s="108"/>
      <c r="CPN100" s="108"/>
      <c r="CPO100" s="108"/>
      <c r="CPP100" s="108"/>
      <c r="CPQ100" s="108"/>
      <c r="CPR100" s="108"/>
      <c r="CPS100" s="108"/>
      <c r="CPT100" s="108"/>
      <c r="CPU100" s="108"/>
      <c r="CPV100" s="108"/>
      <c r="CPW100" s="108"/>
      <c r="CPX100" s="108"/>
      <c r="CPY100" s="108"/>
      <c r="CPZ100" s="108"/>
      <c r="CQA100" s="108"/>
      <c r="CQB100" s="108"/>
      <c r="CQC100" s="108"/>
      <c r="CQD100" s="108"/>
      <c r="CQE100" s="108"/>
      <c r="CQF100" s="108"/>
      <c r="CQG100" s="108"/>
      <c r="CQH100" s="108"/>
      <c r="CQI100" s="108"/>
      <c r="CQJ100" s="108"/>
      <c r="CQK100" s="108"/>
      <c r="CQL100" s="108"/>
      <c r="CQM100" s="108"/>
      <c r="CQN100" s="108"/>
      <c r="CQO100" s="108"/>
      <c r="CQP100" s="108"/>
      <c r="CQQ100" s="108"/>
      <c r="CQR100" s="108"/>
      <c r="CQS100" s="108"/>
      <c r="CQT100" s="108"/>
      <c r="CQU100" s="108"/>
      <c r="CQV100" s="108"/>
      <c r="CQW100" s="108"/>
      <c r="CQX100" s="108"/>
      <c r="CQY100" s="108"/>
      <c r="CQZ100" s="108"/>
      <c r="CRA100" s="108"/>
      <c r="CRB100" s="108"/>
      <c r="CRC100" s="108"/>
      <c r="CRD100" s="108"/>
      <c r="CRE100" s="108"/>
      <c r="CRF100" s="108"/>
      <c r="CRG100" s="108"/>
      <c r="CRH100" s="108"/>
      <c r="CRI100" s="108"/>
      <c r="CRJ100" s="108"/>
      <c r="CRK100" s="108"/>
      <c r="CRL100" s="108"/>
      <c r="CRM100" s="108"/>
      <c r="CRN100" s="108"/>
      <c r="CRO100" s="108"/>
      <c r="CRP100" s="108"/>
      <c r="CRQ100" s="108"/>
      <c r="CRR100" s="108"/>
      <c r="CRS100" s="108"/>
      <c r="CRT100" s="108"/>
      <c r="CRU100" s="108"/>
      <c r="CRV100" s="108"/>
      <c r="CRW100" s="108"/>
      <c r="CRX100" s="108"/>
      <c r="CRY100" s="108"/>
      <c r="CRZ100" s="108"/>
      <c r="CSA100" s="108"/>
      <c r="CSB100" s="108"/>
      <c r="CSC100" s="108"/>
      <c r="CSD100" s="108"/>
      <c r="CSE100" s="108"/>
      <c r="CSF100" s="108"/>
      <c r="CSG100" s="108"/>
      <c r="CSH100" s="108"/>
      <c r="CSI100" s="108"/>
      <c r="CSJ100" s="108"/>
      <c r="CSK100" s="108"/>
      <c r="CSL100" s="108"/>
      <c r="CSM100" s="108"/>
      <c r="CSN100" s="108"/>
      <c r="CSO100" s="108"/>
      <c r="CSP100" s="108"/>
      <c r="CSQ100" s="108"/>
      <c r="CSR100" s="108"/>
      <c r="CSS100" s="108"/>
      <c r="CST100" s="108"/>
      <c r="CSU100" s="108"/>
      <c r="CSV100" s="108"/>
      <c r="CSW100" s="108"/>
      <c r="CSX100" s="108"/>
      <c r="CSY100" s="108"/>
      <c r="CSZ100" s="108"/>
      <c r="CTA100" s="108"/>
      <c r="CTB100" s="108"/>
      <c r="CTC100" s="108"/>
      <c r="CTD100" s="108"/>
      <c r="CTE100" s="108"/>
      <c r="CTF100" s="108"/>
      <c r="CTG100" s="108"/>
      <c r="CTH100" s="108"/>
      <c r="CTI100" s="108"/>
      <c r="CTJ100" s="108"/>
      <c r="CTK100" s="108"/>
      <c r="CTL100" s="108"/>
      <c r="CTM100" s="108"/>
      <c r="CTN100" s="108"/>
      <c r="CTO100" s="108"/>
      <c r="CTP100" s="108"/>
      <c r="CTQ100" s="108"/>
      <c r="CTR100" s="108"/>
      <c r="CTS100" s="108"/>
      <c r="CTT100" s="108"/>
      <c r="CTU100" s="108"/>
      <c r="CTV100" s="108"/>
      <c r="CTW100" s="108"/>
      <c r="CTX100" s="108"/>
      <c r="CTY100" s="108"/>
      <c r="CTZ100" s="108"/>
      <c r="CUA100" s="108"/>
      <c r="CUB100" s="108"/>
      <c r="CUC100" s="108"/>
      <c r="CUD100" s="108"/>
      <c r="CUE100" s="108"/>
      <c r="CUF100" s="108"/>
      <c r="CUG100" s="108"/>
      <c r="CUH100" s="108"/>
      <c r="CUI100" s="108"/>
      <c r="CUJ100" s="108"/>
      <c r="CUK100" s="108"/>
      <c r="CUL100" s="108"/>
      <c r="CUM100" s="108"/>
      <c r="CUN100" s="108"/>
      <c r="CUO100" s="108"/>
      <c r="CUP100" s="108"/>
      <c r="CUQ100" s="108"/>
      <c r="CUR100" s="108"/>
      <c r="CUS100" s="108"/>
      <c r="CUT100" s="108"/>
      <c r="CUU100" s="108"/>
      <c r="CUV100" s="108"/>
      <c r="CUW100" s="108"/>
      <c r="CUX100" s="108"/>
      <c r="CUY100" s="108"/>
      <c r="CUZ100" s="108"/>
      <c r="CVA100" s="108"/>
      <c r="CVB100" s="108"/>
      <c r="CVC100" s="108"/>
      <c r="CVD100" s="108"/>
      <c r="CVE100" s="108"/>
      <c r="CVF100" s="108"/>
      <c r="CVG100" s="108"/>
      <c r="CVH100" s="108"/>
      <c r="CVI100" s="108"/>
      <c r="CVJ100" s="108"/>
      <c r="CVK100" s="108"/>
      <c r="CVL100" s="108"/>
      <c r="CVM100" s="108"/>
      <c r="CVN100" s="108"/>
      <c r="CVO100" s="108"/>
      <c r="CVP100" s="108"/>
      <c r="CVQ100" s="108"/>
      <c r="CVR100" s="108"/>
      <c r="CVS100" s="108"/>
      <c r="CVT100" s="108"/>
      <c r="CVU100" s="108"/>
      <c r="CVV100" s="108"/>
      <c r="CVW100" s="108"/>
      <c r="CVX100" s="108"/>
      <c r="CVY100" s="108"/>
      <c r="CVZ100" s="108"/>
      <c r="CWA100" s="108"/>
      <c r="CWB100" s="108"/>
      <c r="CWC100" s="108"/>
      <c r="CWD100" s="108"/>
      <c r="CWE100" s="108"/>
      <c r="CWF100" s="108"/>
      <c r="CWG100" s="108"/>
      <c r="CWH100" s="108"/>
      <c r="CWI100" s="108"/>
      <c r="CWJ100" s="108"/>
      <c r="CWK100" s="108"/>
      <c r="CWL100" s="108"/>
      <c r="CWM100" s="108"/>
      <c r="CWN100" s="108"/>
      <c r="CWO100" s="108"/>
      <c r="CWP100" s="108"/>
      <c r="CWQ100" s="108"/>
      <c r="CWR100" s="108"/>
      <c r="CWS100" s="108"/>
      <c r="CWT100" s="108"/>
      <c r="CWU100" s="108"/>
      <c r="CWV100" s="108"/>
      <c r="CWW100" s="108"/>
      <c r="CWX100" s="108"/>
      <c r="CWY100" s="108"/>
      <c r="CWZ100" s="108"/>
      <c r="CXA100" s="108"/>
      <c r="CXB100" s="108"/>
      <c r="CXC100" s="108"/>
      <c r="CXD100" s="108"/>
      <c r="CXE100" s="108"/>
      <c r="CXF100" s="108"/>
      <c r="CXG100" s="108"/>
      <c r="CXH100" s="108"/>
      <c r="CXI100" s="108"/>
      <c r="CXJ100" s="108"/>
      <c r="CXK100" s="108"/>
      <c r="CXL100" s="108"/>
      <c r="CXM100" s="108"/>
      <c r="CXN100" s="108"/>
      <c r="CXO100" s="108"/>
      <c r="CXP100" s="108"/>
      <c r="CXQ100" s="108"/>
      <c r="CXR100" s="108"/>
      <c r="CXS100" s="108"/>
      <c r="CXT100" s="108"/>
      <c r="CXU100" s="108"/>
      <c r="CXV100" s="108"/>
      <c r="CXW100" s="108"/>
      <c r="CXX100" s="108"/>
      <c r="CXY100" s="108"/>
      <c r="CXZ100" s="108"/>
      <c r="CYA100" s="108"/>
      <c r="CYB100" s="108"/>
      <c r="CYC100" s="108"/>
      <c r="CYD100" s="108"/>
      <c r="CYE100" s="108"/>
      <c r="CYF100" s="108"/>
      <c r="CYG100" s="108"/>
      <c r="CYH100" s="108"/>
      <c r="CYI100" s="108"/>
      <c r="CYJ100" s="108"/>
      <c r="CYK100" s="108"/>
      <c r="CYL100" s="108"/>
      <c r="CYM100" s="108"/>
      <c r="CYN100" s="108"/>
      <c r="CYO100" s="108"/>
      <c r="CYP100" s="108"/>
      <c r="CYQ100" s="108"/>
      <c r="CYR100" s="108"/>
      <c r="CYS100" s="108"/>
      <c r="CYT100" s="108"/>
      <c r="CYU100" s="108"/>
      <c r="CYV100" s="108"/>
      <c r="CYW100" s="108"/>
      <c r="CYX100" s="108"/>
      <c r="CYY100" s="108"/>
      <c r="CYZ100" s="108"/>
      <c r="CZA100" s="108"/>
      <c r="CZB100" s="108"/>
      <c r="CZC100" s="108"/>
      <c r="CZD100" s="108"/>
      <c r="CZE100" s="108"/>
      <c r="CZF100" s="108"/>
      <c r="CZG100" s="108"/>
      <c r="CZH100" s="108"/>
      <c r="CZI100" s="108"/>
      <c r="CZJ100" s="108"/>
      <c r="CZK100" s="108"/>
      <c r="CZL100" s="108"/>
      <c r="CZM100" s="108"/>
      <c r="CZN100" s="108"/>
      <c r="CZO100" s="108"/>
      <c r="CZP100" s="108"/>
      <c r="CZQ100" s="108"/>
      <c r="CZR100" s="108"/>
      <c r="CZS100" s="108"/>
      <c r="CZT100" s="108"/>
      <c r="CZU100" s="108"/>
      <c r="CZV100" s="108"/>
      <c r="CZW100" s="108"/>
      <c r="CZX100" s="108"/>
      <c r="CZY100" s="108"/>
      <c r="CZZ100" s="108"/>
      <c r="DAA100" s="108"/>
      <c r="DAB100" s="108"/>
      <c r="DAC100" s="108"/>
      <c r="DAD100" s="108"/>
      <c r="DAE100" s="108"/>
      <c r="DAF100" s="108"/>
      <c r="DAG100" s="108"/>
      <c r="DAH100" s="108"/>
      <c r="DAI100" s="108"/>
      <c r="DAJ100" s="108"/>
      <c r="DAK100" s="108"/>
      <c r="DAL100" s="108"/>
      <c r="DAM100" s="108"/>
      <c r="DAN100" s="108"/>
      <c r="DAO100" s="108"/>
      <c r="DAP100" s="108"/>
      <c r="DAQ100" s="108"/>
      <c r="DAR100" s="108"/>
      <c r="DAS100" s="108"/>
      <c r="DAT100" s="108"/>
      <c r="DAU100" s="108"/>
      <c r="DAV100" s="108"/>
      <c r="DAW100" s="108"/>
      <c r="DAX100" s="108"/>
      <c r="DAY100" s="108"/>
      <c r="DAZ100" s="108"/>
      <c r="DBA100" s="108"/>
      <c r="DBB100" s="108"/>
      <c r="DBC100" s="108"/>
      <c r="DBD100" s="108"/>
      <c r="DBE100" s="108"/>
      <c r="DBF100" s="108"/>
      <c r="DBG100" s="108"/>
      <c r="DBH100" s="108"/>
      <c r="DBI100" s="108"/>
      <c r="DBJ100" s="108"/>
      <c r="DBK100" s="108"/>
      <c r="DBL100" s="108"/>
      <c r="DBM100" s="108"/>
      <c r="DBN100" s="108"/>
      <c r="DBO100" s="108"/>
      <c r="DBP100" s="108"/>
      <c r="DBQ100" s="108"/>
      <c r="DBR100" s="108"/>
      <c r="DBS100" s="108"/>
      <c r="DBT100" s="108"/>
      <c r="DBU100" s="108"/>
      <c r="DBV100" s="108"/>
      <c r="DBW100" s="108"/>
      <c r="DBX100" s="108"/>
      <c r="DBY100" s="108"/>
      <c r="DBZ100" s="108"/>
      <c r="DCA100" s="108"/>
      <c r="DCB100" s="108"/>
      <c r="DCC100" s="108"/>
      <c r="DCD100" s="108"/>
      <c r="DCE100" s="108"/>
      <c r="DCF100" s="108"/>
      <c r="DCG100" s="108"/>
      <c r="DCH100" s="108"/>
      <c r="DCI100" s="108"/>
      <c r="DCJ100" s="108"/>
      <c r="DCK100" s="108"/>
      <c r="DCL100" s="108"/>
      <c r="DCM100" s="108"/>
      <c r="DCN100" s="108"/>
      <c r="DCO100" s="108"/>
      <c r="DCP100" s="108"/>
      <c r="DCQ100" s="108"/>
      <c r="DCR100" s="108"/>
      <c r="DCS100" s="108"/>
      <c r="DCT100" s="108"/>
      <c r="DCU100" s="108"/>
      <c r="DCV100" s="108"/>
      <c r="DCW100" s="108"/>
      <c r="DCX100" s="108"/>
      <c r="DCY100" s="108"/>
      <c r="DCZ100" s="108"/>
      <c r="DDA100" s="108"/>
      <c r="DDB100" s="108"/>
      <c r="DDC100" s="108"/>
      <c r="DDD100" s="108"/>
      <c r="DDE100" s="108"/>
      <c r="DDF100" s="108"/>
      <c r="DDG100" s="108"/>
      <c r="DDH100" s="108"/>
      <c r="DDI100" s="108"/>
      <c r="DDJ100" s="108"/>
      <c r="DDK100" s="108"/>
      <c r="DDL100" s="108"/>
      <c r="DDM100" s="108"/>
      <c r="DDN100" s="108"/>
      <c r="DDO100" s="108"/>
      <c r="DDP100" s="108"/>
      <c r="DDQ100" s="108"/>
      <c r="DDR100" s="108"/>
      <c r="DDS100" s="108"/>
      <c r="DDT100" s="108"/>
      <c r="DDU100" s="108"/>
      <c r="DDV100" s="108"/>
      <c r="DDW100" s="108"/>
      <c r="DDX100" s="108"/>
      <c r="DDY100" s="108"/>
      <c r="DDZ100" s="108"/>
      <c r="DEA100" s="108"/>
      <c r="DEB100" s="108"/>
      <c r="DEC100" s="108"/>
      <c r="DED100" s="108"/>
      <c r="DEE100" s="108"/>
      <c r="DEF100" s="108"/>
      <c r="DEG100" s="108"/>
      <c r="DEH100" s="108"/>
      <c r="DEI100" s="108"/>
      <c r="DEJ100" s="108"/>
      <c r="DEK100" s="108"/>
      <c r="DEL100" s="108"/>
      <c r="DEM100" s="108"/>
      <c r="DEN100" s="108"/>
      <c r="DEO100" s="108"/>
      <c r="DEP100" s="108"/>
      <c r="DEQ100" s="108"/>
      <c r="DER100" s="108"/>
      <c r="DES100" s="108"/>
      <c r="DET100" s="108"/>
      <c r="DEU100" s="108"/>
      <c r="DEV100" s="108"/>
      <c r="DEW100" s="108"/>
      <c r="DEX100" s="108"/>
      <c r="DEY100" s="108"/>
      <c r="DEZ100" s="108"/>
      <c r="DFA100" s="108"/>
      <c r="DFB100" s="108"/>
      <c r="DFC100" s="108"/>
      <c r="DFD100" s="108"/>
      <c r="DFE100" s="108"/>
      <c r="DFF100" s="108"/>
      <c r="DFG100" s="108"/>
      <c r="DFH100" s="108"/>
      <c r="DFI100" s="108"/>
      <c r="DFJ100" s="108"/>
      <c r="DFK100" s="108"/>
      <c r="DFL100" s="108"/>
      <c r="DFM100" s="108"/>
      <c r="DFN100" s="108"/>
      <c r="DFO100" s="108"/>
      <c r="DFP100" s="108"/>
      <c r="DFQ100" s="108"/>
      <c r="DFR100" s="108"/>
      <c r="DFS100" s="108"/>
      <c r="DFT100" s="108"/>
      <c r="DFU100" s="108"/>
      <c r="DFV100" s="108"/>
      <c r="DFW100" s="108"/>
      <c r="DFX100" s="108"/>
      <c r="DFY100" s="108"/>
      <c r="DFZ100" s="108"/>
      <c r="DGA100" s="108"/>
      <c r="DGB100" s="108"/>
      <c r="DGC100" s="108"/>
      <c r="DGD100" s="108"/>
      <c r="DGE100" s="108"/>
      <c r="DGF100" s="108"/>
      <c r="DGG100" s="108"/>
      <c r="DGH100" s="108"/>
      <c r="DGI100" s="108"/>
      <c r="DGJ100" s="108"/>
      <c r="DGK100" s="108"/>
      <c r="DGL100" s="108"/>
      <c r="DGM100" s="108"/>
      <c r="DGN100" s="108"/>
      <c r="DGO100" s="108"/>
      <c r="DGP100" s="108"/>
      <c r="DGQ100" s="108"/>
      <c r="DGR100" s="108"/>
      <c r="DGS100" s="108"/>
      <c r="DGT100" s="108"/>
      <c r="DGU100" s="108"/>
      <c r="DGV100" s="108"/>
      <c r="DGW100" s="108"/>
      <c r="DGX100" s="108"/>
      <c r="DGY100" s="108"/>
      <c r="DGZ100" s="108"/>
      <c r="DHA100" s="108"/>
      <c r="DHB100" s="108"/>
      <c r="DHC100" s="108"/>
      <c r="DHD100" s="108"/>
      <c r="DHE100" s="108"/>
      <c r="DHF100" s="108"/>
      <c r="DHG100" s="108"/>
      <c r="DHH100" s="108"/>
      <c r="DHI100" s="108"/>
      <c r="DHJ100" s="108"/>
      <c r="DHK100" s="108"/>
      <c r="DHL100" s="108"/>
      <c r="DHM100" s="108"/>
      <c r="DHN100" s="108"/>
      <c r="DHO100" s="108"/>
      <c r="DHP100" s="108"/>
      <c r="DHQ100" s="108"/>
      <c r="DHR100" s="108"/>
      <c r="DHS100" s="108"/>
      <c r="DHT100" s="108"/>
      <c r="DHU100" s="108"/>
      <c r="DHV100" s="108"/>
      <c r="DHW100" s="108"/>
      <c r="DHX100" s="108"/>
      <c r="DHY100" s="108"/>
      <c r="DHZ100" s="108"/>
      <c r="DIA100" s="108"/>
      <c r="DIB100" s="108"/>
      <c r="DIC100" s="108"/>
      <c r="DID100" s="108"/>
      <c r="DIE100" s="108"/>
      <c r="DIF100" s="108"/>
      <c r="DIG100" s="108"/>
      <c r="DIH100" s="108"/>
      <c r="DII100" s="108"/>
      <c r="DIJ100" s="108"/>
      <c r="DIK100" s="108"/>
      <c r="DIL100" s="108"/>
      <c r="DIM100" s="108"/>
      <c r="DIN100" s="108"/>
      <c r="DIO100" s="108"/>
      <c r="DIP100" s="108"/>
      <c r="DIQ100" s="108"/>
      <c r="DIR100" s="108"/>
      <c r="DIS100" s="108"/>
      <c r="DIT100" s="108"/>
      <c r="DIU100" s="108"/>
      <c r="DIV100" s="108"/>
      <c r="DIW100" s="108"/>
      <c r="DIX100" s="108"/>
      <c r="DIY100" s="108"/>
      <c r="DIZ100" s="108"/>
      <c r="DJA100" s="108"/>
      <c r="DJB100" s="108"/>
      <c r="DJC100" s="108"/>
      <c r="DJD100" s="108"/>
      <c r="DJE100" s="108"/>
      <c r="DJF100" s="108"/>
      <c r="DJG100" s="108"/>
      <c r="DJH100" s="108"/>
      <c r="DJI100" s="108"/>
      <c r="DJJ100" s="108"/>
      <c r="DJK100" s="108"/>
      <c r="DJL100" s="108"/>
      <c r="DJM100" s="108"/>
      <c r="DJN100" s="108"/>
      <c r="DJO100" s="108"/>
      <c r="DJP100" s="108"/>
      <c r="DJQ100" s="108"/>
      <c r="DJR100" s="108"/>
      <c r="DJS100" s="108"/>
      <c r="DJT100" s="108"/>
      <c r="DJU100" s="108"/>
      <c r="DJV100" s="108"/>
      <c r="DJW100" s="108"/>
      <c r="DJX100" s="108"/>
      <c r="DJY100" s="108"/>
      <c r="DJZ100" s="108"/>
      <c r="DKA100" s="108"/>
      <c r="DKB100" s="108"/>
      <c r="DKC100" s="108"/>
      <c r="DKD100" s="108"/>
      <c r="DKE100" s="108"/>
      <c r="DKF100" s="108"/>
      <c r="DKG100" s="108"/>
      <c r="DKH100" s="108"/>
      <c r="DKI100" s="108"/>
      <c r="DKJ100" s="108"/>
      <c r="DKK100" s="108"/>
      <c r="DKL100" s="108"/>
      <c r="DKM100" s="108"/>
      <c r="DKN100" s="108"/>
      <c r="DKO100" s="108"/>
      <c r="DKP100" s="108"/>
      <c r="DKQ100" s="108"/>
      <c r="DKR100" s="108"/>
      <c r="DKS100" s="108"/>
      <c r="DKT100" s="108"/>
      <c r="DKU100" s="108"/>
      <c r="DKV100" s="108"/>
      <c r="DKW100" s="108"/>
      <c r="DKX100" s="108"/>
      <c r="DKY100" s="108"/>
      <c r="DKZ100" s="108"/>
      <c r="DLA100" s="108"/>
      <c r="DLB100" s="108"/>
      <c r="DLC100" s="108"/>
      <c r="DLD100" s="108"/>
      <c r="DLE100" s="108"/>
      <c r="DLF100" s="108"/>
      <c r="DLG100" s="108"/>
      <c r="DLH100" s="108"/>
      <c r="DLI100" s="108"/>
      <c r="DLJ100" s="108"/>
      <c r="DLK100" s="108"/>
      <c r="DLL100" s="108"/>
      <c r="DLM100" s="108"/>
      <c r="DLN100" s="108"/>
      <c r="DLO100" s="108"/>
      <c r="DLP100" s="108"/>
      <c r="DLQ100" s="108"/>
      <c r="DLR100" s="108"/>
      <c r="DLS100" s="108"/>
      <c r="DLT100" s="108"/>
      <c r="DLU100" s="108"/>
      <c r="DLV100" s="108"/>
      <c r="DLW100" s="108"/>
      <c r="DLX100" s="108"/>
      <c r="DLY100" s="108"/>
      <c r="DLZ100" s="108"/>
      <c r="DMA100" s="108"/>
      <c r="DMB100" s="108"/>
      <c r="DMC100" s="108"/>
      <c r="DMD100" s="108"/>
      <c r="DME100" s="108"/>
      <c r="DMF100" s="108"/>
      <c r="DMG100" s="108"/>
      <c r="DMH100" s="108"/>
      <c r="DMI100" s="108"/>
      <c r="DMJ100" s="108"/>
      <c r="DMK100" s="108"/>
      <c r="DML100" s="108"/>
      <c r="DMM100" s="108"/>
      <c r="DMN100" s="108"/>
      <c r="DMO100" s="108"/>
      <c r="DMP100" s="108"/>
      <c r="DMQ100" s="108"/>
      <c r="DMR100" s="108"/>
      <c r="DMS100" s="108"/>
      <c r="DMT100" s="108"/>
      <c r="DMU100" s="108"/>
      <c r="DMV100" s="108"/>
      <c r="DMW100" s="108"/>
      <c r="DMX100" s="108"/>
      <c r="DMY100" s="108"/>
      <c r="DMZ100" s="108"/>
      <c r="DNA100" s="108"/>
      <c r="DNB100" s="108"/>
      <c r="DNC100" s="108"/>
      <c r="DND100" s="108"/>
      <c r="DNE100" s="108"/>
      <c r="DNF100" s="108"/>
      <c r="DNG100" s="108"/>
      <c r="DNH100" s="108"/>
      <c r="DNI100" s="108"/>
      <c r="DNJ100" s="108"/>
      <c r="DNK100" s="108"/>
      <c r="DNL100" s="108"/>
      <c r="DNM100" s="108"/>
      <c r="DNN100" s="108"/>
      <c r="DNO100" s="108"/>
      <c r="DNP100" s="108"/>
      <c r="DNQ100" s="108"/>
      <c r="DNR100" s="108"/>
      <c r="DNS100" s="108"/>
      <c r="DNT100" s="108"/>
      <c r="DNU100" s="108"/>
      <c r="DNV100" s="108"/>
      <c r="DNW100" s="108"/>
      <c r="DNX100" s="108"/>
      <c r="DNY100" s="108"/>
      <c r="DNZ100" s="108"/>
      <c r="DOA100" s="108"/>
      <c r="DOB100" s="108"/>
      <c r="DOC100" s="108"/>
      <c r="DOD100" s="108"/>
      <c r="DOE100" s="108"/>
      <c r="DOF100" s="108"/>
      <c r="DOG100" s="108"/>
      <c r="DOH100" s="108"/>
      <c r="DOI100" s="108"/>
      <c r="DOJ100" s="108"/>
      <c r="DOK100" s="108"/>
      <c r="DOL100" s="108"/>
      <c r="DOM100" s="108"/>
      <c r="DON100" s="108"/>
      <c r="DOO100" s="108"/>
      <c r="DOP100" s="108"/>
      <c r="DOQ100" s="108"/>
      <c r="DOR100" s="108"/>
      <c r="DOS100" s="108"/>
      <c r="DOT100" s="108"/>
      <c r="DOU100" s="108"/>
      <c r="DOV100" s="108"/>
      <c r="DOW100" s="108"/>
      <c r="DOX100" s="108"/>
      <c r="DOY100" s="108"/>
      <c r="DOZ100" s="108"/>
      <c r="DPA100" s="108"/>
      <c r="DPB100" s="108"/>
      <c r="DPC100" s="108"/>
      <c r="DPD100" s="108"/>
      <c r="DPE100" s="108"/>
      <c r="DPF100" s="108"/>
      <c r="DPG100" s="108"/>
      <c r="DPH100" s="108"/>
      <c r="DPI100" s="108"/>
      <c r="DPJ100" s="108"/>
      <c r="DPK100" s="108"/>
      <c r="DPL100" s="108"/>
      <c r="DPM100" s="108"/>
      <c r="DPN100" s="108"/>
      <c r="DPO100" s="108"/>
      <c r="DPP100" s="108"/>
      <c r="DPQ100" s="108"/>
      <c r="DPR100" s="108"/>
      <c r="DPS100" s="108"/>
      <c r="DPT100" s="108"/>
      <c r="DPU100" s="108"/>
      <c r="DPV100" s="108"/>
      <c r="DPW100" s="108"/>
      <c r="DPX100" s="108"/>
      <c r="DPY100" s="108"/>
      <c r="DPZ100" s="108"/>
      <c r="DQA100" s="108"/>
      <c r="DQB100" s="108"/>
      <c r="DQC100" s="108"/>
      <c r="DQD100" s="108"/>
      <c r="DQE100" s="108"/>
      <c r="DQF100" s="108"/>
      <c r="DQG100" s="108"/>
      <c r="DQH100" s="108"/>
      <c r="DQI100" s="108"/>
      <c r="DQJ100" s="108"/>
      <c r="DQK100" s="108"/>
      <c r="DQL100" s="108"/>
      <c r="DQM100" s="108"/>
      <c r="DQN100" s="108"/>
      <c r="DQO100" s="108"/>
      <c r="DQP100" s="108"/>
      <c r="DQQ100" s="108"/>
      <c r="DQR100" s="108"/>
      <c r="DQS100" s="108"/>
      <c r="DQT100" s="108"/>
      <c r="DQU100" s="108"/>
      <c r="DQV100" s="108"/>
      <c r="DQW100" s="108"/>
      <c r="DQX100" s="108"/>
      <c r="DQY100" s="108"/>
      <c r="DQZ100" s="108"/>
      <c r="DRA100" s="108"/>
      <c r="DRB100" s="108"/>
      <c r="DRC100" s="108"/>
      <c r="DRD100" s="108"/>
      <c r="DRE100" s="108"/>
      <c r="DRF100" s="108"/>
      <c r="DRG100" s="108"/>
      <c r="DRH100" s="108"/>
      <c r="DRI100" s="108"/>
      <c r="DRJ100" s="108"/>
      <c r="DRK100" s="108"/>
      <c r="DRL100" s="108"/>
      <c r="DRM100" s="108"/>
      <c r="DRN100" s="108"/>
      <c r="DRO100" s="108"/>
      <c r="DRP100" s="108"/>
      <c r="DRQ100" s="108"/>
      <c r="DRR100" s="108"/>
      <c r="DRS100" s="108"/>
      <c r="DRT100" s="108"/>
      <c r="DRU100" s="108"/>
      <c r="DRV100" s="108"/>
      <c r="DRW100" s="108"/>
      <c r="DRX100" s="108"/>
      <c r="DRY100" s="108"/>
      <c r="DRZ100" s="108"/>
      <c r="DSA100" s="108"/>
      <c r="DSB100" s="108"/>
      <c r="DSC100" s="108"/>
      <c r="DSD100" s="108"/>
      <c r="DSE100" s="108"/>
      <c r="DSF100" s="108"/>
      <c r="DSG100" s="108"/>
      <c r="DSH100" s="108"/>
      <c r="DSI100" s="108"/>
      <c r="DSJ100" s="108"/>
      <c r="DSK100" s="108"/>
      <c r="DSL100" s="108"/>
      <c r="DSM100" s="108"/>
      <c r="DSN100" s="108"/>
      <c r="DSO100" s="108"/>
      <c r="DSP100" s="108"/>
      <c r="DSQ100" s="108"/>
      <c r="DSR100" s="108"/>
      <c r="DSS100" s="108"/>
      <c r="DST100" s="108"/>
      <c r="DSU100" s="108"/>
      <c r="DSV100" s="108"/>
      <c r="DSW100" s="108"/>
      <c r="DSX100" s="108"/>
      <c r="DSY100" s="108"/>
      <c r="DSZ100" s="108"/>
      <c r="DTA100" s="108"/>
      <c r="DTB100" s="108"/>
      <c r="DTC100" s="108"/>
      <c r="DTD100" s="108"/>
      <c r="DTE100" s="108"/>
      <c r="DTF100" s="108"/>
      <c r="DTG100" s="108"/>
      <c r="DTH100" s="108"/>
      <c r="DTI100" s="108"/>
      <c r="DTJ100" s="108"/>
      <c r="DTK100" s="108"/>
      <c r="DTL100" s="108"/>
      <c r="DTM100" s="108"/>
      <c r="DTN100" s="108"/>
      <c r="DTO100" s="108"/>
      <c r="DTP100" s="108"/>
      <c r="DTQ100" s="108"/>
      <c r="DTR100" s="108"/>
      <c r="DTS100" s="108"/>
      <c r="DTT100" s="108"/>
      <c r="DTU100" s="108"/>
      <c r="DTV100" s="108"/>
      <c r="DTW100" s="108"/>
      <c r="DTX100" s="108"/>
      <c r="DTY100" s="108"/>
      <c r="DTZ100" s="108"/>
      <c r="DUA100" s="108"/>
      <c r="DUB100" s="108"/>
      <c r="DUC100" s="108"/>
      <c r="DUD100" s="108"/>
      <c r="DUE100" s="108"/>
      <c r="DUF100" s="108"/>
      <c r="DUG100" s="108"/>
      <c r="DUH100" s="108"/>
      <c r="DUI100" s="108"/>
      <c r="DUJ100" s="108"/>
      <c r="DUK100" s="108"/>
      <c r="DUL100" s="108"/>
      <c r="DUM100" s="108"/>
      <c r="DUN100" s="108"/>
      <c r="DUO100" s="108"/>
      <c r="DUP100" s="108"/>
      <c r="DUQ100" s="108"/>
      <c r="DUR100" s="108"/>
      <c r="DUS100" s="108"/>
      <c r="DUT100" s="108"/>
      <c r="DUU100" s="108"/>
      <c r="DUV100" s="108"/>
      <c r="DUW100" s="108"/>
      <c r="DUX100" s="108"/>
      <c r="DUY100" s="108"/>
      <c r="DUZ100" s="108"/>
      <c r="DVA100" s="108"/>
      <c r="DVB100" s="108"/>
      <c r="DVC100" s="108"/>
      <c r="DVD100" s="108"/>
      <c r="DVE100" s="108"/>
      <c r="DVF100" s="108"/>
      <c r="DVG100" s="108"/>
      <c r="DVH100" s="108"/>
      <c r="DVI100" s="108"/>
      <c r="DVJ100" s="108"/>
      <c r="DVK100" s="108"/>
      <c r="DVL100" s="108"/>
      <c r="DVM100" s="108"/>
      <c r="DVN100" s="108"/>
      <c r="DVO100" s="108"/>
      <c r="DVP100" s="108"/>
      <c r="DVQ100" s="108"/>
      <c r="DVR100" s="108"/>
      <c r="DVS100" s="108"/>
      <c r="DVT100" s="108"/>
      <c r="DVU100" s="108"/>
      <c r="DVV100" s="108"/>
      <c r="DVW100" s="108"/>
      <c r="DVX100" s="108"/>
      <c r="DVY100" s="108"/>
      <c r="DVZ100" s="108"/>
      <c r="DWA100" s="108"/>
      <c r="DWB100" s="108"/>
      <c r="DWC100" s="108"/>
      <c r="DWD100" s="108"/>
      <c r="DWE100" s="108"/>
      <c r="DWF100" s="108"/>
      <c r="DWG100" s="108"/>
      <c r="DWH100" s="108"/>
      <c r="DWI100" s="108"/>
      <c r="DWJ100" s="108"/>
      <c r="DWK100" s="108"/>
      <c r="DWL100" s="108"/>
      <c r="DWM100" s="108"/>
      <c r="DWN100" s="108"/>
      <c r="DWO100" s="108"/>
      <c r="DWP100" s="108"/>
      <c r="DWQ100" s="108"/>
      <c r="DWR100" s="108"/>
      <c r="DWS100" s="108"/>
      <c r="DWT100" s="108"/>
      <c r="DWU100" s="108"/>
      <c r="DWV100" s="108"/>
      <c r="DWW100" s="108"/>
      <c r="DWX100" s="108"/>
      <c r="DWY100" s="108"/>
      <c r="DWZ100" s="108"/>
      <c r="DXA100" s="108"/>
      <c r="DXB100" s="108"/>
      <c r="DXC100" s="108"/>
      <c r="DXD100" s="108"/>
      <c r="DXE100" s="108"/>
      <c r="DXF100" s="108"/>
      <c r="DXG100" s="108"/>
      <c r="DXH100" s="108"/>
      <c r="DXI100" s="108"/>
      <c r="DXJ100" s="108"/>
      <c r="DXK100" s="108"/>
      <c r="DXL100" s="108"/>
      <c r="DXM100" s="108"/>
      <c r="DXN100" s="108"/>
      <c r="DXO100" s="108"/>
      <c r="DXP100" s="108"/>
      <c r="DXQ100" s="108"/>
      <c r="DXR100" s="108"/>
      <c r="DXS100" s="108"/>
      <c r="DXT100" s="108"/>
      <c r="DXU100" s="108"/>
      <c r="DXV100" s="108"/>
      <c r="DXW100" s="108"/>
      <c r="DXX100" s="108"/>
      <c r="DXY100" s="108"/>
      <c r="DXZ100" s="108"/>
      <c r="DYA100" s="108"/>
      <c r="DYB100" s="108"/>
      <c r="DYC100" s="108"/>
      <c r="DYD100" s="108"/>
      <c r="DYE100" s="108"/>
      <c r="DYF100" s="108"/>
      <c r="DYG100" s="108"/>
      <c r="DYH100" s="108"/>
      <c r="DYI100" s="108"/>
      <c r="DYJ100" s="108"/>
      <c r="DYK100" s="108"/>
      <c r="DYL100" s="108"/>
      <c r="DYM100" s="108"/>
      <c r="DYN100" s="108"/>
      <c r="DYO100" s="108"/>
      <c r="DYP100" s="108"/>
      <c r="DYQ100" s="108"/>
      <c r="DYR100" s="108"/>
      <c r="DYS100" s="108"/>
      <c r="DYT100" s="108"/>
      <c r="DYU100" s="108"/>
      <c r="DYV100" s="108"/>
      <c r="DYW100" s="108"/>
      <c r="DYX100" s="108"/>
      <c r="DYY100" s="108"/>
      <c r="DYZ100" s="108"/>
      <c r="DZA100" s="108"/>
      <c r="DZB100" s="108"/>
      <c r="DZC100" s="108"/>
      <c r="DZD100" s="108"/>
      <c r="DZE100" s="108"/>
      <c r="DZF100" s="108"/>
      <c r="DZG100" s="108"/>
      <c r="DZH100" s="108"/>
      <c r="DZI100" s="108"/>
      <c r="DZJ100" s="108"/>
      <c r="DZK100" s="108"/>
      <c r="DZL100" s="108"/>
      <c r="DZM100" s="108"/>
      <c r="DZN100" s="108"/>
      <c r="DZO100" s="108"/>
      <c r="DZP100" s="108"/>
      <c r="DZQ100" s="108"/>
      <c r="DZR100" s="108"/>
      <c r="DZS100" s="108"/>
      <c r="DZT100" s="108"/>
      <c r="DZU100" s="108"/>
      <c r="DZV100" s="108"/>
      <c r="DZW100" s="108"/>
      <c r="DZX100" s="108"/>
      <c r="DZY100" s="108"/>
      <c r="DZZ100" s="108"/>
      <c r="EAA100" s="108"/>
      <c r="EAB100" s="108"/>
      <c r="EAC100" s="108"/>
      <c r="EAD100" s="108"/>
      <c r="EAE100" s="108"/>
      <c r="EAF100" s="108"/>
      <c r="EAG100" s="108"/>
      <c r="EAH100" s="108"/>
      <c r="EAI100" s="108"/>
      <c r="EAJ100" s="108"/>
      <c r="EAK100" s="108"/>
      <c r="EAL100" s="108"/>
      <c r="EAM100" s="108"/>
      <c r="EAN100" s="108"/>
      <c r="EAO100" s="108"/>
      <c r="EAP100" s="108"/>
      <c r="EAQ100" s="108"/>
      <c r="EAR100" s="108"/>
      <c r="EAS100" s="108"/>
      <c r="EAT100" s="108"/>
      <c r="EAU100" s="108"/>
      <c r="EAV100" s="108"/>
      <c r="EAW100" s="108"/>
      <c r="EAX100" s="108"/>
      <c r="EAY100" s="108"/>
      <c r="EAZ100" s="108"/>
      <c r="EBA100" s="108"/>
      <c r="EBB100" s="108"/>
      <c r="EBC100" s="108"/>
      <c r="EBD100" s="108"/>
      <c r="EBE100" s="108"/>
      <c r="EBF100" s="108"/>
      <c r="EBG100" s="108"/>
      <c r="EBH100" s="108"/>
      <c r="EBI100" s="108"/>
      <c r="EBJ100" s="108"/>
      <c r="EBK100" s="108"/>
      <c r="EBL100" s="108"/>
      <c r="EBM100" s="108"/>
      <c r="EBN100" s="108"/>
      <c r="EBO100" s="108"/>
      <c r="EBP100" s="108"/>
      <c r="EBQ100" s="108"/>
      <c r="EBR100" s="108"/>
      <c r="EBS100" s="108"/>
      <c r="EBT100" s="108"/>
      <c r="EBU100" s="108"/>
      <c r="EBV100" s="108"/>
      <c r="EBW100" s="108"/>
      <c r="EBX100" s="108"/>
      <c r="EBY100" s="108"/>
      <c r="EBZ100" s="108"/>
      <c r="ECA100" s="108"/>
      <c r="ECB100" s="108"/>
      <c r="ECC100" s="108"/>
      <c r="ECD100" s="108"/>
      <c r="ECE100" s="108"/>
      <c r="ECF100" s="108"/>
      <c r="ECG100" s="108"/>
      <c r="ECH100" s="108"/>
      <c r="ECI100" s="108"/>
      <c r="ECJ100" s="108"/>
      <c r="ECK100" s="108"/>
      <c r="ECL100" s="108"/>
      <c r="ECM100" s="108"/>
      <c r="ECN100" s="108"/>
      <c r="ECO100" s="108"/>
      <c r="ECP100" s="108"/>
      <c r="ECQ100" s="108"/>
      <c r="ECR100" s="108"/>
      <c r="ECS100" s="108"/>
      <c r="ECT100" s="108"/>
      <c r="ECU100" s="108"/>
      <c r="ECV100" s="108"/>
      <c r="ECW100" s="108"/>
      <c r="ECX100" s="108"/>
      <c r="ECY100" s="108"/>
      <c r="ECZ100" s="108"/>
      <c r="EDA100" s="108"/>
      <c r="EDB100" s="108"/>
      <c r="EDC100" s="108"/>
      <c r="EDD100" s="108"/>
      <c r="EDE100" s="108"/>
      <c r="EDF100" s="108"/>
      <c r="EDG100" s="108"/>
      <c r="EDH100" s="108"/>
      <c r="EDI100" s="108"/>
      <c r="EDJ100" s="108"/>
      <c r="EDK100" s="108"/>
      <c r="EDL100" s="108"/>
      <c r="EDM100" s="108"/>
      <c r="EDN100" s="108"/>
      <c r="EDO100" s="108"/>
      <c r="EDP100" s="108"/>
      <c r="EDQ100" s="108"/>
      <c r="EDR100" s="108"/>
      <c r="EDS100" s="108"/>
      <c r="EDT100" s="108"/>
      <c r="EDU100" s="108"/>
      <c r="EDV100" s="108"/>
      <c r="EDW100" s="108"/>
      <c r="EDX100" s="108"/>
      <c r="EDY100" s="108"/>
      <c r="EDZ100" s="108"/>
      <c r="EEA100" s="108"/>
      <c r="EEB100" s="108"/>
      <c r="EEC100" s="108"/>
      <c r="EED100" s="108"/>
      <c r="EEE100" s="108"/>
      <c r="EEF100" s="108"/>
      <c r="EEG100" s="108"/>
      <c r="EEH100" s="108"/>
      <c r="EEI100" s="108"/>
      <c r="EEJ100" s="108"/>
      <c r="EEK100" s="108"/>
      <c r="EEL100" s="108"/>
      <c r="EEM100" s="108"/>
      <c r="EEN100" s="108"/>
      <c r="EEO100" s="108"/>
      <c r="EEP100" s="108"/>
      <c r="EEQ100" s="108"/>
      <c r="EER100" s="108"/>
      <c r="EES100" s="108"/>
      <c r="EET100" s="108"/>
      <c r="EEU100" s="108"/>
      <c r="EEV100" s="108"/>
      <c r="EEW100" s="108"/>
      <c r="EEX100" s="108"/>
      <c r="EEY100" s="108"/>
      <c r="EEZ100" s="108"/>
      <c r="EFA100" s="108"/>
      <c r="EFB100" s="108"/>
      <c r="EFC100" s="108"/>
      <c r="EFD100" s="108"/>
      <c r="EFE100" s="108"/>
      <c r="EFF100" s="108"/>
      <c r="EFG100" s="108"/>
      <c r="EFH100" s="108"/>
      <c r="EFI100" s="108"/>
      <c r="EFJ100" s="108"/>
      <c r="EFK100" s="108"/>
      <c r="EFL100" s="108"/>
      <c r="EFM100" s="108"/>
      <c r="EFN100" s="108"/>
      <c r="EFO100" s="108"/>
      <c r="EFP100" s="108"/>
      <c r="EFQ100" s="108"/>
      <c r="EFR100" s="108"/>
      <c r="EFS100" s="108"/>
      <c r="EFT100" s="108"/>
      <c r="EFU100" s="108"/>
      <c r="EFV100" s="108"/>
      <c r="EFW100" s="108"/>
      <c r="EFX100" s="108"/>
      <c r="EFY100" s="108"/>
      <c r="EFZ100" s="108"/>
      <c r="EGA100" s="108"/>
      <c r="EGB100" s="108"/>
      <c r="EGC100" s="108"/>
      <c r="EGD100" s="108"/>
      <c r="EGE100" s="108"/>
      <c r="EGF100" s="108"/>
      <c r="EGG100" s="108"/>
      <c r="EGH100" s="108"/>
      <c r="EGI100" s="108"/>
      <c r="EGJ100" s="108"/>
      <c r="EGK100" s="108"/>
      <c r="EGL100" s="108"/>
      <c r="EGM100" s="108"/>
      <c r="EGN100" s="108"/>
      <c r="EGO100" s="108"/>
      <c r="EGP100" s="108"/>
      <c r="EGQ100" s="108"/>
      <c r="EGR100" s="108"/>
      <c r="EGS100" s="108"/>
      <c r="EGT100" s="108"/>
      <c r="EGU100" s="108"/>
      <c r="EGV100" s="108"/>
      <c r="EGW100" s="108"/>
      <c r="EGX100" s="108"/>
      <c r="EGY100" s="108"/>
      <c r="EGZ100" s="108"/>
      <c r="EHA100" s="108"/>
      <c r="EHB100" s="108"/>
      <c r="EHC100" s="108"/>
      <c r="EHD100" s="108"/>
      <c r="EHE100" s="108"/>
      <c r="EHF100" s="108"/>
      <c r="EHG100" s="108"/>
      <c r="EHH100" s="108"/>
      <c r="EHI100" s="108"/>
      <c r="EHJ100" s="108"/>
      <c r="EHK100" s="108"/>
      <c r="EHL100" s="108"/>
      <c r="EHM100" s="108"/>
      <c r="EHN100" s="108"/>
      <c r="EHO100" s="108"/>
      <c r="EHP100" s="108"/>
      <c r="EHQ100" s="108"/>
      <c r="EHR100" s="108"/>
      <c r="EHS100" s="108"/>
      <c r="EHT100" s="108"/>
      <c r="EHU100" s="108"/>
      <c r="EHV100" s="108"/>
      <c r="EHW100" s="108"/>
      <c r="EHX100" s="108"/>
      <c r="EHY100" s="108"/>
      <c r="EHZ100" s="108"/>
      <c r="EIA100" s="108"/>
      <c r="EIB100" s="108"/>
      <c r="EIC100" s="108"/>
      <c r="EID100" s="108"/>
      <c r="EIE100" s="108"/>
      <c r="EIF100" s="108"/>
      <c r="EIG100" s="108"/>
      <c r="EIH100" s="108"/>
      <c r="EII100" s="108"/>
      <c r="EIJ100" s="108"/>
      <c r="EIK100" s="108"/>
      <c r="EIL100" s="108"/>
      <c r="EIM100" s="108"/>
      <c r="EIN100" s="108"/>
      <c r="EIO100" s="108"/>
      <c r="EIP100" s="108"/>
      <c r="EIQ100" s="108"/>
      <c r="EIR100" s="108"/>
      <c r="EIS100" s="108"/>
      <c r="EIT100" s="108"/>
      <c r="EIU100" s="108"/>
      <c r="EIV100" s="108"/>
      <c r="EIW100" s="108"/>
      <c r="EIX100" s="108"/>
      <c r="EIY100" s="108"/>
      <c r="EIZ100" s="108"/>
      <c r="EJA100" s="108"/>
      <c r="EJB100" s="108"/>
      <c r="EJC100" s="108"/>
      <c r="EJD100" s="108"/>
      <c r="EJE100" s="108"/>
      <c r="EJF100" s="108"/>
      <c r="EJG100" s="108"/>
      <c r="EJH100" s="108"/>
      <c r="EJI100" s="108"/>
      <c r="EJJ100" s="108"/>
      <c r="EJK100" s="108"/>
      <c r="EJL100" s="108"/>
      <c r="EJM100" s="108"/>
      <c r="EJN100" s="108"/>
      <c r="EJO100" s="108"/>
      <c r="EJP100" s="108"/>
      <c r="EJQ100" s="108"/>
      <c r="EJR100" s="108"/>
      <c r="EJS100" s="108"/>
      <c r="EJT100" s="108"/>
      <c r="EJU100" s="108"/>
      <c r="EJV100" s="108"/>
      <c r="EJW100" s="108"/>
      <c r="EJX100" s="108"/>
      <c r="EJY100" s="108"/>
      <c r="EJZ100" s="108"/>
      <c r="EKA100" s="108"/>
      <c r="EKB100" s="108"/>
      <c r="EKC100" s="108"/>
      <c r="EKD100" s="108"/>
      <c r="EKE100" s="108"/>
      <c r="EKF100" s="108"/>
      <c r="EKG100" s="108"/>
      <c r="EKH100" s="108"/>
      <c r="EKI100" s="108"/>
      <c r="EKJ100" s="108"/>
      <c r="EKK100" s="108"/>
      <c r="EKL100" s="108"/>
      <c r="EKM100" s="108"/>
      <c r="EKN100" s="108"/>
      <c r="EKO100" s="108"/>
      <c r="EKP100" s="108"/>
      <c r="EKQ100" s="108"/>
      <c r="EKR100" s="108"/>
      <c r="EKS100" s="108"/>
      <c r="EKT100" s="108"/>
      <c r="EKU100" s="108"/>
      <c r="EKV100" s="108"/>
      <c r="EKW100" s="108"/>
      <c r="EKX100" s="108"/>
      <c r="EKY100" s="108"/>
      <c r="EKZ100" s="108"/>
      <c r="ELA100" s="108"/>
      <c r="ELB100" s="108"/>
      <c r="ELC100" s="108"/>
      <c r="ELD100" s="108"/>
      <c r="ELE100" s="108"/>
      <c r="ELF100" s="108"/>
      <c r="ELG100" s="108"/>
      <c r="ELH100" s="108"/>
      <c r="ELI100" s="108"/>
      <c r="ELJ100" s="108"/>
      <c r="ELK100" s="108"/>
      <c r="ELL100" s="108"/>
      <c r="ELM100" s="108"/>
      <c r="ELN100" s="108"/>
      <c r="ELO100" s="108"/>
      <c r="ELP100" s="108"/>
      <c r="ELQ100" s="108"/>
      <c r="ELR100" s="108"/>
      <c r="ELS100" s="108"/>
      <c r="ELT100" s="108"/>
      <c r="ELU100" s="108"/>
      <c r="ELV100" s="108"/>
      <c r="ELW100" s="108"/>
      <c r="ELX100" s="108"/>
      <c r="ELY100" s="108"/>
      <c r="ELZ100" s="108"/>
      <c r="EMA100" s="108"/>
      <c r="EMB100" s="108"/>
      <c r="EMC100" s="108"/>
      <c r="EMD100" s="108"/>
      <c r="EME100" s="108"/>
      <c r="EMF100" s="108"/>
      <c r="EMG100" s="108"/>
      <c r="EMH100" s="108"/>
      <c r="EMI100" s="108"/>
      <c r="EMJ100" s="108"/>
      <c r="EMK100" s="108"/>
      <c r="EML100" s="108"/>
      <c r="EMM100" s="108"/>
      <c r="EMN100" s="108"/>
      <c r="EMO100" s="108"/>
      <c r="EMP100" s="108"/>
      <c r="EMQ100" s="108"/>
      <c r="EMR100" s="108"/>
      <c r="EMS100" s="108"/>
      <c r="EMT100" s="108"/>
      <c r="EMU100" s="108"/>
      <c r="EMV100" s="108"/>
      <c r="EMW100" s="108"/>
      <c r="EMX100" s="108"/>
      <c r="EMY100" s="108"/>
      <c r="EMZ100" s="108"/>
      <c r="ENA100" s="108"/>
      <c r="ENB100" s="108"/>
      <c r="ENC100" s="108"/>
      <c r="END100" s="108"/>
      <c r="ENE100" s="108"/>
      <c r="ENF100" s="108"/>
      <c r="ENG100" s="108"/>
      <c r="ENH100" s="108"/>
      <c r="ENI100" s="108"/>
      <c r="ENJ100" s="108"/>
      <c r="ENK100" s="108"/>
      <c r="ENL100" s="108"/>
      <c r="ENM100" s="108"/>
      <c r="ENN100" s="108"/>
      <c r="ENO100" s="108"/>
      <c r="ENP100" s="108"/>
      <c r="ENQ100" s="108"/>
      <c r="ENR100" s="108"/>
      <c r="ENS100" s="108"/>
      <c r="ENT100" s="108"/>
      <c r="ENU100" s="108"/>
      <c r="ENV100" s="108"/>
      <c r="ENW100" s="108"/>
      <c r="ENX100" s="108"/>
      <c r="ENY100" s="108"/>
      <c r="ENZ100" s="108"/>
      <c r="EOA100" s="108"/>
      <c r="EOB100" s="108"/>
      <c r="EOC100" s="108"/>
      <c r="EOD100" s="108"/>
      <c r="EOE100" s="108"/>
      <c r="EOF100" s="108"/>
      <c r="EOG100" s="108"/>
      <c r="EOH100" s="108"/>
      <c r="EOI100" s="108"/>
      <c r="EOJ100" s="108"/>
      <c r="EOK100" s="108"/>
      <c r="EOL100" s="108"/>
      <c r="EOM100" s="108"/>
      <c r="EON100" s="108"/>
      <c r="EOO100" s="108"/>
      <c r="EOP100" s="108"/>
      <c r="EOQ100" s="108"/>
      <c r="EOR100" s="108"/>
      <c r="EOS100" s="108"/>
      <c r="EOT100" s="108"/>
      <c r="EOU100" s="108"/>
      <c r="EOV100" s="108"/>
      <c r="EOW100" s="108"/>
      <c r="EOX100" s="108"/>
      <c r="EOY100" s="108"/>
      <c r="EOZ100" s="108"/>
      <c r="EPA100" s="108"/>
      <c r="EPB100" s="108"/>
      <c r="EPC100" s="108"/>
      <c r="EPD100" s="108"/>
      <c r="EPE100" s="108"/>
      <c r="EPF100" s="108"/>
      <c r="EPG100" s="108"/>
      <c r="EPH100" s="108"/>
      <c r="EPI100" s="108"/>
      <c r="EPJ100" s="108"/>
      <c r="EPK100" s="108"/>
      <c r="EPL100" s="108"/>
      <c r="EPM100" s="108"/>
      <c r="EPN100" s="108"/>
      <c r="EPO100" s="108"/>
      <c r="EPP100" s="108"/>
      <c r="EPQ100" s="108"/>
      <c r="EPR100" s="108"/>
      <c r="EPS100" s="108"/>
      <c r="EPT100" s="108"/>
      <c r="EPU100" s="108"/>
      <c r="EPV100" s="108"/>
      <c r="EPW100" s="108"/>
      <c r="EPX100" s="108"/>
      <c r="EPY100" s="108"/>
      <c r="EPZ100" s="108"/>
      <c r="EQA100" s="108"/>
      <c r="EQB100" s="108"/>
      <c r="EQC100" s="108"/>
      <c r="EQD100" s="108"/>
      <c r="EQE100" s="108"/>
      <c r="EQF100" s="108"/>
      <c r="EQG100" s="108"/>
      <c r="EQH100" s="108"/>
      <c r="EQI100" s="108"/>
      <c r="EQJ100" s="108"/>
      <c r="EQK100" s="108"/>
      <c r="EQL100" s="108"/>
      <c r="EQM100" s="108"/>
      <c r="EQN100" s="108"/>
      <c r="EQO100" s="108"/>
      <c r="EQP100" s="108"/>
      <c r="EQQ100" s="108"/>
      <c r="EQR100" s="108"/>
      <c r="EQS100" s="108"/>
      <c r="EQT100" s="108"/>
      <c r="EQU100" s="108"/>
      <c r="EQV100" s="108"/>
      <c r="EQW100" s="108"/>
      <c r="EQX100" s="108"/>
      <c r="EQY100" s="108"/>
      <c r="EQZ100" s="108"/>
      <c r="ERA100" s="108"/>
      <c r="ERB100" s="108"/>
      <c r="ERC100" s="108"/>
      <c r="ERD100" s="108"/>
      <c r="ERE100" s="108"/>
      <c r="ERF100" s="108"/>
      <c r="ERG100" s="108"/>
      <c r="ERH100" s="108"/>
      <c r="ERI100" s="108"/>
      <c r="ERJ100" s="108"/>
      <c r="ERK100" s="108"/>
      <c r="ERL100" s="108"/>
      <c r="ERM100" s="108"/>
      <c r="ERN100" s="108"/>
      <c r="ERO100" s="108"/>
      <c r="ERP100" s="108"/>
      <c r="ERQ100" s="108"/>
      <c r="ERR100" s="108"/>
      <c r="ERS100" s="108"/>
      <c r="ERT100" s="108"/>
      <c r="ERU100" s="108"/>
      <c r="ERV100" s="108"/>
      <c r="ERW100" s="108"/>
      <c r="ERX100" s="108"/>
      <c r="ERY100" s="108"/>
      <c r="ERZ100" s="108"/>
      <c r="ESA100" s="108"/>
      <c r="ESB100" s="108"/>
      <c r="ESC100" s="108"/>
      <c r="ESD100" s="108"/>
      <c r="ESE100" s="108"/>
      <c r="ESF100" s="108"/>
      <c r="ESG100" s="108"/>
      <c r="ESH100" s="108"/>
      <c r="ESI100" s="108"/>
      <c r="ESJ100" s="108"/>
      <c r="ESK100" s="108"/>
      <c r="ESL100" s="108"/>
      <c r="ESM100" s="108"/>
      <c r="ESN100" s="108"/>
      <c r="ESO100" s="108"/>
      <c r="ESP100" s="108"/>
      <c r="ESQ100" s="108"/>
      <c r="ESR100" s="108"/>
      <c r="ESS100" s="108"/>
      <c r="EST100" s="108"/>
      <c r="ESU100" s="108"/>
      <c r="ESV100" s="108"/>
      <c r="ESW100" s="108"/>
      <c r="ESX100" s="108"/>
      <c r="ESY100" s="108"/>
      <c r="ESZ100" s="108"/>
      <c r="ETA100" s="108"/>
      <c r="ETB100" s="108"/>
      <c r="ETC100" s="108"/>
      <c r="ETD100" s="108"/>
      <c r="ETE100" s="108"/>
      <c r="ETF100" s="108"/>
      <c r="ETG100" s="108"/>
      <c r="ETH100" s="108"/>
      <c r="ETI100" s="108"/>
      <c r="ETJ100" s="108"/>
      <c r="ETK100" s="108"/>
      <c r="ETL100" s="108"/>
      <c r="ETM100" s="108"/>
      <c r="ETN100" s="108"/>
      <c r="ETO100" s="108"/>
      <c r="ETP100" s="108"/>
      <c r="ETQ100" s="108"/>
      <c r="ETR100" s="108"/>
      <c r="ETS100" s="108"/>
      <c r="ETT100" s="108"/>
      <c r="ETU100" s="108"/>
      <c r="ETV100" s="108"/>
      <c r="ETW100" s="108"/>
      <c r="ETX100" s="108"/>
      <c r="ETY100" s="108"/>
      <c r="ETZ100" s="108"/>
      <c r="EUA100" s="108"/>
      <c r="EUB100" s="108"/>
      <c r="EUC100" s="108"/>
      <c r="EUD100" s="108"/>
      <c r="EUE100" s="108"/>
      <c r="EUF100" s="108"/>
      <c r="EUG100" s="108"/>
      <c r="EUH100" s="108"/>
      <c r="EUI100" s="108"/>
      <c r="EUJ100" s="108"/>
      <c r="EUK100" s="108"/>
      <c r="EUL100" s="108"/>
      <c r="EUM100" s="108"/>
      <c r="EUN100" s="108"/>
      <c r="EUO100" s="108"/>
      <c r="EUP100" s="108"/>
      <c r="EUQ100" s="108"/>
      <c r="EUR100" s="108"/>
      <c r="EUS100" s="108"/>
      <c r="EUT100" s="108"/>
      <c r="EUU100" s="108"/>
      <c r="EUV100" s="108"/>
      <c r="EUW100" s="108"/>
      <c r="EUX100" s="108"/>
      <c r="EUY100" s="108"/>
      <c r="EUZ100" s="108"/>
      <c r="EVA100" s="108"/>
      <c r="EVB100" s="108"/>
      <c r="EVC100" s="108"/>
      <c r="EVD100" s="108"/>
      <c r="EVE100" s="108"/>
      <c r="EVF100" s="108"/>
      <c r="EVG100" s="108"/>
      <c r="EVH100" s="108"/>
      <c r="EVI100" s="108"/>
      <c r="EVJ100" s="108"/>
      <c r="EVK100" s="108"/>
      <c r="EVL100" s="108"/>
      <c r="EVM100" s="108"/>
      <c r="EVN100" s="108"/>
      <c r="EVO100" s="108"/>
      <c r="EVP100" s="108"/>
      <c r="EVQ100" s="108"/>
      <c r="EVR100" s="108"/>
      <c r="EVS100" s="108"/>
      <c r="EVT100" s="108"/>
      <c r="EVU100" s="108"/>
      <c r="EVV100" s="108"/>
      <c r="EVW100" s="108"/>
      <c r="EVX100" s="108"/>
      <c r="EVY100" s="108"/>
      <c r="EVZ100" s="108"/>
      <c r="EWA100" s="108"/>
      <c r="EWB100" s="108"/>
      <c r="EWC100" s="108"/>
      <c r="EWD100" s="108"/>
      <c r="EWE100" s="108"/>
      <c r="EWF100" s="108"/>
      <c r="EWG100" s="108"/>
      <c r="EWH100" s="108"/>
      <c r="EWI100" s="108"/>
      <c r="EWJ100" s="108"/>
      <c r="EWK100" s="108"/>
      <c r="EWL100" s="108"/>
      <c r="EWM100" s="108"/>
      <c r="EWN100" s="108"/>
      <c r="EWO100" s="108"/>
      <c r="EWP100" s="108"/>
      <c r="EWQ100" s="108"/>
      <c r="EWR100" s="108"/>
      <c r="EWS100" s="108"/>
      <c r="EWT100" s="108"/>
      <c r="EWU100" s="108"/>
      <c r="EWV100" s="108"/>
      <c r="EWW100" s="108"/>
      <c r="EWX100" s="108"/>
      <c r="EWY100" s="108"/>
      <c r="EWZ100" s="108"/>
      <c r="EXA100" s="108"/>
      <c r="EXB100" s="108"/>
      <c r="EXC100" s="108"/>
      <c r="EXD100" s="108"/>
      <c r="EXE100" s="108"/>
      <c r="EXF100" s="108"/>
      <c r="EXG100" s="108"/>
      <c r="EXH100" s="108"/>
      <c r="EXI100" s="108"/>
      <c r="EXJ100" s="108"/>
      <c r="EXK100" s="108"/>
      <c r="EXL100" s="108"/>
      <c r="EXM100" s="108"/>
      <c r="EXN100" s="108"/>
      <c r="EXO100" s="108"/>
      <c r="EXP100" s="108"/>
      <c r="EXQ100" s="108"/>
      <c r="EXR100" s="108"/>
      <c r="EXS100" s="108"/>
      <c r="EXT100" s="108"/>
      <c r="EXU100" s="108"/>
      <c r="EXV100" s="108"/>
      <c r="EXW100" s="108"/>
      <c r="EXX100" s="108"/>
      <c r="EXY100" s="108"/>
      <c r="EXZ100" s="108"/>
      <c r="EYA100" s="108"/>
      <c r="EYB100" s="108"/>
      <c r="EYC100" s="108"/>
      <c r="EYD100" s="108"/>
      <c r="EYE100" s="108"/>
      <c r="EYF100" s="108"/>
      <c r="EYG100" s="108"/>
      <c r="EYH100" s="108"/>
      <c r="EYI100" s="108"/>
      <c r="EYJ100" s="108"/>
      <c r="EYK100" s="108"/>
      <c r="EYL100" s="108"/>
      <c r="EYM100" s="108"/>
      <c r="EYN100" s="108"/>
      <c r="EYO100" s="108"/>
      <c r="EYP100" s="108"/>
      <c r="EYQ100" s="108"/>
      <c r="EYR100" s="108"/>
      <c r="EYS100" s="108"/>
      <c r="EYT100" s="108"/>
      <c r="EYU100" s="108"/>
      <c r="EYV100" s="108"/>
      <c r="EYW100" s="108"/>
      <c r="EYX100" s="108"/>
      <c r="EYY100" s="108"/>
      <c r="EYZ100" s="108"/>
      <c r="EZA100" s="108"/>
      <c r="EZB100" s="108"/>
      <c r="EZC100" s="108"/>
      <c r="EZD100" s="108"/>
      <c r="EZE100" s="108"/>
      <c r="EZF100" s="108"/>
      <c r="EZG100" s="108"/>
      <c r="EZH100" s="108"/>
      <c r="EZI100" s="108"/>
      <c r="EZJ100" s="108"/>
      <c r="EZK100" s="108"/>
      <c r="EZL100" s="108"/>
      <c r="EZM100" s="108"/>
      <c r="EZN100" s="108"/>
      <c r="EZO100" s="108"/>
      <c r="EZP100" s="108"/>
      <c r="EZQ100" s="108"/>
      <c r="EZR100" s="108"/>
      <c r="EZS100" s="108"/>
      <c r="EZT100" s="108"/>
      <c r="EZU100" s="108"/>
      <c r="EZV100" s="108"/>
      <c r="EZW100" s="108"/>
      <c r="EZX100" s="108"/>
      <c r="EZY100" s="108"/>
      <c r="EZZ100" s="108"/>
      <c r="FAA100" s="108"/>
      <c r="FAB100" s="108"/>
      <c r="FAC100" s="108"/>
      <c r="FAD100" s="108"/>
      <c r="FAE100" s="108"/>
      <c r="FAF100" s="108"/>
      <c r="FAG100" s="108"/>
      <c r="FAH100" s="108"/>
      <c r="FAI100" s="108"/>
      <c r="FAJ100" s="108"/>
      <c r="FAK100" s="108"/>
      <c r="FAL100" s="108"/>
      <c r="FAM100" s="108"/>
      <c r="FAN100" s="108"/>
      <c r="FAO100" s="108"/>
      <c r="FAP100" s="108"/>
      <c r="FAQ100" s="108"/>
      <c r="FAR100" s="108"/>
      <c r="FAS100" s="108"/>
      <c r="FAT100" s="108"/>
      <c r="FAU100" s="108"/>
      <c r="FAV100" s="108"/>
      <c r="FAW100" s="108"/>
      <c r="FAX100" s="108"/>
      <c r="FAY100" s="108"/>
      <c r="FAZ100" s="108"/>
      <c r="FBA100" s="108"/>
      <c r="FBB100" s="108"/>
      <c r="FBC100" s="108"/>
      <c r="FBD100" s="108"/>
      <c r="FBE100" s="108"/>
      <c r="FBF100" s="108"/>
      <c r="FBG100" s="108"/>
      <c r="FBH100" s="108"/>
      <c r="FBI100" s="108"/>
      <c r="FBJ100" s="108"/>
      <c r="FBK100" s="108"/>
      <c r="FBL100" s="108"/>
      <c r="FBM100" s="108"/>
      <c r="FBN100" s="108"/>
      <c r="FBO100" s="108"/>
      <c r="FBP100" s="108"/>
      <c r="FBQ100" s="108"/>
      <c r="FBR100" s="108"/>
      <c r="FBS100" s="108"/>
      <c r="FBT100" s="108"/>
      <c r="FBU100" s="108"/>
      <c r="FBV100" s="108"/>
      <c r="FBW100" s="108"/>
      <c r="FBX100" s="108"/>
      <c r="FBY100" s="108"/>
      <c r="FBZ100" s="108"/>
      <c r="FCA100" s="108"/>
      <c r="FCB100" s="108"/>
      <c r="FCC100" s="108"/>
      <c r="FCD100" s="108"/>
      <c r="FCE100" s="108"/>
      <c r="FCF100" s="108"/>
      <c r="FCG100" s="108"/>
      <c r="FCH100" s="108"/>
      <c r="FCI100" s="108"/>
      <c r="FCJ100" s="108"/>
      <c r="FCK100" s="108"/>
      <c r="FCL100" s="108"/>
      <c r="FCM100" s="108"/>
      <c r="FCN100" s="108"/>
      <c r="FCO100" s="108"/>
      <c r="FCP100" s="108"/>
      <c r="FCQ100" s="108"/>
      <c r="FCR100" s="108"/>
      <c r="FCS100" s="108"/>
      <c r="FCT100" s="108"/>
      <c r="FCU100" s="108"/>
      <c r="FCV100" s="108"/>
      <c r="FCW100" s="108"/>
      <c r="FCX100" s="108"/>
      <c r="FCY100" s="108"/>
      <c r="FCZ100" s="108"/>
      <c r="FDA100" s="108"/>
      <c r="FDB100" s="108"/>
      <c r="FDC100" s="108"/>
      <c r="FDD100" s="108"/>
      <c r="FDE100" s="108"/>
      <c r="FDF100" s="108"/>
      <c r="FDG100" s="108"/>
      <c r="FDH100" s="108"/>
      <c r="FDI100" s="108"/>
      <c r="FDJ100" s="108"/>
      <c r="FDK100" s="108"/>
      <c r="FDL100" s="108"/>
      <c r="FDM100" s="108"/>
      <c r="FDN100" s="108"/>
      <c r="FDO100" s="108"/>
      <c r="FDP100" s="108"/>
      <c r="FDQ100" s="108"/>
      <c r="FDR100" s="108"/>
      <c r="FDS100" s="108"/>
      <c r="FDT100" s="108"/>
      <c r="FDU100" s="108"/>
      <c r="FDV100" s="108"/>
      <c r="FDW100" s="108"/>
      <c r="FDX100" s="108"/>
      <c r="FDY100" s="108"/>
      <c r="FDZ100" s="108"/>
      <c r="FEA100" s="108"/>
      <c r="FEB100" s="108"/>
      <c r="FEC100" s="108"/>
      <c r="FED100" s="108"/>
      <c r="FEE100" s="108"/>
      <c r="FEF100" s="108"/>
      <c r="FEG100" s="108"/>
      <c r="FEH100" s="108"/>
      <c r="FEI100" s="108"/>
      <c r="FEJ100" s="108"/>
      <c r="FEK100" s="108"/>
      <c r="FEL100" s="108"/>
      <c r="FEM100" s="108"/>
      <c r="FEN100" s="108"/>
      <c r="FEO100" s="108"/>
      <c r="FEP100" s="108"/>
      <c r="FEQ100" s="108"/>
      <c r="FER100" s="108"/>
      <c r="FES100" s="108"/>
      <c r="FET100" s="108"/>
      <c r="FEU100" s="108"/>
      <c r="FEV100" s="108"/>
      <c r="FEW100" s="108"/>
      <c r="FEX100" s="108"/>
      <c r="FEY100" s="108"/>
      <c r="FEZ100" s="108"/>
      <c r="FFA100" s="108"/>
      <c r="FFB100" s="108"/>
      <c r="FFC100" s="108"/>
      <c r="FFD100" s="108"/>
      <c r="FFE100" s="108"/>
      <c r="FFF100" s="108"/>
      <c r="FFG100" s="108"/>
      <c r="FFH100" s="108"/>
      <c r="FFI100" s="108"/>
      <c r="FFJ100" s="108"/>
      <c r="FFK100" s="108"/>
      <c r="FFL100" s="108"/>
      <c r="FFM100" s="108"/>
      <c r="FFN100" s="108"/>
      <c r="FFO100" s="108"/>
      <c r="FFP100" s="108"/>
      <c r="FFQ100" s="108"/>
      <c r="FFR100" s="108"/>
      <c r="FFS100" s="108"/>
      <c r="FFT100" s="108"/>
      <c r="FFU100" s="108"/>
      <c r="FFV100" s="108"/>
      <c r="FFW100" s="108"/>
      <c r="FFX100" s="108"/>
      <c r="FFY100" s="108"/>
      <c r="FFZ100" s="108"/>
      <c r="FGA100" s="108"/>
      <c r="FGB100" s="108"/>
      <c r="FGC100" s="108"/>
      <c r="FGD100" s="108"/>
      <c r="FGE100" s="108"/>
      <c r="FGF100" s="108"/>
      <c r="FGG100" s="108"/>
      <c r="FGH100" s="108"/>
      <c r="FGI100" s="108"/>
      <c r="FGJ100" s="108"/>
      <c r="FGK100" s="108"/>
      <c r="FGL100" s="108"/>
      <c r="FGM100" s="108"/>
      <c r="FGN100" s="108"/>
      <c r="FGO100" s="108"/>
      <c r="FGP100" s="108"/>
      <c r="FGQ100" s="108"/>
      <c r="FGR100" s="108"/>
      <c r="FGS100" s="108"/>
      <c r="FGT100" s="108"/>
      <c r="FGU100" s="108"/>
      <c r="FGV100" s="108"/>
      <c r="FGW100" s="108"/>
      <c r="FGX100" s="108"/>
      <c r="FGY100" s="108"/>
      <c r="FGZ100" s="108"/>
      <c r="FHA100" s="108"/>
      <c r="FHB100" s="108"/>
      <c r="FHC100" s="108"/>
      <c r="FHD100" s="108"/>
      <c r="FHE100" s="108"/>
      <c r="FHF100" s="108"/>
      <c r="FHG100" s="108"/>
      <c r="FHH100" s="108"/>
      <c r="FHI100" s="108"/>
      <c r="FHJ100" s="108"/>
      <c r="FHK100" s="108"/>
      <c r="FHL100" s="108"/>
      <c r="FHM100" s="108"/>
      <c r="FHN100" s="108"/>
      <c r="FHO100" s="108"/>
      <c r="FHP100" s="108"/>
      <c r="FHQ100" s="108"/>
      <c r="FHR100" s="108"/>
      <c r="FHS100" s="108"/>
      <c r="FHT100" s="108"/>
      <c r="FHU100" s="108"/>
      <c r="FHV100" s="108"/>
      <c r="FHW100" s="108"/>
      <c r="FHX100" s="108"/>
      <c r="FHY100" s="108"/>
      <c r="FHZ100" s="108"/>
      <c r="FIA100" s="108"/>
      <c r="FIB100" s="108"/>
      <c r="FIC100" s="108"/>
      <c r="FID100" s="108"/>
      <c r="FIE100" s="108"/>
      <c r="FIF100" s="108"/>
      <c r="FIG100" s="108"/>
      <c r="FIH100" s="108"/>
      <c r="FII100" s="108"/>
      <c r="FIJ100" s="108"/>
      <c r="FIK100" s="108"/>
      <c r="FIL100" s="108"/>
      <c r="FIM100" s="108"/>
      <c r="FIN100" s="108"/>
      <c r="FIO100" s="108"/>
      <c r="FIP100" s="108"/>
      <c r="FIQ100" s="108"/>
      <c r="FIR100" s="108"/>
      <c r="FIS100" s="108"/>
      <c r="FIT100" s="108"/>
      <c r="FIU100" s="108"/>
      <c r="FIV100" s="108"/>
      <c r="FIW100" s="108"/>
      <c r="FIX100" s="108"/>
      <c r="FIY100" s="108"/>
      <c r="FIZ100" s="108"/>
      <c r="FJA100" s="108"/>
      <c r="FJB100" s="108"/>
      <c r="FJC100" s="108"/>
      <c r="FJD100" s="108"/>
      <c r="FJE100" s="108"/>
      <c r="FJF100" s="108"/>
      <c r="FJG100" s="108"/>
      <c r="FJH100" s="108"/>
      <c r="FJI100" s="108"/>
      <c r="FJJ100" s="108"/>
      <c r="FJK100" s="108"/>
      <c r="FJL100" s="108"/>
      <c r="FJM100" s="108"/>
      <c r="FJN100" s="108"/>
      <c r="FJO100" s="108"/>
      <c r="FJP100" s="108"/>
      <c r="FJQ100" s="108"/>
      <c r="FJR100" s="108"/>
      <c r="FJS100" s="108"/>
      <c r="FJT100" s="108"/>
      <c r="FJU100" s="108"/>
      <c r="FJV100" s="108"/>
      <c r="FJW100" s="108"/>
      <c r="FJX100" s="108"/>
      <c r="FJY100" s="108"/>
      <c r="FJZ100" s="108"/>
      <c r="FKA100" s="108"/>
      <c r="FKB100" s="108"/>
      <c r="FKC100" s="108"/>
      <c r="FKD100" s="108"/>
      <c r="FKE100" s="108"/>
      <c r="FKF100" s="108"/>
      <c r="FKG100" s="108"/>
      <c r="FKH100" s="108"/>
      <c r="FKI100" s="108"/>
      <c r="FKJ100" s="108"/>
      <c r="FKK100" s="108"/>
      <c r="FKL100" s="108"/>
      <c r="FKM100" s="108"/>
      <c r="FKN100" s="108"/>
      <c r="FKO100" s="108"/>
      <c r="FKP100" s="108"/>
      <c r="FKQ100" s="108"/>
      <c r="FKR100" s="108"/>
      <c r="FKS100" s="108"/>
      <c r="FKT100" s="108"/>
      <c r="FKU100" s="108"/>
      <c r="FKV100" s="108"/>
      <c r="FKW100" s="108"/>
      <c r="FKX100" s="108"/>
      <c r="FKY100" s="108"/>
      <c r="FKZ100" s="108"/>
      <c r="FLA100" s="108"/>
      <c r="FLB100" s="108"/>
      <c r="FLC100" s="108"/>
      <c r="FLD100" s="108"/>
      <c r="FLE100" s="108"/>
      <c r="FLF100" s="108"/>
      <c r="FLG100" s="108"/>
      <c r="FLH100" s="108"/>
      <c r="FLI100" s="108"/>
      <c r="FLJ100" s="108"/>
      <c r="FLK100" s="108"/>
      <c r="FLL100" s="108"/>
      <c r="FLM100" s="108"/>
      <c r="FLN100" s="108"/>
      <c r="FLO100" s="108"/>
      <c r="FLP100" s="108"/>
      <c r="FLQ100" s="108"/>
      <c r="FLR100" s="108"/>
      <c r="FLS100" s="108"/>
      <c r="FLT100" s="108"/>
      <c r="FLU100" s="108"/>
      <c r="FLV100" s="108"/>
      <c r="FLW100" s="108"/>
      <c r="FLX100" s="108"/>
      <c r="FLY100" s="108"/>
      <c r="FLZ100" s="108"/>
      <c r="FMA100" s="108"/>
      <c r="FMB100" s="108"/>
      <c r="FMC100" s="108"/>
      <c r="FMD100" s="108"/>
      <c r="FME100" s="108"/>
      <c r="FMF100" s="108"/>
      <c r="FMG100" s="108"/>
      <c r="FMH100" s="108"/>
      <c r="FMI100" s="108"/>
      <c r="FMJ100" s="108"/>
      <c r="FMK100" s="108"/>
      <c r="FML100" s="108"/>
      <c r="FMM100" s="108"/>
      <c r="FMN100" s="108"/>
      <c r="FMO100" s="108"/>
      <c r="FMP100" s="108"/>
      <c r="FMQ100" s="108"/>
      <c r="FMR100" s="108"/>
      <c r="FMS100" s="108"/>
      <c r="FMT100" s="108"/>
      <c r="FMU100" s="108"/>
      <c r="FMV100" s="108"/>
      <c r="FMW100" s="108"/>
      <c r="FMX100" s="108"/>
      <c r="FMY100" s="108"/>
      <c r="FMZ100" s="108"/>
      <c r="FNA100" s="108"/>
      <c r="FNB100" s="108"/>
      <c r="FNC100" s="108"/>
      <c r="FND100" s="108"/>
      <c r="FNE100" s="108"/>
      <c r="FNF100" s="108"/>
      <c r="FNG100" s="108"/>
      <c r="FNH100" s="108"/>
      <c r="FNI100" s="108"/>
      <c r="FNJ100" s="108"/>
      <c r="FNK100" s="108"/>
      <c r="FNL100" s="108"/>
      <c r="FNM100" s="108"/>
      <c r="FNN100" s="108"/>
      <c r="FNO100" s="108"/>
      <c r="FNP100" s="108"/>
      <c r="FNQ100" s="108"/>
      <c r="FNR100" s="108"/>
      <c r="FNS100" s="108"/>
      <c r="FNT100" s="108"/>
      <c r="FNU100" s="108"/>
      <c r="FNV100" s="108"/>
      <c r="FNW100" s="108"/>
      <c r="FNX100" s="108"/>
      <c r="FNY100" s="108"/>
      <c r="FNZ100" s="108"/>
      <c r="FOA100" s="108"/>
      <c r="FOB100" s="108"/>
      <c r="FOC100" s="108"/>
      <c r="FOD100" s="108"/>
      <c r="FOE100" s="108"/>
      <c r="FOF100" s="108"/>
      <c r="FOG100" s="108"/>
      <c r="FOH100" s="108"/>
      <c r="FOI100" s="108"/>
      <c r="FOJ100" s="108"/>
      <c r="FOK100" s="108"/>
      <c r="FOL100" s="108"/>
      <c r="FOM100" s="108"/>
      <c r="FON100" s="108"/>
      <c r="FOO100" s="108"/>
      <c r="FOP100" s="108"/>
      <c r="FOQ100" s="108"/>
      <c r="FOR100" s="108"/>
      <c r="FOS100" s="108"/>
      <c r="FOT100" s="108"/>
      <c r="FOU100" s="108"/>
      <c r="FOV100" s="108"/>
      <c r="FOW100" s="108"/>
      <c r="FOX100" s="108"/>
      <c r="FOY100" s="108"/>
      <c r="FOZ100" s="108"/>
      <c r="FPA100" s="108"/>
      <c r="FPB100" s="108"/>
      <c r="FPC100" s="108"/>
      <c r="FPD100" s="108"/>
      <c r="FPE100" s="108"/>
      <c r="FPF100" s="108"/>
      <c r="FPG100" s="108"/>
      <c r="FPH100" s="108"/>
      <c r="FPI100" s="108"/>
      <c r="FPJ100" s="108"/>
      <c r="FPK100" s="108"/>
      <c r="FPL100" s="108"/>
      <c r="FPM100" s="108"/>
      <c r="FPN100" s="108"/>
      <c r="FPO100" s="108"/>
      <c r="FPP100" s="108"/>
      <c r="FPQ100" s="108"/>
      <c r="FPR100" s="108"/>
      <c r="FPS100" s="108"/>
      <c r="FPT100" s="108"/>
      <c r="FPU100" s="108"/>
      <c r="FPV100" s="108"/>
      <c r="FPW100" s="108"/>
      <c r="FPX100" s="108"/>
      <c r="FPY100" s="108"/>
      <c r="FPZ100" s="108"/>
      <c r="FQA100" s="108"/>
      <c r="FQB100" s="108"/>
      <c r="FQC100" s="108"/>
      <c r="FQD100" s="108"/>
      <c r="FQE100" s="108"/>
      <c r="FQF100" s="108"/>
      <c r="FQG100" s="108"/>
      <c r="FQH100" s="108"/>
      <c r="FQI100" s="108"/>
      <c r="FQJ100" s="108"/>
      <c r="FQK100" s="108"/>
      <c r="FQL100" s="108"/>
      <c r="FQM100" s="108"/>
      <c r="FQN100" s="108"/>
      <c r="FQO100" s="108"/>
      <c r="FQP100" s="108"/>
      <c r="FQQ100" s="108"/>
      <c r="FQR100" s="108"/>
      <c r="FQS100" s="108"/>
      <c r="FQT100" s="108"/>
      <c r="FQU100" s="108"/>
      <c r="FQV100" s="108"/>
      <c r="FQW100" s="108"/>
      <c r="FQX100" s="108"/>
      <c r="FQY100" s="108"/>
      <c r="FQZ100" s="108"/>
      <c r="FRA100" s="108"/>
      <c r="FRB100" s="108"/>
      <c r="FRC100" s="108"/>
      <c r="FRD100" s="108"/>
      <c r="FRE100" s="108"/>
      <c r="FRF100" s="108"/>
      <c r="FRG100" s="108"/>
      <c r="FRH100" s="108"/>
      <c r="FRI100" s="108"/>
      <c r="FRJ100" s="108"/>
      <c r="FRK100" s="108"/>
      <c r="FRL100" s="108"/>
      <c r="FRM100" s="108"/>
      <c r="FRN100" s="108"/>
      <c r="FRO100" s="108"/>
      <c r="FRP100" s="108"/>
      <c r="FRQ100" s="108"/>
      <c r="FRR100" s="108"/>
      <c r="FRS100" s="108"/>
      <c r="FRT100" s="108"/>
      <c r="FRU100" s="108"/>
      <c r="FRV100" s="108"/>
      <c r="FRW100" s="108"/>
      <c r="FRX100" s="108"/>
      <c r="FRY100" s="108"/>
      <c r="FRZ100" s="108"/>
      <c r="FSA100" s="108"/>
      <c r="FSB100" s="108"/>
      <c r="FSC100" s="108"/>
      <c r="FSD100" s="108"/>
      <c r="FSE100" s="108"/>
      <c r="FSF100" s="108"/>
      <c r="FSG100" s="108"/>
      <c r="FSH100" s="108"/>
      <c r="FSI100" s="108"/>
      <c r="FSJ100" s="108"/>
      <c r="FSK100" s="108"/>
      <c r="FSL100" s="108"/>
      <c r="FSM100" s="108"/>
      <c r="FSN100" s="108"/>
      <c r="FSO100" s="108"/>
      <c r="FSP100" s="108"/>
      <c r="FSQ100" s="108"/>
      <c r="FSR100" s="108"/>
      <c r="FSS100" s="108"/>
      <c r="FST100" s="108"/>
      <c r="FSU100" s="108"/>
      <c r="FSV100" s="108"/>
      <c r="FSW100" s="108"/>
      <c r="FSX100" s="108"/>
      <c r="FSY100" s="108"/>
      <c r="FSZ100" s="108"/>
      <c r="FTA100" s="108"/>
      <c r="FTB100" s="108"/>
      <c r="FTC100" s="108"/>
      <c r="FTD100" s="108"/>
      <c r="FTE100" s="108"/>
      <c r="FTF100" s="108"/>
      <c r="FTG100" s="108"/>
      <c r="FTH100" s="108"/>
      <c r="FTI100" s="108"/>
      <c r="FTJ100" s="108"/>
      <c r="FTK100" s="108"/>
      <c r="FTL100" s="108"/>
      <c r="FTM100" s="108"/>
      <c r="FTN100" s="108"/>
      <c r="FTO100" s="108"/>
      <c r="FTP100" s="108"/>
      <c r="FTQ100" s="108"/>
      <c r="FTR100" s="108"/>
      <c r="FTS100" s="108"/>
      <c r="FTT100" s="108"/>
      <c r="FTU100" s="108"/>
      <c r="FTV100" s="108"/>
      <c r="FTW100" s="108"/>
      <c r="FTX100" s="108"/>
      <c r="FTY100" s="108"/>
      <c r="FTZ100" s="108"/>
      <c r="FUA100" s="108"/>
      <c r="FUB100" s="108"/>
      <c r="FUC100" s="108"/>
      <c r="FUD100" s="108"/>
      <c r="FUE100" s="108"/>
      <c r="FUF100" s="108"/>
      <c r="FUG100" s="108"/>
      <c r="FUH100" s="108"/>
      <c r="FUI100" s="108"/>
      <c r="FUJ100" s="108"/>
      <c r="FUK100" s="108"/>
      <c r="FUL100" s="108"/>
      <c r="FUM100" s="108"/>
      <c r="FUN100" s="108"/>
      <c r="FUO100" s="108"/>
      <c r="FUP100" s="108"/>
      <c r="FUQ100" s="108"/>
      <c r="FUR100" s="108"/>
      <c r="FUS100" s="108"/>
      <c r="FUT100" s="108"/>
      <c r="FUU100" s="108"/>
      <c r="FUV100" s="108"/>
      <c r="FUW100" s="108"/>
      <c r="FUX100" s="108"/>
      <c r="FUY100" s="108"/>
      <c r="FUZ100" s="108"/>
      <c r="FVA100" s="108"/>
      <c r="FVB100" s="108"/>
      <c r="FVC100" s="108"/>
      <c r="FVD100" s="108"/>
      <c r="FVE100" s="108"/>
      <c r="FVF100" s="108"/>
      <c r="FVG100" s="108"/>
      <c r="FVH100" s="108"/>
      <c r="FVI100" s="108"/>
      <c r="FVJ100" s="108"/>
      <c r="FVK100" s="108"/>
      <c r="FVL100" s="108"/>
      <c r="FVM100" s="108"/>
      <c r="FVN100" s="108"/>
      <c r="FVO100" s="108"/>
      <c r="FVP100" s="108"/>
      <c r="FVQ100" s="108"/>
      <c r="FVR100" s="108"/>
      <c r="FVS100" s="108"/>
      <c r="FVT100" s="108"/>
      <c r="FVU100" s="108"/>
      <c r="FVV100" s="108"/>
      <c r="FVW100" s="108"/>
      <c r="FVX100" s="108"/>
      <c r="FVY100" s="108"/>
      <c r="FVZ100" s="108"/>
      <c r="FWA100" s="108"/>
      <c r="FWB100" s="108"/>
      <c r="FWC100" s="108"/>
      <c r="FWD100" s="108"/>
      <c r="FWE100" s="108"/>
      <c r="FWF100" s="108"/>
      <c r="FWG100" s="108"/>
      <c r="FWH100" s="108"/>
      <c r="FWI100" s="108"/>
      <c r="FWJ100" s="108"/>
      <c r="FWK100" s="108"/>
      <c r="FWL100" s="108"/>
      <c r="FWM100" s="108"/>
      <c r="FWN100" s="108"/>
      <c r="FWO100" s="108"/>
      <c r="FWP100" s="108"/>
      <c r="FWQ100" s="108"/>
      <c r="FWR100" s="108"/>
      <c r="FWS100" s="108"/>
      <c r="FWT100" s="108"/>
      <c r="FWU100" s="108"/>
      <c r="FWV100" s="108"/>
      <c r="FWW100" s="108"/>
      <c r="FWX100" s="108"/>
      <c r="FWY100" s="108"/>
      <c r="FWZ100" s="108"/>
      <c r="FXA100" s="108"/>
      <c r="FXB100" s="108"/>
      <c r="FXC100" s="108"/>
      <c r="FXD100" s="108"/>
      <c r="FXE100" s="108"/>
      <c r="FXF100" s="108"/>
      <c r="FXG100" s="108"/>
      <c r="FXH100" s="108"/>
      <c r="FXI100" s="108"/>
      <c r="FXJ100" s="108"/>
      <c r="FXK100" s="108"/>
      <c r="FXL100" s="108"/>
      <c r="FXM100" s="108"/>
      <c r="FXN100" s="108"/>
      <c r="FXO100" s="108"/>
      <c r="FXP100" s="108"/>
      <c r="FXQ100" s="108"/>
      <c r="FXR100" s="108"/>
      <c r="FXS100" s="108"/>
      <c r="FXT100" s="108"/>
      <c r="FXU100" s="108"/>
      <c r="FXV100" s="108"/>
      <c r="FXW100" s="108"/>
      <c r="FXX100" s="108"/>
      <c r="FXY100" s="108"/>
      <c r="FXZ100" s="108"/>
      <c r="FYA100" s="108"/>
      <c r="FYB100" s="108"/>
      <c r="FYC100" s="108"/>
      <c r="FYD100" s="108"/>
      <c r="FYE100" s="108"/>
      <c r="FYF100" s="108"/>
      <c r="FYG100" s="108"/>
      <c r="FYH100" s="108"/>
      <c r="FYI100" s="108"/>
      <c r="FYJ100" s="108"/>
      <c r="FYK100" s="108"/>
      <c r="FYL100" s="108"/>
      <c r="FYM100" s="108"/>
      <c r="FYN100" s="108"/>
      <c r="FYO100" s="108"/>
      <c r="FYP100" s="108"/>
      <c r="FYQ100" s="108"/>
      <c r="FYR100" s="108"/>
      <c r="FYS100" s="108"/>
      <c r="FYT100" s="108"/>
      <c r="FYU100" s="108"/>
      <c r="FYV100" s="108"/>
      <c r="FYW100" s="108"/>
      <c r="FYX100" s="108"/>
      <c r="FYY100" s="108"/>
      <c r="FYZ100" s="108"/>
      <c r="FZA100" s="108"/>
      <c r="FZB100" s="108"/>
      <c r="FZC100" s="108"/>
      <c r="FZD100" s="108"/>
      <c r="FZE100" s="108"/>
      <c r="FZF100" s="108"/>
      <c r="FZG100" s="108"/>
      <c r="FZH100" s="108"/>
      <c r="FZI100" s="108"/>
      <c r="FZJ100" s="108"/>
      <c r="FZK100" s="108"/>
      <c r="FZL100" s="108"/>
      <c r="FZM100" s="108"/>
      <c r="FZN100" s="108"/>
      <c r="FZO100" s="108"/>
      <c r="FZP100" s="108"/>
      <c r="FZQ100" s="108"/>
      <c r="FZR100" s="108"/>
      <c r="FZS100" s="108"/>
      <c r="FZT100" s="108"/>
      <c r="FZU100" s="108"/>
      <c r="FZV100" s="108"/>
      <c r="FZW100" s="108"/>
      <c r="FZX100" s="108"/>
      <c r="FZY100" s="108"/>
      <c r="FZZ100" s="108"/>
      <c r="GAA100" s="108"/>
      <c r="GAB100" s="108"/>
      <c r="GAC100" s="108"/>
      <c r="GAD100" s="108"/>
      <c r="GAE100" s="108"/>
      <c r="GAF100" s="108"/>
      <c r="GAG100" s="108"/>
      <c r="GAH100" s="108"/>
      <c r="GAI100" s="108"/>
      <c r="GAJ100" s="108"/>
      <c r="GAK100" s="108"/>
      <c r="GAL100" s="108"/>
      <c r="GAM100" s="108"/>
      <c r="GAN100" s="108"/>
      <c r="GAO100" s="108"/>
      <c r="GAP100" s="108"/>
      <c r="GAQ100" s="108"/>
      <c r="GAR100" s="108"/>
      <c r="GAS100" s="108"/>
      <c r="GAT100" s="108"/>
      <c r="GAU100" s="108"/>
      <c r="GAV100" s="108"/>
      <c r="GAW100" s="108"/>
      <c r="GAX100" s="108"/>
      <c r="GAY100" s="108"/>
      <c r="GAZ100" s="108"/>
      <c r="GBA100" s="108"/>
      <c r="GBB100" s="108"/>
      <c r="GBC100" s="108"/>
      <c r="GBD100" s="108"/>
      <c r="GBE100" s="108"/>
      <c r="GBF100" s="108"/>
      <c r="GBG100" s="108"/>
      <c r="GBH100" s="108"/>
      <c r="GBI100" s="108"/>
      <c r="GBJ100" s="108"/>
      <c r="GBK100" s="108"/>
      <c r="GBL100" s="108"/>
      <c r="GBM100" s="108"/>
      <c r="GBN100" s="108"/>
      <c r="GBO100" s="108"/>
      <c r="GBP100" s="108"/>
      <c r="GBQ100" s="108"/>
      <c r="GBR100" s="108"/>
      <c r="GBS100" s="108"/>
      <c r="GBT100" s="108"/>
      <c r="GBU100" s="108"/>
      <c r="GBV100" s="108"/>
      <c r="GBW100" s="108"/>
      <c r="GBX100" s="108"/>
      <c r="GBY100" s="108"/>
      <c r="GBZ100" s="108"/>
      <c r="GCA100" s="108"/>
      <c r="GCB100" s="108"/>
      <c r="GCC100" s="108"/>
      <c r="GCD100" s="108"/>
      <c r="GCE100" s="108"/>
      <c r="GCF100" s="108"/>
      <c r="GCG100" s="108"/>
      <c r="GCH100" s="108"/>
      <c r="GCI100" s="108"/>
      <c r="GCJ100" s="108"/>
      <c r="GCK100" s="108"/>
      <c r="GCL100" s="108"/>
      <c r="GCM100" s="108"/>
      <c r="GCN100" s="108"/>
      <c r="GCO100" s="108"/>
      <c r="GCP100" s="108"/>
      <c r="GCQ100" s="108"/>
      <c r="GCR100" s="108"/>
      <c r="GCS100" s="108"/>
      <c r="GCT100" s="108"/>
      <c r="GCU100" s="108"/>
      <c r="GCV100" s="108"/>
      <c r="GCW100" s="108"/>
      <c r="GCX100" s="108"/>
      <c r="GCY100" s="108"/>
      <c r="GCZ100" s="108"/>
      <c r="GDA100" s="108"/>
      <c r="GDB100" s="108"/>
      <c r="GDC100" s="108"/>
      <c r="GDD100" s="108"/>
      <c r="GDE100" s="108"/>
      <c r="GDF100" s="108"/>
      <c r="GDG100" s="108"/>
      <c r="GDH100" s="108"/>
      <c r="GDI100" s="108"/>
      <c r="GDJ100" s="108"/>
      <c r="GDK100" s="108"/>
      <c r="GDL100" s="108"/>
      <c r="GDM100" s="108"/>
      <c r="GDN100" s="108"/>
      <c r="GDO100" s="108"/>
      <c r="GDP100" s="108"/>
      <c r="GDQ100" s="108"/>
      <c r="GDR100" s="108"/>
      <c r="GDS100" s="108"/>
      <c r="GDT100" s="108"/>
      <c r="GDU100" s="108"/>
      <c r="GDV100" s="108"/>
      <c r="GDW100" s="108"/>
      <c r="GDX100" s="108"/>
      <c r="GDY100" s="108"/>
      <c r="GDZ100" s="108"/>
      <c r="GEA100" s="108"/>
      <c r="GEB100" s="108"/>
      <c r="GEC100" s="108"/>
      <c r="GED100" s="108"/>
      <c r="GEE100" s="108"/>
      <c r="GEF100" s="108"/>
      <c r="GEG100" s="108"/>
      <c r="GEH100" s="108"/>
      <c r="GEI100" s="108"/>
      <c r="GEJ100" s="108"/>
      <c r="GEK100" s="108"/>
      <c r="GEL100" s="108"/>
      <c r="GEM100" s="108"/>
      <c r="GEN100" s="108"/>
      <c r="GEO100" s="108"/>
      <c r="GEP100" s="108"/>
      <c r="GEQ100" s="108"/>
      <c r="GER100" s="108"/>
      <c r="GES100" s="108"/>
      <c r="GET100" s="108"/>
      <c r="GEU100" s="108"/>
      <c r="GEV100" s="108"/>
      <c r="GEW100" s="108"/>
      <c r="GEX100" s="108"/>
      <c r="GEY100" s="108"/>
      <c r="GEZ100" s="108"/>
      <c r="GFA100" s="108"/>
      <c r="GFB100" s="108"/>
      <c r="GFC100" s="108"/>
      <c r="GFD100" s="108"/>
      <c r="GFE100" s="108"/>
      <c r="GFF100" s="108"/>
      <c r="GFG100" s="108"/>
      <c r="GFH100" s="108"/>
      <c r="GFI100" s="108"/>
      <c r="GFJ100" s="108"/>
      <c r="GFK100" s="108"/>
      <c r="GFL100" s="108"/>
      <c r="GFM100" s="108"/>
      <c r="GFN100" s="108"/>
      <c r="GFO100" s="108"/>
      <c r="GFP100" s="108"/>
      <c r="GFQ100" s="108"/>
      <c r="GFR100" s="108"/>
      <c r="GFS100" s="108"/>
      <c r="GFT100" s="108"/>
      <c r="GFU100" s="108"/>
      <c r="GFV100" s="108"/>
      <c r="GFW100" s="108"/>
      <c r="GFX100" s="108"/>
      <c r="GFY100" s="108"/>
      <c r="GFZ100" s="108"/>
      <c r="GGA100" s="108"/>
      <c r="GGB100" s="108"/>
      <c r="GGC100" s="108"/>
      <c r="GGD100" s="108"/>
      <c r="GGE100" s="108"/>
      <c r="GGF100" s="108"/>
      <c r="GGG100" s="108"/>
      <c r="GGH100" s="108"/>
      <c r="GGI100" s="108"/>
      <c r="GGJ100" s="108"/>
      <c r="GGK100" s="108"/>
      <c r="GGL100" s="108"/>
      <c r="GGM100" s="108"/>
      <c r="GGN100" s="108"/>
      <c r="GGO100" s="108"/>
      <c r="GGP100" s="108"/>
      <c r="GGQ100" s="108"/>
      <c r="GGR100" s="108"/>
      <c r="GGS100" s="108"/>
      <c r="GGT100" s="108"/>
      <c r="GGU100" s="108"/>
      <c r="GGV100" s="108"/>
      <c r="GGW100" s="108"/>
      <c r="GGX100" s="108"/>
      <c r="GGY100" s="108"/>
      <c r="GGZ100" s="108"/>
      <c r="GHA100" s="108"/>
      <c r="GHB100" s="108"/>
      <c r="GHC100" s="108"/>
      <c r="GHD100" s="108"/>
      <c r="GHE100" s="108"/>
      <c r="GHF100" s="108"/>
      <c r="GHG100" s="108"/>
      <c r="GHH100" s="108"/>
      <c r="GHI100" s="108"/>
      <c r="GHJ100" s="108"/>
      <c r="GHK100" s="108"/>
      <c r="GHL100" s="108"/>
      <c r="GHM100" s="108"/>
      <c r="GHN100" s="108"/>
      <c r="GHO100" s="108"/>
      <c r="GHP100" s="108"/>
      <c r="GHQ100" s="108"/>
      <c r="GHR100" s="108"/>
      <c r="GHS100" s="108"/>
      <c r="GHT100" s="108"/>
      <c r="GHU100" s="108"/>
      <c r="GHV100" s="108"/>
      <c r="GHW100" s="108"/>
      <c r="GHX100" s="108"/>
      <c r="GHY100" s="108"/>
      <c r="GHZ100" s="108"/>
      <c r="GIA100" s="108"/>
      <c r="GIB100" s="108"/>
      <c r="GIC100" s="108"/>
      <c r="GID100" s="108"/>
      <c r="GIE100" s="108"/>
      <c r="GIF100" s="108"/>
      <c r="GIG100" s="108"/>
      <c r="GIH100" s="108"/>
      <c r="GII100" s="108"/>
      <c r="GIJ100" s="108"/>
      <c r="GIK100" s="108"/>
      <c r="GIL100" s="108"/>
      <c r="GIM100" s="108"/>
      <c r="GIN100" s="108"/>
      <c r="GIO100" s="108"/>
      <c r="GIP100" s="108"/>
      <c r="GIQ100" s="108"/>
      <c r="GIR100" s="108"/>
      <c r="GIS100" s="108"/>
      <c r="GIT100" s="108"/>
      <c r="GIU100" s="108"/>
      <c r="GIV100" s="108"/>
      <c r="GIW100" s="108"/>
      <c r="GIX100" s="108"/>
      <c r="GIY100" s="108"/>
      <c r="GIZ100" s="108"/>
      <c r="GJA100" s="108"/>
      <c r="GJB100" s="108"/>
      <c r="GJC100" s="108"/>
      <c r="GJD100" s="108"/>
      <c r="GJE100" s="108"/>
      <c r="GJF100" s="108"/>
      <c r="GJG100" s="108"/>
      <c r="GJH100" s="108"/>
      <c r="GJI100" s="108"/>
      <c r="GJJ100" s="108"/>
      <c r="GJK100" s="108"/>
      <c r="GJL100" s="108"/>
      <c r="GJM100" s="108"/>
      <c r="GJN100" s="108"/>
      <c r="GJO100" s="108"/>
      <c r="GJP100" s="108"/>
      <c r="GJQ100" s="108"/>
      <c r="GJR100" s="108"/>
      <c r="GJS100" s="108"/>
      <c r="GJT100" s="108"/>
      <c r="GJU100" s="108"/>
      <c r="GJV100" s="108"/>
      <c r="GJW100" s="108"/>
      <c r="GJX100" s="108"/>
      <c r="GJY100" s="108"/>
      <c r="GJZ100" s="108"/>
      <c r="GKA100" s="108"/>
      <c r="GKB100" s="108"/>
      <c r="GKC100" s="108"/>
      <c r="GKD100" s="108"/>
      <c r="GKE100" s="108"/>
      <c r="GKF100" s="108"/>
      <c r="GKG100" s="108"/>
      <c r="GKH100" s="108"/>
      <c r="GKI100" s="108"/>
      <c r="GKJ100" s="108"/>
      <c r="GKK100" s="108"/>
      <c r="GKL100" s="108"/>
      <c r="GKM100" s="108"/>
      <c r="GKN100" s="108"/>
      <c r="GKO100" s="108"/>
      <c r="GKP100" s="108"/>
      <c r="GKQ100" s="108"/>
      <c r="GKR100" s="108"/>
      <c r="GKS100" s="108"/>
      <c r="GKT100" s="108"/>
      <c r="GKU100" s="108"/>
      <c r="GKV100" s="108"/>
      <c r="GKW100" s="108"/>
      <c r="GKX100" s="108"/>
      <c r="GKY100" s="108"/>
      <c r="GKZ100" s="108"/>
      <c r="GLA100" s="108"/>
      <c r="GLB100" s="108"/>
      <c r="GLC100" s="108"/>
      <c r="GLD100" s="108"/>
      <c r="GLE100" s="108"/>
      <c r="GLF100" s="108"/>
      <c r="GLG100" s="108"/>
      <c r="GLH100" s="108"/>
      <c r="GLI100" s="108"/>
      <c r="GLJ100" s="108"/>
      <c r="GLK100" s="108"/>
      <c r="GLL100" s="108"/>
      <c r="GLM100" s="108"/>
      <c r="GLN100" s="108"/>
      <c r="GLO100" s="108"/>
      <c r="GLP100" s="108"/>
      <c r="GLQ100" s="108"/>
      <c r="GLR100" s="108"/>
      <c r="GLS100" s="108"/>
      <c r="GLT100" s="108"/>
      <c r="GLU100" s="108"/>
      <c r="GLV100" s="108"/>
      <c r="GLW100" s="108"/>
      <c r="GLX100" s="108"/>
      <c r="GLY100" s="108"/>
      <c r="GLZ100" s="108"/>
      <c r="GMA100" s="108"/>
      <c r="GMB100" s="108"/>
      <c r="GMC100" s="108"/>
      <c r="GMD100" s="108"/>
      <c r="GME100" s="108"/>
      <c r="GMF100" s="108"/>
      <c r="GMG100" s="108"/>
      <c r="GMH100" s="108"/>
      <c r="GMI100" s="108"/>
      <c r="GMJ100" s="108"/>
      <c r="GMK100" s="108"/>
      <c r="GML100" s="108"/>
      <c r="GMM100" s="108"/>
      <c r="GMN100" s="108"/>
      <c r="GMO100" s="108"/>
      <c r="GMP100" s="108"/>
      <c r="GMQ100" s="108"/>
      <c r="GMR100" s="108"/>
      <c r="GMS100" s="108"/>
      <c r="GMT100" s="108"/>
      <c r="GMU100" s="108"/>
      <c r="GMV100" s="108"/>
      <c r="GMW100" s="108"/>
      <c r="GMX100" s="108"/>
      <c r="GMY100" s="108"/>
      <c r="GMZ100" s="108"/>
      <c r="GNA100" s="108"/>
      <c r="GNB100" s="108"/>
      <c r="GNC100" s="108"/>
      <c r="GND100" s="108"/>
      <c r="GNE100" s="108"/>
      <c r="GNF100" s="108"/>
      <c r="GNG100" s="108"/>
      <c r="GNH100" s="108"/>
      <c r="GNI100" s="108"/>
      <c r="GNJ100" s="108"/>
      <c r="GNK100" s="108"/>
      <c r="GNL100" s="108"/>
      <c r="GNM100" s="108"/>
      <c r="GNN100" s="108"/>
      <c r="GNO100" s="108"/>
      <c r="GNP100" s="108"/>
      <c r="GNQ100" s="108"/>
      <c r="GNR100" s="108"/>
      <c r="GNS100" s="108"/>
      <c r="GNT100" s="108"/>
      <c r="GNU100" s="108"/>
      <c r="GNV100" s="108"/>
      <c r="GNW100" s="108"/>
      <c r="GNX100" s="108"/>
      <c r="GNY100" s="108"/>
      <c r="GNZ100" s="108"/>
      <c r="GOA100" s="108"/>
      <c r="GOB100" s="108"/>
      <c r="GOC100" s="108"/>
      <c r="GOD100" s="108"/>
      <c r="GOE100" s="108"/>
      <c r="GOF100" s="108"/>
      <c r="GOG100" s="108"/>
      <c r="GOH100" s="108"/>
      <c r="GOI100" s="108"/>
      <c r="GOJ100" s="108"/>
      <c r="GOK100" s="108"/>
      <c r="GOL100" s="108"/>
      <c r="GOM100" s="108"/>
      <c r="GON100" s="108"/>
      <c r="GOO100" s="108"/>
      <c r="GOP100" s="108"/>
      <c r="GOQ100" s="108"/>
      <c r="GOR100" s="108"/>
      <c r="GOS100" s="108"/>
      <c r="GOT100" s="108"/>
      <c r="GOU100" s="108"/>
      <c r="GOV100" s="108"/>
      <c r="GOW100" s="108"/>
      <c r="GOX100" s="108"/>
      <c r="GOY100" s="108"/>
      <c r="GOZ100" s="108"/>
      <c r="GPA100" s="108"/>
      <c r="GPB100" s="108"/>
      <c r="GPC100" s="108"/>
      <c r="GPD100" s="108"/>
      <c r="GPE100" s="108"/>
      <c r="GPF100" s="108"/>
      <c r="GPG100" s="108"/>
      <c r="GPH100" s="108"/>
      <c r="GPI100" s="108"/>
      <c r="GPJ100" s="108"/>
      <c r="GPK100" s="108"/>
      <c r="GPL100" s="108"/>
      <c r="GPM100" s="108"/>
      <c r="GPN100" s="108"/>
      <c r="GPO100" s="108"/>
      <c r="GPP100" s="108"/>
      <c r="GPQ100" s="108"/>
      <c r="GPR100" s="108"/>
      <c r="GPS100" s="108"/>
      <c r="GPT100" s="108"/>
      <c r="GPU100" s="108"/>
      <c r="GPV100" s="108"/>
      <c r="GPW100" s="108"/>
      <c r="GPX100" s="108"/>
      <c r="GPY100" s="108"/>
      <c r="GPZ100" s="108"/>
      <c r="GQA100" s="108"/>
      <c r="GQB100" s="108"/>
      <c r="GQC100" s="108"/>
      <c r="GQD100" s="108"/>
      <c r="GQE100" s="108"/>
      <c r="GQF100" s="108"/>
      <c r="GQG100" s="108"/>
      <c r="GQH100" s="108"/>
      <c r="GQI100" s="108"/>
      <c r="GQJ100" s="108"/>
      <c r="GQK100" s="108"/>
      <c r="GQL100" s="108"/>
      <c r="GQM100" s="108"/>
      <c r="GQN100" s="108"/>
      <c r="GQO100" s="108"/>
      <c r="GQP100" s="108"/>
      <c r="GQQ100" s="108"/>
      <c r="GQR100" s="108"/>
      <c r="GQS100" s="108"/>
      <c r="GQT100" s="108"/>
      <c r="GQU100" s="108"/>
      <c r="GQV100" s="108"/>
      <c r="GQW100" s="108"/>
      <c r="GQX100" s="108"/>
      <c r="GQY100" s="108"/>
      <c r="GQZ100" s="108"/>
      <c r="GRA100" s="108"/>
      <c r="GRB100" s="108"/>
      <c r="GRC100" s="108"/>
      <c r="GRD100" s="108"/>
      <c r="GRE100" s="108"/>
      <c r="GRF100" s="108"/>
      <c r="GRG100" s="108"/>
      <c r="GRH100" s="108"/>
      <c r="GRI100" s="108"/>
      <c r="GRJ100" s="108"/>
      <c r="GRK100" s="108"/>
      <c r="GRL100" s="108"/>
      <c r="GRM100" s="108"/>
      <c r="GRN100" s="108"/>
      <c r="GRO100" s="108"/>
      <c r="GRP100" s="108"/>
      <c r="GRQ100" s="108"/>
      <c r="GRR100" s="108"/>
      <c r="GRS100" s="108"/>
      <c r="GRT100" s="108"/>
      <c r="GRU100" s="108"/>
      <c r="GRV100" s="108"/>
      <c r="GRW100" s="108"/>
      <c r="GRX100" s="108"/>
      <c r="GRY100" s="108"/>
      <c r="GRZ100" s="108"/>
      <c r="GSA100" s="108"/>
      <c r="GSB100" s="108"/>
      <c r="GSC100" s="108"/>
      <c r="GSD100" s="108"/>
      <c r="GSE100" s="108"/>
      <c r="GSF100" s="108"/>
      <c r="GSG100" s="108"/>
      <c r="GSH100" s="108"/>
      <c r="GSI100" s="108"/>
      <c r="GSJ100" s="108"/>
      <c r="GSK100" s="108"/>
      <c r="GSL100" s="108"/>
      <c r="GSM100" s="108"/>
      <c r="GSN100" s="108"/>
      <c r="GSO100" s="108"/>
      <c r="GSP100" s="108"/>
      <c r="GSQ100" s="108"/>
      <c r="GSR100" s="108"/>
      <c r="GSS100" s="108"/>
      <c r="GST100" s="108"/>
      <c r="GSU100" s="108"/>
      <c r="GSV100" s="108"/>
      <c r="GSW100" s="108"/>
      <c r="GSX100" s="108"/>
      <c r="GSY100" s="108"/>
      <c r="GSZ100" s="108"/>
      <c r="GTA100" s="108"/>
      <c r="GTB100" s="108"/>
      <c r="GTC100" s="108"/>
      <c r="GTD100" s="108"/>
      <c r="GTE100" s="108"/>
      <c r="GTF100" s="108"/>
      <c r="GTG100" s="108"/>
      <c r="GTH100" s="108"/>
      <c r="GTI100" s="108"/>
      <c r="GTJ100" s="108"/>
      <c r="GTK100" s="108"/>
      <c r="GTL100" s="108"/>
      <c r="GTM100" s="108"/>
      <c r="GTN100" s="108"/>
      <c r="GTO100" s="108"/>
      <c r="GTP100" s="108"/>
      <c r="GTQ100" s="108"/>
      <c r="GTR100" s="108"/>
      <c r="GTS100" s="108"/>
      <c r="GTT100" s="108"/>
      <c r="GTU100" s="108"/>
      <c r="GTV100" s="108"/>
      <c r="GTW100" s="108"/>
      <c r="GTX100" s="108"/>
      <c r="GTY100" s="108"/>
      <c r="GTZ100" s="108"/>
      <c r="GUA100" s="108"/>
      <c r="GUB100" s="108"/>
      <c r="GUC100" s="108"/>
      <c r="GUD100" s="108"/>
      <c r="GUE100" s="108"/>
      <c r="GUF100" s="108"/>
      <c r="GUG100" s="108"/>
      <c r="GUH100" s="108"/>
      <c r="GUI100" s="108"/>
      <c r="GUJ100" s="108"/>
      <c r="GUK100" s="108"/>
      <c r="GUL100" s="108"/>
      <c r="GUM100" s="108"/>
      <c r="GUN100" s="108"/>
      <c r="GUO100" s="108"/>
      <c r="GUP100" s="108"/>
      <c r="GUQ100" s="108"/>
      <c r="GUR100" s="108"/>
      <c r="GUS100" s="108"/>
      <c r="GUT100" s="108"/>
      <c r="GUU100" s="108"/>
      <c r="GUV100" s="108"/>
      <c r="GUW100" s="108"/>
      <c r="GUX100" s="108"/>
      <c r="GUY100" s="108"/>
      <c r="GUZ100" s="108"/>
      <c r="GVA100" s="108"/>
      <c r="GVB100" s="108"/>
      <c r="GVC100" s="108"/>
      <c r="GVD100" s="108"/>
      <c r="GVE100" s="108"/>
      <c r="GVF100" s="108"/>
      <c r="GVG100" s="108"/>
      <c r="GVH100" s="108"/>
      <c r="GVI100" s="108"/>
      <c r="GVJ100" s="108"/>
      <c r="GVK100" s="108"/>
      <c r="GVL100" s="108"/>
      <c r="GVM100" s="108"/>
      <c r="GVN100" s="108"/>
      <c r="GVO100" s="108"/>
      <c r="GVP100" s="108"/>
      <c r="GVQ100" s="108"/>
      <c r="GVR100" s="108"/>
      <c r="GVS100" s="108"/>
      <c r="GVT100" s="108"/>
      <c r="GVU100" s="108"/>
      <c r="GVV100" s="108"/>
      <c r="GVW100" s="108"/>
      <c r="GVX100" s="108"/>
      <c r="GVY100" s="108"/>
      <c r="GVZ100" s="108"/>
      <c r="GWA100" s="108"/>
      <c r="GWB100" s="108"/>
      <c r="GWC100" s="108"/>
      <c r="GWD100" s="108"/>
      <c r="GWE100" s="108"/>
      <c r="GWF100" s="108"/>
      <c r="GWG100" s="108"/>
      <c r="GWH100" s="108"/>
      <c r="GWI100" s="108"/>
      <c r="GWJ100" s="108"/>
      <c r="GWK100" s="108"/>
      <c r="GWL100" s="108"/>
      <c r="GWM100" s="108"/>
      <c r="GWN100" s="108"/>
      <c r="GWO100" s="108"/>
      <c r="GWP100" s="108"/>
      <c r="GWQ100" s="108"/>
      <c r="GWR100" s="108"/>
      <c r="GWS100" s="108"/>
      <c r="GWT100" s="108"/>
      <c r="GWU100" s="108"/>
      <c r="GWV100" s="108"/>
      <c r="GWW100" s="108"/>
      <c r="GWX100" s="108"/>
      <c r="GWY100" s="108"/>
      <c r="GWZ100" s="108"/>
      <c r="GXA100" s="108"/>
      <c r="GXB100" s="108"/>
      <c r="GXC100" s="108"/>
      <c r="GXD100" s="108"/>
      <c r="GXE100" s="108"/>
      <c r="GXF100" s="108"/>
      <c r="GXG100" s="108"/>
      <c r="GXH100" s="108"/>
      <c r="GXI100" s="108"/>
      <c r="GXJ100" s="108"/>
      <c r="GXK100" s="108"/>
      <c r="GXL100" s="108"/>
      <c r="GXM100" s="108"/>
      <c r="GXN100" s="108"/>
      <c r="GXO100" s="108"/>
      <c r="GXP100" s="108"/>
      <c r="GXQ100" s="108"/>
      <c r="GXR100" s="108"/>
      <c r="GXS100" s="108"/>
      <c r="GXT100" s="108"/>
      <c r="GXU100" s="108"/>
      <c r="GXV100" s="108"/>
      <c r="GXW100" s="108"/>
      <c r="GXX100" s="108"/>
      <c r="GXY100" s="108"/>
      <c r="GXZ100" s="108"/>
      <c r="GYA100" s="108"/>
      <c r="GYB100" s="108"/>
      <c r="GYC100" s="108"/>
      <c r="GYD100" s="108"/>
      <c r="GYE100" s="108"/>
      <c r="GYF100" s="108"/>
      <c r="GYG100" s="108"/>
      <c r="GYH100" s="108"/>
      <c r="GYI100" s="108"/>
      <c r="GYJ100" s="108"/>
      <c r="GYK100" s="108"/>
      <c r="GYL100" s="108"/>
      <c r="GYM100" s="108"/>
      <c r="GYN100" s="108"/>
      <c r="GYO100" s="108"/>
      <c r="GYP100" s="108"/>
      <c r="GYQ100" s="108"/>
      <c r="GYR100" s="108"/>
      <c r="GYS100" s="108"/>
      <c r="GYT100" s="108"/>
      <c r="GYU100" s="108"/>
      <c r="GYV100" s="108"/>
      <c r="GYW100" s="108"/>
      <c r="GYX100" s="108"/>
      <c r="GYY100" s="108"/>
      <c r="GYZ100" s="108"/>
      <c r="GZA100" s="108"/>
      <c r="GZB100" s="108"/>
      <c r="GZC100" s="108"/>
      <c r="GZD100" s="108"/>
      <c r="GZE100" s="108"/>
      <c r="GZF100" s="108"/>
      <c r="GZG100" s="108"/>
      <c r="GZH100" s="108"/>
      <c r="GZI100" s="108"/>
      <c r="GZJ100" s="108"/>
      <c r="GZK100" s="108"/>
      <c r="GZL100" s="108"/>
      <c r="GZM100" s="108"/>
      <c r="GZN100" s="108"/>
      <c r="GZO100" s="108"/>
      <c r="GZP100" s="108"/>
      <c r="GZQ100" s="108"/>
      <c r="GZR100" s="108"/>
      <c r="GZS100" s="108"/>
      <c r="GZT100" s="108"/>
      <c r="GZU100" s="108"/>
      <c r="GZV100" s="108"/>
      <c r="GZW100" s="108"/>
      <c r="GZX100" s="108"/>
      <c r="GZY100" s="108"/>
      <c r="GZZ100" s="108"/>
      <c r="HAA100" s="108"/>
      <c r="HAB100" s="108"/>
      <c r="HAC100" s="108"/>
      <c r="HAD100" s="108"/>
      <c r="HAE100" s="108"/>
      <c r="HAF100" s="108"/>
      <c r="HAG100" s="108"/>
      <c r="HAH100" s="108"/>
      <c r="HAI100" s="108"/>
      <c r="HAJ100" s="108"/>
      <c r="HAK100" s="108"/>
      <c r="HAL100" s="108"/>
      <c r="HAM100" s="108"/>
      <c r="HAN100" s="108"/>
      <c r="HAO100" s="108"/>
      <c r="HAP100" s="108"/>
      <c r="HAQ100" s="108"/>
      <c r="HAR100" s="108"/>
      <c r="HAS100" s="108"/>
      <c r="HAT100" s="108"/>
      <c r="HAU100" s="108"/>
      <c r="HAV100" s="108"/>
      <c r="HAW100" s="108"/>
      <c r="HAX100" s="108"/>
      <c r="HAY100" s="108"/>
      <c r="HAZ100" s="108"/>
      <c r="HBA100" s="108"/>
      <c r="HBB100" s="108"/>
      <c r="HBC100" s="108"/>
      <c r="HBD100" s="108"/>
      <c r="HBE100" s="108"/>
      <c r="HBF100" s="108"/>
      <c r="HBG100" s="108"/>
      <c r="HBH100" s="108"/>
      <c r="HBI100" s="108"/>
      <c r="HBJ100" s="108"/>
      <c r="HBK100" s="108"/>
      <c r="HBL100" s="108"/>
      <c r="HBM100" s="108"/>
      <c r="HBN100" s="108"/>
      <c r="HBO100" s="108"/>
      <c r="HBP100" s="108"/>
      <c r="HBQ100" s="108"/>
      <c r="HBR100" s="108"/>
      <c r="HBS100" s="108"/>
      <c r="HBT100" s="108"/>
      <c r="HBU100" s="108"/>
      <c r="HBV100" s="108"/>
      <c r="HBW100" s="108"/>
      <c r="HBX100" s="108"/>
      <c r="HBY100" s="108"/>
      <c r="HBZ100" s="108"/>
      <c r="HCA100" s="108"/>
      <c r="HCB100" s="108"/>
      <c r="HCC100" s="108"/>
      <c r="HCD100" s="108"/>
      <c r="HCE100" s="108"/>
      <c r="HCF100" s="108"/>
      <c r="HCG100" s="108"/>
      <c r="HCH100" s="108"/>
      <c r="HCI100" s="108"/>
      <c r="HCJ100" s="108"/>
      <c r="HCK100" s="108"/>
      <c r="HCL100" s="108"/>
      <c r="HCM100" s="108"/>
      <c r="HCN100" s="108"/>
      <c r="HCO100" s="108"/>
      <c r="HCP100" s="108"/>
      <c r="HCQ100" s="108"/>
      <c r="HCR100" s="108"/>
      <c r="HCS100" s="108"/>
      <c r="HCT100" s="108"/>
      <c r="HCU100" s="108"/>
      <c r="HCV100" s="108"/>
      <c r="HCW100" s="108"/>
      <c r="HCX100" s="108"/>
      <c r="HCY100" s="108"/>
      <c r="HCZ100" s="108"/>
      <c r="HDA100" s="108"/>
      <c r="HDB100" s="108"/>
      <c r="HDC100" s="108"/>
      <c r="HDD100" s="108"/>
      <c r="HDE100" s="108"/>
      <c r="HDF100" s="108"/>
      <c r="HDG100" s="108"/>
      <c r="HDH100" s="108"/>
      <c r="HDI100" s="108"/>
      <c r="HDJ100" s="108"/>
      <c r="HDK100" s="108"/>
      <c r="HDL100" s="108"/>
      <c r="HDM100" s="108"/>
      <c r="HDN100" s="108"/>
      <c r="HDO100" s="108"/>
      <c r="HDP100" s="108"/>
      <c r="HDQ100" s="108"/>
      <c r="HDR100" s="108"/>
      <c r="HDS100" s="108"/>
      <c r="HDT100" s="108"/>
      <c r="HDU100" s="108"/>
      <c r="HDV100" s="108"/>
      <c r="HDW100" s="108"/>
      <c r="HDX100" s="108"/>
      <c r="HDY100" s="108"/>
      <c r="HDZ100" s="108"/>
      <c r="HEA100" s="108"/>
      <c r="HEB100" s="108"/>
      <c r="HEC100" s="108"/>
      <c r="HED100" s="108"/>
      <c r="HEE100" s="108"/>
      <c r="HEF100" s="108"/>
      <c r="HEG100" s="108"/>
      <c r="HEH100" s="108"/>
      <c r="HEI100" s="108"/>
      <c r="HEJ100" s="108"/>
      <c r="HEK100" s="108"/>
      <c r="HEL100" s="108"/>
      <c r="HEM100" s="108"/>
      <c r="HEN100" s="108"/>
      <c r="HEO100" s="108"/>
      <c r="HEP100" s="108"/>
      <c r="HEQ100" s="108"/>
      <c r="HER100" s="108"/>
      <c r="HES100" s="108"/>
      <c r="HET100" s="108"/>
      <c r="HEU100" s="108"/>
      <c r="HEV100" s="108"/>
      <c r="HEW100" s="108"/>
      <c r="HEX100" s="108"/>
      <c r="HEY100" s="108"/>
      <c r="HEZ100" s="108"/>
      <c r="HFA100" s="108"/>
      <c r="HFB100" s="108"/>
      <c r="HFC100" s="108"/>
      <c r="HFD100" s="108"/>
      <c r="HFE100" s="108"/>
      <c r="HFF100" s="108"/>
      <c r="HFG100" s="108"/>
      <c r="HFH100" s="108"/>
      <c r="HFI100" s="108"/>
      <c r="HFJ100" s="108"/>
      <c r="HFK100" s="108"/>
      <c r="HFL100" s="108"/>
      <c r="HFM100" s="108"/>
      <c r="HFN100" s="108"/>
      <c r="HFO100" s="108"/>
      <c r="HFP100" s="108"/>
      <c r="HFQ100" s="108"/>
      <c r="HFR100" s="108"/>
      <c r="HFS100" s="108"/>
      <c r="HFT100" s="108"/>
      <c r="HFU100" s="108"/>
      <c r="HFV100" s="108"/>
      <c r="HFW100" s="108"/>
      <c r="HFX100" s="108"/>
      <c r="HFY100" s="108"/>
      <c r="HFZ100" s="108"/>
      <c r="HGA100" s="108"/>
      <c r="HGB100" s="108"/>
      <c r="HGC100" s="108"/>
      <c r="HGD100" s="108"/>
      <c r="HGE100" s="108"/>
      <c r="HGF100" s="108"/>
      <c r="HGG100" s="108"/>
      <c r="HGH100" s="108"/>
      <c r="HGI100" s="108"/>
      <c r="HGJ100" s="108"/>
      <c r="HGK100" s="108"/>
      <c r="HGL100" s="108"/>
      <c r="HGM100" s="108"/>
      <c r="HGN100" s="108"/>
      <c r="HGO100" s="108"/>
      <c r="HGP100" s="108"/>
      <c r="HGQ100" s="108"/>
      <c r="HGR100" s="108"/>
      <c r="HGS100" s="108"/>
      <c r="HGT100" s="108"/>
      <c r="HGU100" s="108"/>
      <c r="HGV100" s="108"/>
      <c r="HGW100" s="108"/>
      <c r="HGX100" s="108"/>
      <c r="HGY100" s="108"/>
      <c r="HGZ100" s="108"/>
      <c r="HHA100" s="108"/>
      <c r="HHB100" s="108"/>
      <c r="HHC100" s="108"/>
      <c r="HHD100" s="108"/>
      <c r="HHE100" s="108"/>
      <c r="HHF100" s="108"/>
      <c r="HHG100" s="108"/>
      <c r="HHH100" s="108"/>
      <c r="HHI100" s="108"/>
      <c r="HHJ100" s="108"/>
      <c r="HHK100" s="108"/>
      <c r="HHL100" s="108"/>
      <c r="HHM100" s="108"/>
      <c r="HHN100" s="108"/>
      <c r="HHO100" s="108"/>
      <c r="HHP100" s="108"/>
      <c r="HHQ100" s="108"/>
      <c r="HHR100" s="108"/>
      <c r="HHS100" s="108"/>
      <c r="HHT100" s="108"/>
      <c r="HHU100" s="108"/>
      <c r="HHV100" s="108"/>
      <c r="HHW100" s="108"/>
      <c r="HHX100" s="108"/>
      <c r="HHY100" s="108"/>
      <c r="HHZ100" s="108"/>
      <c r="HIA100" s="108"/>
      <c r="HIB100" s="108"/>
      <c r="HIC100" s="108"/>
      <c r="HID100" s="108"/>
      <c r="HIE100" s="108"/>
      <c r="HIF100" s="108"/>
      <c r="HIG100" s="108"/>
      <c r="HIH100" s="108"/>
      <c r="HII100" s="108"/>
      <c r="HIJ100" s="108"/>
      <c r="HIK100" s="108"/>
      <c r="HIL100" s="108"/>
      <c r="HIM100" s="108"/>
      <c r="HIN100" s="108"/>
      <c r="HIO100" s="108"/>
      <c r="HIP100" s="108"/>
      <c r="HIQ100" s="108"/>
      <c r="HIR100" s="108"/>
      <c r="HIS100" s="108"/>
      <c r="HIT100" s="108"/>
      <c r="HIU100" s="108"/>
      <c r="HIV100" s="108"/>
      <c r="HIW100" s="108"/>
      <c r="HIX100" s="108"/>
      <c r="HIY100" s="108"/>
      <c r="HIZ100" s="108"/>
      <c r="HJA100" s="108"/>
      <c r="HJB100" s="108"/>
      <c r="HJC100" s="108"/>
      <c r="HJD100" s="108"/>
      <c r="HJE100" s="108"/>
      <c r="HJF100" s="108"/>
      <c r="HJG100" s="108"/>
      <c r="HJH100" s="108"/>
      <c r="HJI100" s="108"/>
      <c r="HJJ100" s="108"/>
      <c r="HJK100" s="108"/>
      <c r="HJL100" s="108"/>
      <c r="HJM100" s="108"/>
      <c r="HJN100" s="108"/>
      <c r="HJO100" s="108"/>
      <c r="HJP100" s="108"/>
      <c r="HJQ100" s="108"/>
      <c r="HJR100" s="108"/>
      <c r="HJS100" s="108"/>
      <c r="HJT100" s="108"/>
      <c r="HJU100" s="108"/>
      <c r="HJV100" s="108"/>
      <c r="HJW100" s="108"/>
      <c r="HJX100" s="108"/>
      <c r="HJY100" s="108"/>
      <c r="HJZ100" s="108"/>
      <c r="HKA100" s="108"/>
      <c r="HKB100" s="108"/>
      <c r="HKC100" s="108"/>
      <c r="HKD100" s="108"/>
      <c r="HKE100" s="108"/>
      <c r="HKF100" s="108"/>
      <c r="HKG100" s="108"/>
      <c r="HKH100" s="108"/>
      <c r="HKI100" s="108"/>
      <c r="HKJ100" s="108"/>
      <c r="HKK100" s="108"/>
      <c r="HKL100" s="108"/>
      <c r="HKM100" s="108"/>
      <c r="HKN100" s="108"/>
      <c r="HKO100" s="108"/>
      <c r="HKP100" s="108"/>
      <c r="HKQ100" s="108"/>
      <c r="HKR100" s="108"/>
      <c r="HKS100" s="108"/>
      <c r="HKT100" s="108"/>
      <c r="HKU100" s="108"/>
      <c r="HKV100" s="108"/>
      <c r="HKW100" s="108"/>
      <c r="HKX100" s="108"/>
      <c r="HKY100" s="108"/>
      <c r="HKZ100" s="108"/>
      <c r="HLA100" s="108"/>
      <c r="HLB100" s="108"/>
      <c r="HLC100" s="108"/>
      <c r="HLD100" s="108"/>
      <c r="HLE100" s="108"/>
      <c r="HLF100" s="108"/>
      <c r="HLG100" s="108"/>
      <c r="HLH100" s="108"/>
      <c r="HLI100" s="108"/>
      <c r="HLJ100" s="108"/>
      <c r="HLK100" s="108"/>
      <c r="HLL100" s="108"/>
      <c r="HLM100" s="108"/>
      <c r="HLN100" s="108"/>
      <c r="HLO100" s="108"/>
      <c r="HLP100" s="108"/>
      <c r="HLQ100" s="108"/>
      <c r="HLR100" s="108"/>
      <c r="HLS100" s="108"/>
      <c r="HLT100" s="108"/>
      <c r="HLU100" s="108"/>
      <c r="HLV100" s="108"/>
      <c r="HLW100" s="108"/>
      <c r="HLX100" s="108"/>
      <c r="HLY100" s="108"/>
      <c r="HLZ100" s="108"/>
      <c r="HMA100" s="108"/>
      <c r="HMB100" s="108"/>
      <c r="HMC100" s="108"/>
      <c r="HMD100" s="108"/>
      <c r="HME100" s="108"/>
      <c r="HMF100" s="108"/>
      <c r="HMG100" s="108"/>
      <c r="HMH100" s="108"/>
      <c r="HMI100" s="108"/>
      <c r="HMJ100" s="108"/>
      <c r="HMK100" s="108"/>
      <c r="HML100" s="108"/>
      <c r="HMM100" s="108"/>
      <c r="HMN100" s="108"/>
      <c r="HMO100" s="108"/>
      <c r="HMP100" s="108"/>
      <c r="HMQ100" s="108"/>
      <c r="HMR100" s="108"/>
      <c r="HMS100" s="108"/>
      <c r="HMT100" s="108"/>
      <c r="HMU100" s="108"/>
      <c r="HMV100" s="108"/>
      <c r="HMW100" s="108"/>
      <c r="HMX100" s="108"/>
      <c r="HMY100" s="108"/>
      <c r="HMZ100" s="108"/>
      <c r="HNA100" s="108"/>
      <c r="HNB100" s="108"/>
      <c r="HNC100" s="108"/>
      <c r="HND100" s="108"/>
      <c r="HNE100" s="108"/>
      <c r="HNF100" s="108"/>
      <c r="HNG100" s="108"/>
      <c r="HNH100" s="108"/>
      <c r="HNI100" s="108"/>
      <c r="HNJ100" s="108"/>
      <c r="HNK100" s="108"/>
      <c r="HNL100" s="108"/>
      <c r="HNM100" s="108"/>
      <c r="HNN100" s="108"/>
      <c r="HNO100" s="108"/>
      <c r="HNP100" s="108"/>
      <c r="HNQ100" s="108"/>
      <c r="HNR100" s="108"/>
      <c r="HNS100" s="108"/>
      <c r="HNT100" s="108"/>
      <c r="HNU100" s="108"/>
      <c r="HNV100" s="108"/>
      <c r="HNW100" s="108"/>
      <c r="HNX100" s="108"/>
      <c r="HNY100" s="108"/>
      <c r="HNZ100" s="108"/>
      <c r="HOA100" s="108"/>
      <c r="HOB100" s="108"/>
      <c r="HOC100" s="108"/>
      <c r="HOD100" s="108"/>
      <c r="HOE100" s="108"/>
      <c r="HOF100" s="108"/>
      <c r="HOG100" s="108"/>
      <c r="HOH100" s="108"/>
      <c r="HOI100" s="108"/>
      <c r="HOJ100" s="108"/>
      <c r="HOK100" s="108"/>
      <c r="HOL100" s="108"/>
      <c r="HOM100" s="108"/>
      <c r="HON100" s="108"/>
      <c r="HOO100" s="108"/>
      <c r="HOP100" s="108"/>
      <c r="HOQ100" s="108"/>
      <c r="HOR100" s="108"/>
      <c r="HOS100" s="108"/>
      <c r="HOT100" s="108"/>
      <c r="HOU100" s="108"/>
      <c r="HOV100" s="108"/>
      <c r="HOW100" s="108"/>
      <c r="HOX100" s="108"/>
      <c r="HOY100" s="108"/>
      <c r="HOZ100" s="108"/>
      <c r="HPA100" s="108"/>
      <c r="HPB100" s="108"/>
      <c r="HPC100" s="108"/>
      <c r="HPD100" s="108"/>
      <c r="HPE100" s="108"/>
      <c r="HPF100" s="108"/>
      <c r="HPG100" s="108"/>
      <c r="HPH100" s="108"/>
      <c r="HPI100" s="108"/>
      <c r="HPJ100" s="108"/>
      <c r="HPK100" s="108"/>
      <c r="HPL100" s="108"/>
      <c r="HPM100" s="108"/>
      <c r="HPN100" s="108"/>
      <c r="HPO100" s="108"/>
      <c r="HPP100" s="108"/>
      <c r="HPQ100" s="108"/>
      <c r="HPR100" s="108"/>
      <c r="HPS100" s="108"/>
      <c r="HPT100" s="108"/>
      <c r="HPU100" s="108"/>
      <c r="HPV100" s="108"/>
      <c r="HPW100" s="108"/>
      <c r="HPX100" s="108"/>
      <c r="HPY100" s="108"/>
      <c r="HPZ100" s="108"/>
      <c r="HQA100" s="108"/>
      <c r="HQB100" s="108"/>
      <c r="HQC100" s="108"/>
      <c r="HQD100" s="108"/>
      <c r="HQE100" s="108"/>
      <c r="HQF100" s="108"/>
      <c r="HQG100" s="108"/>
      <c r="HQH100" s="108"/>
      <c r="HQI100" s="108"/>
      <c r="HQJ100" s="108"/>
      <c r="HQK100" s="108"/>
      <c r="HQL100" s="108"/>
      <c r="HQM100" s="108"/>
      <c r="HQN100" s="108"/>
      <c r="HQO100" s="108"/>
      <c r="HQP100" s="108"/>
      <c r="HQQ100" s="108"/>
      <c r="HQR100" s="108"/>
      <c r="HQS100" s="108"/>
      <c r="HQT100" s="108"/>
      <c r="HQU100" s="108"/>
      <c r="HQV100" s="108"/>
      <c r="HQW100" s="108"/>
      <c r="HQX100" s="108"/>
      <c r="HQY100" s="108"/>
      <c r="HQZ100" s="108"/>
      <c r="HRA100" s="108"/>
      <c r="HRB100" s="108"/>
      <c r="HRC100" s="108"/>
      <c r="HRD100" s="108"/>
      <c r="HRE100" s="108"/>
      <c r="HRF100" s="108"/>
      <c r="HRG100" s="108"/>
      <c r="HRH100" s="108"/>
      <c r="HRI100" s="108"/>
      <c r="HRJ100" s="108"/>
      <c r="HRK100" s="108"/>
      <c r="HRL100" s="108"/>
      <c r="HRM100" s="108"/>
      <c r="HRN100" s="108"/>
      <c r="HRO100" s="108"/>
      <c r="HRP100" s="108"/>
      <c r="HRQ100" s="108"/>
      <c r="HRR100" s="108"/>
      <c r="HRS100" s="108"/>
      <c r="HRT100" s="108"/>
      <c r="HRU100" s="108"/>
      <c r="HRV100" s="108"/>
      <c r="HRW100" s="108"/>
      <c r="HRX100" s="108"/>
      <c r="HRY100" s="108"/>
      <c r="HRZ100" s="108"/>
      <c r="HSA100" s="108"/>
      <c r="HSB100" s="108"/>
      <c r="HSC100" s="108"/>
      <c r="HSD100" s="108"/>
      <c r="HSE100" s="108"/>
      <c r="HSF100" s="108"/>
      <c r="HSG100" s="108"/>
      <c r="HSH100" s="108"/>
      <c r="HSI100" s="108"/>
      <c r="HSJ100" s="108"/>
      <c r="HSK100" s="108"/>
      <c r="HSL100" s="108"/>
      <c r="HSM100" s="108"/>
      <c r="HSN100" s="108"/>
      <c r="HSO100" s="108"/>
      <c r="HSP100" s="108"/>
      <c r="HSQ100" s="108"/>
      <c r="HSR100" s="108"/>
      <c r="HSS100" s="108"/>
      <c r="HST100" s="108"/>
      <c r="HSU100" s="108"/>
      <c r="HSV100" s="108"/>
      <c r="HSW100" s="108"/>
      <c r="HSX100" s="108"/>
      <c r="HSY100" s="108"/>
      <c r="HSZ100" s="108"/>
      <c r="HTA100" s="108"/>
      <c r="HTB100" s="108"/>
      <c r="HTC100" s="108"/>
      <c r="HTD100" s="108"/>
      <c r="HTE100" s="108"/>
      <c r="HTF100" s="108"/>
      <c r="HTG100" s="108"/>
      <c r="HTH100" s="108"/>
      <c r="HTI100" s="108"/>
      <c r="HTJ100" s="108"/>
      <c r="HTK100" s="108"/>
      <c r="HTL100" s="108"/>
      <c r="HTM100" s="108"/>
      <c r="HTN100" s="108"/>
      <c r="HTO100" s="108"/>
      <c r="HTP100" s="108"/>
      <c r="HTQ100" s="108"/>
      <c r="HTR100" s="108"/>
      <c r="HTS100" s="108"/>
      <c r="HTT100" s="108"/>
      <c r="HTU100" s="108"/>
      <c r="HTV100" s="108"/>
      <c r="HTW100" s="108"/>
      <c r="HTX100" s="108"/>
      <c r="HTY100" s="108"/>
      <c r="HTZ100" s="108"/>
      <c r="HUA100" s="108"/>
      <c r="HUB100" s="108"/>
      <c r="HUC100" s="108"/>
      <c r="HUD100" s="108"/>
      <c r="HUE100" s="108"/>
      <c r="HUF100" s="108"/>
      <c r="HUG100" s="108"/>
      <c r="HUH100" s="108"/>
      <c r="HUI100" s="108"/>
      <c r="HUJ100" s="108"/>
      <c r="HUK100" s="108"/>
      <c r="HUL100" s="108"/>
      <c r="HUM100" s="108"/>
      <c r="HUN100" s="108"/>
      <c r="HUO100" s="108"/>
      <c r="HUP100" s="108"/>
      <c r="HUQ100" s="108"/>
      <c r="HUR100" s="108"/>
      <c r="HUS100" s="108"/>
      <c r="HUT100" s="108"/>
      <c r="HUU100" s="108"/>
      <c r="HUV100" s="108"/>
      <c r="HUW100" s="108"/>
      <c r="HUX100" s="108"/>
      <c r="HUY100" s="108"/>
      <c r="HUZ100" s="108"/>
      <c r="HVA100" s="108"/>
      <c r="HVB100" s="108"/>
      <c r="HVC100" s="108"/>
      <c r="HVD100" s="108"/>
      <c r="HVE100" s="108"/>
      <c r="HVF100" s="108"/>
      <c r="HVG100" s="108"/>
      <c r="HVH100" s="108"/>
      <c r="HVI100" s="108"/>
      <c r="HVJ100" s="108"/>
      <c r="HVK100" s="108"/>
      <c r="HVL100" s="108"/>
      <c r="HVM100" s="108"/>
      <c r="HVN100" s="108"/>
      <c r="HVO100" s="108"/>
      <c r="HVP100" s="108"/>
      <c r="HVQ100" s="108"/>
      <c r="HVR100" s="108"/>
      <c r="HVS100" s="108"/>
      <c r="HVT100" s="108"/>
      <c r="HVU100" s="108"/>
      <c r="HVV100" s="108"/>
      <c r="HVW100" s="108"/>
      <c r="HVX100" s="108"/>
      <c r="HVY100" s="108"/>
      <c r="HVZ100" s="108"/>
      <c r="HWA100" s="108"/>
      <c r="HWB100" s="108"/>
      <c r="HWC100" s="108"/>
      <c r="HWD100" s="108"/>
      <c r="HWE100" s="108"/>
      <c r="HWF100" s="108"/>
      <c r="HWG100" s="108"/>
      <c r="HWH100" s="108"/>
      <c r="HWI100" s="108"/>
      <c r="HWJ100" s="108"/>
      <c r="HWK100" s="108"/>
      <c r="HWL100" s="108"/>
      <c r="HWM100" s="108"/>
      <c r="HWN100" s="108"/>
      <c r="HWO100" s="108"/>
      <c r="HWP100" s="108"/>
      <c r="HWQ100" s="108"/>
      <c r="HWR100" s="108"/>
      <c r="HWS100" s="108"/>
      <c r="HWT100" s="108"/>
      <c r="HWU100" s="108"/>
      <c r="HWV100" s="108"/>
      <c r="HWW100" s="108"/>
      <c r="HWX100" s="108"/>
      <c r="HWY100" s="108"/>
      <c r="HWZ100" s="108"/>
      <c r="HXA100" s="108"/>
      <c r="HXB100" s="108"/>
      <c r="HXC100" s="108"/>
      <c r="HXD100" s="108"/>
      <c r="HXE100" s="108"/>
      <c r="HXF100" s="108"/>
      <c r="HXG100" s="108"/>
      <c r="HXH100" s="108"/>
      <c r="HXI100" s="108"/>
      <c r="HXJ100" s="108"/>
      <c r="HXK100" s="108"/>
      <c r="HXL100" s="108"/>
      <c r="HXM100" s="108"/>
      <c r="HXN100" s="108"/>
      <c r="HXO100" s="108"/>
      <c r="HXP100" s="108"/>
      <c r="HXQ100" s="108"/>
      <c r="HXR100" s="108"/>
      <c r="HXS100" s="108"/>
      <c r="HXT100" s="108"/>
      <c r="HXU100" s="108"/>
      <c r="HXV100" s="108"/>
      <c r="HXW100" s="108"/>
      <c r="HXX100" s="108"/>
      <c r="HXY100" s="108"/>
      <c r="HXZ100" s="108"/>
      <c r="HYA100" s="108"/>
      <c r="HYB100" s="108"/>
      <c r="HYC100" s="108"/>
      <c r="HYD100" s="108"/>
      <c r="HYE100" s="108"/>
      <c r="HYF100" s="108"/>
      <c r="HYG100" s="108"/>
      <c r="HYH100" s="108"/>
      <c r="HYI100" s="108"/>
      <c r="HYJ100" s="108"/>
      <c r="HYK100" s="108"/>
      <c r="HYL100" s="108"/>
      <c r="HYM100" s="108"/>
      <c r="HYN100" s="108"/>
      <c r="HYO100" s="108"/>
      <c r="HYP100" s="108"/>
      <c r="HYQ100" s="108"/>
      <c r="HYR100" s="108"/>
      <c r="HYS100" s="108"/>
      <c r="HYT100" s="108"/>
      <c r="HYU100" s="108"/>
      <c r="HYV100" s="108"/>
      <c r="HYW100" s="108"/>
      <c r="HYX100" s="108"/>
      <c r="HYY100" s="108"/>
      <c r="HYZ100" s="108"/>
      <c r="HZA100" s="108"/>
      <c r="HZB100" s="108"/>
      <c r="HZC100" s="108"/>
      <c r="HZD100" s="108"/>
      <c r="HZE100" s="108"/>
      <c r="HZF100" s="108"/>
      <c r="HZG100" s="108"/>
      <c r="HZH100" s="108"/>
      <c r="HZI100" s="108"/>
      <c r="HZJ100" s="108"/>
      <c r="HZK100" s="108"/>
      <c r="HZL100" s="108"/>
      <c r="HZM100" s="108"/>
      <c r="HZN100" s="108"/>
      <c r="HZO100" s="108"/>
      <c r="HZP100" s="108"/>
      <c r="HZQ100" s="108"/>
      <c r="HZR100" s="108"/>
      <c r="HZS100" s="108"/>
      <c r="HZT100" s="108"/>
      <c r="HZU100" s="108"/>
      <c r="HZV100" s="108"/>
      <c r="HZW100" s="108"/>
      <c r="HZX100" s="108"/>
      <c r="HZY100" s="108"/>
      <c r="HZZ100" s="108"/>
      <c r="IAA100" s="108"/>
      <c r="IAB100" s="108"/>
      <c r="IAC100" s="108"/>
      <c r="IAD100" s="108"/>
      <c r="IAE100" s="108"/>
      <c r="IAF100" s="108"/>
      <c r="IAG100" s="108"/>
      <c r="IAH100" s="108"/>
      <c r="IAI100" s="108"/>
      <c r="IAJ100" s="108"/>
      <c r="IAK100" s="108"/>
      <c r="IAL100" s="108"/>
      <c r="IAM100" s="108"/>
      <c r="IAN100" s="108"/>
      <c r="IAO100" s="108"/>
      <c r="IAP100" s="108"/>
      <c r="IAQ100" s="108"/>
      <c r="IAR100" s="108"/>
      <c r="IAS100" s="108"/>
      <c r="IAT100" s="108"/>
      <c r="IAU100" s="108"/>
      <c r="IAV100" s="108"/>
      <c r="IAW100" s="108"/>
      <c r="IAX100" s="108"/>
      <c r="IAY100" s="108"/>
      <c r="IAZ100" s="108"/>
      <c r="IBA100" s="108"/>
      <c r="IBB100" s="108"/>
      <c r="IBC100" s="108"/>
      <c r="IBD100" s="108"/>
      <c r="IBE100" s="108"/>
      <c r="IBF100" s="108"/>
      <c r="IBG100" s="108"/>
      <c r="IBH100" s="108"/>
      <c r="IBI100" s="108"/>
      <c r="IBJ100" s="108"/>
      <c r="IBK100" s="108"/>
      <c r="IBL100" s="108"/>
      <c r="IBM100" s="108"/>
      <c r="IBN100" s="108"/>
      <c r="IBO100" s="108"/>
      <c r="IBP100" s="108"/>
      <c r="IBQ100" s="108"/>
      <c r="IBR100" s="108"/>
      <c r="IBS100" s="108"/>
      <c r="IBT100" s="108"/>
      <c r="IBU100" s="108"/>
      <c r="IBV100" s="108"/>
      <c r="IBW100" s="108"/>
      <c r="IBX100" s="108"/>
      <c r="IBY100" s="108"/>
      <c r="IBZ100" s="108"/>
      <c r="ICA100" s="108"/>
      <c r="ICB100" s="108"/>
      <c r="ICC100" s="108"/>
      <c r="ICD100" s="108"/>
      <c r="ICE100" s="108"/>
      <c r="ICF100" s="108"/>
      <c r="ICG100" s="108"/>
      <c r="ICH100" s="108"/>
      <c r="ICI100" s="108"/>
      <c r="ICJ100" s="108"/>
      <c r="ICK100" s="108"/>
      <c r="ICL100" s="108"/>
      <c r="ICM100" s="108"/>
      <c r="ICN100" s="108"/>
      <c r="ICO100" s="108"/>
      <c r="ICP100" s="108"/>
      <c r="ICQ100" s="108"/>
      <c r="ICR100" s="108"/>
      <c r="ICS100" s="108"/>
      <c r="ICT100" s="108"/>
      <c r="ICU100" s="108"/>
      <c r="ICV100" s="108"/>
      <c r="ICW100" s="108"/>
      <c r="ICX100" s="108"/>
      <c r="ICY100" s="108"/>
      <c r="ICZ100" s="108"/>
      <c r="IDA100" s="108"/>
      <c r="IDB100" s="108"/>
      <c r="IDC100" s="108"/>
      <c r="IDD100" s="108"/>
      <c r="IDE100" s="108"/>
      <c r="IDF100" s="108"/>
      <c r="IDG100" s="108"/>
      <c r="IDH100" s="108"/>
      <c r="IDI100" s="108"/>
      <c r="IDJ100" s="108"/>
      <c r="IDK100" s="108"/>
      <c r="IDL100" s="108"/>
      <c r="IDM100" s="108"/>
      <c r="IDN100" s="108"/>
      <c r="IDO100" s="108"/>
      <c r="IDP100" s="108"/>
      <c r="IDQ100" s="108"/>
      <c r="IDR100" s="108"/>
      <c r="IDS100" s="108"/>
      <c r="IDT100" s="108"/>
      <c r="IDU100" s="108"/>
      <c r="IDV100" s="108"/>
      <c r="IDW100" s="108"/>
      <c r="IDX100" s="108"/>
      <c r="IDY100" s="108"/>
      <c r="IDZ100" s="108"/>
      <c r="IEA100" s="108"/>
      <c r="IEB100" s="108"/>
      <c r="IEC100" s="108"/>
      <c r="IED100" s="108"/>
      <c r="IEE100" s="108"/>
      <c r="IEF100" s="108"/>
      <c r="IEG100" s="108"/>
      <c r="IEH100" s="108"/>
      <c r="IEI100" s="108"/>
      <c r="IEJ100" s="108"/>
      <c r="IEK100" s="108"/>
      <c r="IEL100" s="108"/>
      <c r="IEM100" s="108"/>
      <c r="IEN100" s="108"/>
      <c r="IEO100" s="108"/>
      <c r="IEP100" s="108"/>
      <c r="IEQ100" s="108"/>
      <c r="IER100" s="108"/>
      <c r="IES100" s="108"/>
      <c r="IET100" s="108"/>
      <c r="IEU100" s="108"/>
      <c r="IEV100" s="108"/>
      <c r="IEW100" s="108"/>
      <c r="IEX100" s="108"/>
      <c r="IEY100" s="108"/>
      <c r="IEZ100" s="108"/>
      <c r="IFA100" s="108"/>
      <c r="IFB100" s="108"/>
      <c r="IFC100" s="108"/>
      <c r="IFD100" s="108"/>
      <c r="IFE100" s="108"/>
      <c r="IFF100" s="108"/>
      <c r="IFG100" s="108"/>
      <c r="IFH100" s="108"/>
      <c r="IFI100" s="108"/>
      <c r="IFJ100" s="108"/>
      <c r="IFK100" s="108"/>
      <c r="IFL100" s="108"/>
      <c r="IFM100" s="108"/>
      <c r="IFN100" s="108"/>
      <c r="IFO100" s="108"/>
      <c r="IFP100" s="108"/>
      <c r="IFQ100" s="108"/>
      <c r="IFR100" s="108"/>
      <c r="IFS100" s="108"/>
      <c r="IFT100" s="108"/>
      <c r="IFU100" s="108"/>
      <c r="IFV100" s="108"/>
      <c r="IFW100" s="108"/>
      <c r="IFX100" s="108"/>
      <c r="IFY100" s="108"/>
      <c r="IFZ100" s="108"/>
      <c r="IGA100" s="108"/>
      <c r="IGB100" s="108"/>
      <c r="IGC100" s="108"/>
      <c r="IGD100" s="108"/>
      <c r="IGE100" s="108"/>
      <c r="IGF100" s="108"/>
      <c r="IGG100" s="108"/>
      <c r="IGH100" s="108"/>
      <c r="IGI100" s="108"/>
      <c r="IGJ100" s="108"/>
      <c r="IGK100" s="108"/>
      <c r="IGL100" s="108"/>
      <c r="IGM100" s="108"/>
      <c r="IGN100" s="108"/>
      <c r="IGO100" s="108"/>
      <c r="IGP100" s="108"/>
      <c r="IGQ100" s="108"/>
      <c r="IGR100" s="108"/>
      <c r="IGS100" s="108"/>
      <c r="IGT100" s="108"/>
      <c r="IGU100" s="108"/>
      <c r="IGV100" s="108"/>
      <c r="IGW100" s="108"/>
      <c r="IGX100" s="108"/>
      <c r="IGY100" s="108"/>
      <c r="IGZ100" s="108"/>
      <c r="IHA100" s="108"/>
      <c r="IHB100" s="108"/>
      <c r="IHC100" s="108"/>
      <c r="IHD100" s="108"/>
      <c r="IHE100" s="108"/>
      <c r="IHF100" s="108"/>
      <c r="IHG100" s="108"/>
      <c r="IHH100" s="108"/>
      <c r="IHI100" s="108"/>
      <c r="IHJ100" s="108"/>
      <c r="IHK100" s="108"/>
      <c r="IHL100" s="108"/>
      <c r="IHM100" s="108"/>
      <c r="IHN100" s="108"/>
      <c r="IHO100" s="108"/>
      <c r="IHP100" s="108"/>
      <c r="IHQ100" s="108"/>
      <c r="IHR100" s="108"/>
      <c r="IHS100" s="108"/>
      <c r="IHT100" s="108"/>
      <c r="IHU100" s="108"/>
      <c r="IHV100" s="108"/>
      <c r="IHW100" s="108"/>
      <c r="IHX100" s="108"/>
      <c r="IHY100" s="108"/>
      <c r="IHZ100" s="108"/>
      <c r="IIA100" s="108"/>
      <c r="IIB100" s="108"/>
      <c r="IIC100" s="108"/>
      <c r="IID100" s="108"/>
      <c r="IIE100" s="108"/>
      <c r="IIF100" s="108"/>
      <c r="IIG100" s="108"/>
      <c r="IIH100" s="108"/>
      <c r="III100" s="108"/>
      <c r="IIJ100" s="108"/>
      <c r="IIK100" s="108"/>
      <c r="IIL100" s="108"/>
      <c r="IIM100" s="108"/>
      <c r="IIN100" s="108"/>
      <c r="IIO100" s="108"/>
      <c r="IIP100" s="108"/>
      <c r="IIQ100" s="108"/>
      <c r="IIR100" s="108"/>
      <c r="IIS100" s="108"/>
      <c r="IIT100" s="108"/>
      <c r="IIU100" s="108"/>
      <c r="IIV100" s="108"/>
      <c r="IIW100" s="108"/>
      <c r="IIX100" s="108"/>
      <c r="IIY100" s="108"/>
      <c r="IIZ100" s="108"/>
      <c r="IJA100" s="108"/>
      <c r="IJB100" s="108"/>
      <c r="IJC100" s="108"/>
      <c r="IJD100" s="108"/>
      <c r="IJE100" s="108"/>
      <c r="IJF100" s="108"/>
      <c r="IJG100" s="108"/>
      <c r="IJH100" s="108"/>
      <c r="IJI100" s="108"/>
      <c r="IJJ100" s="108"/>
      <c r="IJK100" s="108"/>
      <c r="IJL100" s="108"/>
      <c r="IJM100" s="108"/>
      <c r="IJN100" s="108"/>
      <c r="IJO100" s="108"/>
      <c r="IJP100" s="108"/>
      <c r="IJQ100" s="108"/>
      <c r="IJR100" s="108"/>
      <c r="IJS100" s="108"/>
      <c r="IJT100" s="108"/>
      <c r="IJU100" s="108"/>
      <c r="IJV100" s="108"/>
      <c r="IJW100" s="108"/>
      <c r="IJX100" s="108"/>
      <c r="IJY100" s="108"/>
      <c r="IJZ100" s="108"/>
      <c r="IKA100" s="108"/>
      <c r="IKB100" s="108"/>
      <c r="IKC100" s="108"/>
      <c r="IKD100" s="108"/>
      <c r="IKE100" s="108"/>
      <c r="IKF100" s="108"/>
      <c r="IKG100" s="108"/>
      <c r="IKH100" s="108"/>
      <c r="IKI100" s="108"/>
      <c r="IKJ100" s="108"/>
      <c r="IKK100" s="108"/>
      <c r="IKL100" s="108"/>
      <c r="IKM100" s="108"/>
      <c r="IKN100" s="108"/>
      <c r="IKO100" s="108"/>
      <c r="IKP100" s="108"/>
      <c r="IKQ100" s="108"/>
      <c r="IKR100" s="108"/>
      <c r="IKS100" s="108"/>
      <c r="IKT100" s="108"/>
      <c r="IKU100" s="108"/>
      <c r="IKV100" s="108"/>
      <c r="IKW100" s="108"/>
      <c r="IKX100" s="108"/>
      <c r="IKY100" s="108"/>
      <c r="IKZ100" s="108"/>
      <c r="ILA100" s="108"/>
      <c r="ILB100" s="108"/>
      <c r="ILC100" s="108"/>
      <c r="ILD100" s="108"/>
      <c r="ILE100" s="108"/>
      <c r="ILF100" s="108"/>
      <c r="ILG100" s="108"/>
      <c r="ILH100" s="108"/>
      <c r="ILI100" s="108"/>
      <c r="ILJ100" s="108"/>
      <c r="ILK100" s="108"/>
      <c r="ILL100" s="108"/>
      <c r="ILM100" s="108"/>
      <c r="ILN100" s="108"/>
      <c r="ILO100" s="108"/>
      <c r="ILP100" s="108"/>
      <c r="ILQ100" s="108"/>
      <c r="ILR100" s="108"/>
      <c r="ILS100" s="108"/>
      <c r="ILT100" s="108"/>
      <c r="ILU100" s="108"/>
      <c r="ILV100" s="108"/>
      <c r="ILW100" s="108"/>
      <c r="ILX100" s="108"/>
      <c r="ILY100" s="108"/>
      <c r="ILZ100" s="108"/>
      <c r="IMA100" s="108"/>
      <c r="IMB100" s="108"/>
      <c r="IMC100" s="108"/>
      <c r="IMD100" s="108"/>
      <c r="IME100" s="108"/>
      <c r="IMF100" s="108"/>
      <c r="IMG100" s="108"/>
      <c r="IMH100" s="108"/>
      <c r="IMI100" s="108"/>
      <c r="IMJ100" s="108"/>
      <c r="IMK100" s="108"/>
      <c r="IML100" s="108"/>
      <c r="IMM100" s="108"/>
      <c r="IMN100" s="108"/>
      <c r="IMO100" s="108"/>
      <c r="IMP100" s="108"/>
      <c r="IMQ100" s="108"/>
      <c r="IMR100" s="108"/>
      <c r="IMS100" s="108"/>
      <c r="IMT100" s="108"/>
      <c r="IMU100" s="108"/>
      <c r="IMV100" s="108"/>
      <c r="IMW100" s="108"/>
      <c r="IMX100" s="108"/>
      <c r="IMY100" s="108"/>
      <c r="IMZ100" s="108"/>
      <c r="INA100" s="108"/>
      <c r="INB100" s="108"/>
      <c r="INC100" s="108"/>
      <c r="IND100" s="108"/>
      <c r="INE100" s="108"/>
      <c r="INF100" s="108"/>
      <c r="ING100" s="108"/>
      <c r="INH100" s="108"/>
      <c r="INI100" s="108"/>
      <c r="INJ100" s="108"/>
      <c r="INK100" s="108"/>
      <c r="INL100" s="108"/>
      <c r="INM100" s="108"/>
      <c r="INN100" s="108"/>
      <c r="INO100" s="108"/>
      <c r="INP100" s="108"/>
      <c r="INQ100" s="108"/>
      <c r="INR100" s="108"/>
      <c r="INS100" s="108"/>
      <c r="INT100" s="108"/>
      <c r="INU100" s="108"/>
      <c r="INV100" s="108"/>
      <c r="INW100" s="108"/>
      <c r="INX100" s="108"/>
      <c r="INY100" s="108"/>
      <c r="INZ100" s="108"/>
      <c r="IOA100" s="108"/>
      <c r="IOB100" s="108"/>
      <c r="IOC100" s="108"/>
      <c r="IOD100" s="108"/>
      <c r="IOE100" s="108"/>
      <c r="IOF100" s="108"/>
      <c r="IOG100" s="108"/>
      <c r="IOH100" s="108"/>
      <c r="IOI100" s="108"/>
      <c r="IOJ100" s="108"/>
      <c r="IOK100" s="108"/>
      <c r="IOL100" s="108"/>
      <c r="IOM100" s="108"/>
      <c r="ION100" s="108"/>
      <c r="IOO100" s="108"/>
      <c r="IOP100" s="108"/>
      <c r="IOQ100" s="108"/>
      <c r="IOR100" s="108"/>
      <c r="IOS100" s="108"/>
      <c r="IOT100" s="108"/>
      <c r="IOU100" s="108"/>
      <c r="IOV100" s="108"/>
      <c r="IOW100" s="108"/>
      <c r="IOX100" s="108"/>
      <c r="IOY100" s="108"/>
      <c r="IOZ100" s="108"/>
      <c r="IPA100" s="108"/>
      <c r="IPB100" s="108"/>
      <c r="IPC100" s="108"/>
      <c r="IPD100" s="108"/>
      <c r="IPE100" s="108"/>
      <c r="IPF100" s="108"/>
      <c r="IPG100" s="108"/>
      <c r="IPH100" s="108"/>
      <c r="IPI100" s="108"/>
      <c r="IPJ100" s="108"/>
      <c r="IPK100" s="108"/>
      <c r="IPL100" s="108"/>
      <c r="IPM100" s="108"/>
      <c r="IPN100" s="108"/>
      <c r="IPO100" s="108"/>
      <c r="IPP100" s="108"/>
      <c r="IPQ100" s="108"/>
      <c r="IPR100" s="108"/>
      <c r="IPS100" s="108"/>
      <c r="IPT100" s="108"/>
      <c r="IPU100" s="108"/>
      <c r="IPV100" s="108"/>
      <c r="IPW100" s="108"/>
      <c r="IPX100" s="108"/>
      <c r="IPY100" s="108"/>
      <c r="IPZ100" s="108"/>
      <c r="IQA100" s="108"/>
      <c r="IQB100" s="108"/>
      <c r="IQC100" s="108"/>
      <c r="IQD100" s="108"/>
      <c r="IQE100" s="108"/>
      <c r="IQF100" s="108"/>
      <c r="IQG100" s="108"/>
      <c r="IQH100" s="108"/>
      <c r="IQI100" s="108"/>
      <c r="IQJ100" s="108"/>
      <c r="IQK100" s="108"/>
      <c r="IQL100" s="108"/>
      <c r="IQM100" s="108"/>
      <c r="IQN100" s="108"/>
      <c r="IQO100" s="108"/>
      <c r="IQP100" s="108"/>
      <c r="IQQ100" s="108"/>
      <c r="IQR100" s="108"/>
      <c r="IQS100" s="108"/>
      <c r="IQT100" s="108"/>
      <c r="IQU100" s="108"/>
      <c r="IQV100" s="108"/>
      <c r="IQW100" s="108"/>
      <c r="IQX100" s="108"/>
      <c r="IQY100" s="108"/>
      <c r="IQZ100" s="108"/>
      <c r="IRA100" s="108"/>
      <c r="IRB100" s="108"/>
      <c r="IRC100" s="108"/>
      <c r="IRD100" s="108"/>
      <c r="IRE100" s="108"/>
      <c r="IRF100" s="108"/>
      <c r="IRG100" s="108"/>
      <c r="IRH100" s="108"/>
      <c r="IRI100" s="108"/>
      <c r="IRJ100" s="108"/>
      <c r="IRK100" s="108"/>
      <c r="IRL100" s="108"/>
      <c r="IRM100" s="108"/>
      <c r="IRN100" s="108"/>
      <c r="IRO100" s="108"/>
      <c r="IRP100" s="108"/>
      <c r="IRQ100" s="108"/>
      <c r="IRR100" s="108"/>
      <c r="IRS100" s="108"/>
      <c r="IRT100" s="108"/>
      <c r="IRU100" s="108"/>
      <c r="IRV100" s="108"/>
      <c r="IRW100" s="108"/>
      <c r="IRX100" s="108"/>
      <c r="IRY100" s="108"/>
      <c r="IRZ100" s="108"/>
      <c r="ISA100" s="108"/>
      <c r="ISB100" s="108"/>
      <c r="ISC100" s="108"/>
      <c r="ISD100" s="108"/>
      <c r="ISE100" s="108"/>
      <c r="ISF100" s="108"/>
      <c r="ISG100" s="108"/>
      <c r="ISH100" s="108"/>
      <c r="ISI100" s="108"/>
      <c r="ISJ100" s="108"/>
      <c r="ISK100" s="108"/>
      <c r="ISL100" s="108"/>
      <c r="ISM100" s="108"/>
      <c r="ISN100" s="108"/>
      <c r="ISO100" s="108"/>
      <c r="ISP100" s="108"/>
      <c r="ISQ100" s="108"/>
      <c r="ISR100" s="108"/>
      <c r="ISS100" s="108"/>
      <c r="IST100" s="108"/>
      <c r="ISU100" s="108"/>
      <c r="ISV100" s="108"/>
      <c r="ISW100" s="108"/>
      <c r="ISX100" s="108"/>
      <c r="ISY100" s="108"/>
      <c r="ISZ100" s="108"/>
      <c r="ITA100" s="108"/>
      <c r="ITB100" s="108"/>
      <c r="ITC100" s="108"/>
      <c r="ITD100" s="108"/>
      <c r="ITE100" s="108"/>
      <c r="ITF100" s="108"/>
      <c r="ITG100" s="108"/>
      <c r="ITH100" s="108"/>
      <c r="ITI100" s="108"/>
      <c r="ITJ100" s="108"/>
      <c r="ITK100" s="108"/>
      <c r="ITL100" s="108"/>
      <c r="ITM100" s="108"/>
      <c r="ITN100" s="108"/>
      <c r="ITO100" s="108"/>
      <c r="ITP100" s="108"/>
      <c r="ITQ100" s="108"/>
      <c r="ITR100" s="108"/>
      <c r="ITS100" s="108"/>
      <c r="ITT100" s="108"/>
      <c r="ITU100" s="108"/>
      <c r="ITV100" s="108"/>
      <c r="ITW100" s="108"/>
      <c r="ITX100" s="108"/>
      <c r="ITY100" s="108"/>
      <c r="ITZ100" s="108"/>
      <c r="IUA100" s="108"/>
      <c r="IUB100" s="108"/>
      <c r="IUC100" s="108"/>
      <c r="IUD100" s="108"/>
      <c r="IUE100" s="108"/>
      <c r="IUF100" s="108"/>
      <c r="IUG100" s="108"/>
      <c r="IUH100" s="108"/>
      <c r="IUI100" s="108"/>
      <c r="IUJ100" s="108"/>
      <c r="IUK100" s="108"/>
      <c r="IUL100" s="108"/>
      <c r="IUM100" s="108"/>
      <c r="IUN100" s="108"/>
      <c r="IUO100" s="108"/>
      <c r="IUP100" s="108"/>
      <c r="IUQ100" s="108"/>
      <c r="IUR100" s="108"/>
      <c r="IUS100" s="108"/>
      <c r="IUT100" s="108"/>
      <c r="IUU100" s="108"/>
      <c r="IUV100" s="108"/>
      <c r="IUW100" s="108"/>
      <c r="IUX100" s="108"/>
      <c r="IUY100" s="108"/>
      <c r="IUZ100" s="108"/>
      <c r="IVA100" s="108"/>
      <c r="IVB100" s="108"/>
      <c r="IVC100" s="108"/>
      <c r="IVD100" s="108"/>
      <c r="IVE100" s="108"/>
      <c r="IVF100" s="108"/>
      <c r="IVG100" s="108"/>
      <c r="IVH100" s="108"/>
      <c r="IVI100" s="108"/>
      <c r="IVJ100" s="108"/>
      <c r="IVK100" s="108"/>
      <c r="IVL100" s="108"/>
      <c r="IVM100" s="108"/>
      <c r="IVN100" s="108"/>
      <c r="IVO100" s="108"/>
      <c r="IVP100" s="108"/>
      <c r="IVQ100" s="108"/>
      <c r="IVR100" s="108"/>
      <c r="IVS100" s="108"/>
      <c r="IVT100" s="108"/>
      <c r="IVU100" s="108"/>
      <c r="IVV100" s="108"/>
      <c r="IVW100" s="108"/>
      <c r="IVX100" s="108"/>
      <c r="IVY100" s="108"/>
      <c r="IVZ100" s="108"/>
      <c r="IWA100" s="108"/>
      <c r="IWB100" s="108"/>
      <c r="IWC100" s="108"/>
      <c r="IWD100" s="108"/>
      <c r="IWE100" s="108"/>
      <c r="IWF100" s="108"/>
      <c r="IWG100" s="108"/>
      <c r="IWH100" s="108"/>
      <c r="IWI100" s="108"/>
      <c r="IWJ100" s="108"/>
      <c r="IWK100" s="108"/>
      <c r="IWL100" s="108"/>
      <c r="IWM100" s="108"/>
      <c r="IWN100" s="108"/>
      <c r="IWO100" s="108"/>
      <c r="IWP100" s="108"/>
      <c r="IWQ100" s="108"/>
      <c r="IWR100" s="108"/>
      <c r="IWS100" s="108"/>
      <c r="IWT100" s="108"/>
      <c r="IWU100" s="108"/>
      <c r="IWV100" s="108"/>
      <c r="IWW100" s="108"/>
      <c r="IWX100" s="108"/>
      <c r="IWY100" s="108"/>
      <c r="IWZ100" s="108"/>
      <c r="IXA100" s="108"/>
      <c r="IXB100" s="108"/>
      <c r="IXC100" s="108"/>
      <c r="IXD100" s="108"/>
      <c r="IXE100" s="108"/>
      <c r="IXF100" s="108"/>
      <c r="IXG100" s="108"/>
      <c r="IXH100" s="108"/>
      <c r="IXI100" s="108"/>
      <c r="IXJ100" s="108"/>
      <c r="IXK100" s="108"/>
      <c r="IXL100" s="108"/>
      <c r="IXM100" s="108"/>
      <c r="IXN100" s="108"/>
      <c r="IXO100" s="108"/>
      <c r="IXP100" s="108"/>
      <c r="IXQ100" s="108"/>
      <c r="IXR100" s="108"/>
      <c r="IXS100" s="108"/>
      <c r="IXT100" s="108"/>
      <c r="IXU100" s="108"/>
      <c r="IXV100" s="108"/>
      <c r="IXW100" s="108"/>
      <c r="IXX100" s="108"/>
      <c r="IXY100" s="108"/>
      <c r="IXZ100" s="108"/>
      <c r="IYA100" s="108"/>
      <c r="IYB100" s="108"/>
      <c r="IYC100" s="108"/>
      <c r="IYD100" s="108"/>
      <c r="IYE100" s="108"/>
      <c r="IYF100" s="108"/>
      <c r="IYG100" s="108"/>
      <c r="IYH100" s="108"/>
      <c r="IYI100" s="108"/>
      <c r="IYJ100" s="108"/>
      <c r="IYK100" s="108"/>
      <c r="IYL100" s="108"/>
      <c r="IYM100" s="108"/>
      <c r="IYN100" s="108"/>
      <c r="IYO100" s="108"/>
      <c r="IYP100" s="108"/>
      <c r="IYQ100" s="108"/>
      <c r="IYR100" s="108"/>
      <c r="IYS100" s="108"/>
      <c r="IYT100" s="108"/>
      <c r="IYU100" s="108"/>
      <c r="IYV100" s="108"/>
      <c r="IYW100" s="108"/>
      <c r="IYX100" s="108"/>
      <c r="IYY100" s="108"/>
      <c r="IYZ100" s="108"/>
      <c r="IZA100" s="108"/>
      <c r="IZB100" s="108"/>
      <c r="IZC100" s="108"/>
      <c r="IZD100" s="108"/>
      <c r="IZE100" s="108"/>
      <c r="IZF100" s="108"/>
      <c r="IZG100" s="108"/>
      <c r="IZH100" s="108"/>
      <c r="IZI100" s="108"/>
      <c r="IZJ100" s="108"/>
      <c r="IZK100" s="108"/>
      <c r="IZL100" s="108"/>
      <c r="IZM100" s="108"/>
      <c r="IZN100" s="108"/>
      <c r="IZO100" s="108"/>
      <c r="IZP100" s="108"/>
      <c r="IZQ100" s="108"/>
      <c r="IZR100" s="108"/>
      <c r="IZS100" s="108"/>
      <c r="IZT100" s="108"/>
      <c r="IZU100" s="108"/>
      <c r="IZV100" s="108"/>
      <c r="IZW100" s="108"/>
      <c r="IZX100" s="108"/>
      <c r="IZY100" s="108"/>
      <c r="IZZ100" s="108"/>
      <c r="JAA100" s="108"/>
      <c r="JAB100" s="108"/>
      <c r="JAC100" s="108"/>
      <c r="JAD100" s="108"/>
      <c r="JAE100" s="108"/>
      <c r="JAF100" s="108"/>
      <c r="JAG100" s="108"/>
      <c r="JAH100" s="108"/>
      <c r="JAI100" s="108"/>
      <c r="JAJ100" s="108"/>
      <c r="JAK100" s="108"/>
      <c r="JAL100" s="108"/>
      <c r="JAM100" s="108"/>
      <c r="JAN100" s="108"/>
      <c r="JAO100" s="108"/>
      <c r="JAP100" s="108"/>
      <c r="JAQ100" s="108"/>
      <c r="JAR100" s="108"/>
      <c r="JAS100" s="108"/>
      <c r="JAT100" s="108"/>
      <c r="JAU100" s="108"/>
      <c r="JAV100" s="108"/>
      <c r="JAW100" s="108"/>
      <c r="JAX100" s="108"/>
      <c r="JAY100" s="108"/>
      <c r="JAZ100" s="108"/>
      <c r="JBA100" s="108"/>
      <c r="JBB100" s="108"/>
      <c r="JBC100" s="108"/>
      <c r="JBD100" s="108"/>
      <c r="JBE100" s="108"/>
      <c r="JBF100" s="108"/>
      <c r="JBG100" s="108"/>
      <c r="JBH100" s="108"/>
      <c r="JBI100" s="108"/>
      <c r="JBJ100" s="108"/>
      <c r="JBK100" s="108"/>
      <c r="JBL100" s="108"/>
      <c r="JBM100" s="108"/>
      <c r="JBN100" s="108"/>
      <c r="JBO100" s="108"/>
      <c r="JBP100" s="108"/>
      <c r="JBQ100" s="108"/>
      <c r="JBR100" s="108"/>
      <c r="JBS100" s="108"/>
      <c r="JBT100" s="108"/>
      <c r="JBU100" s="108"/>
      <c r="JBV100" s="108"/>
      <c r="JBW100" s="108"/>
      <c r="JBX100" s="108"/>
      <c r="JBY100" s="108"/>
      <c r="JBZ100" s="108"/>
      <c r="JCA100" s="108"/>
      <c r="JCB100" s="108"/>
      <c r="JCC100" s="108"/>
      <c r="JCD100" s="108"/>
      <c r="JCE100" s="108"/>
      <c r="JCF100" s="108"/>
      <c r="JCG100" s="108"/>
      <c r="JCH100" s="108"/>
      <c r="JCI100" s="108"/>
      <c r="JCJ100" s="108"/>
      <c r="JCK100" s="108"/>
      <c r="JCL100" s="108"/>
      <c r="JCM100" s="108"/>
      <c r="JCN100" s="108"/>
      <c r="JCO100" s="108"/>
      <c r="JCP100" s="108"/>
      <c r="JCQ100" s="108"/>
      <c r="JCR100" s="108"/>
      <c r="JCS100" s="108"/>
      <c r="JCT100" s="108"/>
      <c r="JCU100" s="108"/>
      <c r="JCV100" s="108"/>
      <c r="JCW100" s="108"/>
      <c r="JCX100" s="108"/>
      <c r="JCY100" s="108"/>
      <c r="JCZ100" s="108"/>
      <c r="JDA100" s="108"/>
      <c r="JDB100" s="108"/>
      <c r="JDC100" s="108"/>
      <c r="JDD100" s="108"/>
      <c r="JDE100" s="108"/>
      <c r="JDF100" s="108"/>
      <c r="JDG100" s="108"/>
      <c r="JDH100" s="108"/>
      <c r="JDI100" s="108"/>
      <c r="JDJ100" s="108"/>
      <c r="JDK100" s="108"/>
      <c r="JDL100" s="108"/>
      <c r="JDM100" s="108"/>
      <c r="JDN100" s="108"/>
      <c r="JDO100" s="108"/>
      <c r="JDP100" s="108"/>
      <c r="JDQ100" s="108"/>
      <c r="JDR100" s="108"/>
      <c r="JDS100" s="108"/>
      <c r="JDT100" s="108"/>
      <c r="JDU100" s="108"/>
      <c r="JDV100" s="108"/>
      <c r="JDW100" s="108"/>
      <c r="JDX100" s="108"/>
      <c r="JDY100" s="108"/>
      <c r="JDZ100" s="108"/>
      <c r="JEA100" s="108"/>
      <c r="JEB100" s="108"/>
      <c r="JEC100" s="108"/>
      <c r="JED100" s="108"/>
      <c r="JEE100" s="108"/>
      <c r="JEF100" s="108"/>
      <c r="JEG100" s="108"/>
      <c r="JEH100" s="108"/>
      <c r="JEI100" s="108"/>
      <c r="JEJ100" s="108"/>
      <c r="JEK100" s="108"/>
      <c r="JEL100" s="108"/>
      <c r="JEM100" s="108"/>
      <c r="JEN100" s="108"/>
      <c r="JEO100" s="108"/>
      <c r="JEP100" s="108"/>
      <c r="JEQ100" s="108"/>
      <c r="JER100" s="108"/>
      <c r="JES100" s="108"/>
      <c r="JET100" s="108"/>
      <c r="JEU100" s="108"/>
      <c r="JEV100" s="108"/>
      <c r="JEW100" s="108"/>
      <c r="JEX100" s="108"/>
      <c r="JEY100" s="108"/>
      <c r="JEZ100" s="108"/>
      <c r="JFA100" s="108"/>
      <c r="JFB100" s="108"/>
      <c r="JFC100" s="108"/>
      <c r="JFD100" s="108"/>
      <c r="JFE100" s="108"/>
      <c r="JFF100" s="108"/>
      <c r="JFG100" s="108"/>
      <c r="JFH100" s="108"/>
      <c r="JFI100" s="108"/>
      <c r="JFJ100" s="108"/>
      <c r="JFK100" s="108"/>
      <c r="JFL100" s="108"/>
      <c r="JFM100" s="108"/>
      <c r="JFN100" s="108"/>
      <c r="JFO100" s="108"/>
      <c r="JFP100" s="108"/>
      <c r="JFQ100" s="108"/>
      <c r="JFR100" s="108"/>
      <c r="JFS100" s="108"/>
      <c r="JFT100" s="108"/>
      <c r="JFU100" s="108"/>
      <c r="JFV100" s="108"/>
      <c r="JFW100" s="108"/>
      <c r="JFX100" s="108"/>
      <c r="JFY100" s="108"/>
      <c r="JFZ100" s="108"/>
      <c r="JGA100" s="108"/>
      <c r="JGB100" s="108"/>
      <c r="JGC100" s="108"/>
      <c r="JGD100" s="108"/>
      <c r="JGE100" s="108"/>
      <c r="JGF100" s="108"/>
      <c r="JGG100" s="108"/>
      <c r="JGH100" s="108"/>
      <c r="JGI100" s="108"/>
      <c r="JGJ100" s="108"/>
      <c r="JGK100" s="108"/>
      <c r="JGL100" s="108"/>
      <c r="JGM100" s="108"/>
      <c r="JGN100" s="108"/>
      <c r="JGO100" s="108"/>
      <c r="JGP100" s="108"/>
      <c r="JGQ100" s="108"/>
      <c r="JGR100" s="108"/>
      <c r="JGS100" s="108"/>
      <c r="JGT100" s="108"/>
      <c r="JGU100" s="108"/>
      <c r="JGV100" s="108"/>
      <c r="JGW100" s="108"/>
      <c r="JGX100" s="108"/>
      <c r="JGY100" s="108"/>
      <c r="JGZ100" s="108"/>
      <c r="JHA100" s="108"/>
      <c r="JHB100" s="108"/>
      <c r="JHC100" s="108"/>
      <c r="JHD100" s="108"/>
      <c r="JHE100" s="108"/>
      <c r="JHF100" s="108"/>
      <c r="JHG100" s="108"/>
      <c r="JHH100" s="108"/>
      <c r="JHI100" s="108"/>
      <c r="JHJ100" s="108"/>
      <c r="JHK100" s="108"/>
      <c r="JHL100" s="108"/>
      <c r="JHM100" s="108"/>
      <c r="JHN100" s="108"/>
      <c r="JHO100" s="108"/>
      <c r="JHP100" s="108"/>
      <c r="JHQ100" s="108"/>
      <c r="JHR100" s="108"/>
      <c r="JHS100" s="108"/>
      <c r="JHT100" s="108"/>
      <c r="JHU100" s="108"/>
      <c r="JHV100" s="108"/>
      <c r="JHW100" s="108"/>
      <c r="JHX100" s="108"/>
      <c r="JHY100" s="108"/>
      <c r="JHZ100" s="108"/>
      <c r="JIA100" s="108"/>
      <c r="JIB100" s="108"/>
      <c r="JIC100" s="108"/>
      <c r="JID100" s="108"/>
      <c r="JIE100" s="108"/>
      <c r="JIF100" s="108"/>
      <c r="JIG100" s="108"/>
      <c r="JIH100" s="108"/>
      <c r="JII100" s="108"/>
      <c r="JIJ100" s="108"/>
      <c r="JIK100" s="108"/>
      <c r="JIL100" s="108"/>
      <c r="JIM100" s="108"/>
      <c r="JIN100" s="108"/>
      <c r="JIO100" s="108"/>
      <c r="JIP100" s="108"/>
      <c r="JIQ100" s="108"/>
      <c r="JIR100" s="108"/>
      <c r="JIS100" s="108"/>
      <c r="JIT100" s="108"/>
      <c r="JIU100" s="108"/>
      <c r="JIV100" s="108"/>
      <c r="JIW100" s="108"/>
      <c r="JIX100" s="108"/>
      <c r="JIY100" s="108"/>
      <c r="JIZ100" s="108"/>
      <c r="JJA100" s="108"/>
      <c r="JJB100" s="108"/>
      <c r="JJC100" s="108"/>
      <c r="JJD100" s="108"/>
      <c r="JJE100" s="108"/>
      <c r="JJF100" s="108"/>
      <c r="JJG100" s="108"/>
      <c r="JJH100" s="108"/>
      <c r="JJI100" s="108"/>
      <c r="JJJ100" s="108"/>
      <c r="JJK100" s="108"/>
      <c r="JJL100" s="108"/>
      <c r="JJM100" s="108"/>
      <c r="JJN100" s="108"/>
      <c r="JJO100" s="108"/>
      <c r="JJP100" s="108"/>
      <c r="JJQ100" s="108"/>
      <c r="JJR100" s="108"/>
      <c r="JJS100" s="108"/>
      <c r="JJT100" s="108"/>
      <c r="JJU100" s="108"/>
      <c r="JJV100" s="108"/>
      <c r="JJW100" s="108"/>
      <c r="JJX100" s="108"/>
      <c r="JJY100" s="108"/>
      <c r="JJZ100" s="108"/>
      <c r="JKA100" s="108"/>
      <c r="JKB100" s="108"/>
      <c r="JKC100" s="108"/>
      <c r="JKD100" s="108"/>
      <c r="JKE100" s="108"/>
      <c r="JKF100" s="108"/>
      <c r="JKG100" s="108"/>
      <c r="JKH100" s="108"/>
      <c r="JKI100" s="108"/>
      <c r="JKJ100" s="108"/>
      <c r="JKK100" s="108"/>
      <c r="JKL100" s="108"/>
      <c r="JKM100" s="108"/>
      <c r="JKN100" s="108"/>
      <c r="JKO100" s="108"/>
      <c r="JKP100" s="108"/>
      <c r="JKQ100" s="108"/>
      <c r="JKR100" s="108"/>
      <c r="JKS100" s="108"/>
      <c r="JKT100" s="108"/>
      <c r="JKU100" s="108"/>
      <c r="JKV100" s="108"/>
      <c r="JKW100" s="108"/>
      <c r="JKX100" s="108"/>
      <c r="JKY100" s="108"/>
      <c r="JKZ100" s="108"/>
      <c r="JLA100" s="108"/>
      <c r="JLB100" s="108"/>
      <c r="JLC100" s="108"/>
      <c r="JLD100" s="108"/>
      <c r="JLE100" s="108"/>
      <c r="JLF100" s="108"/>
      <c r="JLG100" s="108"/>
      <c r="JLH100" s="108"/>
      <c r="JLI100" s="108"/>
      <c r="JLJ100" s="108"/>
      <c r="JLK100" s="108"/>
      <c r="JLL100" s="108"/>
      <c r="JLM100" s="108"/>
      <c r="JLN100" s="108"/>
      <c r="JLO100" s="108"/>
      <c r="JLP100" s="108"/>
      <c r="JLQ100" s="108"/>
      <c r="JLR100" s="108"/>
      <c r="JLS100" s="108"/>
      <c r="JLT100" s="108"/>
      <c r="JLU100" s="108"/>
      <c r="JLV100" s="108"/>
      <c r="JLW100" s="108"/>
      <c r="JLX100" s="108"/>
      <c r="JLY100" s="108"/>
      <c r="JLZ100" s="108"/>
      <c r="JMA100" s="108"/>
      <c r="JMB100" s="108"/>
      <c r="JMC100" s="108"/>
      <c r="JMD100" s="108"/>
      <c r="JME100" s="108"/>
      <c r="JMF100" s="108"/>
      <c r="JMG100" s="108"/>
      <c r="JMH100" s="108"/>
      <c r="JMI100" s="108"/>
      <c r="JMJ100" s="108"/>
      <c r="JMK100" s="108"/>
      <c r="JML100" s="108"/>
      <c r="JMM100" s="108"/>
      <c r="JMN100" s="108"/>
      <c r="JMO100" s="108"/>
      <c r="JMP100" s="108"/>
      <c r="JMQ100" s="108"/>
      <c r="JMR100" s="108"/>
      <c r="JMS100" s="108"/>
      <c r="JMT100" s="108"/>
      <c r="JMU100" s="108"/>
      <c r="JMV100" s="108"/>
      <c r="JMW100" s="108"/>
      <c r="JMX100" s="108"/>
      <c r="JMY100" s="108"/>
      <c r="JMZ100" s="108"/>
      <c r="JNA100" s="108"/>
      <c r="JNB100" s="108"/>
      <c r="JNC100" s="108"/>
      <c r="JND100" s="108"/>
      <c r="JNE100" s="108"/>
      <c r="JNF100" s="108"/>
      <c r="JNG100" s="108"/>
      <c r="JNH100" s="108"/>
      <c r="JNI100" s="108"/>
      <c r="JNJ100" s="108"/>
      <c r="JNK100" s="108"/>
      <c r="JNL100" s="108"/>
      <c r="JNM100" s="108"/>
      <c r="JNN100" s="108"/>
      <c r="JNO100" s="108"/>
      <c r="JNP100" s="108"/>
      <c r="JNQ100" s="108"/>
      <c r="JNR100" s="108"/>
      <c r="JNS100" s="108"/>
      <c r="JNT100" s="108"/>
      <c r="JNU100" s="108"/>
      <c r="JNV100" s="108"/>
      <c r="JNW100" s="108"/>
      <c r="JNX100" s="108"/>
      <c r="JNY100" s="108"/>
      <c r="JNZ100" s="108"/>
      <c r="JOA100" s="108"/>
      <c r="JOB100" s="108"/>
      <c r="JOC100" s="108"/>
      <c r="JOD100" s="108"/>
      <c r="JOE100" s="108"/>
      <c r="JOF100" s="108"/>
      <c r="JOG100" s="108"/>
      <c r="JOH100" s="108"/>
      <c r="JOI100" s="108"/>
      <c r="JOJ100" s="108"/>
      <c r="JOK100" s="108"/>
      <c r="JOL100" s="108"/>
      <c r="JOM100" s="108"/>
      <c r="JON100" s="108"/>
      <c r="JOO100" s="108"/>
      <c r="JOP100" s="108"/>
      <c r="JOQ100" s="108"/>
      <c r="JOR100" s="108"/>
      <c r="JOS100" s="108"/>
      <c r="JOT100" s="108"/>
      <c r="JOU100" s="108"/>
      <c r="JOV100" s="108"/>
      <c r="JOW100" s="108"/>
      <c r="JOX100" s="108"/>
      <c r="JOY100" s="108"/>
      <c r="JOZ100" s="108"/>
      <c r="JPA100" s="108"/>
      <c r="JPB100" s="108"/>
      <c r="JPC100" s="108"/>
      <c r="JPD100" s="108"/>
      <c r="JPE100" s="108"/>
      <c r="JPF100" s="108"/>
      <c r="JPG100" s="108"/>
      <c r="JPH100" s="108"/>
      <c r="JPI100" s="108"/>
      <c r="JPJ100" s="108"/>
      <c r="JPK100" s="108"/>
      <c r="JPL100" s="108"/>
      <c r="JPM100" s="108"/>
      <c r="JPN100" s="108"/>
      <c r="JPO100" s="108"/>
      <c r="JPP100" s="108"/>
      <c r="JPQ100" s="108"/>
      <c r="JPR100" s="108"/>
      <c r="JPS100" s="108"/>
      <c r="JPT100" s="108"/>
      <c r="JPU100" s="108"/>
      <c r="JPV100" s="108"/>
      <c r="JPW100" s="108"/>
      <c r="JPX100" s="108"/>
      <c r="JPY100" s="108"/>
      <c r="JPZ100" s="108"/>
      <c r="JQA100" s="108"/>
      <c r="JQB100" s="108"/>
      <c r="JQC100" s="108"/>
      <c r="JQD100" s="108"/>
      <c r="JQE100" s="108"/>
      <c r="JQF100" s="108"/>
      <c r="JQG100" s="108"/>
      <c r="JQH100" s="108"/>
      <c r="JQI100" s="108"/>
      <c r="JQJ100" s="108"/>
      <c r="JQK100" s="108"/>
      <c r="JQL100" s="108"/>
      <c r="JQM100" s="108"/>
      <c r="JQN100" s="108"/>
      <c r="JQO100" s="108"/>
      <c r="JQP100" s="108"/>
      <c r="JQQ100" s="108"/>
      <c r="JQR100" s="108"/>
      <c r="JQS100" s="108"/>
      <c r="JQT100" s="108"/>
      <c r="JQU100" s="108"/>
      <c r="JQV100" s="108"/>
      <c r="JQW100" s="108"/>
      <c r="JQX100" s="108"/>
      <c r="JQY100" s="108"/>
      <c r="JQZ100" s="108"/>
      <c r="JRA100" s="108"/>
      <c r="JRB100" s="108"/>
      <c r="JRC100" s="108"/>
      <c r="JRD100" s="108"/>
      <c r="JRE100" s="108"/>
      <c r="JRF100" s="108"/>
      <c r="JRG100" s="108"/>
      <c r="JRH100" s="108"/>
      <c r="JRI100" s="108"/>
      <c r="JRJ100" s="108"/>
      <c r="JRK100" s="108"/>
      <c r="JRL100" s="108"/>
      <c r="JRM100" s="108"/>
      <c r="JRN100" s="108"/>
      <c r="JRO100" s="108"/>
      <c r="JRP100" s="108"/>
      <c r="JRQ100" s="108"/>
      <c r="JRR100" s="108"/>
      <c r="JRS100" s="108"/>
      <c r="JRT100" s="108"/>
      <c r="JRU100" s="108"/>
      <c r="JRV100" s="108"/>
      <c r="JRW100" s="108"/>
      <c r="JRX100" s="108"/>
      <c r="JRY100" s="108"/>
      <c r="JRZ100" s="108"/>
      <c r="JSA100" s="108"/>
      <c r="JSB100" s="108"/>
      <c r="JSC100" s="108"/>
      <c r="JSD100" s="108"/>
      <c r="JSE100" s="108"/>
      <c r="JSF100" s="108"/>
      <c r="JSG100" s="108"/>
      <c r="JSH100" s="108"/>
      <c r="JSI100" s="108"/>
      <c r="JSJ100" s="108"/>
      <c r="JSK100" s="108"/>
      <c r="JSL100" s="108"/>
      <c r="JSM100" s="108"/>
      <c r="JSN100" s="108"/>
      <c r="JSO100" s="108"/>
      <c r="JSP100" s="108"/>
      <c r="JSQ100" s="108"/>
      <c r="JSR100" s="108"/>
      <c r="JSS100" s="108"/>
      <c r="JST100" s="108"/>
      <c r="JSU100" s="108"/>
      <c r="JSV100" s="108"/>
      <c r="JSW100" s="108"/>
      <c r="JSX100" s="108"/>
      <c r="JSY100" s="108"/>
      <c r="JSZ100" s="108"/>
      <c r="JTA100" s="108"/>
      <c r="JTB100" s="108"/>
      <c r="JTC100" s="108"/>
      <c r="JTD100" s="108"/>
      <c r="JTE100" s="108"/>
      <c r="JTF100" s="108"/>
      <c r="JTG100" s="108"/>
      <c r="JTH100" s="108"/>
      <c r="JTI100" s="108"/>
      <c r="JTJ100" s="108"/>
      <c r="JTK100" s="108"/>
      <c r="JTL100" s="108"/>
      <c r="JTM100" s="108"/>
      <c r="JTN100" s="108"/>
      <c r="JTO100" s="108"/>
      <c r="JTP100" s="108"/>
      <c r="JTQ100" s="108"/>
      <c r="JTR100" s="108"/>
      <c r="JTS100" s="108"/>
      <c r="JTT100" s="108"/>
      <c r="JTU100" s="108"/>
      <c r="JTV100" s="108"/>
      <c r="JTW100" s="108"/>
      <c r="JTX100" s="108"/>
      <c r="JTY100" s="108"/>
      <c r="JTZ100" s="108"/>
      <c r="JUA100" s="108"/>
      <c r="JUB100" s="108"/>
      <c r="JUC100" s="108"/>
      <c r="JUD100" s="108"/>
      <c r="JUE100" s="108"/>
      <c r="JUF100" s="108"/>
      <c r="JUG100" s="108"/>
      <c r="JUH100" s="108"/>
      <c r="JUI100" s="108"/>
      <c r="JUJ100" s="108"/>
      <c r="JUK100" s="108"/>
      <c r="JUL100" s="108"/>
      <c r="JUM100" s="108"/>
      <c r="JUN100" s="108"/>
      <c r="JUO100" s="108"/>
      <c r="JUP100" s="108"/>
      <c r="JUQ100" s="108"/>
      <c r="JUR100" s="108"/>
      <c r="JUS100" s="108"/>
      <c r="JUT100" s="108"/>
      <c r="JUU100" s="108"/>
      <c r="JUV100" s="108"/>
      <c r="JUW100" s="108"/>
      <c r="JUX100" s="108"/>
      <c r="JUY100" s="108"/>
      <c r="JUZ100" s="108"/>
      <c r="JVA100" s="108"/>
      <c r="JVB100" s="108"/>
      <c r="JVC100" s="108"/>
      <c r="JVD100" s="108"/>
      <c r="JVE100" s="108"/>
      <c r="JVF100" s="108"/>
      <c r="JVG100" s="108"/>
      <c r="JVH100" s="108"/>
      <c r="JVI100" s="108"/>
      <c r="JVJ100" s="108"/>
      <c r="JVK100" s="108"/>
      <c r="JVL100" s="108"/>
      <c r="JVM100" s="108"/>
      <c r="JVN100" s="108"/>
      <c r="JVO100" s="108"/>
      <c r="JVP100" s="108"/>
      <c r="JVQ100" s="108"/>
      <c r="JVR100" s="108"/>
      <c r="JVS100" s="108"/>
      <c r="JVT100" s="108"/>
      <c r="JVU100" s="108"/>
      <c r="JVV100" s="108"/>
      <c r="JVW100" s="108"/>
      <c r="JVX100" s="108"/>
      <c r="JVY100" s="108"/>
      <c r="JVZ100" s="108"/>
      <c r="JWA100" s="108"/>
      <c r="JWB100" s="108"/>
      <c r="JWC100" s="108"/>
      <c r="JWD100" s="108"/>
      <c r="JWE100" s="108"/>
      <c r="JWF100" s="108"/>
      <c r="JWG100" s="108"/>
      <c r="JWH100" s="108"/>
      <c r="JWI100" s="108"/>
      <c r="JWJ100" s="108"/>
      <c r="JWK100" s="108"/>
      <c r="JWL100" s="108"/>
      <c r="JWM100" s="108"/>
      <c r="JWN100" s="108"/>
      <c r="JWO100" s="108"/>
      <c r="JWP100" s="108"/>
      <c r="JWQ100" s="108"/>
      <c r="JWR100" s="108"/>
      <c r="JWS100" s="108"/>
      <c r="JWT100" s="108"/>
      <c r="JWU100" s="108"/>
      <c r="JWV100" s="108"/>
      <c r="JWW100" s="108"/>
      <c r="JWX100" s="108"/>
      <c r="JWY100" s="108"/>
      <c r="JWZ100" s="108"/>
      <c r="JXA100" s="108"/>
      <c r="JXB100" s="108"/>
      <c r="JXC100" s="108"/>
      <c r="JXD100" s="108"/>
      <c r="JXE100" s="108"/>
      <c r="JXF100" s="108"/>
      <c r="JXG100" s="108"/>
      <c r="JXH100" s="108"/>
      <c r="JXI100" s="108"/>
      <c r="JXJ100" s="108"/>
      <c r="JXK100" s="108"/>
      <c r="JXL100" s="108"/>
      <c r="JXM100" s="108"/>
      <c r="JXN100" s="108"/>
      <c r="JXO100" s="108"/>
      <c r="JXP100" s="108"/>
      <c r="JXQ100" s="108"/>
      <c r="JXR100" s="108"/>
      <c r="JXS100" s="108"/>
      <c r="JXT100" s="108"/>
      <c r="JXU100" s="108"/>
      <c r="JXV100" s="108"/>
      <c r="JXW100" s="108"/>
      <c r="JXX100" s="108"/>
      <c r="JXY100" s="108"/>
      <c r="JXZ100" s="108"/>
      <c r="JYA100" s="108"/>
      <c r="JYB100" s="108"/>
      <c r="JYC100" s="108"/>
      <c r="JYD100" s="108"/>
      <c r="JYE100" s="108"/>
      <c r="JYF100" s="108"/>
      <c r="JYG100" s="108"/>
      <c r="JYH100" s="108"/>
      <c r="JYI100" s="108"/>
      <c r="JYJ100" s="108"/>
      <c r="JYK100" s="108"/>
      <c r="JYL100" s="108"/>
      <c r="JYM100" s="108"/>
      <c r="JYN100" s="108"/>
      <c r="JYO100" s="108"/>
      <c r="JYP100" s="108"/>
      <c r="JYQ100" s="108"/>
      <c r="JYR100" s="108"/>
      <c r="JYS100" s="108"/>
      <c r="JYT100" s="108"/>
      <c r="JYU100" s="108"/>
      <c r="JYV100" s="108"/>
      <c r="JYW100" s="108"/>
      <c r="JYX100" s="108"/>
      <c r="JYY100" s="108"/>
      <c r="JYZ100" s="108"/>
      <c r="JZA100" s="108"/>
      <c r="JZB100" s="108"/>
      <c r="JZC100" s="108"/>
      <c r="JZD100" s="108"/>
      <c r="JZE100" s="108"/>
      <c r="JZF100" s="108"/>
      <c r="JZG100" s="108"/>
      <c r="JZH100" s="108"/>
      <c r="JZI100" s="108"/>
      <c r="JZJ100" s="108"/>
      <c r="JZK100" s="108"/>
      <c r="JZL100" s="108"/>
      <c r="JZM100" s="108"/>
      <c r="JZN100" s="108"/>
      <c r="JZO100" s="108"/>
      <c r="JZP100" s="108"/>
      <c r="JZQ100" s="108"/>
      <c r="JZR100" s="108"/>
      <c r="JZS100" s="108"/>
      <c r="JZT100" s="108"/>
      <c r="JZU100" s="108"/>
      <c r="JZV100" s="108"/>
      <c r="JZW100" s="108"/>
      <c r="JZX100" s="108"/>
      <c r="JZY100" s="108"/>
      <c r="JZZ100" s="108"/>
      <c r="KAA100" s="108"/>
      <c r="KAB100" s="108"/>
      <c r="KAC100" s="108"/>
      <c r="KAD100" s="108"/>
      <c r="KAE100" s="108"/>
      <c r="KAF100" s="108"/>
      <c r="KAG100" s="108"/>
      <c r="KAH100" s="108"/>
      <c r="KAI100" s="108"/>
      <c r="KAJ100" s="108"/>
      <c r="KAK100" s="108"/>
      <c r="KAL100" s="108"/>
      <c r="KAM100" s="108"/>
      <c r="KAN100" s="108"/>
      <c r="KAO100" s="108"/>
      <c r="KAP100" s="108"/>
      <c r="KAQ100" s="108"/>
      <c r="KAR100" s="108"/>
      <c r="KAS100" s="108"/>
      <c r="KAT100" s="108"/>
      <c r="KAU100" s="108"/>
      <c r="KAV100" s="108"/>
      <c r="KAW100" s="108"/>
      <c r="KAX100" s="108"/>
      <c r="KAY100" s="108"/>
      <c r="KAZ100" s="108"/>
      <c r="KBA100" s="108"/>
      <c r="KBB100" s="108"/>
      <c r="KBC100" s="108"/>
      <c r="KBD100" s="108"/>
      <c r="KBE100" s="108"/>
      <c r="KBF100" s="108"/>
      <c r="KBG100" s="108"/>
      <c r="KBH100" s="108"/>
      <c r="KBI100" s="108"/>
      <c r="KBJ100" s="108"/>
      <c r="KBK100" s="108"/>
      <c r="KBL100" s="108"/>
      <c r="KBM100" s="108"/>
      <c r="KBN100" s="108"/>
      <c r="KBO100" s="108"/>
      <c r="KBP100" s="108"/>
      <c r="KBQ100" s="108"/>
      <c r="KBR100" s="108"/>
      <c r="KBS100" s="108"/>
      <c r="KBT100" s="108"/>
      <c r="KBU100" s="108"/>
      <c r="KBV100" s="108"/>
      <c r="KBW100" s="108"/>
      <c r="KBX100" s="108"/>
      <c r="KBY100" s="108"/>
      <c r="KBZ100" s="108"/>
      <c r="KCA100" s="108"/>
      <c r="KCB100" s="108"/>
      <c r="KCC100" s="108"/>
      <c r="KCD100" s="108"/>
      <c r="KCE100" s="108"/>
      <c r="KCF100" s="108"/>
      <c r="KCG100" s="108"/>
      <c r="KCH100" s="108"/>
      <c r="KCI100" s="108"/>
      <c r="KCJ100" s="108"/>
      <c r="KCK100" s="108"/>
      <c r="KCL100" s="108"/>
      <c r="KCM100" s="108"/>
      <c r="KCN100" s="108"/>
      <c r="KCO100" s="108"/>
      <c r="KCP100" s="108"/>
      <c r="KCQ100" s="108"/>
      <c r="KCR100" s="108"/>
      <c r="KCS100" s="108"/>
      <c r="KCT100" s="108"/>
      <c r="KCU100" s="108"/>
      <c r="KCV100" s="108"/>
      <c r="KCW100" s="108"/>
      <c r="KCX100" s="108"/>
      <c r="KCY100" s="108"/>
      <c r="KCZ100" s="108"/>
      <c r="KDA100" s="108"/>
      <c r="KDB100" s="108"/>
      <c r="KDC100" s="108"/>
      <c r="KDD100" s="108"/>
      <c r="KDE100" s="108"/>
      <c r="KDF100" s="108"/>
      <c r="KDG100" s="108"/>
      <c r="KDH100" s="108"/>
      <c r="KDI100" s="108"/>
      <c r="KDJ100" s="108"/>
      <c r="KDK100" s="108"/>
      <c r="KDL100" s="108"/>
      <c r="KDM100" s="108"/>
      <c r="KDN100" s="108"/>
      <c r="KDO100" s="108"/>
      <c r="KDP100" s="108"/>
      <c r="KDQ100" s="108"/>
      <c r="KDR100" s="108"/>
      <c r="KDS100" s="108"/>
      <c r="KDT100" s="108"/>
      <c r="KDU100" s="108"/>
      <c r="KDV100" s="108"/>
      <c r="KDW100" s="108"/>
      <c r="KDX100" s="108"/>
      <c r="KDY100" s="108"/>
      <c r="KDZ100" s="108"/>
      <c r="KEA100" s="108"/>
      <c r="KEB100" s="108"/>
      <c r="KEC100" s="108"/>
      <c r="KED100" s="108"/>
      <c r="KEE100" s="108"/>
      <c r="KEF100" s="108"/>
      <c r="KEG100" s="108"/>
      <c r="KEH100" s="108"/>
      <c r="KEI100" s="108"/>
      <c r="KEJ100" s="108"/>
      <c r="KEK100" s="108"/>
      <c r="KEL100" s="108"/>
      <c r="KEM100" s="108"/>
      <c r="KEN100" s="108"/>
      <c r="KEO100" s="108"/>
      <c r="KEP100" s="108"/>
      <c r="KEQ100" s="108"/>
      <c r="KER100" s="108"/>
      <c r="KES100" s="108"/>
      <c r="KET100" s="108"/>
      <c r="KEU100" s="108"/>
      <c r="KEV100" s="108"/>
      <c r="KEW100" s="108"/>
      <c r="KEX100" s="108"/>
      <c r="KEY100" s="108"/>
      <c r="KEZ100" s="108"/>
      <c r="KFA100" s="108"/>
      <c r="KFB100" s="108"/>
      <c r="KFC100" s="108"/>
      <c r="KFD100" s="108"/>
      <c r="KFE100" s="108"/>
      <c r="KFF100" s="108"/>
      <c r="KFG100" s="108"/>
      <c r="KFH100" s="108"/>
      <c r="KFI100" s="108"/>
      <c r="KFJ100" s="108"/>
      <c r="KFK100" s="108"/>
      <c r="KFL100" s="108"/>
      <c r="KFM100" s="108"/>
      <c r="KFN100" s="108"/>
      <c r="KFO100" s="108"/>
      <c r="KFP100" s="108"/>
      <c r="KFQ100" s="108"/>
      <c r="KFR100" s="108"/>
      <c r="KFS100" s="108"/>
      <c r="KFT100" s="108"/>
      <c r="KFU100" s="108"/>
      <c r="KFV100" s="108"/>
      <c r="KFW100" s="108"/>
      <c r="KFX100" s="108"/>
      <c r="KFY100" s="108"/>
      <c r="KFZ100" s="108"/>
      <c r="KGA100" s="108"/>
      <c r="KGB100" s="108"/>
      <c r="KGC100" s="108"/>
      <c r="KGD100" s="108"/>
      <c r="KGE100" s="108"/>
      <c r="KGF100" s="108"/>
      <c r="KGG100" s="108"/>
      <c r="KGH100" s="108"/>
      <c r="KGI100" s="108"/>
      <c r="KGJ100" s="108"/>
      <c r="KGK100" s="108"/>
      <c r="KGL100" s="108"/>
      <c r="KGM100" s="108"/>
      <c r="KGN100" s="108"/>
      <c r="KGO100" s="108"/>
      <c r="KGP100" s="108"/>
      <c r="KGQ100" s="108"/>
      <c r="KGR100" s="108"/>
      <c r="KGS100" s="108"/>
      <c r="KGT100" s="108"/>
      <c r="KGU100" s="108"/>
      <c r="KGV100" s="108"/>
      <c r="KGW100" s="108"/>
      <c r="KGX100" s="108"/>
      <c r="KGY100" s="108"/>
      <c r="KGZ100" s="108"/>
      <c r="KHA100" s="108"/>
      <c r="KHB100" s="108"/>
      <c r="KHC100" s="108"/>
      <c r="KHD100" s="108"/>
      <c r="KHE100" s="108"/>
      <c r="KHF100" s="108"/>
      <c r="KHG100" s="108"/>
      <c r="KHH100" s="108"/>
      <c r="KHI100" s="108"/>
      <c r="KHJ100" s="108"/>
      <c r="KHK100" s="108"/>
      <c r="KHL100" s="108"/>
      <c r="KHM100" s="108"/>
      <c r="KHN100" s="108"/>
      <c r="KHO100" s="108"/>
      <c r="KHP100" s="108"/>
      <c r="KHQ100" s="108"/>
      <c r="KHR100" s="108"/>
      <c r="KHS100" s="108"/>
      <c r="KHT100" s="108"/>
      <c r="KHU100" s="108"/>
      <c r="KHV100" s="108"/>
      <c r="KHW100" s="108"/>
      <c r="KHX100" s="108"/>
      <c r="KHY100" s="108"/>
      <c r="KHZ100" s="108"/>
      <c r="KIA100" s="108"/>
      <c r="KIB100" s="108"/>
      <c r="KIC100" s="108"/>
      <c r="KID100" s="108"/>
      <c r="KIE100" s="108"/>
      <c r="KIF100" s="108"/>
      <c r="KIG100" s="108"/>
      <c r="KIH100" s="108"/>
      <c r="KII100" s="108"/>
      <c r="KIJ100" s="108"/>
      <c r="KIK100" s="108"/>
      <c r="KIL100" s="108"/>
      <c r="KIM100" s="108"/>
      <c r="KIN100" s="108"/>
      <c r="KIO100" s="108"/>
      <c r="KIP100" s="108"/>
      <c r="KIQ100" s="108"/>
      <c r="KIR100" s="108"/>
      <c r="KIS100" s="108"/>
      <c r="KIT100" s="108"/>
      <c r="KIU100" s="108"/>
      <c r="KIV100" s="108"/>
      <c r="KIW100" s="108"/>
      <c r="KIX100" s="108"/>
      <c r="KIY100" s="108"/>
      <c r="KIZ100" s="108"/>
      <c r="KJA100" s="108"/>
      <c r="KJB100" s="108"/>
      <c r="KJC100" s="108"/>
      <c r="KJD100" s="108"/>
      <c r="KJE100" s="108"/>
      <c r="KJF100" s="108"/>
      <c r="KJG100" s="108"/>
      <c r="KJH100" s="108"/>
      <c r="KJI100" s="108"/>
      <c r="KJJ100" s="108"/>
      <c r="KJK100" s="108"/>
      <c r="KJL100" s="108"/>
      <c r="KJM100" s="108"/>
      <c r="KJN100" s="108"/>
      <c r="KJO100" s="108"/>
      <c r="KJP100" s="108"/>
      <c r="KJQ100" s="108"/>
      <c r="KJR100" s="108"/>
      <c r="KJS100" s="108"/>
      <c r="KJT100" s="108"/>
      <c r="KJU100" s="108"/>
      <c r="KJV100" s="108"/>
      <c r="KJW100" s="108"/>
      <c r="KJX100" s="108"/>
      <c r="KJY100" s="108"/>
      <c r="KJZ100" s="108"/>
      <c r="KKA100" s="108"/>
      <c r="KKB100" s="108"/>
      <c r="KKC100" s="108"/>
      <c r="KKD100" s="108"/>
      <c r="KKE100" s="108"/>
      <c r="KKF100" s="108"/>
      <c r="KKG100" s="108"/>
      <c r="KKH100" s="108"/>
      <c r="KKI100" s="108"/>
      <c r="KKJ100" s="108"/>
      <c r="KKK100" s="108"/>
      <c r="KKL100" s="108"/>
      <c r="KKM100" s="108"/>
      <c r="KKN100" s="108"/>
      <c r="KKO100" s="108"/>
      <c r="KKP100" s="108"/>
      <c r="KKQ100" s="108"/>
      <c r="KKR100" s="108"/>
      <c r="KKS100" s="108"/>
      <c r="KKT100" s="108"/>
      <c r="KKU100" s="108"/>
      <c r="KKV100" s="108"/>
      <c r="KKW100" s="108"/>
      <c r="KKX100" s="108"/>
      <c r="KKY100" s="108"/>
      <c r="KKZ100" s="108"/>
      <c r="KLA100" s="108"/>
      <c r="KLB100" s="108"/>
      <c r="KLC100" s="108"/>
      <c r="KLD100" s="108"/>
      <c r="KLE100" s="108"/>
      <c r="KLF100" s="108"/>
      <c r="KLG100" s="108"/>
      <c r="KLH100" s="108"/>
      <c r="KLI100" s="108"/>
      <c r="KLJ100" s="108"/>
      <c r="KLK100" s="108"/>
      <c r="KLL100" s="108"/>
      <c r="KLM100" s="108"/>
      <c r="KLN100" s="108"/>
      <c r="KLO100" s="108"/>
      <c r="KLP100" s="108"/>
      <c r="KLQ100" s="108"/>
      <c r="KLR100" s="108"/>
      <c r="KLS100" s="108"/>
      <c r="KLT100" s="108"/>
      <c r="KLU100" s="108"/>
      <c r="KLV100" s="108"/>
      <c r="KLW100" s="108"/>
      <c r="KLX100" s="108"/>
      <c r="KLY100" s="108"/>
      <c r="KLZ100" s="108"/>
      <c r="KMA100" s="108"/>
      <c r="KMB100" s="108"/>
      <c r="KMC100" s="108"/>
      <c r="KMD100" s="108"/>
      <c r="KME100" s="108"/>
      <c r="KMF100" s="108"/>
      <c r="KMG100" s="108"/>
      <c r="KMH100" s="108"/>
      <c r="KMI100" s="108"/>
      <c r="KMJ100" s="108"/>
      <c r="KMK100" s="108"/>
      <c r="KML100" s="108"/>
      <c r="KMM100" s="108"/>
      <c r="KMN100" s="108"/>
      <c r="KMO100" s="108"/>
      <c r="KMP100" s="108"/>
      <c r="KMQ100" s="108"/>
      <c r="KMR100" s="108"/>
      <c r="KMS100" s="108"/>
      <c r="KMT100" s="108"/>
      <c r="KMU100" s="108"/>
      <c r="KMV100" s="108"/>
      <c r="KMW100" s="108"/>
      <c r="KMX100" s="108"/>
      <c r="KMY100" s="108"/>
      <c r="KMZ100" s="108"/>
      <c r="KNA100" s="108"/>
      <c r="KNB100" s="108"/>
      <c r="KNC100" s="108"/>
      <c r="KND100" s="108"/>
      <c r="KNE100" s="108"/>
      <c r="KNF100" s="108"/>
      <c r="KNG100" s="108"/>
      <c r="KNH100" s="108"/>
      <c r="KNI100" s="108"/>
      <c r="KNJ100" s="108"/>
      <c r="KNK100" s="108"/>
      <c r="KNL100" s="108"/>
      <c r="KNM100" s="108"/>
      <c r="KNN100" s="108"/>
      <c r="KNO100" s="108"/>
      <c r="KNP100" s="108"/>
      <c r="KNQ100" s="108"/>
      <c r="KNR100" s="108"/>
      <c r="KNS100" s="108"/>
      <c r="KNT100" s="108"/>
      <c r="KNU100" s="108"/>
      <c r="KNV100" s="108"/>
      <c r="KNW100" s="108"/>
      <c r="KNX100" s="108"/>
      <c r="KNY100" s="108"/>
      <c r="KNZ100" s="108"/>
      <c r="KOA100" s="108"/>
      <c r="KOB100" s="108"/>
      <c r="KOC100" s="108"/>
      <c r="KOD100" s="108"/>
      <c r="KOE100" s="108"/>
      <c r="KOF100" s="108"/>
      <c r="KOG100" s="108"/>
      <c r="KOH100" s="108"/>
      <c r="KOI100" s="108"/>
      <c r="KOJ100" s="108"/>
      <c r="KOK100" s="108"/>
      <c r="KOL100" s="108"/>
      <c r="KOM100" s="108"/>
      <c r="KON100" s="108"/>
      <c r="KOO100" s="108"/>
      <c r="KOP100" s="108"/>
      <c r="KOQ100" s="108"/>
      <c r="KOR100" s="108"/>
      <c r="KOS100" s="108"/>
      <c r="KOT100" s="108"/>
      <c r="KOU100" s="108"/>
      <c r="KOV100" s="108"/>
      <c r="KOW100" s="108"/>
      <c r="KOX100" s="108"/>
      <c r="KOY100" s="108"/>
      <c r="KOZ100" s="108"/>
      <c r="KPA100" s="108"/>
      <c r="KPB100" s="108"/>
      <c r="KPC100" s="108"/>
      <c r="KPD100" s="108"/>
      <c r="KPE100" s="108"/>
      <c r="KPF100" s="108"/>
      <c r="KPG100" s="108"/>
      <c r="KPH100" s="108"/>
      <c r="KPI100" s="108"/>
      <c r="KPJ100" s="108"/>
      <c r="KPK100" s="108"/>
      <c r="KPL100" s="108"/>
      <c r="KPM100" s="108"/>
      <c r="KPN100" s="108"/>
      <c r="KPO100" s="108"/>
      <c r="KPP100" s="108"/>
      <c r="KPQ100" s="108"/>
      <c r="KPR100" s="108"/>
      <c r="KPS100" s="108"/>
      <c r="KPT100" s="108"/>
      <c r="KPU100" s="108"/>
      <c r="KPV100" s="108"/>
      <c r="KPW100" s="108"/>
      <c r="KPX100" s="108"/>
      <c r="KPY100" s="108"/>
      <c r="KPZ100" s="108"/>
      <c r="KQA100" s="108"/>
      <c r="KQB100" s="108"/>
      <c r="KQC100" s="108"/>
      <c r="KQD100" s="108"/>
      <c r="KQE100" s="108"/>
      <c r="KQF100" s="108"/>
      <c r="KQG100" s="108"/>
      <c r="KQH100" s="108"/>
      <c r="KQI100" s="108"/>
      <c r="KQJ100" s="108"/>
      <c r="KQK100" s="108"/>
      <c r="KQL100" s="108"/>
      <c r="KQM100" s="108"/>
      <c r="KQN100" s="108"/>
      <c r="KQO100" s="108"/>
      <c r="KQP100" s="108"/>
      <c r="KQQ100" s="108"/>
      <c r="KQR100" s="108"/>
      <c r="KQS100" s="108"/>
      <c r="KQT100" s="108"/>
      <c r="KQU100" s="108"/>
      <c r="KQV100" s="108"/>
      <c r="KQW100" s="108"/>
      <c r="KQX100" s="108"/>
      <c r="KQY100" s="108"/>
      <c r="KQZ100" s="108"/>
      <c r="KRA100" s="108"/>
      <c r="KRB100" s="108"/>
      <c r="KRC100" s="108"/>
      <c r="KRD100" s="108"/>
      <c r="KRE100" s="108"/>
      <c r="KRF100" s="108"/>
      <c r="KRG100" s="108"/>
      <c r="KRH100" s="108"/>
      <c r="KRI100" s="108"/>
      <c r="KRJ100" s="108"/>
      <c r="KRK100" s="108"/>
      <c r="KRL100" s="108"/>
      <c r="KRM100" s="108"/>
      <c r="KRN100" s="108"/>
      <c r="KRO100" s="108"/>
      <c r="KRP100" s="108"/>
      <c r="KRQ100" s="108"/>
      <c r="KRR100" s="108"/>
      <c r="KRS100" s="108"/>
      <c r="KRT100" s="108"/>
      <c r="KRU100" s="108"/>
      <c r="KRV100" s="108"/>
      <c r="KRW100" s="108"/>
      <c r="KRX100" s="108"/>
      <c r="KRY100" s="108"/>
      <c r="KRZ100" s="108"/>
      <c r="KSA100" s="108"/>
      <c r="KSB100" s="108"/>
      <c r="KSC100" s="108"/>
      <c r="KSD100" s="108"/>
      <c r="KSE100" s="108"/>
      <c r="KSF100" s="108"/>
      <c r="KSG100" s="108"/>
      <c r="KSH100" s="108"/>
      <c r="KSI100" s="108"/>
      <c r="KSJ100" s="108"/>
      <c r="KSK100" s="108"/>
      <c r="KSL100" s="108"/>
      <c r="KSM100" s="108"/>
      <c r="KSN100" s="108"/>
      <c r="KSO100" s="108"/>
      <c r="KSP100" s="108"/>
      <c r="KSQ100" s="108"/>
      <c r="KSR100" s="108"/>
      <c r="KSS100" s="108"/>
      <c r="KST100" s="108"/>
      <c r="KSU100" s="108"/>
      <c r="KSV100" s="108"/>
      <c r="KSW100" s="108"/>
      <c r="KSX100" s="108"/>
      <c r="KSY100" s="108"/>
      <c r="KSZ100" s="108"/>
      <c r="KTA100" s="108"/>
      <c r="KTB100" s="108"/>
      <c r="KTC100" s="108"/>
      <c r="KTD100" s="108"/>
      <c r="KTE100" s="108"/>
      <c r="KTF100" s="108"/>
      <c r="KTG100" s="108"/>
      <c r="KTH100" s="108"/>
      <c r="KTI100" s="108"/>
      <c r="KTJ100" s="108"/>
      <c r="KTK100" s="108"/>
      <c r="KTL100" s="108"/>
      <c r="KTM100" s="108"/>
      <c r="KTN100" s="108"/>
      <c r="KTO100" s="108"/>
      <c r="KTP100" s="108"/>
      <c r="KTQ100" s="108"/>
      <c r="KTR100" s="108"/>
      <c r="KTS100" s="108"/>
      <c r="KTT100" s="108"/>
      <c r="KTU100" s="108"/>
      <c r="KTV100" s="108"/>
      <c r="KTW100" s="108"/>
      <c r="KTX100" s="108"/>
      <c r="KTY100" s="108"/>
      <c r="KTZ100" s="108"/>
      <c r="KUA100" s="108"/>
      <c r="KUB100" s="108"/>
      <c r="KUC100" s="108"/>
      <c r="KUD100" s="108"/>
      <c r="KUE100" s="108"/>
      <c r="KUF100" s="108"/>
      <c r="KUG100" s="108"/>
      <c r="KUH100" s="108"/>
      <c r="KUI100" s="108"/>
      <c r="KUJ100" s="108"/>
      <c r="KUK100" s="108"/>
      <c r="KUL100" s="108"/>
      <c r="KUM100" s="108"/>
      <c r="KUN100" s="108"/>
      <c r="KUO100" s="108"/>
      <c r="KUP100" s="108"/>
      <c r="KUQ100" s="108"/>
      <c r="KUR100" s="108"/>
      <c r="KUS100" s="108"/>
      <c r="KUT100" s="108"/>
      <c r="KUU100" s="108"/>
      <c r="KUV100" s="108"/>
      <c r="KUW100" s="108"/>
      <c r="KUX100" s="108"/>
      <c r="KUY100" s="108"/>
      <c r="KUZ100" s="108"/>
      <c r="KVA100" s="108"/>
      <c r="KVB100" s="108"/>
      <c r="KVC100" s="108"/>
      <c r="KVD100" s="108"/>
      <c r="KVE100" s="108"/>
      <c r="KVF100" s="108"/>
      <c r="KVG100" s="108"/>
      <c r="KVH100" s="108"/>
      <c r="KVI100" s="108"/>
      <c r="KVJ100" s="108"/>
      <c r="KVK100" s="108"/>
      <c r="KVL100" s="108"/>
      <c r="KVM100" s="108"/>
      <c r="KVN100" s="108"/>
      <c r="KVO100" s="108"/>
      <c r="KVP100" s="108"/>
      <c r="KVQ100" s="108"/>
      <c r="KVR100" s="108"/>
      <c r="KVS100" s="108"/>
      <c r="KVT100" s="108"/>
      <c r="KVU100" s="108"/>
      <c r="KVV100" s="108"/>
      <c r="KVW100" s="108"/>
      <c r="KVX100" s="108"/>
      <c r="KVY100" s="108"/>
      <c r="KVZ100" s="108"/>
      <c r="KWA100" s="108"/>
      <c r="KWB100" s="108"/>
      <c r="KWC100" s="108"/>
      <c r="KWD100" s="108"/>
      <c r="KWE100" s="108"/>
      <c r="KWF100" s="108"/>
      <c r="KWG100" s="108"/>
      <c r="KWH100" s="108"/>
      <c r="KWI100" s="108"/>
      <c r="KWJ100" s="108"/>
      <c r="KWK100" s="108"/>
      <c r="KWL100" s="108"/>
      <c r="KWM100" s="108"/>
      <c r="KWN100" s="108"/>
      <c r="KWO100" s="108"/>
      <c r="KWP100" s="108"/>
      <c r="KWQ100" s="108"/>
      <c r="KWR100" s="108"/>
      <c r="KWS100" s="108"/>
      <c r="KWT100" s="108"/>
      <c r="KWU100" s="108"/>
      <c r="KWV100" s="108"/>
      <c r="KWW100" s="108"/>
      <c r="KWX100" s="108"/>
      <c r="KWY100" s="108"/>
      <c r="KWZ100" s="108"/>
      <c r="KXA100" s="108"/>
      <c r="KXB100" s="108"/>
      <c r="KXC100" s="108"/>
      <c r="KXD100" s="108"/>
      <c r="KXE100" s="108"/>
      <c r="KXF100" s="108"/>
      <c r="KXG100" s="108"/>
      <c r="KXH100" s="108"/>
      <c r="KXI100" s="108"/>
      <c r="KXJ100" s="108"/>
      <c r="KXK100" s="108"/>
      <c r="KXL100" s="108"/>
      <c r="KXM100" s="108"/>
      <c r="KXN100" s="108"/>
      <c r="KXO100" s="108"/>
      <c r="KXP100" s="108"/>
      <c r="KXQ100" s="108"/>
      <c r="KXR100" s="108"/>
      <c r="KXS100" s="108"/>
      <c r="KXT100" s="108"/>
      <c r="KXU100" s="108"/>
      <c r="KXV100" s="108"/>
      <c r="KXW100" s="108"/>
      <c r="KXX100" s="108"/>
      <c r="KXY100" s="108"/>
      <c r="KXZ100" s="108"/>
      <c r="KYA100" s="108"/>
      <c r="KYB100" s="108"/>
      <c r="KYC100" s="108"/>
      <c r="KYD100" s="108"/>
      <c r="KYE100" s="108"/>
      <c r="KYF100" s="108"/>
      <c r="KYG100" s="108"/>
      <c r="KYH100" s="108"/>
      <c r="KYI100" s="108"/>
      <c r="KYJ100" s="108"/>
      <c r="KYK100" s="108"/>
      <c r="KYL100" s="108"/>
      <c r="KYM100" s="108"/>
      <c r="KYN100" s="108"/>
      <c r="KYO100" s="108"/>
      <c r="KYP100" s="108"/>
      <c r="KYQ100" s="108"/>
      <c r="KYR100" s="108"/>
      <c r="KYS100" s="108"/>
      <c r="KYT100" s="108"/>
      <c r="KYU100" s="108"/>
      <c r="KYV100" s="108"/>
      <c r="KYW100" s="108"/>
      <c r="KYX100" s="108"/>
      <c r="KYY100" s="108"/>
      <c r="KYZ100" s="108"/>
      <c r="KZA100" s="108"/>
      <c r="KZB100" s="108"/>
      <c r="KZC100" s="108"/>
      <c r="KZD100" s="108"/>
      <c r="KZE100" s="108"/>
      <c r="KZF100" s="108"/>
      <c r="KZG100" s="108"/>
      <c r="KZH100" s="108"/>
      <c r="KZI100" s="108"/>
      <c r="KZJ100" s="108"/>
      <c r="KZK100" s="108"/>
      <c r="KZL100" s="108"/>
      <c r="KZM100" s="108"/>
      <c r="KZN100" s="108"/>
      <c r="KZO100" s="108"/>
      <c r="KZP100" s="108"/>
      <c r="KZQ100" s="108"/>
      <c r="KZR100" s="108"/>
      <c r="KZS100" s="108"/>
      <c r="KZT100" s="108"/>
      <c r="KZU100" s="108"/>
      <c r="KZV100" s="108"/>
      <c r="KZW100" s="108"/>
      <c r="KZX100" s="108"/>
      <c r="KZY100" s="108"/>
      <c r="KZZ100" s="108"/>
      <c r="LAA100" s="108"/>
      <c r="LAB100" s="108"/>
      <c r="LAC100" s="108"/>
      <c r="LAD100" s="108"/>
      <c r="LAE100" s="108"/>
      <c r="LAF100" s="108"/>
      <c r="LAG100" s="108"/>
      <c r="LAH100" s="108"/>
      <c r="LAI100" s="108"/>
      <c r="LAJ100" s="108"/>
      <c r="LAK100" s="108"/>
      <c r="LAL100" s="108"/>
      <c r="LAM100" s="108"/>
      <c r="LAN100" s="108"/>
      <c r="LAO100" s="108"/>
      <c r="LAP100" s="108"/>
      <c r="LAQ100" s="108"/>
      <c r="LAR100" s="108"/>
      <c r="LAS100" s="108"/>
      <c r="LAT100" s="108"/>
      <c r="LAU100" s="108"/>
      <c r="LAV100" s="108"/>
      <c r="LAW100" s="108"/>
      <c r="LAX100" s="108"/>
      <c r="LAY100" s="108"/>
      <c r="LAZ100" s="108"/>
      <c r="LBA100" s="108"/>
      <c r="LBB100" s="108"/>
      <c r="LBC100" s="108"/>
      <c r="LBD100" s="108"/>
      <c r="LBE100" s="108"/>
      <c r="LBF100" s="108"/>
      <c r="LBG100" s="108"/>
      <c r="LBH100" s="108"/>
      <c r="LBI100" s="108"/>
      <c r="LBJ100" s="108"/>
      <c r="LBK100" s="108"/>
      <c r="LBL100" s="108"/>
      <c r="LBM100" s="108"/>
      <c r="LBN100" s="108"/>
      <c r="LBO100" s="108"/>
      <c r="LBP100" s="108"/>
      <c r="LBQ100" s="108"/>
      <c r="LBR100" s="108"/>
      <c r="LBS100" s="108"/>
      <c r="LBT100" s="108"/>
      <c r="LBU100" s="108"/>
      <c r="LBV100" s="108"/>
      <c r="LBW100" s="108"/>
      <c r="LBX100" s="108"/>
      <c r="LBY100" s="108"/>
      <c r="LBZ100" s="108"/>
      <c r="LCA100" s="108"/>
      <c r="LCB100" s="108"/>
      <c r="LCC100" s="108"/>
      <c r="LCD100" s="108"/>
      <c r="LCE100" s="108"/>
      <c r="LCF100" s="108"/>
      <c r="LCG100" s="108"/>
      <c r="LCH100" s="108"/>
      <c r="LCI100" s="108"/>
      <c r="LCJ100" s="108"/>
      <c r="LCK100" s="108"/>
      <c r="LCL100" s="108"/>
      <c r="LCM100" s="108"/>
      <c r="LCN100" s="108"/>
      <c r="LCO100" s="108"/>
      <c r="LCP100" s="108"/>
      <c r="LCQ100" s="108"/>
      <c r="LCR100" s="108"/>
      <c r="LCS100" s="108"/>
      <c r="LCT100" s="108"/>
      <c r="LCU100" s="108"/>
      <c r="LCV100" s="108"/>
      <c r="LCW100" s="108"/>
      <c r="LCX100" s="108"/>
      <c r="LCY100" s="108"/>
      <c r="LCZ100" s="108"/>
      <c r="LDA100" s="108"/>
      <c r="LDB100" s="108"/>
      <c r="LDC100" s="108"/>
      <c r="LDD100" s="108"/>
      <c r="LDE100" s="108"/>
      <c r="LDF100" s="108"/>
      <c r="LDG100" s="108"/>
      <c r="LDH100" s="108"/>
      <c r="LDI100" s="108"/>
      <c r="LDJ100" s="108"/>
      <c r="LDK100" s="108"/>
      <c r="LDL100" s="108"/>
      <c r="LDM100" s="108"/>
      <c r="LDN100" s="108"/>
      <c r="LDO100" s="108"/>
      <c r="LDP100" s="108"/>
      <c r="LDQ100" s="108"/>
      <c r="LDR100" s="108"/>
      <c r="LDS100" s="108"/>
      <c r="LDT100" s="108"/>
      <c r="LDU100" s="108"/>
      <c r="LDV100" s="108"/>
      <c r="LDW100" s="108"/>
      <c r="LDX100" s="108"/>
      <c r="LDY100" s="108"/>
      <c r="LDZ100" s="108"/>
      <c r="LEA100" s="108"/>
      <c r="LEB100" s="108"/>
      <c r="LEC100" s="108"/>
      <c r="LED100" s="108"/>
      <c r="LEE100" s="108"/>
      <c r="LEF100" s="108"/>
      <c r="LEG100" s="108"/>
      <c r="LEH100" s="108"/>
      <c r="LEI100" s="108"/>
      <c r="LEJ100" s="108"/>
      <c r="LEK100" s="108"/>
      <c r="LEL100" s="108"/>
      <c r="LEM100" s="108"/>
      <c r="LEN100" s="108"/>
      <c r="LEO100" s="108"/>
      <c r="LEP100" s="108"/>
      <c r="LEQ100" s="108"/>
      <c r="LER100" s="108"/>
      <c r="LES100" s="108"/>
      <c r="LET100" s="108"/>
      <c r="LEU100" s="108"/>
      <c r="LEV100" s="108"/>
      <c r="LEW100" s="108"/>
      <c r="LEX100" s="108"/>
      <c r="LEY100" s="108"/>
      <c r="LEZ100" s="108"/>
      <c r="LFA100" s="108"/>
      <c r="LFB100" s="108"/>
      <c r="LFC100" s="108"/>
      <c r="LFD100" s="108"/>
      <c r="LFE100" s="108"/>
      <c r="LFF100" s="108"/>
      <c r="LFG100" s="108"/>
      <c r="LFH100" s="108"/>
      <c r="LFI100" s="108"/>
      <c r="LFJ100" s="108"/>
      <c r="LFK100" s="108"/>
      <c r="LFL100" s="108"/>
      <c r="LFM100" s="108"/>
      <c r="LFN100" s="108"/>
      <c r="LFO100" s="108"/>
      <c r="LFP100" s="108"/>
      <c r="LFQ100" s="108"/>
      <c r="LFR100" s="108"/>
      <c r="LFS100" s="108"/>
      <c r="LFT100" s="108"/>
      <c r="LFU100" s="108"/>
      <c r="LFV100" s="108"/>
      <c r="LFW100" s="108"/>
      <c r="LFX100" s="108"/>
      <c r="LFY100" s="108"/>
      <c r="LFZ100" s="108"/>
      <c r="LGA100" s="108"/>
      <c r="LGB100" s="108"/>
      <c r="LGC100" s="108"/>
      <c r="LGD100" s="108"/>
      <c r="LGE100" s="108"/>
      <c r="LGF100" s="108"/>
      <c r="LGG100" s="108"/>
      <c r="LGH100" s="108"/>
      <c r="LGI100" s="108"/>
      <c r="LGJ100" s="108"/>
      <c r="LGK100" s="108"/>
      <c r="LGL100" s="108"/>
      <c r="LGM100" s="108"/>
      <c r="LGN100" s="108"/>
      <c r="LGO100" s="108"/>
      <c r="LGP100" s="108"/>
      <c r="LGQ100" s="108"/>
      <c r="LGR100" s="108"/>
      <c r="LGS100" s="108"/>
      <c r="LGT100" s="108"/>
      <c r="LGU100" s="108"/>
      <c r="LGV100" s="108"/>
      <c r="LGW100" s="108"/>
      <c r="LGX100" s="108"/>
      <c r="LGY100" s="108"/>
      <c r="LGZ100" s="108"/>
      <c r="LHA100" s="108"/>
      <c r="LHB100" s="108"/>
      <c r="LHC100" s="108"/>
      <c r="LHD100" s="108"/>
      <c r="LHE100" s="108"/>
      <c r="LHF100" s="108"/>
      <c r="LHG100" s="108"/>
      <c r="LHH100" s="108"/>
      <c r="LHI100" s="108"/>
      <c r="LHJ100" s="108"/>
      <c r="LHK100" s="108"/>
      <c r="LHL100" s="108"/>
      <c r="LHM100" s="108"/>
      <c r="LHN100" s="108"/>
      <c r="LHO100" s="108"/>
      <c r="LHP100" s="108"/>
      <c r="LHQ100" s="108"/>
      <c r="LHR100" s="108"/>
      <c r="LHS100" s="108"/>
      <c r="LHT100" s="108"/>
      <c r="LHU100" s="108"/>
      <c r="LHV100" s="108"/>
      <c r="LHW100" s="108"/>
      <c r="LHX100" s="108"/>
      <c r="LHY100" s="108"/>
      <c r="LHZ100" s="108"/>
      <c r="LIA100" s="108"/>
      <c r="LIB100" s="108"/>
      <c r="LIC100" s="108"/>
      <c r="LID100" s="108"/>
      <c r="LIE100" s="108"/>
      <c r="LIF100" s="108"/>
      <c r="LIG100" s="108"/>
      <c r="LIH100" s="108"/>
      <c r="LII100" s="108"/>
      <c r="LIJ100" s="108"/>
      <c r="LIK100" s="108"/>
      <c r="LIL100" s="108"/>
      <c r="LIM100" s="108"/>
      <c r="LIN100" s="108"/>
      <c r="LIO100" s="108"/>
      <c r="LIP100" s="108"/>
      <c r="LIQ100" s="108"/>
      <c r="LIR100" s="108"/>
      <c r="LIS100" s="108"/>
      <c r="LIT100" s="108"/>
      <c r="LIU100" s="108"/>
      <c r="LIV100" s="108"/>
      <c r="LIW100" s="108"/>
      <c r="LIX100" s="108"/>
      <c r="LIY100" s="108"/>
      <c r="LIZ100" s="108"/>
      <c r="LJA100" s="108"/>
      <c r="LJB100" s="108"/>
      <c r="LJC100" s="108"/>
      <c r="LJD100" s="108"/>
      <c r="LJE100" s="108"/>
      <c r="LJF100" s="108"/>
      <c r="LJG100" s="108"/>
      <c r="LJH100" s="108"/>
      <c r="LJI100" s="108"/>
      <c r="LJJ100" s="108"/>
      <c r="LJK100" s="108"/>
      <c r="LJL100" s="108"/>
      <c r="LJM100" s="108"/>
      <c r="LJN100" s="108"/>
      <c r="LJO100" s="108"/>
      <c r="LJP100" s="108"/>
      <c r="LJQ100" s="108"/>
      <c r="LJR100" s="108"/>
      <c r="LJS100" s="108"/>
      <c r="LJT100" s="108"/>
      <c r="LJU100" s="108"/>
      <c r="LJV100" s="108"/>
      <c r="LJW100" s="108"/>
      <c r="LJX100" s="108"/>
      <c r="LJY100" s="108"/>
      <c r="LJZ100" s="108"/>
      <c r="LKA100" s="108"/>
      <c r="LKB100" s="108"/>
      <c r="LKC100" s="108"/>
      <c r="LKD100" s="108"/>
      <c r="LKE100" s="108"/>
      <c r="LKF100" s="108"/>
      <c r="LKG100" s="108"/>
      <c r="LKH100" s="108"/>
      <c r="LKI100" s="108"/>
      <c r="LKJ100" s="108"/>
      <c r="LKK100" s="108"/>
      <c r="LKL100" s="108"/>
      <c r="LKM100" s="108"/>
      <c r="LKN100" s="108"/>
      <c r="LKO100" s="108"/>
      <c r="LKP100" s="108"/>
      <c r="LKQ100" s="108"/>
      <c r="LKR100" s="108"/>
      <c r="LKS100" s="108"/>
      <c r="LKT100" s="108"/>
      <c r="LKU100" s="108"/>
      <c r="LKV100" s="108"/>
      <c r="LKW100" s="108"/>
      <c r="LKX100" s="108"/>
      <c r="LKY100" s="108"/>
      <c r="LKZ100" s="108"/>
      <c r="LLA100" s="108"/>
      <c r="LLB100" s="108"/>
      <c r="LLC100" s="108"/>
      <c r="LLD100" s="108"/>
      <c r="LLE100" s="108"/>
      <c r="LLF100" s="108"/>
      <c r="LLG100" s="108"/>
      <c r="LLH100" s="108"/>
      <c r="LLI100" s="108"/>
      <c r="LLJ100" s="108"/>
      <c r="LLK100" s="108"/>
      <c r="LLL100" s="108"/>
      <c r="LLM100" s="108"/>
      <c r="LLN100" s="108"/>
      <c r="LLO100" s="108"/>
      <c r="LLP100" s="108"/>
      <c r="LLQ100" s="108"/>
      <c r="LLR100" s="108"/>
      <c r="LLS100" s="108"/>
      <c r="LLT100" s="108"/>
      <c r="LLU100" s="108"/>
      <c r="LLV100" s="108"/>
      <c r="LLW100" s="108"/>
      <c r="LLX100" s="108"/>
      <c r="LLY100" s="108"/>
      <c r="LLZ100" s="108"/>
      <c r="LMA100" s="108"/>
      <c r="LMB100" s="108"/>
      <c r="LMC100" s="108"/>
      <c r="LMD100" s="108"/>
      <c r="LME100" s="108"/>
      <c r="LMF100" s="108"/>
      <c r="LMG100" s="108"/>
      <c r="LMH100" s="108"/>
      <c r="LMI100" s="108"/>
      <c r="LMJ100" s="108"/>
      <c r="LMK100" s="108"/>
      <c r="LML100" s="108"/>
      <c r="LMM100" s="108"/>
      <c r="LMN100" s="108"/>
      <c r="LMO100" s="108"/>
      <c r="LMP100" s="108"/>
      <c r="LMQ100" s="108"/>
      <c r="LMR100" s="108"/>
      <c r="LMS100" s="108"/>
      <c r="LMT100" s="108"/>
      <c r="LMU100" s="108"/>
      <c r="LMV100" s="108"/>
      <c r="LMW100" s="108"/>
      <c r="LMX100" s="108"/>
      <c r="LMY100" s="108"/>
      <c r="LMZ100" s="108"/>
      <c r="LNA100" s="108"/>
      <c r="LNB100" s="108"/>
      <c r="LNC100" s="108"/>
      <c r="LND100" s="108"/>
      <c r="LNE100" s="108"/>
      <c r="LNF100" s="108"/>
      <c r="LNG100" s="108"/>
      <c r="LNH100" s="108"/>
      <c r="LNI100" s="108"/>
      <c r="LNJ100" s="108"/>
      <c r="LNK100" s="108"/>
      <c r="LNL100" s="108"/>
      <c r="LNM100" s="108"/>
      <c r="LNN100" s="108"/>
      <c r="LNO100" s="108"/>
      <c r="LNP100" s="108"/>
      <c r="LNQ100" s="108"/>
      <c r="LNR100" s="108"/>
      <c r="LNS100" s="108"/>
      <c r="LNT100" s="108"/>
      <c r="LNU100" s="108"/>
      <c r="LNV100" s="108"/>
      <c r="LNW100" s="108"/>
      <c r="LNX100" s="108"/>
      <c r="LNY100" s="108"/>
      <c r="LNZ100" s="108"/>
      <c r="LOA100" s="108"/>
      <c r="LOB100" s="108"/>
      <c r="LOC100" s="108"/>
      <c r="LOD100" s="108"/>
      <c r="LOE100" s="108"/>
      <c r="LOF100" s="108"/>
      <c r="LOG100" s="108"/>
      <c r="LOH100" s="108"/>
      <c r="LOI100" s="108"/>
      <c r="LOJ100" s="108"/>
      <c r="LOK100" s="108"/>
      <c r="LOL100" s="108"/>
      <c r="LOM100" s="108"/>
      <c r="LON100" s="108"/>
      <c r="LOO100" s="108"/>
      <c r="LOP100" s="108"/>
      <c r="LOQ100" s="108"/>
      <c r="LOR100" s="108"/>
      <c r="LOS100" s="108"/>
      <c r="LOT100" s="108"/>
      <c r="LOU100" s="108"/>
      <c r="LOV100" s="108"/>
      <c r="LOW100" s="108"/>
      <c r="LOX100" s="108"/>
      <c r="LOY100" s="108"/>
      <c r="LOZ100" s="108"/>
      <c r="LPA100" s="108"/>
      <c r="LPB100" s="108"/>
      <c r="LPC100" s="108"/>
      <c r="LPD100" s="108"/>
      <c r="LPE100" s="108"/>
      <c r="LPF100" s="108"/>
      <c r="LPG100" s="108"/>
      <c r="LPH100" s="108"/>
      <c r="LPI100" s="108"/>
      <c r="LPJ100" s="108"/>
      <c r="LPK100" s="108"/>
      <c r="LPL100" s="108"/>
      <c r="LPM100" s="108"/>
      <c r="LPN100" s="108"/>
      <c r="LPO100" s="108"/>
      <c r="LPP100" s="108"/>
      <c r="LPQ100" s="108"/>
      <c r="LPR100" s="108"/>
      <c r="LPS100" s="108"/>
      <c r="LPT100" s="108"/>
      <c r="LPU100" s="108"/>
      <c r="LPV100" s="108"/>
      <c r="LPW100" s="108"/>
      <c r="LPX100" s="108"/>
      <c r="LPY100" s="108"/>
      <c r="LPZ100" s="108"/>
      <c r="LQA100" s="108"/>
      <c r="LQB100" s="108"/>
      <c r="LQC100" s="108"/>
      <c r="LQD100" s="108"/>
      <c r="LQE100" s="108"/>
      <c r="LQF100" s="108"/>
      <c r="LQG100" s="108"/>
      <c r="LQH100" s="108"/>
      <c r="LQI100" s="108"/>
      <c r="LQJ100" s="108"/>
      <c r="LQK100" s="108"/>
      <c r="LQL100" s="108"/>
      <c r="LQM100" s="108"/>
      <c r="LQN100" s="108"/>
      <c r="LQO100" s="108"/>
      <c r="LQP100" s="108"/>
      <c r="LQQ100" s="108"/>
      <c r="LQR100" s="108"/>
      <c r="LQS100" s="108"/>
      <c r="LQT100" s="108"/>
      <c r="LQU100" s="108"/>
      <c r="LQV100" s="108"/>
      <c r="LQW100" s="108"/>
      <c r="LQX100" s="108"/>
      <c r="LQY100" s="108"/>
      <c r="LQZ100" s="108"/>
      <c r="LRA100" s="108"/>
      <c r="LRB100" s="108"/>
      <c r="LRC100" s="108"/>
      <c r="LRD100" s="108"/>
      <c r="LRE100" s="108"/>
      <c r="LRF100" s="108"/>
      <c r="LRG100" s="108"/>
      <c r="LRH100" s="108"/>
      <c r="LRI100" s="108"/>
      <c r="LRJ100" s="108"/>
      <c r="LRK100" s="108"/>
      <c r="LRL100" s="108"/>
      <c r="LRM100" s="108"/>
      <c r="LRN100" s="108"/>
      <c r="LRO100" s="108"/>
      <c r="LRP100" s="108"/>
      <c r="LRQ100" s="108"/>
      <c r="LRR100" s="108"/>
      <c r="LRS100" s="108"/>
      <c r="LRT100" s="108"/>
      <c r="LRU100" s="108"/>
      <c r="LRV100" s="108"/>
      <c r="LRW100" s="108"/>
      <c r="LRX100" s="108"/>
      <c r="LRY100" s="108"/>
      <c r="LRZ100" s="108"/>
      <c r="LSA100" s="108"/>
      <c r="LSB100" s="108"/>
      <c r="LSC100" s="108"/>
      <c r="LSD100" s="108"/>
      <c r="LSE100" s="108"/>
      <c r="LSF100" s="108"/>
      <c r="LSG100" s="108"/>
      <c r="LSH100" s="108"/>
      <c r="LSI100" s="108"/>
      <c r="LSJ100" s="108"/>
      <c r="LSK100" s="108"/>
      <c r="LSL100" s="108"/>
      <c r="LSM100" s="108"/>
      <c r="LSN100" s="108"/>
      <c r="LSO100" s="108"/>
      <c r="LSP100" s="108"/>
      <c r="LSQ100" s="108"/>
      <c r="LSR100" s="108"/>
      <c r="LSS100" s="108"/>
      <c r="LST100" s="108"/>
      <c r="LSU100" s="108"/>
      <c r="LSV100" s="108"/>
      <c r="LSW100" s="108"/>
      <c r="LSX100" s="108"/>
      <c r="LSY100" s="108"/>
      <c r="LSZ100" s="108"/>
      <c r="LTA100" s="108"/>
      <c r="LTB100" s="108"/>
      <c r="LTC100" s="108"/>
      <c r="LTD100" s="108"/>
      <c r="LTE100" s="108"/>
      <c r="LTF100" s="108"/>
      <c r="LTG100" s="108"/>
      <c r="LTH100" s="108"/>
      <c r="LTI100" s="108"/>
      <c r="LTJ100" s="108"/>
      <c r="LTK100" s="108"/>
      <c r="LTL100" s="108"/>
      <c r="LTM100" s="108"/>
      <c r="LTN100" s="108"/>
      <c r="LTO100" s="108"/>
      <c r="LTP100" s="108"/>
      <c r="LTQ100" s="108"/>
      <c r="LTR100" s="108"/>
      <c r="LTS100" s="108"/>
      <c r="LTT100" s="108"/>
      <c r="LTU100" s="108"/>
      <c r="LTV100" s="108"/>
      <c r="LTW100" s="108"/>
      <c r="LTX100" s="108"/>
      <c r="LTY100" s="108"/>
      <c r="LTZ100" s="108"/>
      <c r="LUA100" s="108"/>
      <c r="LUB100" s="108"/>
      <c r="LUC100" s="108"/>
      <c r="LUD100" s="108"/>
      <c r="LUE100" s="108"/>
      <c r="LUF100" s="108"/>
      <c r="LUG100" s="108"/>
      <c r="LUH100" s="108"/>
      <c r="LUI100" s="108"/>
      <c r="LUJ100" s="108"/>
      <c r="LUK100" s="108"/>
      <c r="LUL100" s="108"/>
      <c r="LUM100" s="108"/>
      <c r="LUN100" s="108"/>
      <c r="LUO100" s="108"/>
      <c r="LUP100" s="108"/>
      <c r="LUQ100" s="108"/>
      <c r="LUR100" s="108"/>
      <c r="LUS100" s="108"/>
      <c r="LUT100" s="108"/>
      <c r="LUU100" s="108"/>
      <c r="LUV100" s="108"/>
      <c r="LUW100" s="108"/>
      <c r="LUX100" s="108"/>
      <c r="LUY100" s="108"/>
      <c r="LUZ100" s="108"/>
      <c r="LVA100" s="108"/>
      <c r="LVB100" s="108"/>
      <c r="LVC100" s="108"/>
      <c r="LVD100" s="108"/>
      <c r="LVE100" s="108"/>
      <c r="LVF100" s="108"/>
      <c r="LVG100" s="108"/>
      <c r="LVH100" s="108"/>
      <c r="LVI100" s="108"/>
      <c r="LVJ100" s="108"/>
      <c r="LVK100" s="108"/>
      <c r="LVL100" s="108"/>
      <c r="LVM100" s="108"/>
      <c r="LVN100" s="108"/>
      <c r="LVO100" s="108"/>
      <c r="LVP100" s="108"/>
      <c r="LVQ100" s="108"/>
      <c r="LVR100" s="108"/>
      <c r="LVS100" s="108"/>
      <c r="LVT100" s="108"/>
      <c r="LVU100" s="108"/>
      <c r="LVV100" s="108"/>
      <c r="LVW100" s="108"/>
      <c r="LVX100" s="108"/>
      <c r="LVY100" s="108"/>
      <c r="LVZ100" s="108"/>
      <c r="LWA100" s="108"/>
      <c r="LWB100" s="108"/>
      <c r="LWC100" s="108"/>
      <c r="LWD100" s="108"/>
      <c r="LWE100" s="108"/>
      <c r="LWF100" s="108"/>
      <c r="LWG100" s="108"/>
      <c r="LWH100" s="108"/>
      <c r="LWI100" s="108"/>
      <c r="LWJ100" s="108"/>
      <c r="LWK100" s="108"/>
      <c r="LWL100" s="108"/>
      <c r="LWM100" s="108"/>
      <c r="LWN100" s="108"/>
      <c r="LWO100" s="108"/>
      <c r="LWP100" s="108"/>
      <c r="LWQ100" s="108"/>
      <c r="LWR100" s="108"/>
      <c r="LWS100" s="108"/>
      <c r="LWT100" s="108"/>
      <c r="LWU100" s="108"/>
      <c r="LWV100" s="108"/>
      <c r="LWW100" s="108"/>
      <c r="LWX100" s="108"/>
      <c r="LWY100" s="108"/>
      <c r="LWZ100" s="108"/>
      <c r="LXA100" s="108"/>
      <c r="LXB100" s="108"/>
      <c r="LXC100" s="108"/>
      <c r="LXD100" s="108"/>
      <c r="LXE100" s="108"/>
      <c r="LXF100" s="108"/>
      <c r="LXG100" s="108"/>
      <c r="LXH100" s="108"/>
      <c r="LXI100" s="108"/>
      <c r="LXJ100" s="108"/>
      <c r="LXK100" s="108"/>
      <c r="LXL100" s="108"/>
      <c r="LXM100" s="108"/>
      <c r="LXN100" s="108"/>
      <c r="LXO100" s="108"/>
      <c r="LXP100" s="108"/>
      <c r="LXQ100" s="108"/>
      <c r="LXR100" s="108"/>
      <c r="LXS100" s="108"/>
      <c r="LXT100" s="108"/>
      <c r="LXU100" s="108"/>
      <c r="LXV100" s="108"/>
      <c r="LXW100" s="108"/>
      <c r="LXX100" s="108"/>
      <c r="LXY100" s="108"/>
      <c r="LXZ100" s="108"/>
      <c r="LYA100" s="108"/>
      <c r="LYB100" s="108"/>
      <c r="LYC100" s="108"/>
      <c r="LYD100" s="108"/>
      <c r="LYE100" s="108"/>
      <c r="LYF100" s="108"/>
      <c r="LYG100" s="108"/>
      <c r="LYH100" s="108"/>
      <c r="LYI100" s="108"/>
      <c r="LYJ100" s="108"/>
      <c r="LYK100" s="108"/>
      <c r="LYL100" s="108"/>
      <c r="LYM100" s="108"/>
      <c r="LYN100" s="108"/>
      <c r="LYO100" s="108"/>
      <c r="LYP100" s="108"/>
      <c r="LYQ100" s="108"/>
      <c r="LYR100" s="108"/>
      <c r="LYS100" s="108"/>
      <c r="LYT100" s="108"/>
      <c r="LYU100" s="108"/>
      <c r="LYV100" s="108"/>
      <c r="LYW100" s="108"/>
      <c r="LYX100" s="108"/>
      <c r="LYY100" s="108"/>
      <c r="LYZ100" s="108"/>
      <c r="LZA100" s="108"/>
      <c r="LZB100" s="108"/>
      <c r="LZC100" s="108"/>
      <c r="LZD100" s="108"/>
      <c r="LZE100" s="108"/>
      <c r="LZF100" s="108"/>
      <c r="LZG100" s="108"/>
      <c r="LZH100" s="108"/>
      <c r="LZI100" s="108"/>
      <c r="LZJ100" s="108"/>
      <c r="LZK100" s="108"/>
      <c r="LZL100" s="108"/>
      <c r="LZM100" s="108"/>
      <c r="LZN100" s="108"/>
      <c r="LZO100" s="108"/>
      <c r="LZP100" s="108"/>
      <c r="LZQ100" s="108"/>
      <c r="LZR100" s="108"/>
      <c r="LZS100" s="108"/>
      <c r="LZT100" s="108"/>
      <c r="LZU100" s="108"/>
      <c r="LZV100" s="108"/>
      <c r="LZW100" s="108"/>
      <c r="LZX100" s="108"/>
      <c r="LZY100" s="108"/>
      <c r="LZZ100" s="108"/>
      <c r="MAA100" s="108"/>
      <c r="MAB100" s="108"/>
      <c r="MAC100" s="108"/>
      <c r="MAD100" s="108"/>
      <c r="MAE100" s="108"/>
      <c r="MAF100" s="108"/>
      <c r="MAG100" s="108"/>
      <c r="MAH100" s="108"/>
      <c r="MAI100" s="108"/>
      <c r="MAJ100" s="108"/>
      <c r="MAK100" s="108"/>
      <c r="MAL100" s="108"/>
      <c r="MAM100" s="108"/>
      <c r="MAN100" s="108"/>
      <c r="MAO100" s="108"/>
      <c r="MAP100" s="108"/>
      <c r="MAQ100" s="108"/>
      <c r="MAR100" s="108"/>
      <c r="MAS100" s="108"/>
      <c r="MAT100" s="108"/>
      <c r="MAU100" s="108"/>
      <c r="MAV100" s="108"/>
      <c r="MAW100" s="108"/>
      <c r="MAX100" s="108"/>
      <c r="MAY100" s="108"/>
      <c r="MAZ100" s="108"/>
      <c r="MBA100" s="108"/>
      <c r="MBB100" s="108"/>
      <c r="MBC100" s="108"/>
      <c r="MBD100" s="108"/>
      <c r="MBE100" s="108"/>
      <c r="MBF100" s="108"/>
      <c r="MBG100" s="108"/>
      <c r="MBH100" s="108"/>
      <c r="MBI100" s="108"/>
      <c r="MBJ100" s="108"/>
      <c r="MBK100" s="108"/>
      <c r="MBL100" s="108"/>
      <c r="MBM100" s="108"/>
      <c r="MBN100" s="108"/>
      <c r="MBO100" s="108"/>
      <c r="MBP100" s="108"/>
      <c r="MBQ100" s="108"/>
      <c r="MBR100" s="108"/>
      <c r="MBS100" s="108"/>
      <c r="MBT100" s="108"/>
      <c r="MBU100" s="108"/>
      <c r="MBV100" s="108"/>
      <c r="MBW100" s="108"/>
      <c r="MBX100" s="108"/>
      <c r="MBY100" s="108"/>
      <c r="MBZ100" s="108"/>
      <c r="MCA100" s="108"/>
      <c r="MCB100" s="108"/>
      <c r="MCC100" s="108"/>
      <c r="MCD100" s="108"/>
      <c r="MCE100" s="108"/>
      <c r="MCF100" s="108"/>
      <c r="MCG100" s="108"/>
      <c r="MCH100" s="108"/>
      <c r="MCI100" s="108"/>
      <c r="MCJ100" s="108"/>
      <c r="MCK100" s="108"/>
      <c r="MCL100" s="108"/>
      <c r="MCM100" s="108"/>
      <c r="MCN100" s="108"/>
      <c r="MCO100" s="108"/>
      <c r="MCP100" s="108"/>
      <c r="MCQ100" s="108"/>
      <c r="MCR100" s="108"/>
      <c r="MCS100" s="108"/>
      <c r="MCT100" s="108"/>
      <c r="MCU100" s="108"/>
      <c r="MCV100" s="108"/>
      <c r="MCW100" s="108"/>
      <c r="MCX100" s="108"/>
      <c r="MCY100" s="108"/>
      <c r="MCZ100" s="108"/>
      <c r="MDA100" s="108"/>
      <c r="MDB100" s="108"/>
      <c r="MDC100" s="108"/>
      <c r="MDD100" s="108"/>
      <c r="MDE100" s="108"/>
      <c r="MDF100" s="108"/>
      <c r="MDG100" s="108"/>
      <c r="MDH100" s="108"/>
      <c r="MDI100" s="108"/>
      <c r="MDJ100" s="108"/>
      <c r="MDK100" s="108"/>
      <c r="MDL100" s="108"/>
      <c r="MDM100" s="108"/>
      <c r="MDN100" s="108"/>
      <c r="MDO100" s="108"/>
      <c r="MDP100" s="108"/>
      <c r="MDQ100" s="108"/>
      <c r="MDR100" s="108"/>
      <c r="MDS100" s="108"/>
      <c r="MDT100" s="108"/>
      <c r="MDU100" s="108"/>
      <c r="MDV100" s="108"/>
      <c r="MDW100" s="108"/>
      <c r="MDX100" s="108"/>
      <c r="MDY100" s="108"/>
      <c r="MDZ100" s="108"/>
      <c r="MEA100" s="108"/>
      <c r="MEB100" s="108"/>
      <c r="MEC100" s="108"/>
      <c r="MED100" s="108"/>
      <c r="MEE100" s="108"/>
      <c r="MEF100" s="108"/>
      <c r="MEG100" s="108"/>
      <c r="MEH100" s="108"/>
      <c r="MEI100" s="108"/>
      <c r="MEJ100" s="108"/>
      <c r="MEK100" s="108"/>
      <c r="MEL100" s="108"/>
      <c r="MEM100" s="108"/>
      <c r="MEN100" s="108"/>
      <c r="MEO100" s="108"/>
      <c r="MEP100" s="108"/>
      <c r="MEQ100" s="108"/>
      <c r="MER100" s="108"/>
      <c r="MES100" s="108"/>
      <c r="MET100" s="108"/>
      <c r="MEU100" s="108"/>
      <c r="MEV100" s="108"/>
      <c r="MEW100" s="108"/>
      <c r="MEX100" s="108"/>
      <c r="MEY100" s="108"/>
      <c r="MEZ100" s="108"/>
      <c r="MFA100" s="108"/>
      <c r="MFB100" s="108"/>
      <c r="MFC100" s="108"/>
      <c r="MFD100" s="108"/>
      <c r="MFE100" s="108"/>
      <c r="MFF100" s="108"/>
      <c r="MFG100" s="108"/>
      <c r="MFH100" s="108"/>
      <c r="MFI100" s="108"/>
      <c r="MFJ100" s="108"/>
      <c r="MFK100" s="108"/>
      <c r="MFL100" s="108"/>
      <c r="MFM100" s="108"/>
      <c r="MFN100" s="108"/>
      <c r="MFO100" s="108"/>
      <c r="MFP100" s="108"/>
      <c r="MFQ100" s="108"/>
      <c r="MFR100" s="108"/>
      <c r="MFS100" s="108"/>
      <c r="MFT100" s="108"/>
      <c r="MFU100" s="108"/>
      <c r="MFV100" s="108"/>
      <c r="MFW100" s="108"/>
      <c r="MFX100" s="108"/>
      <c r="MFY100" s="108"/>
      <c r="MFZ100" s="108"/>
      <c r="MGA100" s="108"/>
      <c r="MGB100" s="108"/>
      <c r="MGC100" s="108"/>
      <c r="MGD100" s="108"/>
      <c r="MGE100" s="108"/>
      <c r="MGF100" s="108"/>
      <c r="MGG100" s="108"/>
      <c r="MGH100" s="108"/>
      <c r="MGI100" s="108"/>
      <c r="MGJ100" s="108"/>
      <c r="MGK100" s="108"/>
      <c r="MGL100" s="108"/>
      <c r="MGM100" s="108"/>
      <c r="MGN100" s="108"/>
      <c r="MGO100" s="108"/>
      <c r="MGP100" s="108"/>
      <c r="MGQ100" s="108"/>
      <c r="MGR100" s="108"/>
      <c r="MGS100" s="108"/>
      <c r="MGT100" s="108"/>
      <c r="MGU100" s="108"/>
      <c r="MGV100" s="108"/>
      <c r="MGW100" s="108"/>
      <c r="MGX100" s="108"/>
      <c r="MGY100" s="108"/>
      <c r="MGZ100" s="108"/>
      <c r="MHA100" s="108"/>
      <c r="MHB100" s="108"/>
      <c r="MHC100" s="108"/>
      <c r="MHD100" s="108"/>
      <c r="MHE100" s="108"/>
      <c r="MHF100" s="108"/>
      <c r="MHG100" s="108"/>
      <c r="MHH100" s="108"/>
      <c r="MHI100" s="108"/>
      <c r="MHJ100" s="108"/>
      <c r="MHK100" s="108"/>
      <c r="MHL100" s="108"/>
      <c r="MHM100" s="108"/>
      <c r="MHN100" s="108"/>
      <c r="MHO100" s="108"/>
      <c r="MHP100" s="108"/>
      <c r="MHQ100" s="108"/>
      <c r="MHR100" s="108"/>
      <c r="MHS100" s="108"/>
      <c r="MHT100" s="108"/>
      <c r="MHU100" s="108"/>
      <c r="MHV100" s="108"/>
      <c r="MHW100" s="108"/>
      <c r="MHX100" s="108"/>
      <c r="MHY100" s="108"/>
      <c r="MHZ100" s="108"/>
      <c r="MIA100" s="108"/>
      <c r="MIB100" s="108"/>
      <c r="MIC100" s="108"/>
      <c r="MID100" s="108"/>
      <c r="MIE100" s="108"/>
      <c r="MIF100" s="108"/>
      <c r="MIG100" s="108"/>
      <c r="MIH100" s="108"/>
      <c r="MII100" s="108"/>
      <c r="MIJ100" s="108"/>
      <c r="MIK100" s="108"/>
      <c r="MIL100" s="108"/>
      <c r="MIM100" s="108"/>
      <c r="MIN100" s="108"/>
      <c r="MIO100" s="108"/>
      <c r="MIP100" s="108"/>
      <c r="MIQ100" s="108"/>
      <c r="MIR100" s="108"/>
      <c r="MIS100" s="108"/>
      <c r="MIT100" s="108"/>
      <c r="MIU100" s="108"/>
      <c r="MIV100" s="108"/>
      <c r="MIW100" s="108"/>
      <c r="MIX100" s="108"/>
      <c r="MIY100" s="108"/>
      <c r="MIZ100" s="108"/>
      <c r="MJA100" s="108"/>
      <c r="MJB100" s="108"/>
      <c r="MJC100" s="108"/>
      <c r="MJD100" s="108"/>
      <c r="MJE100" s="108"/>
      <c r="MJF100" s="108"/>
      <c r="MJG100" s="108"/>
      <c r="MJH100" s="108"/>
      <c r="MJI100" s="108"/>
      <c r="MJJ100" s="108"/>
      <c r="MJK100" s="108"/>
      <c r="MJL100" s="108"/>
      <c r="MJM100" s="108"/>
      <c r="MJN100" s="108"/>
      <c r="MJO100" s="108"/>
      <c r="MJP100" s="108"/>
      <c r="MJQ100" s="108"/>
      <c r="MJR100" s="108"/>
      <c r="MJS100" s="108"/>
      <c r="MJT100" s="108"/>
      <c r="MJU100" s="108"/>
      <c r="MJV100" s="108"/>
      <c r="MJW100" s="108"/>
      <c r="MJX100" s="108"/>
      <c r="MJY100" s="108"/>
      <c r="MJZ100" s="108"/>
      <c r="MKA100" s="108"/>
      <c r="MKB100" s="108"/>
      <c r="MKC100" s="108"/>
      <c r="MKD100" s="108"/>
      <c r="MKE100" s="108"/>
      <c r="MKF100" s="108"/>
      <c r="MKG100" s="108"/>
      <c r="MKH100" s="108"/>
      <c r="MKI100" s="108"/>
      <c r="MKJ100" s="108"/>
      <c r="MKK100" s="108"/>
      <c r="MKL100" s="108"/>
      <c r="MKM100" s="108"/>
      <c r="MKN100" s="108"/>
      <c r="MKO100" s="108"/>
      <c r="MKP100" s="108"/>
      <c r="MKQ100" s="108"/>
      <c r="MKR100" s="108"/>
      <c r="MKS100" s="108"/>
      <c r="MKT100" s="108"/>
      <c r="MKU100" s="108"/>
      <c r="MKV100" s="108"/>
      <c r="MKW100" s="108"/>
      <c r="MKX100" s="108"/>
      <c r="MKY100" s="108"/>
      <c r="MKZ100" s="108"/>
      <c r="MLA100" s="108"/>
      <c r="MLB100" s="108"/>
      <c r="MLC100" s="108"/>
      <c r="MLD100" s="108"/>
      <c r="MLE100" s="108"/>
      <c r="MLF100" s="108"/>
      <c r="MLG100" s="108"/>
      <c r="MLH100" s="108"/>
      <c r="MLI100" s="108"/>
      <c r="MLJ100" s="108"/>
      <c r="MLK100" s="108"/>
      <c r="MLL100" s="108"/>
      <c r="MLM100" s="108"/>
      <c r="MLN100" s="108"/>
      <c r="MLO100" s="108"/>
      <c r="MLP100" s="108"/>
      <c r="MLQ100" s="108"/>
      <c r="MLR100" s="108"/>
      <c r="MLS100" s="108"/>
      <c r="MLT100" s="108"/>
      <c r="MLU100" s="108"/>
      <c r="MLV100" s="108"/>
      <c r="MLW100" s="108"/>
      <c r="MLX100" s="108"/>
      <c r="MLY100" s="108"/>
      <c r="MLZ100" s="108"/>
      <c r="MMA100" s="108"/>
      <c r="MMB100" s="108"/>
      <c r="MMC100" s="108"/>
      <c r="MMD100" s="108"/>
      <c r="MME100" s="108"/>
      <c r="MMF100" s="108"/>
      <c r="MMG100" s="108"/>
      <c r="MMH100" s="108"/>
      <c r="MMI100" s="108"/>
      <c r="MMJ100" s="108"/>
      <c r="MMK100" s="108"/>
      <c r="MML100" s="108"/>
      <c r="MMM100" s="108"/>
      <c r="MMN100" s="108"/>
      <c r="MMO100" s="108"/>
      <c r="MMP100" s="108"/>
      <c r="MMQ100" s="108"/>
      <c r="MMR100" s="108"/>
      <c r="MMS100" s="108"/>
      <c r="MMT100" s="108"/>
      <c r="MMU100" s="108"/>
      <c r="MMV100" s="108"/>
      <c r="MMW100" s="108"/>
      <c r="MMX100" s="108"/>
      <c r="MMY100" s="108"/>
      <c r="MMZ100" s="108"/>
      <c r="MNA100" s="108"/>
      <c r="MNB100" s="108"/>
      <c r="MNC100" s="108"/>
      <c r="MND100" s="108"/>
      <c r="MNE100" s="108"/>
      <c r="MNF100" s="108"/>
      <c r="MNG100" s="108"/>
      <c r="MNH100" s="108"/>
      <c r="MNI100" s="108"/>
      <c r="MNJ100" s="108"/>
      <c r="MNK100" s="108"/>
      <c r="MNL100" s="108"/>
      <c r="MNM100" s="108"/>
      <c r="MNN100" s="108"/>
      <c r="MNO100" s="108"/>
      <c r="MNP100" s="108"/>
      <c r="MNQ100" s="108"/>
      <c r="MNR100" s="108"/>
      <c r="MNS100" s="108"/>
      <c r="MNT100" s="108"/>
      <c r="MNU100" s="108"/>
      <c r="MNV100" s="108"/>
      <c r="MNW100" s="108"/>
      <c r="MNX100" s="108"/>
      <c r="MNY100" s="108"/>
      <c r="MNZ100" s="108"/>
      <c r="MOA100" s="108"/>
      <c r="MOB100" s="108"/>
      <c r="MOC100" s="108"/>
      <c r="MOD100" s="108"/>
      <c r="MOE100" s="108"/>
      <c r="MOF100" s="108"/>
      <c r="MOG100" s="108"/>
      <c r="MOH100" s="108"/>
      <c r="MOI100" s="108"/>
      <c r="MOJ100" s="108"/>
      <c r="MOK100" s="108"/>
      <c r="MOL100" s="108"/>
      <c r="MOM100" s="108"/>
      <c r="MON100" s="108"/>
      <c r="MOO100" s="108"/>
      <c r="MOP100" s="108"/>
      <c r="MOQ100" s="108"/>
      <c r="MOR100" s="108"/>
      <c r="MOS100" s="108"/>
      <c r="MOT100" s="108"/>
      <c r="MOU100" s="108"/>
      <c r="MOV100" s="108"/>
      <c r="MOW100" s="108"/>
      <c r="MOX100" s="108"/>
      <c r="MOY100" s="108"/>
      <c r="MOZ100" s="108"/>
      <c r="MPA100" s="108"/>
      <c r="MPB100" s="108"/>
      <c r="MPC100" s="108"/>
      <c r="MPD100" s="108"/>
      <c r="MPE100" s="108"/>
      <c r="MPF100" s="108"/>
      <c r="MPG100" s="108"/>
      <c r="MPH100" s="108"/>
      <c r="MPI100" s="108"/>
      <c r="MPJ100" s="108"/>
      <c r="MPK100" s="108"/>
      <c r="MPL100" s="108"/>
      <c r="MPM100" s="108"/>
      <c r="MPN100" s="108"/>
      <c r="MPO100" s="108"/>
      <c r="MPP100" s="108"/>
      <c r="MPQ100" s="108"/>
      <c r="MPR100" s="108"/>
      <c r="MPS100" s="108"/>
      <c r="MPT100" s="108"/>
      <c r="MPU100" s="108"/>
      <c r="MPV100" s="108"/>
      <c r="MPW100" s="108"/>
      <c r="MPX100" s="108"/>
      <c r="MPY100" s="108"/>
      <c r="MPZ100" s="108"/>
      <c r="MQA100" s="108"/>
      <c r="MQB100" s="108"/>
      <c r="MQC100" s="108"/>
      <c r="MQD100" s="108"/>
      <c r="MQE100" s="108"/>
      <c r="MQF100" s="108"/>
      <c r="MQG100" s="108"/>
      <c r="MQH100" s="108"/>
      <c r="MQI100" s="108"/>
      <c r="MQJ100" s="108"/>
      <c r="MQK100" s="108"/>
      <c r="MQL100" s="108"/>
      <c r="MQM100" s="108"/>
      <c r="MQN100" s="108"/>
      <c r="MQO100" s="108"/>
      <c r="MQP100" s="108"/>
      <c r="MQQ100" s="108"/>
      <c r="MQR100" s="108"/>
      <c r="MQS100" s="108"/>
      <c r="MQT100" s="108"/>
      <c r="MQU100" s="108"/>
      <c r="MQV100" s="108"/>
      <c r="MQW100" s="108"/>
      <c r="MQX100" s="108"/>
      <c r="MQY100" s="108"/>
      <c r="MQZ100" s="108"/>
      <c r="MRA100" s="108"/>
      <c r="MRB100" s="108"/>
      <c r="MRC100" s="108"/>
      <c r="MRD100" s="108"/>
      <c r="MRE100" s="108"/>
      <c r="MRF100" s="108"/>
      <c r="MRG100" s="108"/>
      <c r="MRH100" s="108"/>
      <c r="MRI100" s="108"/>
      <c r="MRJ100" s="108"/>
      <c r="MRK100" s="108"/>
      <c r="MRL100" s="108"/>
      <c r="MRM100" s="108"/>
      <c r="MRN100" s="108"/>
      <c r="MRO100" s="108"/>
      <c r="MRP100" s="108"/>
      <c r="MRQ100" s="108"/>
      <c r="MRR100" s="108"/>
      <c r="MRS100" s="108"/>
      <c r="MRT100" s="108"/>
      <c r="MRU100" s="108"/>
      <c r="MRV100" s="108"/>
      <c r="MRW100" s="108"/>
      <c r="MRX100" s="108"/>
      <c r="MRY100" s="108"/>
      <c r="MRZ100" s="108"/>
      <c r="MSA100" s="108"/>
      <c r="MSB100" s="108"/>
      <c r="MSC100" s="108"/>
      <c r="MSD100" s="108"/>
      <c r="MSE100" s="108"/>
      <c r="MSF100" s="108"/>
      <c r="MSG100" s="108"/>
      <c r="MSH100" s="108"/>
      <c r="MSI100" s="108"/>
      <c r="MSJ100" s="108"/>
      <c r="MSK100" s="108"/>
      <c r="MSL100" s="108"/>
      <c r="MSM100" s="108"/>
      <c r="MSN100" s="108"/>
      <c r="MSO100" s="108"/>
      <c r="MSP100" s="108"/>
      <c r="MSQ100" s="108"/>
      <c r="MSR100" s="108"/>
      <c r="MSS100" s="108"/>
      <c r="MST100" s="108"/>
      <c r="MSU100" s="108"/>
      <c r="MSV100" s="108"/>
      <c r="MSW100" s="108"/>
      <c r="MSX100" s="108"/>
      <c r="MSY100" s="108"/>
      <c r="MSZ100" s="108"/>
      <c r="MTA100" s="108"/>
      <c r="MTB100" s="108"/>
      <c r="MTC100" s="108"/>
      <c r="MTD100" s="108"/>
      <c r="MTE100" s="108"/>
      <c r="MTF100" s="108"/>
      <c r="MTG100" s="108"/>
      <c r="MTH100" s="108"/>
      <c r="MTI100" s="108"/>
      <c r="MTJ100" s="108"/>
      <c r="MTK100" s="108"/>
      <c r="MTL100" s="108"/>
      <c r="MTM100" s="108"/>
      <c r="MTN100" s="108"/>
      <c r="MTO100" s="108"/>
      <c r="MTP100" s="108"/>
      <c r="MTQ100" s="108"/>
      <c r="MTR100" s="108"/>
      <c r="MTS100" s="108"/>
      <c r="MTT100" s="108"/>
      <c r="MTU100" s="108"/>
      <c r="MTV100" s="108"/>
      <c r="MTW100" s="108"/>
      <c r="MTX100" s="108"/>
      <c r="MTY100" s="108"/>
      <c r="MTZ100" s="108"/>
      <c r="MUA100" s="108"/>
      <c r="MUB100" s="108"/>
      <c r="MUC100" s="108"/>
      <c r="MUD100" s="108"/>
      <c r="MUE100" s="108"/>
      <c r="MUF100" s="108"/>
      <c r="MUG100" s="108"/>
      <c r="MUH100" s="108"/>
      <c r="MUI100" s="108"/>
      <c r="MUJ100" s="108"/>
      <c r="MUK100" s="108"/>
      <c r="MUL100" s="108"/>
      <c r="MUM100" s="108"/>
      <c r="MUN100" s="108"/>
      <c r="MUO100" s="108"/>
      <c r="MUP100" s="108"/>
      <c r="MUQ100" s="108"/>
      <c r="MUR100" s="108"/>
      <c r="MUS100" s="108"/>
      <c r="MUT100" s="108"/>
      <c r="MUU100" s="108"/>
      <c r="MUV100" s="108"/>
      <c r="MUW100" s="108"/>
      <c r="MUX100" s="108"/>
      <c r="MUY100" s="108"/>
      <c r="MUZ100" s="108"/>
      <c r="MVA100" s="108"/>
      <c r="MVB100" s="108"/>
      <c r="MVC100" s="108"/>
      <c r="MVD100" s="108"/>
      <c r="MVE100" s="108"/>
      <c r="MVF100" s="108"/>
      <c r="MVG100" s="108"/>
      <c r="MVH100" s="108"/>
      <c r="MVI100" s="108"/>
      <c r="MVJ100" s="108"/>
      <c r="MVK100" s="108"/>
      <c r="MVL100" s="108"/>
      <c r="MVM100" s="108"/>
      <c r="MVN100" s="108"/>
      <c r="MVO100" s="108"/>
      <c r="MVP100" s="108"/>
      <c r="MVQ100" s="108"/>
      <c r="MVR100" s="108"/>
      <c r="MVS100" s="108"/>
      <c r="MVT100" s="108"/>
      <c r="MVU100" s="108"/>
      <c r="MVV100" s="108"/>
      <c r="MVW100" s="108"/>
      <c r="MVX100" s="108"/>
      <c r="MVY100" s="108"/>
      <c r="MVZ100" s="108"/>
      <c r="MWA100" s="108"/>
      <c r="MWB100" s="108"/>
      <c r="MWC100" s="108"/>
      <c r="MWD100" s="108"/>
      <c r="MWE100" s="108"/>
      <c r="MWF100" s="108"/>
      <c r="MWG100" s="108"/>
      <c r="MWH100" s="108"/>
      <c r="MWI100" s="108"/>
      <c r="MWJ100" s="108"/>
      <c r="MWK100" s="108"/>
      <c r="MWL100" s="108"/>
      <c r="MWM100" s="108"/>
      <c r="MWN100" s="108"/>
      <c r="MWO100" s="108"/>
      <c r="MWP100" s="108"/>
      <c r="MWQ100" s="108"/>
      <c r="MWR100" s="108"/>
      <c r="MWS100" s="108"/>
      <c r="MWT100" s="108"/>
      <c r="MWU100" s="108"/>
      <c r="MWV100" s="108"/>
      <c r="MWW100" s="108"/>
      <c r="MWX100" s="108"/>
      <c r="MWY100" s="108"/>
      <c r="MWZ100" s="108"/>
      <c r="MXA100" s="108"/>
      <c r="MXB100" s="108"/>
      <c r="MXC100" s="108"/>
      <c r="MXD100" s="108"/>
      <c r="MXE100" s="108"/>
      <c r="MXF100" s="108"/>
      <c r="MXG100" s="108"/>
      <c r="MXH100" s="108"/>
      <c r="MXI100" s="108"/>
      <c r="MXJ100" s="108"/>
      <c r="MXK100" s="108"/>
      <c r="MXL100" s="108"/>
      <c r="MXM100" s="108"/>
      <c r="MXN100" s="108"/>
      <c r="MXO100" s="108"/>
      <c r="MXP100" s="108"/>
      <c r="MXQ100" s="108"/>
      <c r="MXR100" s="108"/>
      <c r="MXS100" s="108"/>
      <c r="MXT100" s="108"/>
      <c r="MXU100" s="108"/>
      <c r="MXV100" s="108"/>
      <c r="MXW100" s="108"/>
      <c r="MXX100" s="108"/>
      <c r="MXY100" s="108"/>
      <c r="MXZ100" s="108"/>
      <c r="MYA100" s="108"/>
      <c r="MYB100" s="108"/>
      <c r="MYC100" s="108"/>
      <c r="MYD100" s="108"/>
      <c r="MYE100" s="108"/>
      <c r="MYF100" s="108"/>
      <c r="MYG100" s="108"/>
      <c r="MYH100" s="108"/>
      <c r="MYI100" s="108"/>
      <c r="MYJ100" s="108"/>
      <c r="MYK100" s="108"/>
      <c r="MYL100" s="108"/>
      <c r="MYM100" s="108"/>
      <c r="MYN100" s="108"/>
      <c r="MYO100" s="108"/>
      <c r="MYP100" s="108"/>
      <c r="MYQ100" s="108"/>
      <c r="MYR100" s="108"/>
      <c r="MYS100" s="108"/>
      <c r="MYT100" s="108"/>
      <c r="MYU100" s="108"/>
      <c r="MYV100" s="108"/>
      <c r="MYW100" s="108"/>
      <c r="MYX100" s="108"/>
      <c r="MYY100" s="108"/>
      <c r="MYZ100" s="108"/>
      <c r="MZA100" s="108"/>
      <c r="MZB100" s="108"/>
      <c r="MZC100" s="108"/>
      <c r="MZD100" s="108"/>
      <c r="MZE100" s="108"/>
      <c r="MZF100" s="108"/>
      <c r="MZG100" s="108"/>
      <c r="MZH100" s="108"/>
      <c r="MZI100" s="108"/>
      <c r="MZJ100" s="108"/>
      <c r="MZK100" s="108"/>
      <c r="MZL100" s="108"/>
      <c r="MZM100" s="108"/>
      <c r="MZN100" s="108"/>
      <c r="MZO100" s="108"/>
      <c r="MZP100" s="108"/>
      <c r="MZQ100" s="108"/>
      <c r="MZR100" s="108"/>
      <c r="MZS100" s="108"/>
      <c r="MZT100" s="108"/>
      <c r="MZU100" s="108"/>
      <c r="MZV100" s="108"/>
      <c r="MZW100" s="108"/>
      <c r="MZX100" s="108"/>
      <c r="MZY100" s="108"/>
      <c r="MZZ100" s="108"/>
      <c r="NAA100" s="108"/>
      <c r="NAB100" s="108"/>
      <c r="NAC100" s="108"/>
      <c r="NAD100" s="108"/>
      <c r="NAE100" s="108"/>
      <c r="NAF100" s="108"/>
      <c r="NAG100" s="108"/>
      <c r="NAH100" s="108"/>
      <c r="NAI100" s="108"/>
      <c r="NAJ100" s="108"/>
      <c r="NAK100" s="108"/>
      <c r="NAL100" s="108"/>
      <c r="NAM100" s="108"/>
      <c r="NAN100" s="108"/>
      <c r="NAO100" s="108"/>
      <c r="NAP100" s="108"/>
      <c r="NAQ100" s="108"/>
      <c r="NAR100" s="108"/>
      <c r="NAS100" s="108"/>
      <c r="NAT100" s="108"/>
      <c r="NAU100" s="108"/>
      <c r="NAV100" s="108"/>
      <c r="NAW100" s="108"/>
      <c r="NAX100" s="108"/>
      <c r="NAY100" s="108"/>
      <c r="NAZ100" s="108"/>
      <c r="NBA100" s="108"/>
      <c r="NBB100" s="108"/>
      <c r="NBC100" s="108"/>
      <c r="NBD100" s="108"/>
      <c r="NBE100" s="108"/>
      <c r="NBF100" s="108"/>
      <c r="NBG100" s="108"/>
      <c r="NBH100" s="108"/>
      <c r="NBI100" s="108"/>
      <c r="NBJ100" s="108"/>
      <c r="NBK100" s="108"/>
      <c r="NBL100" s="108"/>
      <c r="NBM100" s="108"/>
      <c r="NBN100" s="108"/>
      <c r="NBO100" s="108"/>
      <c r="NBP100" s="108"/>
      <c r="NBQ100" s="108"/>
      <c r="NBR100" s="108"/>
      <c r="NBS100" s="108"/>
      <c r="NBT100" s="108"/>
      <c r="NBU100" s="108"/>
      <c r="NBV100" s="108"/>
      <c r="NBW100" s="108"/>
      <c r="NBX100" s="108"/>
      <c r="NBY100" s="108"/>
      <c r="NBZ100" s="108"/>
      <c r="NCA100" s="108"/>
      <c r="NCB100" s="108"/>
      <c r="NCC100" s="108"/>
      <c r="NCD100" s="108"/>
      <c r="NCE100" s="108"/>
      <c r="NCF100" s="108"/>
      <c r="NCG100" s="108"/>
      <c r="NCH100" s="108"/>
      <c r="NCI100" s="108"/>
      <c r="NCJ100" s="108"/>
      <c r="NCK100" s="108"/>
      <c r="NCL100" s="108"/>
      <c r="NCM100" s="108"/>
      <c r="NCN100" s="108"/>
      <c r="NCO100" s="108"/>
      <c r="NCP100" s="108"/>
      <c r="NCQ100" s="108"/>
      <c r="NCR100" s="108"/>
      <c r="NCS100" s="108"/>
      <c r="NCT100" s="108"/>
      <c r="NCU100" s="108"/>
      <c r="NCV100" s="108"/>
      <c r="NCW100" s="108"/>
      <c r="NCX100" s="108"/>
      <c r="NCY100" s="108"/>
      <c r="NCZ100" s="108"/>
      <c r="NDA100" s="108"/>
      <c r="NDB100" s="108"/>
      <c r="NDC100" s="108"/>
      <c r="NDD100" s="108"/>
      <c r="NDE100" s="108"/>
      <c r="NDF100" s="108"/>
      <c r="NDG100" s="108"/>
      <c r="NDH100" s="108"/>
      <c r="NDI100" s="108"/>
      <c r="NDJ100" s="108"/>
      <c r="NDK100" s="108"/>
      <c r="NDL100" s="108"/>
      <c r="NDM100" s="108"/>
      <c r="NDN100" s="108"/>
      <c r="NDO100" s="108"/>
      <c r="NDP100" s="108"/>
      <c r="NDQ100" s="108"/>
      <c r="NDR100" s="108"/>
      <c r="NDS100" s="108"/>
      <c r="NDT100" s="108"/>
      <c r="NDU100" s="108"/>
      <c r="NDV100" s="108"/>
      <c r="NDW100" s="108"/>
      <c r="NDX100" s="108"/>
      <c r="NDY100" s="108"/>
      <c r="NDZ100" s="108"/>
      <c r="NEA100" s="108"/>
      <c r="NEB100" s="108"/>
      <c r="NEC100" s="108"/>
      <c r="NED100" s="108"/>
      <c r="NEE100" s="108"/>
      <c r="NEF100" s="108"/>
      <c r="NEG100" s="108"/>
      <c r="NEH100" s="108"/>
      <c r="NEI100" s="108"/>
      <c r="NEJ100" s="108"/>
      <c r="NEK100" s="108"/>
      <c r="NEL100" s="108"/>
      <c r="NEM100" s="108"/>
      <c r="NEN100" s="108"/>
      <c r="NEO100" s="108"/>
      <c r="NEP100" s="108"/>
      <c r="NEQ100" s="108"/>
      <c r="NER100" s="108"/>
      <c r="NES100" s="108"/>
      <c r="NET100" s="108"/>
      <c r="NEU100" s="108"/>
      <c r="NEV100" s="108"/>
      <c r="NEW100" s="108"/>
      <c r="NEX100" s="108"/>
      <c r="NEY100" s="108"/>
      <c r="NEZ100" s="108"/>
      <c r="NFA100" s="108"/>
      <c r="NFB100" s="108"/>
      <c r="NFC100" s="108"/>
      <c r="NFD100" s="108"/>
      <c r="NFE100" s="108"/>
      <c r="NFF100" s="108"/>
      <c r="NFG100" s="108"/>
      <c r="NFH100" s="108"/>
      <c r="NFI100" s="108"/>
      <c r="NFJ100" s="108"/>
      <c r="NFK100" s="108"/>
      <c r="NFL100" s="108"/>
      <c r="NFM100" s="108"/>
      <c r="NFN100" s="108"/>
      <c r="NFO100" s="108"/>
      <c r="NFP100" s="108"/>
      <c r="NFQ100" s="108"/>
      <c r="NFR100" s="108"/>
      <c r="NFS100" s="108"/>
      <c r="NFT100" s="108"/>
      <c r="NFU100" s="108"/>
      <c r="NFV100" s="108"/>
      <c r="NFW100" s="108"/>
      <c r="NFX100" s="108"/>
      <c r="NFY100" s="108"/>
      <c r="NFZ100" s="108"/>
      <c r="NGA100" s="108"/>
      <c r="NGB100" s="108"/>
      <c r="NGC100" s="108"/>
      <c r="NGD100" s="108"/>
      <c r="NGE100" s="108"/>
      <c r="NGF100" s="108"/>
      <c r="NGG100" s="108"/>
      <c r="NGH100" s="108"/>
      <c r="NGI100" s="108"/>
      <c r="NGJ100" s="108"/>
      <c r="NGK100" s="108"/>
      <c r="NGL100" s="108"/>
      <c r="NGM100" s="108"/>
      <c r="NGN100" s="108"/>
      <c r="NGO100" s="108"/>
      <c r="NGP100" s="108"/>
      <c r="NGQ100" s="108"/>
      <c r="NGR100" s="108"/>
      <c r="NGS100" s="108"/>
      <c r="NGT100" s="108"/>
      <c r="NGU100" s="108"/>
      <c r="NGV100" s="108"/>
      <c r="NGW100" s="108"/>
      <c r="NGX100" s="108"/>
      <c r="NGY100" s="108"/>
      <c r="NGZ100" s="108"/>
      <c r="NHA100" s="108"/>
      <c r="NHB100" s="108"/>
      <c r="NHC100" s="108"/>
      <c r="NHD100" s="108"/>
      <c r="NHE100" s="108"/>
      <c r="NHF100" s="108"/>
      <c r="NHG100" s="108"/>
      <c r="NHH100" s="108"/>
      <c r="NHI100" s="108"/>
      <c r="NHJ100" s="108"/>
      <c r="NHK100" s="108"/>
      <c r="NHL100" s="108"/>
      <c r="NHM100" s="108"/>
      <c r="NHN100" s="108"/>
      <c r="NHO100" s="108"/>
      <c r="NHP100" s="108"/>
      <c r="NHQ100" s="108"/>
      <c r="NHR100" s="108"/>
      <c r="NHS100" s="108"/>
      <c r="NHT100" s="108"/>
      <c r="NHU100" s="108"/>
      <c r="NHV100" s="108"/>
      <c r="NHW100" s="108"/>
      <c r="NHX100" s="108"/>
      <c r="NHY100" s="108"/>
      <c r="NHZ100" s="108"/>
      <c r="NIA100" s="108"/>
      <c r="NIB100" s="108"/>
      <c r="NIC100" s="108"/>
      <c r="NID100" s="108"/>
      <c r="NIE100" s="108"/>
      <c r="NIF100" s="108"/>
      <c r="NIG100" s="108"/>
      <c r="NIH100" s="108"/>
      <c r="NII100" s="108"/>
      <c r="NIJ100" s="108"/>
      <c r="NIK100" s="108"/>
      <c r="NIL100" s="108"/>
      <c r="NIM100" s="108"/>
      <c r="NIN100" s="108"/>
      <c r="NIO100" s="108"/>
      <c r="NIP100" s="108"/>
      <c r="NIQ100" s="108"/>
      <c r="NIR100" s="108"/>
      <c r="NIS100" s="108"/>
      <c r="NIT100" s="108"/>
      <c r="NIU100" s="108"/>
      <c r="NIV100" s="108"/>
      <c r="NIW100" s="108"/>
      <c r="NIX100" s="108"/>
      <c r="NIY100" s="108"/>
      <c r="NIZ100" s="108"/>
      <c r="NJA100" s="108"/>
      <c r="NJB100" s="108"/>
      <c r="NJC100" s="108"/>
      <c r="NJD100" s="108"/>
      <c r="NJE100" s="108"/>
      <c r="NJF100" s="108"/>
      <c r="NJG100" s="108"/>
      <c r="NJH100" s="108"/>
      <c r="NJI100" s="108"/>
      <c r="NJJ100" s="108"/>
      <c r="NJK100" s="108"/>
      <c r="NJL100" s="108"/>
      <c r="NJM100" s="108"/>
      <c r="NJN100" s="108"/>
      <c r="NJO100" s="108"/>
      <c r="NJP100" s="108"/>
      <c r="NJQ100" s="108"/>
      <c r="NJR100" s="108"/>
      <c r="NJS100" s="108"/>
      <c r="NJT100" s="108"/>
      <c r="NJU100" s="108"/>
      <c r="NJV100" s="108"/>
      <c r="NJW100" s="108"/>
      <c r="NJX100" s="108"/>
      <c r="NJY100" s="108"/>
      <c r="NJZ100" s="108"/>
      <c r="NKA100" s="108"/>
      <c r="NKB100" s="108"/>
      <c r="NKC100" s="108"/>
      <c r="NKD100" s="108"/>
      <c r="NKE100" s="108"/>
      <c r="NKF100" s="108"/>
      <c r="NKG100" s="108"/>
      <c r="NKH100" s="108"/>
      <c r="NKI100" s="108"/>
      <c r="NKJ100" s="108"/>
      <c r="NKK100" s="108"/>
      <c r="NKL100" s="108"/>
      <c r="NKM100" s="108"/>
      <c r="NKN100" s="108"/>
      <c r="NKO100" s="108"/>
      <c r="NKP100" s="108"/>
      <c r="NKQ100" s="108"/>
      <c r="NKR100" s="108"/>
      <c r="NKS100" s="108"/>
      <c r="NKT100" s="108"/>
      <c r="NKU100" s="108"/>
      <c r="NKV100" s="108"/>
      <c r="NKW100" s="108"/>
      <c r="NKX100" s="108"/>
      <c r="NKY100" s="108"/>
      <c r="NKZ100" s="108"/>
      <c r="NLA100" s="108"/>
      <c r="NLB100" s="108"/>
      <c r="NLC100" s="108"/>
      <c r="NLD100" s="108"/>
      <c r="NLE100" s="108"/>
      <c r="NLF100" s="108"/>
      <c r="NLG100" s="108"/>
      <c r="NLH100" s="108"/>
      <c r="NLI100" s="108"/>
      <c r="NLJ100" s="108"/>
      <c r="NLK100" s="108"/>
      <c r="NLL100" s="108"/>
      <c r="NLM100" s="108"/>
      <c r="NLN100" s="108"/>
      <c r="NLO100" s="108"/>
      <c r="NLP100" s="108"/>
      <c r="NLQ100" s="108"/>
      <c r="NLR100" s="108"/>
      <c r="NLS100" s="108"/>
      <c r="NLT100" s="108"/>
      <c r="NLU100" s="108"/>
      <c r="NLV100" s="108"/>
      <c r="NLW100" s="108"/>
      <c r="NLX100" s="108"/>
      <c r="NLY100" s="108"/>
      <c r="NLZ100" s="108"/>
      <c r="NMA100" s="108"/>
      <c r="NMB100" s="108"/>
      <c r="NMC100" s="108"/>
      <c r="NMD100" s="108"/>
      <c r="NME100" s="108"/>
      <c r="NMF100" s="108"/>
      <c r="NMG100" s="108"/>
      <c r="NMH100" s="108"/>
      <c r="NMI100" s="108"/>
      <c r="NMJ100" s="108"/>
      <c r="NMK100" s="108"/>
      <c r="NML100" s="108"/>
      <c r="NMM100" s="108"/>
      <c r="NMN100" s="108"/>
      <c r="NMO100" s="108"/>
      <c r="NMP100" s="108"/>
      <c r="NMQ100" s="108"/>
      <c r="NMR100" s="108"/>
      <c r="NMS100" s="108"/>
      <c r="NMT100" s="108"/>
      <c r="NMU100" s="108"/>
      <c r="NMV100" s="108"/>
      <c r="NMW100" s="108"/>
      <c r="NMX100" s="108"/>
      <c r="NMY100" s="108"/>
      <c r="NMZ100" s="108"/>
      <c r="NNA100" s="108"/>
      <c r="NNB100" s="108"/>
      <c r="NNC100" s="108"/>
      <c r="NND100" s="108"/>
      <c r="NNE100" s="108"/>
      <c r="NNF100" s="108"/>
      <c r="NNG100" s="108"/>
      <c r="NNH100" s="108"/>
      <c r="NNI100" s="108"/>
      <c r="NNJ100" s="108"/>
      <c r="NNK100" s="108"/>
      <c r="NNL100" s="108"/>
      <c r="NNM100" s="108"/>
      <c r="NNN100" s="108"/>
      <c r="NNO100" s="108"/>
      <c r="NNP100" s="108"/>
      <c r="NNQ100" s="108"/>
      <c r="NNR100" s="108"/>
      <c r="NNS100" s="108"/>
      <c r="NNT100" s="108"/>
      <c r="NNU100" s="108"/>
      <c r="NNV100" s="108"/>
      <c r="NNW100" s="108"/>
      <c r="NNX100" s="108"/>
      <c r="NNY100" s="108"/>
      <c r="NNZ100" s="108"/>
      <c r="NOA100" s="108"/>
      <c r="NOB100" s="108"/>
      <c r="NOC100" s="108"/>
      <c r="NOD100" s="108"/>
      <c r="NOE100" s="108"/>
      <c r="NOF100" s="108"/>
      <c r="NOG100" s="108"/>
      <c r="NOH100" s="108"/>
      <c r="NOI100" s="108"/>
      <c r="NOJ100" s="108"/>
      <c r="NOK100" s="108"/>
      <c r="NOL100" s="108"/>
      <c r="NOM100" s="108"/>
      <c r="NON100" s="108"/>
      <c r="NOO100" s="108"/>
      <c r="NOP100" s="108"/>
      <c r="NOQ100" s="108"/>
      <c r="NOR100" s="108"/>
      <c r="NOS100" s="108"/>
      <c r="NOT100" s="108"/>
      <c r="NOU100" s="108"/>
      <c r="NOV100" s="108"/>
      <c r="NOW100" s="108"/>
      <c r="NOX100" s="108"/>
      <c r="NOY100" s="108"/>
      <c r="NOZ100" s="108"/>
      <c r="NPA100" s="108"/>
      <c r="NPB100" s="108"/>
      <c r="NPC100" s="108"/>
      <c r="NPD100" s="108"/>
      <c r="NPE100" s="108"/>
      <c r="NPF100" s="108"/>
      <c r="NPG100" s="108"/>
      <c r="NPH100" s="108"/>
      <c r="NPI100" s="108"/>
      <c r="NPJ100" s="108"/>
      <c r="NPK100" s="108"/>
      <c r="NPL100" s="108"/>
      <c r="NPM100" s="108"/>
      <c r="NPN100" s="108"/>
      <c r="NPO100" s="108"/>
      <c r="NPP100" s="108"/>
      <c r="NPQ100" s="108"/>
      <c r="NPR100" s="108"/>
      <c r="NPS100" s="108"/>
      <c r="NPT100" s="108"/>
      <c r="NPU100" s="108"/>
      <c r="NPV100" s="108"/>
      <c r="NPW100" s="108"/>
      <c r="NPX100" s="108"/>
      <c r="NPY100" s="108"/>
      <c r="NPZ100" s="108"/>
      <c r="NQA100" s="108"/>
      <c r="NQB100" s="108"/>
      <c r="NQC100" s="108"/>
      <c r="NQD100" s="108"/>
      <c r="NQE100" s="108"/>
      <c r="NQF100" s="108"/>
      <c r="NQG100" s="108"/>
      <c r="NQH100" s="108"/>
      <c r="NQI100" s="108"/>
      <c r="NQJ100" s="108"/>
      <c r="NQK100" s="108"/>
      <c r="NQL100" s="108"/>
      <c r="NQM100" s="108"/>
      <c r="NQN100" s="108"/>
      <c r="NQO100" s="108"/>
      <c r="NQP100" s="108"/>
      <c r="NQQ100" s="108"/>
      <c r="NQR100" s="108"/>
      <c r="NQS100" s="108"/>
      <c r="NQT100" s="108"/>
      <c r="NQU100" s="108"/>
      <c r="NQV100" s="108"/>
      <c r="NQW100" s="108"/>
      <c r="NQX100" s="108"/>
      <c r="NQY100" s="108"/>
      <c r="NQZ100" s="108"/>
      <c r="NRA100" s="108"/>
      <c r="NRB100" s="108"/>
      <c r="NRC100" s="108"/>
      <c r="NRD100" s="108"/>
      <c r="NRE100" s="108"/>
      <c r="NRF100" s="108"/>
      <c r="NRG100" s="108"/>
      <c r="NRH100" s="108"/>
      <c r="NRI100" s="108"/>
      <c r="NRJ100" s="108"/>
      <c r="NRK100" s="108"/>
      <c r="NRL100" s="108"/>
      <c r="NRM100" s="108"/>
      <c r="NRN100" s="108"/>
      <c r="NRO100" s="108"/>
      <c r="NRP100" s="108"/>
      <c r="NRQ100" s="108"/>
      <c r="NRR100" s="108"/>
      <c r="NRS100" s="108"/>
      <c r="NRT100" s="108"/>
      <c r="NRU100" s="108"/>
      <c r="NRV100" s="108"/>
      <c r="NRW100" s="108"/>
      <c r="NRX100" s="108"/>
      <c r="NRY100" s="108"/>
      <c r="NRZ100" s="108"/>
      <c r="NSA100" s="108"/>
      <c r="NSB100" s="108"/>
      <c r="NSC100" s="108"/>
      <c r="NSD100" s="108"/>
      <c r="NSE100" s="108"/>
      <c r="NSF100" s="108"/>
      <c r="NSG100" s="108"/>
      <c r="NSH100" s="108"/>
      <c r="NSI100" s="108"/>
      <c r="NSJ100" s="108"/>
      <c r="NSK100" s="108"/>
      <c r="NSL100" s="108"/>
      <c r="NSM100" s="108"/>
      <c r="NSN100" s="108"/>
      <c r="NSO100" s="108"/>
      <c r="NSP100" s="108"/>
      <c r="NSQ100" s="108"/>
      <c r="NSR100" s="108"/>
      <c r="NSS100" s="108"/>
      <c r="NST100" s="108"/>
      <c r="NSU100" s="108"/>
      <c r="NSV100" s="108"/>
      <c r="NSW100" s="108"/>
      <c r="NSX100" s="108"/>
      <c r="NSY100" s="108"/>
      <c r="NSZ100" s="108"/>
      <c r="NTA100" s="108"/>
      <c r="NTB100" s="108"/>
      <c r="NTC100" s="108"/>
      <c r="NTD100" s="108"/>
      <c r="NTE100" s="108"/>
      <c r="NTF100" s="108"/>
      <c r="NTG100" s="108"/>
      <c r="NTH100" s="108"/>
      <c r="NTI100" s="108"/>
      <c r="NTJ100" s="108"/>
      <c r="NTK100" s="108"/>
      <c r="NTL100" s="108"/>
      <c r="NTM100" s="108"/>
      <c r="NTN100" s="108"/>
      <c r="NTO100" s="108"/>
      <c r="NTP100" s="108"/>
      <c r="NTQ100" s="108"/>
      <c r="NTR100" s="108"/>
      <c r="NTS100" s="108"/>
      <c r="NTT100" s="108"/>
      <c r="NTU100" s="108"/>
      <c r="NTV100" s="108"/>
      <c r="NTW100" s="108"/>
      <c r="NTX100" s="108"/>
      <c r="NTY100" s="108"/>
      <c r="NTZ100" s="108"/>
      <c r="NUA100" s="108"/>
      <c r="NUB100" s="108"/>
      <c r="NUC100" s="108"/>
      <c r="NUD100" s="108"/>
      <c r="NUE100" s="108"/>
      <c r="NUF100" s="108"/>
      <c r="NUG100" s="108"/>
      <c r="NUH100" s="108"/>
      <c r="NUI100" s="108"/>
      <c r="NUJ100" s="108"/>
      <c r="NUK100" s="108"/>
      <c r="NUL100" s="108"/>
      <c r="NUM100" s="108"/>
      <c r="NUN100" s="108"/>
      <c r="NUO100" s="108"/>
      <c r="NUP100" s="108"/>
      <c r="NUQ100" s="108"/>
      <c r="NUR100" s="108"/>
      <c r="NUS100" s="108"/>
      <c r="NUT100" s="108"/>
      <c r="NUU100" s="108"/>
      <c r="NUV100" s="108"/>
      <c r="NUW100" s="108"/>
      <c r="NUX100" s="108"/>
      <c r="NUY100" s="108"/>
      <c r="NUZ100" s="108"/>
      <c r="NVA100" s="108"/>
      <c r="NVB100" s="108"/>
      <c r="NVC100" s="108"/>
      <c r="NVD100" s="108"/>
      <c r="NVE100" s="108"/>
      <c r="NVF100" s="108"/>
      <c r="NVG100" s="108"/>
      <c r="NVH100" s="108"/>
      <c r="NVI100" s="108"/>
      <c r="NVJ100" s="108"/>
      <c r="NVK100" s="108"/>
      <c r="NVL100" s="108"/>
      <c r="NVM100" s="108"/>
      <c r="NVN100" s="108"/>
      <c r="NVO100" s="108"/>
      <c r="NVP100" s="108"/>
      <c r="NVQ100" s="108"/>
      <c r="NVR100" s="108"/>
      <c r="NVS100" s="108"/>
      <c r="NVT100" s="108"/>
      <c r="NVU100" s="108"/>
      <c r="NVV100" s="108"/>
      <c r="NVW100" s="108"/>
      <c r="NVX100" s="108"/>
      <c r="NVY100" s="108"/>
      <c r="NVZ100" s="108"/>
      <c r="NWA100" s="108"/>
      <c r="NWB100" s="108"/>
      <c r="NWC100" s="108"/>
      <c r="NWD100" s="108"/>
      <c r="NWE100" s="108"/>
      <c r="NWF100" s="108"/>
      <c r="NWG100" s="108"/>
      <c r="NWH100" s="108"/>
      <c r="NWI100" s="108"/>
      <c r="NWJ100" s="108"/>
      <c r="NWK100" s="108"/>
      <c r="NWL100" s="108"/>
      <c r="NWM100" s="108"/>
      <c r="NWN100" s="108"/>
      <c r="NWO100" s="108"/>
      <c r="NWP100" s="108"/>
      <c r="NWQ100" s="108"/>
      <c r="NWR100" s="108"/>
      <c r="NWS100" s="108"/>
      <c r="NWT100" s="108"/>
      <c r="NWU100" s="108"/>
      <c r="NWV100" s="108"/>
      <c r="NWW100" s="108"/>
      <c r="NWX100" s="108"/>
      <c r="NWY100" s="108"/>
      <c r="NWZ100" s="108"/>
      <c r="NXA100" s="108"/>
      <c r="NXB100" s="108"/>
      <c r="NXC100" s="108"/>
      <c r="NXD100" s="108"/>
      <c r="NXE100" s="108"/>
      <c r="NXF100" s="108"/>
      <c r="NXG100" s="108"/>
      <c r="NXH100" s="108"/>
      <c r="NXI100" s="108"/>
      <c r="NXJ100" s="108"/>
      <c r="NXK100" s="108"/>
      <c r="NXL100" s="108"/>
      <c r="NXM100" s="108"/>
      <c r="NXN100" s="108"/>
      <c r="NXO100" s="108"/>
      <c r="NXP100" s="108"/>
      <c r="NXQ100" s="108"/>
      <c r="NXR100" s="108"/>
      <c r="NXS100" s="108"/>
      <c r="NXT100" s="108"/>
      <c r="NXU100" s="108"/>
      <c r="NXV100" s="108"/>
      <c r="NXW100" s="108"/>
      <c r="NXX100" s="108"/>
      <c r="NXY100" s="108"/>
      <c r="NXZ100" s="108"/>
      <c r="NYA100" s="108"/>
      <c r="NYB100" s="108"/>
      <c r="NYC100" s="108"/>
      <c r="NYD100" s="108"/>
      <c r="NYE100" s="108"/>
      <c r="NYF100" s="108"/>
      <c r="NYG100" s="108"/>
      <c r="NYH100" s="108"/>
      <c r="NYI100" s="108"/>
      <c r="NYJ100" s="108"/>
      <c r="NYK100" s="108"/>
      <c r="NYL100" s="108"/>
      <c r="NYM100" s="108"/>
      <c r="NYN100" s="108"/>
      <c r="NYO100" s="108"/>
      <c r="NYP100" s="108"/>
      <c r="NYQ100" s="108"/>
      <c r="NYR100" s="108"/>
      <c r="NYS100" s="108"/>
      <c r="NYT100" s="108"/>
      <c r="NYU100" s="108"/>
      <c r="NYV100" s="108"/>
      <c r="NYW100" s="108"/>
      <c r="NYX100" s="108"/>
      <c r="NYY100" s="108"/>
      <c r="NYZ100" s="108"/>
      <c r="NZA100" s="108"/>
      <c r="NZB100" s="108"/>
      <c r="NZC100" s="108"/>
      <c r="NZD100" s="108"/>
      <c r="NZE100" s="108"/>
      <c r="NZF100" s="108"/>
      <c r="NZG100" s="108"/>
      <c r="NZH100" s="108"/>
      <c r="NZI100" s="108"/>
      <c r="NZJ100" s="108"/>
      <c r="NZK100" s="108"/>
      <c r="NZL100" s="108"/>
      <c r="NZM100" s="108"/>
      <c r="NZN100" s="108"/>
      <c r="NZO100" s="108"/>
      <c r="NZP100" s="108"/>
      <c r="NZQ100" s="108"/>
      <c r="NZR100" s="108"/>
      <c r="NZS100" s="108"/>
      <c r="NZT100" s="108"/>
      <c r="NZU100" s="108"/>
      <c r="NZV100" s="108"/>
      <c r="NZW100" s="108"/>
      <c r="NZX100" s="108"/>
      <c r="NZY100" s="108"/>
      <c r="NZZ100" s="108"/>
      <c r="OAA100" s="108"/>
      <c r="OAB100" s="108"/>
      <c r="OAC100" s="108"/>
      <c r="OAD100" s="108"/>
      <c r="OAE100" s="108"/>
      <c r="OAF100" s="108"/>
      <c r="OAG100" s="108"/>
      <c r="OAH100" s="108"/>
      <c r="OAI100" s="108"/>
      <c r="OAJ100" s="108"/>
      <c r="OAK100" s="108"/>
      <c r="OAL100" s="108"/>
      <c r="OAM100" s="108"/>
      <c r="OAN100" s="108"/>
      <c r="OAO100" s="108"/>
      <c r="OAP100" s="108"/>
      <c r="OAQ100" s="108"/>
      <c r="OAR100" s="108"/>
      <c r="OAS100" s="108"/>
      <c r="OAT100" s="108"/>
      <c r="OAU100" s="108"/>
      <c r="OAV100" s="108"/>
      <c r="OAW100" s="108"/>
      <c r="OAX100" s="108"/>
      <c r="OAY100" s="108"/>
      <c r="OAZ100" s="108"/>
      <c r="OBA100" s="108"/>
      <c r="OBB100" s="108"/>
      <c r="OBC100" s="108"/>
      <c r="OBD100" s="108"/>
      <c r="OBE100" s="108"/>
      <c r="OBF100" s="108"/>
      <c r="OBG100" s="108"/>
      <c r="OBH100" s="108"/>
      <c r="OBI100" s="108"/>
      <c r="OBJ100" s="108"/>
      <c r="OBK100" s="108"/>
      <c r="OBL100" s="108"/>
      <c r="OBM100" s="108"/>
      <c r="OBN100" s="108"/>
      <c r="OBO100" s="108"/>
      <c r="OBP100" s="108"/>
      <c r="OBQ100" s="108"/>
      <c r="OBR100" s="108"/>
      <c r="OBS100" s="108"/>
      <c r="OBT100" s="108"/>
      <c r="OBU100" s="108"/>
      <c r="OBV100" s="108"/>
      <c r="OBW100" s="108"/>
      <c r="OBX100" s="108"/>
      <c r="OBY100" s="108"/>
      <c r="OBZ100" s="108"/>
      <c r="OCA100" s="108"/>
      <c r="OCB100" s="108"/>
      <c r="OCC100" s="108"/>
      <c r="OCD100" s="108"/>
      <c r="OCE100" s="108"/>
      <c r="OCF100" s="108"/>
      <c r="OCG100" s="108"/>
      <c r="OCH100" s="108"/>
      <c r="OCI100" s="108"/>
      <c r="OCJ100" s="108"/>
      <c r="OCK100" s="108"/>
      <c r="OCL100" s="108"/>
      <c r="OCM100" s="108"/>
      <c r="OCN100" s="108"/>
      <c r="OCO100" s="108"/>
      <c r="OCP100" s="108"/>
      <c r="OCQ100" s="108"/>
      <c r="OCR100" s="108"/>
      <c r="OCS100" s="108"/>
      <c r="OCT100" s="108"/>
      <c r="OCU100" s="108"/>
      <c r="OCV100" s="108"/>
      <c r="OCW100" s="108"/>
      <c r="OCX100" s="108"/>
      <c r="OCY100" s="108"/>
      <c r="OCZ100" s="108"/>
      <c r="ODA100" s="108"/>
      <c r="ODB100" s="108"/>
      <c r="ODC100" s="108"/>
      <c r="ODD100" s="108"/>
      <c r="ODE100" s="108"/>
      <c r="ODF100" s="108"/>
      <c r="ODG100" s="108"/>
      <c r="ODH100" s="108"/>
      <c r="ODI100" s="108"/>
      <c r="ODJ100" s="108"/>
      <c r="ODK100" s="108"/>
      <c r="ODL100" s="108"/>
      <c r="ODM100" s="108"/>
      <c r="ODN100" s="108"/>
      <c r="ODO100" s="108"/>
      <c r="ODP100" s="108"/>
      <c r="ODQ100" s="108"/>
      <c r="ODR100" s="108"/>
      <c r="ODS100" s="108"/>
      <c r="ODT100" s="108"/>
      <c r="ODU100" s="108"/>
      <c r="ODV100" s="108"/>
      <c r="ODW100" s="108"/>
      <c r="ODX100" s="108"/>
      <c r="ODY100" s="108"/>
      <c r="ODZ100" s="108"/>
      <c r="OEA100" s="108"/>
      <c r="OEB100" s="108"/>
      <c r="OEC100" s="108"/>
      <c r="OED100" s="108"/>
      <c r="OEE100" s="108"/>
      <c r="OEF100" s="108"/>
      <c r="OEG100" s="108"/>
      <c r="OEH100" s="108"/>
      <c r="OEI100" s="108"/>
      <c r="OEJ100" s="108"/>
      <c r="OEK100" s="108"/>
      <c r="OEL100" s="108"/>
      <c r="OEM100" s="108"/>
      <c r="OEN100" s="108"/>
      <c r="OEO100" s="108"/>
      <c r="OEP100" s="108"/>
      <c r="OEQ100" s="108"/>
      <c r="OER100" s="108"/>
      <c r="OES100" s="108"/>
      <c r="OET100" s="108"/>
      <c r="OEU100" s="108"/>
      <c r="OEV100" s="108"/>
      <c r="OEW100" s="108"/>
      <c r="OEX100" s="108"/>
      <c r="OEY100" s="108"/>
      <c r="OEZ100" s="108"/>
      <c r="OFA100" s="108"/>
      <c r="OFB100" s="108"/>
      <c r="OFC100" s="108"/>
      <c r="OFD100" s="108"/>
      <c r="OFE100" s="108"/>
      <c r="OFF100" s="108"/>
      <c r="OFG100" s="108"/>
      <c r="OFH100" s="108"/>
      <c r="OFI100" s="108"/>
      <c r="OFJ100" s="108"/>
      <c r="OFK100" s="108"/>
      <c r="OFL100" s="108"/>
      <c r="OFM100" s="108"/>
      <c r="OFN100" s="108"/>
      <c r="OFO100" s="108"/>
      <c r="OFP100" s="108"/>
      <c r="OFQ100" s="108"/>
      <c r="OFR100" s="108"/>
      <c r="OFS100" s="108"/>
      <c r="OFT100" s="108"/>
      <c r="OFU100" s="108"/>
      <c r="OFV100" s="108"/>
      <c r="OFW100" s="108"/>
      <c r="OFX100" s="108"/>
      <c r="OFY100" s="108"/>
      <c r="OFZ100" s="108"/>
      <c r="OGA100" s="108"/>
      <c r="OGB100" s="108"/>
      <c r="OGC100" s="108"/>
      <c r="OGD100" s="108"/>
      <c r="OGE100" s="108"/>
      <c r="OGF100" s="108"/>
      <c r="OGG100" s="108"/>
      <c r="OGH100" s="108"/>
      <c r="OGI100" s="108"/>
      <c r="OGJ100" s="108"/>
      <c r="OGK100" s="108"/>
      <c r="OGL100" s="108"/>
      <c r="OGM100" s="108"/>
      <c r="OGN100" s="108"/>
      <c r="OGO100" s="108"/>
      <c r="OGP100" s="108"/>
      <c r="OGQ100" s="108"/>
      <c r="OGR100" s="108"/>
      <c r="OGS100" s="108"/>
      <c r="OGT100" s="108"/>
      <c r="OGU100" s="108"/>
      <c r="OGV100" s="108"/>
      <c r="OGW100" s="108"/>
      <c r="OGX100" s="108"/>
      <c r="OGY100" s="108"/>
      <c r="OGZ100" s="108"/>
      <c r="OHA100" s="108"/>
      <c r="OHB100" s="108"/>
      <c r="OHC100" s="108"/>
      <c r="OHD100" s="108"/>
      <c r="OHE100" s="108"/>
      <c r="OHF100" s="108"/>
      <c r="OHG100" s="108"/>
      <c r="OHH100" s="108"/>
      <c r="OHI100" s="108"/>
      <c r="OHJ100" s="108"/>
      <c r="OHK100" s="108"/>
      <c r="OHL100" s="108"/>
      <c r="OHM100" s="108"/>
      <c r="OHN100" s="108"/>
      <c r="OHO100" s="108"/>
      <c r="OHP100" s="108"/>
      <c r="OHQ100" s="108"/>
      <c r="OHR100" s="108"/>
      <c r="OHS100" s="108"/>
      <c r="OHT100" s="108"/>
      <c r="OHU100" s="108"/>
      <c r="OHV100" s="108"/>
      <c r="OHW100" s="108"/>
      <c r="OHX100" s="108"/>
      <c r="OHY100" s="108"/>
      <c r="OHZ100" s="108"/>
      <c r="OIA100" s="108"/>
      <c r="OIB100" s="108"/>
      <c r="OIC100" s="108"/>
      <c r="OID100" s="108"/>
      <c r="OIE100" s="108"/>
      <c r="OIF100" s="108"/>
      <c r="OIG100" s="108"/>
      <c r="OIH100" s="108"/>
      <c r="OII100" s="108"/>
      <c r="OIJ100" s="108"/>
      <c r="OIK100" s="108"/>
      <c r="OIL100" s="108"/>
      <c r="OIM100" s="108"/>
      <c r="OIN100" s="108"/>
      <c r="OIO100" s="108"/>
      <c r="OIP100" s="108"/>
      <c r="OIQ100" s="108"/>
      <c r="OIR100" s="108"/>
      <c r="OIS100" s="108"/>
      <c r="OIT100" s="108"/>
      <c r="OIU100" s="108"/>
      <c r="OIV100" s="108"/>
      <c r="OIW100" s="108"/>
      <c r="OIX100" s="108"/>
      <c r="OIY100" s="108"/>
      <c r="OIZ100" s="108"/>
      <c r="OJA100" s="108"/>
      <c r="OJB100" s="108"/>
      <c r="OJC100" s="108"/>
      <c r="OJD100" s="108"/>
      <c r="OJE100" s="108"/>
      <c r="OJF100" s="108"/>
      <c r="OJG100" s="108"/>
      <c r="OJH100" s="108"/>
      <c r="OJI100" s="108"/>
      <c r="OJJ100" s="108"/>
      <c r="OJK100" s="108"/>
      <c r="OJL100" s="108"/>
      <c r="OJM100" s="108"/>
      <c r="OJN100" s="108"/>
      <c r="OJO100" s="108"/>
      <c r="OJP100" s="108"/>
      <c r="OJQ100" s="108"/>
      <c r="OJR100" s="108"/>
      <c r="OJS100" s="108"/>
      <c r="OJT100" s="108"/>
      <c r="OJU100" s="108"/>
      <c r="OJV100" s="108"/>
      <c r="OJW100" s="108"/>
      <c r="OJX100" s="108"/>
      <c r="OJY100" s="108"/>
      <c r="OJZ100" s="108"/>
      <c r="OKA100" s="108"/>
      <c r="OKB100" s="108"/>
      <c r="OKC100" s="108"/>
      <c r="OKD100" s="108"/>
      <c r="OKE100" s="108"/>
      <c r="OKF100" s="108"/>
      <c r="OKG100" s="108"/>
      <c r="OKH100" s="108"/>
      <c r="OKI100" s="108"/>
      <c r="OKJ100" s="108"/>
      <c r="OKK100" s="108"/>
      <c r="OKL100" s="108"/>
      <c r="OKM100" s="108"/>
      <c r="OKN100" s="108"/>
      <c r="OKO100" s="108"/>
      <c r="OKP100" s="108"/>
      <c r="OKQ100" s="108"/>
      <c r="OKR100" s="108"/>
      <c r="OKS100" s="108"/>
      <c r="OKT100" s="108"/>
      <c r="OKU100" s="108"/>
      <c r="OKV100" s="108"/>
      <c r="OKW100" s="108"/>
      <c r="OKX100" s="108"/>
      <c r="OKY100" s="108"/>
      <c r="OKZ100" s="108"/>
      <c r="OLA100" s="108"/>
      <c r="OLB100" s="108"/>
      <c r="OLC100" s="108"/>
      <c r="OLD100" s="108"/>
      <c r="OLE100" s="108"/>
      <c r="OLF100" s="108"/>
      <c r="OLG100" s="108"/>
      <c r="OLH100" s="108"/>
      <c r="OLI100" s="108"/>
      <c r="OLJ100" s="108"/>
      <c r="OLK100" s="108"/>
      <c r="OLL100" s="108"/>
      <c r="OLM100" s="108"/>
      <c r="OLN100" s="108"/>
      <c r="OLO100" s="108"/>
      <c r="OLP100" s="108"/>
      <c r="OLQ100" s="108"/>
      <c r="OLR100" s="108"/>
      <c r="OLS100" s="108"/>
      <c r="OLT100" s="108"/>
      <c r="OLU100" s="108"/>
      <c r="OLV100" s="108"/>
      <c r="OLW100" s="108"/>
      <c r="OLX100" s="108"/>
      <c r="OLY100" s="108"/>
      <c r="OLZ100" s="108"/>
      <c r="OMA100" s="108"/>
      <c r="OMB100" s="108"/>
      <c r="OMC100" s="108"/>
      <c r="OMD100" s="108"/>
      <c r="OME100" s="108"/>
      <c r="OMF100" s="108"/>
      <c r="OMG100" s="108"/>
      <c r="OMH100" s="108"/>
      <c r="OMI100" s="108"/>
      <c r="OMJ100" s="108"/>
      <c r="OMK100" s="108"/>
      <c r="OML100" s="108"/>
      <c r="OMM100" s="108"/>
      <c r="OMN100" s="108"/>
      <c r="OMO100" s="108"/>
      <c r="OMP100" s="108"/>
      <c r="OMQ100" s="108"/>
      <c r="OMR100" s="108"/>
      <c r="OMS100" s="108"/>
      <c r="OMT100" s="108"/>
      <c r="OMU100" s="108"/>
      <c r="OMV100" s="108"/>
      <c r="OMW100" s="108"/>
      <c r="OMX100" s="108"/>
      <c r="OMY100" s="108"/>
      <c r="OMZ100" s="108"/>
      <c r="ONA100" s="108"/>
      <c r="ONB100" s="108"/>
      <c r="ONC100" s="108"/>
      <c r="OND100" s="108"/>
      <c r="ONE100" s="108"/>
      <c r="ONF100" s="108"/>
      <c r="ONG100" s="108"/>
      <c r="ONH100" s="108"/>
      <c r="ONI100" s="108"/>
      <c r="ONJ100" s="108"/>
      <c r="ONK100" s="108"/>
      <c r="ONL100" s="108"/>
      <c r="ONM100" s="108"/>
      <c r="ONN100" s="108"/>
      <c r="ONO100" s="108"/>
      <c r="ONP100" s="108"/>
      <c r="ONQ100" s="108"/>
      <c r="ONR100" s="108"/>
      <c r="ONS100" s="108"/>
      <c r="ONT100" s="108"/>
      <c r="ONU100" s="108"/>
      <c r="ONV100" s="108"/>
      <c r="ONW100" s="108"/>
      <c r="ONX100" s="108"/>
      <c r="ONY100" s="108"/>
      <c r="ONZ100" s="108"/>
      <c r="OOA100" s="108"/>
      <c r="OOB100" s="108"/>
      <c r="OOC100" s="108"/>
      <c r="OOD100" s="108"/>
      <c r="OOE100" s="108"/>
      <c r="OOF100" s="108"/>
      <c r="OOG100" s="108"/>
      <c r="OOH100" s="108"/>
      <c r="OOI100" s="108"/>
      <c r="OOJ100" s="108"/>
      <c r="OOK100" s="108"/>
      <c r="OOL100" s="108"/>
      <c r="OOM100" s="108"/>
      <c r="OON100" s="108"/>
      <c r="OOO100" s="108"/>
      <c r="OOP100" s="108"/>
      <c r="OOQ100" s="108"/>
      <c r="OOR100" s="108"/>
      <c r="OOS100" s="108"/>
      <c r="OOT100" s="108"/>
      <c r="OOU100" s="108"/>
      <c r="OOV100" s="108"/>
      <c r="OOW100" s="108"/>
      <c r="OOX100" s="108"/>
      <c r="OOY100" s="108"/>
      <c r="OOZ100" s="108"/>
      <c r="OPA100" s="108"/>
      <c r="OPB100" s="108"/>
      <c r="OPC100" s="108"/>
      <c r="OPD100" s="108"/>
      <c r="OPE100" s="108"/>
      <c r="OPF100" s="108"/>
      <c r="OPG100" s="108"/>
      <c r="OPH100" s="108"/>
      <c r="OPI100" s="108"/>
      <c r="OPJ100" s="108"/>
      <c r="OPK100" s="108"/>
      <c r="OPL100" s="108"/>
      <c r="OPM100" s="108"/>
      <c r="OPN100" s="108"/>
      <c r="OPO100" s="108"/>
      <c r="OPP100" s="108"/>
      <c r="OPQ100" s="108"/>
      <c r="OPR100" s="108"/>
      <c r="OPS100" s="108"/>
      <c r="OPT100" s="108"/>
      <c r="OPU100" s="108"/>
      <c r="OPV100" s="108"/>
      <c r="OPW100" s="108"/>
      <c r="OPX100" s="108"/>
      <c r="OPY100" s="108"/>
      <c r="OPZ100" s="108"/>
      <c r="OQA100" s="108"/>
      <c r="OQB100" s="108"/>
      <c r="OQC100" s="108"/>
      <c r="OQD100" s="108"/>
      <c r="OQE100" s="108"/>
      <c r="OQF100" s="108"/>
      <c r="OQG100" s="108"/>
      <c r="OQH100" s="108"/>
      <c r="OQI100" s="108"/>
      <c r="OQJ100" s="108"/>
      <c r="OQK100" s="108"/>
      <c r="OQL100" s="108"/>
      <c r="OQM100" s="108"/>
      <c r="OQN100" s="108"/>
      <c r="OQO100" s="108"/>
      <c r="OQP100" s="108"/>
      <c r="OQQ100" s="108"/>
      <c r="OQR100" s="108"/>
      <c r="OQS100" s="108"/>
      <c r="OQT100" s="108"/>
      <c r="OQU100" s="108"/>
      <c r="OQV100" s="108"/>
      <c r="OQW100" s="108"/>
      <c r="OQX100" s="108"/>
      <c r="OQY100" s="108"/>
      <c r="OQZ100" s="108"/>
      <c r="ORA100" s="108"/>
      <c r="ORB100" s="108"/>
      <c r="ORC100" s="108"/>
      <c r="ORD100" s="108"/>
      <c r="ORE100" s="108"/>
      <c r="ORF100" s="108"/>
      <c r="ORG100" s="108"/>
      <c r="ORH100" s="108"/>
      <c r="ORI100" s="108"/>
      <c r="ORJ100" s="108"/>
      <c r="ORK100" s="108"/>
      <c r="ORL100" s="108"/>
      <c r="ORM100" s="108"/>
      <c r="ORN100" s="108"/>
      <c r="ORO100" s="108"/>
      <c r="ORP100" s="108"/>
      <c r="ORQ100" s="108"/>
      <c r="ORR100" s="108"/>
      <c r="ORS100" s="108"/>
      <c r="ORT100" s="108"/>
      <c r="ORU100" s="108"/>
      <c r="ORV100" s="108"/>
      <c r="ORW100" s="108"/>
      <c r="ORX100" s="108"/>
      <c r="ORY100" s="108"/>
      <c r="ORZ100" s="108"/>
      <c r="OSA100" s="108"/>
      <c r="OSB100" s="108"/>
      <c r="OSC100" s="108"/>
      <c r="OSD100" s="108"/>
      <c r="OSE100" s="108"/>
      <c r="OSF100" s="108"/>
      <c r="OSG100" s="108"/>
      <c r="OSH100" s="108"/>
      <c r="OSI100" s="108"/>
      <c r="OSJ100" s="108"/>
      <c r="OSK100" s="108"/>
      <c r="OSL100" s="108"/>
      <c r="OSM100" s="108"/>
      <c r="OSN100" s="108"/>
      <c r="OSO100" s="108"/>
      <c r="OSP100" s="108"/>
      <c r="OSQ100" s="108"/>
      <c r="OSR100" s="108"/>
      <c r="OSS100" s="108"/>
      <c r="OST100" s="108"/>
      <c r="OSU100" s="108"/>
      <c r="OSV100" s="108"/>
      <c r="OSW100" s="108"/>
      <c r="OSX100" s="108"/>
      <c r="OSY100" s="108"/>
      <c r="OSZ100" s="108"/>
      <c r="OTA100" s="108"/>
      <c r="OTB100" s="108"/>
      <c r="OTC100" s="108"/>
      <c r="OTD100" s="108"/>
      <c r="OTE100" s="108"/>
      <c r="OTF100" s="108"/>
      <c r="OTG100" s="108"/>
      <c r="OTH100" s="108"/>
      <c r="OTI100" s="108"/>
      <c r="OTJ100" s="108"/>
      <c r="OTK100" s="108"/>
      <c r="OTL100" s="108"/>
      <c r="OTM100" s="108"/>
      <c r="OTN100" s="108"/>
      <c r="OTO100" s="108"/>
      <c r="OTP100" s="108"/>
      <c r="OTQ100" s="108"/>
      <c r="OTR100" s="108"/>
      <c r="OTS100" s="108"/>
      <c r="OTT100" s="108"/>
      <c r="OTU100" s="108"/>
      <c r="OTV100" s="108"/>
      <c r="OTW100" s="108"/>
      <c r="OTX100" s="108"/>
      <c r="OTY100" s="108"/>
      <c r="OTZ100" s="108"/>
      <c r="OUA100" s="108"/>
      <c r="OUB100" s="108"/>
      <c r="OUC100" s="108"/>
      <c r="OUD100" s="108"/>
      <c r="OUE100" s="108"/>
      <c r="OUF100" s="108"/>
      <c r="OUG100" s="108"/>
      <c r="OUH100" s="108"/>
      <c r="OUI100" s="108"/>
      <c r="OUJ100" s="108"/>
      <c r="OUK100" s="108"/>
      <c r="OUL100" s="108"/>
      <c r="OUM100" s="108"/>
      <c r="OUN100" s="108"/>
      <c r="OUO100" s="108"/>
      <c r="OUP100" s="108"/>
      <c r="OUQ100" s="108"/>
      <c r="OUR100" s="108"/>
      <c r="OUS100" s="108"/>
      <c r="OUT100" s="108"/>
      <c r="OUU100" s="108"/>
      <c r="OUV100" s="108"/>
      <c r="OUW100" s="108"/>
      <c r="OUX100" s="108"/>
      <c r="OUY100" s="108"/>
      <c r="OUZ100" s="108"/>
      <c r="OVA100" s="108"/>
      <c r="OVB100" s="108"/>
      <c r="OVC100" s="108"/>
      <c r="OVD100" s="108"/>
      <c r="OVE100" s="108"/>
      <c r="OVF100" s="108"/>
      <c r="OVG100" s="108"/>
      <c r="OVH100" s="108"/>
      <c r="OVI100" s="108"/>
      <c r="OVJ100" s="108"/>
      <c r="OVK100" s="108"/>
      <c r="OVL100" s="108"/>
      <c r="OVM100" s="108"/>
      <c r="OVN100" s="108"/>
      <c r="OVO100" s="108"/>
      <c r="OVP100" s="108"/>
      <c r="OVQ100" s="108"/>
      <c r="OVR100" s="108"/>
      <c r="OVS100" s="108"/>
      <c r="OVT100" s="108"/>
      <c r="OVU100" s="108"/>
      <c r="OVV100" s="108"/>
      <c r="OVW100" s="108"/>
      <c r="OVX100" s="108"/>
      <c r="OVY100" s="108"/>
      <c r="OVZ100" s="108"/>
      <c r="OWA100" s="108"/>
      <c r="OWB100" s="108"/>
      <c r="OWC100" s="108"/>
      <c r="OWD100" s="108"/>
      <c r="OWE100" s="108"/>
      <c r="OWF100" s="108"/>
      <c r="OWG100" s="108"/>
      <c r="OWH100" s="108"/>
      <c r="OWI100" s="108"/>
      <c r="OWJ100" s="108"/>
      <c r="OWK100" s="108"/>
      <c r="OWL100" s="108"/>
      <c r="OWM100" s="108"/>
      <c r="OWN100" s="108"/>
      <c r="OWO100" s="108"/>
      <c r="OWP100" s="108"/>
      <c r="OWQ100" s="108"/>
      <c r="OWR100" s="108"/>
      <c r="OWS100" s="108"/>
      <c r="OWT100" s="108"/>
      <c r="OWU100" s="108"/>
      <c r="OWV100" s="108"/>
      <c r="OWW100" s="108"/>
      <c r="OWX100" s="108"/>
      <c r="OWY100" s="108"/>
      <c r="OWZ100" s="108"/>
      <c r="OXA100" s="108"/>
      <c r="OXB100" s="108"/>
      <c r="OXC100" s="108"/>
      <c r="OXD100" s="108"/>
      <c r="OXE100" s="108"/>
      <c r="OXF100" s="108"/>
      <c r="OXG100" s="108"/>
      <c r="OXH100" s="108"/>
      <c r="OXI100" s="108"/>
      <c r="OXJ100" s="108"/>
      <c r="OXK100" s="108"/>
      <c r="OXL100" s="108"/>
      <c r="OXM100" s="108"/>
      <c r="OXN100" s="108"/>
      <c r="OXO100" s="108"/>
      <c r="OXP100" s="108"/>
      <c r="OXQ100" s="108"/>
      <c r="OXR100" s="108"/>
      <c r="OXS100" s="108"/>
      <c r="OXT100" s="108"/>
      <c r="OXU100" s="108"/>
      <c r="OXV100" s="108"/>
      <c r="OXW100" s="108"/>
      <c r="OXX100" s="108"/>
      <c r="OXY100" s="108"/>
      <c r="OXZ100" s="108"/>
      <c r="OYA100" s="108"/>
      <c r="OYB100" s="108"/>
      <c r="OYC100" s="108"/>
      <c r="OYD100" s="108"/>
      <c r="OYE100" s="108"/>
      <c r="OYF100" s="108"/>
      <c r="OYG100" s="108"/>
      <c r="OYH100" s="108"/>
      <c r="OYI100" s="108"/>
      <c r="OYJ100" s="108"/>
      <c r="OYK100" s="108"/>
      <c r="OYL100" s="108"/>
      <c r="OYM100" s="108"/>
      <c r="OYN100" s="108"/>
      <c r="OYO100" s="108"/>
      <c r="OYP100" s="108"/>
      <c r="OYQ100" s="108"/>
      <c r="OYR100" s="108"/>
      <c r="OYS100" s="108"/>
      <c r="OYT100" s="108"/>
      <c r="OYU100" s="108"/>
      <c r="OYV100" s="108"/>
      <c r="OYW100" s="108"/>
      <c r="OYX100" s="108"/>
      <c r="OYY100" s="108"/>
      <c r="OYZ100" s="108"/>
      <c r="OZA100" s="108"/>
      <c r="OZB100" s="108"/>
      <c r="OZC100" s="108"/>
      <c r="OZD100" s="108"/>
      <c r="OZE100" s="108"/>
      <c r="OZF100" s="108"/>
      <c r="OZG100" s="108"/>
      <c r="OZH100" s="108"/>
      <c r="OZI100" s="108"/>
      <c r="OZJ100" s="108"/>
      <c r="OZK100" s="108"/>
      <c r="OZL100" s="108"/>
      <c r="OZM100" s="108"/>
      <c r="OZN100" s="108"/>
      <c r="OZO100" s="108"/>
      <c r="OZP100" s="108"/>
      <c r="OZQ100" s="108"/>
      <c r="OZR100" s="108"/>
      <c r="OZS100" s="108"/>
      <c r="OZT100" s="108"/>
      <c r="OZU100" s="108"/>
      <c r="OZV100" s="108"/>
      <c r="OZW100" s="108"/>
      <c r="OZX100" s="108"/>
      <c r="OZY100" s="108"/>
      <c r="OZZ100" s="108"/>
      <c r="PAA100" s="108"/>
      <c r="PAB100" s="108"/>
      <c r="PAC100" s="108"/>
      <c r="PAD100" s="108"/>
      <c r="PAE100" s="108"/>
      <c r="PAF100" s="108"/>
      <c r="PAG100" s="108"/>
      <c r="PAH100" s="108"/>
      <c r="PAI100" s="108"/>
      <c r="PAJ100" s="108"/>
      <c r="PAK100" s="108"/>
      <c r="PAL100" s="108"/>
      <c r="PAM100" s="108"/>
      <c r="PAN100" s="108"/>
      <c r="PAO100" s="108"/>
      <c r="PAP100" s="108"/>
      <c r="PAQ100" s="108"/>
      <c r="PAR100" s="108"/>
      <c r="PAS100" s="108"/>
      <c r="PAT100" s="108"/>
      <c r="PAU100" s="108"/>
      <c r="PAV100" s="108"/>
      <c r="PAW100" s="108"/>
      <c r="PAX100" s="108"/>
      <c r="PAY100" s="108"/>
      <c r="PAZ100" s="108"/>
      <c r="PBA100" s="108"/>
      <c r="PBB100" s="108"/>
      <c r="PBC100" s="108"/>
      <c r="PBD100" s="108"/>
      <c r="PBE100" s="108"/>
      <c r="PBF100" s="108"/>
      <c r="PBG100" s="108"/>
      <c r="PBH100" s="108"/>
      <c r="PBI100" s="108"/>
      <c r="PBJ100" s="108"/>
      <c r="PBK100" s="108"/>
      <c r="PBL100" s="108"/>
      <c r="PBM100" s="108"/>
      <c r="PBN100" s="108"/>
      <c r="PBO100" s="108"/>
      <c r="PBP100" s="108"/>
      <c r="PBQ100" s="108"/>
      <c r="PBR100" s="108"/>
      <c r="PBS100" s="108"/>
      <c r="PBT100" s="108"/>
      <c r="PBU100" s="108"/>
      <c r="PBV100" s="108"/>
      <c r="PBW100" s="108"/>
      <c r="PBX100" s="108"/>
      <c r="PBY100" s="108"/>
      <c r="PBZ100" s="108"/>
      <c r="PCA100" s="108"/>
      <c r="PCB100" s="108"/>
      <c r="PCC100" s="108"/>
      <c r="PCD100" s="108"/>
      <c r="PCE100" s="108"/>
      <c r="PCF100" s="108"/>
      <c r="PCG100" s="108"/>
      <c r="PCH100" s="108"/>
      <c r="PCI100" s="108"/>
      <c r="PCJ100" s="108"/>
      <c r="PCK100" s="108"/>
      <c r="PCL100" s="108"/>
      <c r="PCM100" s="108"/>
      <c r="PCN100" s="108"/>
      <c r="PCO100" s="108"/>
      <c r="PCP100" s="108"/>
      <c r="PCQ100" s="108"/>
      <c r="PCR100" s="108"/>
      <c r="PCS100" s="108"/>
      <c r="PCT100" s="108"/>
      <c r="PCU100" s="108"/>
      <c r="PCV100" s="108"/>
      <c r="PCW100" s="108"/>
      <c r="PCX100" s="108"/>
      <c r="PCY100" s="108"/>
      <c r="PCZ100" s="108"/>
      <c r="PDA100" s="108"/>
      <c r="PDB100" s="108"/>
      <c r="PDC100" s="108"/>
      <c r="PDD100" s="108"/>
      <c r="PDE100" s="108"/>
      <c r="PDF100" s="108"/>
      <c r="PDG100" s="108"/>
      <c r="PDH100" s="108"/>
      <c r="PDI100" s="108"/>
      <c r="PDJ100" s="108"/>
      <c r="PDK100" s="108"/>
      <c r="PDL100" s="108"/>
      <c r="PDM100" s="108"/>
      <c r="PDN100" s="108"/>
      <c r="PDO100" s="108"/>
      <c r="PDP100" s="108"/>
      <c r="PDQ100" s="108"/>
      <c r="PDR100" s="108"/>
      <c r="PDS100" s="108"/>
      <c r="PDT100" s="108"/>
      <c r="PDU100" s="108"/>
      <c r="PDV100" s="108"/>
      <c r="PDW100" s="108"/>
      <c r="PDX100" s="108"/>
      <c r="PDY100" s="108"/>
      <c r="PDZ100" s="108"/>
      <c r="PEA100" s="108"/>
      <c r="PEB100" s="108"/>
      <c r="PEC100" s="108"/>
      <c r="PED100" s="108"/>
      <c r="PEE100" s="108"/>
      <c r="PEF100" s="108"/>
      <c r="PEG100" s="108"/>
      <c r="PEH100" s="108"/>
      <c r="PEI100" s="108"/>
      <c r="PEJ100" s="108"/>
      <c r="PEK100" s="108"/>
      <c r="PEL100" s="108"/>
      <c r="PEM100" s="108"/>
      <c r="PEN100" s="108"/>
      <c r="PEO100" s="108"/>
      <c r="PEP100" s="108"/>
      <c r="PEQ100" s="108"/>
      <c r="PER100" s="108"/>
      <c r="PES100" s="108"/>
      <c r="PET100" s="108"/>
      <c r="PEU100" s="108"/>
      <c r="PEV100" s="108"/>
      <c r="PEW100" s="108"/>
      <c r="PEX100" s="108"/>
      <c r="PEY100" s="108"/>
      <c r="PEZ100" s="108"/>
      <c r="PFA100" s="108"/>
      <c r="PFB100" s="108"/>
      <c r="PFC100" s="108"/>
      <c r="PFD100" s="108"/>
      <c r="PFE100" s="108"/>
      <c r="PFF100" s="108"/>
      <c r="PFG100" s="108"/>
      <c r="PFH100" s="108"/>
      <c r="PFI100" s="108"/>
      <c r="PFJ100" s="108"/>
      <c r="PFK100" s="108"/>
      <c r="PFL100" s="108"/>
      <c r="PFM100" s="108"/>
      <c r="PFN100" s="108"/>
      <c r="PFO100" s="108"/>
      <c r="PFP100" s="108"/>
      <c r="PFQ100" s="108"/>
      <c r="PFR100" s="108"/>
      <c r="PFS100" s="108"/>
      <c r="PFT100" s="108"/>
      <c r="PFU100" s="108"/>
      <c r="PFV100" s="108"/>
      <c r="PFW100" s="108"/>
      <c r="PFX100" s="108"/>
      <c r="PFY100" s="108"/>
      <c r="PFZ100" s="108"/>
      <c r="PGA100" s="108"/>
      <c r="PGB100" s="108"/>
      <c r="PGC100" s="108"/>
      <c r="PGD100" s="108"/>
      <c r="PGE100" s="108"/>
      <c r="PGF100" s="108"/>
      <c r="PGG100" s="108"/>
      <c r="PGH100" s="108"/>
      <c r="PGI100" s="108"/>
      <c r="PGJ100" s="108"/>
      <c r="PGK100" s="108"/>
      <c r="PGL100" s="108"/>
      <c r="PGM100" s="108"/>
      <c r="PGN100" s="108"/>
      <c r="PGO100" s="108"/>
      <c r="PGP100" s="108"/>
      <c r="PGQ100" s="108"/>
      <c r="PGR100" s="108"/>
      <c r="PGS100" s="108"/>
      <c r="PGT100" s="108"/>
      <c r="PGU100" s="108"/>
      <c r="PGV100" s="108"/>
      <c r="PGW100" s="108"/>
      <c r="PGX100" s="108"/>
      <c r="PGY100" s="108"/>
      <c r="PGZ100" s="108"/>
      <c r="PHA100" s="108"/>
      <c r="PHB100" s="108"/>
      <c r="PHC100" s="108"/>
      <c r="PHD100" s="108"/>
      <c r="PHE100" s="108"/>
      <c r="PHF100" s="108"/>
      <c r="PHG100" s="108"/>
      <c r="PHH100" s="108"/>
      <c r="PHI100" s="108"/>
      <c r="PHJ100" s="108"/>
      <c r="PHK100" s="108"/>
      <c r="PHL100" s="108"/>
      <c r="PHM100" s="108"/>
      <c r="PHN100" s="108"/>
      <c r="PHO100" s="108"/>
      <c r="PHP100" s="108"/>
      <c r="PHQ100" s="108"/>
      <c r="PHR100" s="108"/>
      <c r="PHS100" s="108"/>
      <c r="PHT100" s="108"/>
      <c r="PHU100" s="108"/>
      <c r="PHV100" s="108"/>
      <c r="PHW100" s="108"/>
      <c r="PHX100" s="108"/>
      <c r="PHY100" s="108"/>
      <c r="PHZ100" s="108"/>
      <c r="PIA100" s="108"/>
      <c r="PIB100" s="108"/>
      <c r="PIC100" s="108"/>
      <c r="PID100" s="108"/>
      <c r="PIE100" s="108"/>
      <c r="PIF100" s="108"/>
      <c r="PIG100" s="108"/>
      <c r="PIH100" s="108"/>
      <c r="PII100" s="108"/>
      <c r="PIJ100" s="108"/>
      <c r="PIK100" s="108"/>
      <c r="PIL100" s="108"/>
      <c r="PIM100" s="108"/>
      <c r="PIN100" s="108"/>
      <c r="PIO100" s="108"/>
      <c r="PIP100" s="108"/>
      <c r="PIQ100" s="108"/>
      <c r="PIR100" s="108"/>
      <c r="PIS100" s="108"/>
      <c r="PIT100" s="108"/>
      <c r="PIU100" s="108"/>
      <c r="PIV100" s="108"/>
      <c r="PIW100" s="108"/>
      <c r="PIX100" s="108"/>
      <c r="PIY100" s="108"/>
      <c r="PIZ100" s="108"/>
      <c r="PJA100" s="108"/>
      <c r="PJB100" s="108"/>
      <c r="PJC100" s="108"/>
      <c r="PJD100" s="108"/>
      <c r="PJE100" s="108"/>
      <c r="PJF100" s="108"/>
      <c r="PJG100" s="108"/>
      <c r="PJH100" s="108"/>
      <c r="PJI100" s="108"/>
      <c r="PJJ100" s="108"/>
      <c r="PJK100" s="108"/>
      <c r="PJL100" s="108"/>
      <c r="PJM100" s="108"/>
      <c r="PJN100" s="108"/>
      <c r="PJO100" s="108"/>
      <c r="PJP100" s="108"/>
      <c r="PJQ100" s="108"/>
      <c r="PJR100" s="108"/>
      <c r="PJS100" s="108"/>
      <c r="PJT100" s="108"/>
      <c r="PJU100" s="108"/>
      <c r="PJV100" s="108"/>
      <c r="PJW100" s="108"/>
      <c r="PJX100" s="108"/>
      <c r="PJY100" s="108"/>
      <c r="PJZ100" s="108"/>
      <c r="PKA100" s="108"/>
      <c r="PKB100" s="108"/>
      <c r="PKC100" s="108"/>
      <c r="PKD100" s="108"/>
      <c r="PKE100" s="108"/>
      <c r="PKF100" s="108"/>
      <c r="PKG100" s="108"/>
      <c r="PKH100" s="108"/>
      <c r="PKI100" s="108"/>
      <c r="PKJ100" s="108"/>
      <c r="PKK100" s="108"/>
      <c r="PKL100" s="108"/>
      <c r="PKM100" s="108"/>
      <c r="PKN100" s="108"/>
      <c r="PKO100" s="108"/>
      <c r="PKP100" s="108"/>
      <c r="PKQ100" s="108"/>
      <c r="PKR100" s="108"/>
      <c r="PKS100" s="108"/>
      <c r="PKT100" s="108"/>
      <c r="PKU100" s="108"/>
      <c r="PKV100" s="108"/>
      <c r="PKW100" s="108"/>
      <c r="PKX100" s="108"/>
      <c r="PKY100" s="108"/>
      <c r="PKZ100" s="108"/>
      <c r="PLA100" s="108"/>
      <c r="PLB100" s="108"/>
      <c r="PLC100" s="108"/>
      <c r="PLD100" s="108"/>
      <c r="PLE100" s="108"/>
      <c r="PLF100" s="108"/>
      <c r="PLG100" s="108"/>
      <c r="PLH100" s="108"/>
      <c r="PLI100" s="108"/>
      <c r="PLJ100" s="108"/>
      <c r="PLK100" s="108"/>
      <c r="PLL100" s="108"/>
      <c r="PLM100" s="108"/>
      <c r="PLN100" s="108"/>
      <c r="PLO100" s="108"/>
      <c r="PLP100" s="108"/>
      <c r="PLQ100" s="108"/>
      <c r="PLR100" s="108"/>
      <c r="PLS100" s="108"/>
      <c r="PLT100" s="108"/>
      <c r="PLU100" s="108"/>
      <c r="PLV100" s="108"/>
      <c r="PLW100" s="108"/>
      <c r="PLX100" s="108"/>
      <c r="PLY100" s="108"/>
      <c r="PLZ100" s="108"/>
      <c r="PMA100" s="108"/>
      <c r="PMB100" s="108"/>
      <c r="PMC100" s="108"/>
      <c r="PMD100" s="108"/>
      <c r="PME100" s="108"/>
      <c r="PMF100" s="108"/>
      <c r="PMG100" s="108"/>
      <c r="PMH100" s="108"/>
      <c r="PMI100" s="108"/>
      <c r="PMJ100" s="108"/>
      <c r="PMK100" s="108"/>
      <c r="PML100" s="108"/>
      <c r="PMM100" s="108"/>
      <c r="PMN100" s="108"/>
      <c r="PMO100" s="108"/>
      <c r="PMP100" s="108"/>
      <c r="PMQ100" s="108"/>
      <c r="PMR100" s="108"/>
      <c r="PMS100" s="108"/>
      <c r="PMT100" s="108"/>
      <c r="PMU100" s="108"/>
      <c r="PMV100" s="108"/>
      <c r="PMW100" s="108"/>
      <c r="PMX100" s="108"/>
      <c r="PMY100" s="108"/>
      <c r="PMZ100" s="108"/>
      <c r="PNA100" s="108"/>
      <c r="PNB100" s="108"/>
      <c r="PNC100" s="108"/>
      <c r="PND100" s="108"/>
      <c r="PNE100" s="108"/>
      <c r="PNF100" s="108"/>
      <c r="PNG100" s="108"/>
      <c r="PNH100" s="108"/>
      <c r="PNI100" s="108"/>
      <c r="PNJ100" s="108"/>
      <c r="PNK100" s="108"/>
      <c r="PNL100" s="108"/>
      <c r="PNM100" s="108"/>
      <c r="PNN100" s="108"/>
      <c r="PNO100" s="108"/>
      <c r="PNP100" s="108"/>
      <c r="PNQ100" s="108"/>
      <c r="PNR100" s="108"/>
      <c r="PNS100" s="108"/>
      <c r="PNT100" s="108"/>
      <c r="PNU100" s="108"/>
      <c r="PNV100" s="108"/>
      <c r="PNW100" s="108"/>
      <c r="PNX100" s="108"/>
      <c r="PNY100" s="108"/>
      <c r="PNZ100" s="108"/>
      <c r="POA100" s="108"/>
      <c r="POB100" s="108"/>
      <c r="POC100" s="108"/>
      <c r="POD100" s="108"/>
      <c r="POE100" s="108"/>
      <c r="POF100" s="108"/>
      <c r="POG100" s="108"/>
      <c r="POH100" s="108"/>
      <c r="POI100" s="108"/>
      <c r="POJ100" s="108"/>
      <c r="POK100" s="108"/>
      <c r="POL100" s="108"/>
      <c r="POM100" s="108"/>
      <c r="PON100" s="108"/>
      <c r="POO100" s="108"/>
      <c r="POP100" s="108"/>
      <c r="POQ100" s="108"/>
      <c r="POR100" s="108"/>
      <c r="POS100" s="108"/>
      <c r="POT100" s="108"/>
      <c r="POU100" s="108"/>
      <c r="POV100" s="108"/>
      <c r="POW100" s="108"/>
      <c r="POX100" s="108"/>
      <c r="POY100" s="108"/>
      <c r="POZ100" s="108"/>
      <c r="PPA100" s="108"/>
      <c r="PPB100" s="108"/>
      <c r="PPC100" s="108"/>
      <c r="PPD100" s="108"/>
      <c r="PPE100" s="108"/>
      <c r="PPF100" s="108"/>
      <c r="PPG100" s="108"/>
      <c r="PPH100" s="108"/>
      <c r="PPI100" s="108"/>
      <c r="PPJ100" s="108"/>
      <c r="PPK100" s="108"/>
      <c r="PPL100" s="108"/>
      <c r="PPM100" s="108"/>
      <c r="PPN100" s="108"/>
      <c r="PPO100" s="108"/>
      <c r="PPP100" s="108"/>
      <c r="PPQ100" s="108"/>
      <c r="PPR100" s="108"/>
      <c r="PPS100" s="108"/>
      <c r="PPT100" s="108"/>
      <c r="PPU100" s="108"/>
      <c r="PPV100" s="108"/>
      <c r="PPW100" s="108"/>
      <c r="PPX100" s="108"/>
      <c r="PPY100" s="108"/>
      <c r="PPZ100" s="108"/>
      <c r="PQA100" s="108"/>
      <c r="PQB100" s="108"/>
      <c r="PQC100" s="108"/>
      <c r="PQD100" s="108"/>
      <c r="PQE100" s="108"/>
      <c r="PQF100" s="108"/>
      <c r="PQG100" s="108"/>
      <c r="PQH100" s="108"/>
      <c r="PQI100" s="108"/>
      <c r="PQJ100" s="108"/>
      <c r="PQK100" s="108"/>
      <c r="PQL100" s="108"/>
      <c r="PQM100" s="108"/>
      <c r="PQN100" s="108"/>
      <c r="PQO100" s="108"/>
      <c r="PQP100" s="108"/>
      <c r="PQQ100" s="108"/>
      <c r="PQR100" s="108"/>
      <c r="PQS100" s="108"/>
      <c r="PQT100" s="108"/>
      <c r="PQU100" s="108"/>
      <c r="PQV100" s="108"/>
      <c r="PQW100" s="108"/>
      <c r="PQX100" s="108"/>
      <c r="PQY100" s="108"/>
      <c r="PQZ100" s="108"/>
      <c r="PRA100" s="108"/>
      <c r="PRB100" s="108"/>
      <c r="PRC100" s="108"/>
      <c r="PRD100" s="108"/>
      <c r="PRE100" s="108"/>
      <c r="PRF100" s="108"/>
      <c r="PRG100" s="108"/>
      <c r="PRH100" s="108"/>
      <c r="PRI100" s="108"/>
      <c r="PRJ100" s="108"/>
      <c r="PRK100" s="108"/>
      <c r="PRL100" s="108"/>
      <c r="PRM100" s="108"/>
      <c r="PRN100" s="108"/>
      <c r="PRO100" s="108"/>
      <c r="PRP100" s="108"/>
      <c r="PRQ100" s="108"/>
      <c r="PRR100" s="108"/>
      <c r="PRS100" s="108"/>
      <c r="PRT100" s="108"/>
      <c r="PRU100" s="108"/>
      <c r="PRV100" s="108"/>
      <c r="PRW100" s="108"/>
      <c r="PRX100" s="108"/>
      <c r="PRY100" s="108"/>
      <c r="PRZ100" s="108"/>
      <c r="PSA100" s="108"/>
      <c r="PSB100" s="108"/>
      <c r="PSC100" s="108"/>
      <c r="PSD100" s="108"/>
      <c r="PSE100" s="108"/>
      <c r="PSF100" s="108"/>
      <c r="PSG100" s="108"/>
      <c r="PSH100" s="108"/>
      <c r="PSI100" s="108"/>
      <c r="PSJ100" s="108"/>
      <c r="PSK100" s="108"/>
      <c r="PSL100" s="108"/>
      <c r="PSM100" s="108"/>
      <c r="PSN100" s="108"/>
      <c r="PSO100" s="108"/>
      <c r="PSP100" s="108"/>
      <c r="PSQ100" s="108"/>
      <c r="PSR100" s="108"/>
      <c r="PSS100" s="108"/>
      <c r="PST100" s="108"/>
      <c r="PSU100" s="108"/>
      <c r="PSV100" s="108"/>
      <c r="PSW100" s="108"/>
      <c r="PSX100" s="108"/>
      <c r="PSY100" s="108"/>
      <c r="PSZ100" s="108"/>
      <c r="PTA100" s="108"/>
      <c r="PTB100" s="108"/>
      <c r="PTC100" s="108"/>
      <c r="PTD100" s="108"/>
      <c r="PTE100" s="108"/>
      <c r="PTF100" s="108"/>
      <c r="PTG100" s="108"/>
      <c r="PTH100" s="108"/>
      <c r="PTI100" s="108"/>
      <c r="PTJ100" s="108"/>
      <c r="PTK100" s="108"/>
      <c r="PTL100" s="108"/>
      <c r="PTM100" s="108"/>
      <c r="PTN100" s="108"/>
      <c r="PTO100" s="108"/>
      <c r="PTP100" s="108"/>
      <c r="PTQ100" s="108"/>
      <c r="PTR100" s="108"/>
      <c r="PTS100" s="108"/>
      <c r="PTT100" s="108"/>
      <c r="PTU100" s="108"/>
      <c r="PTV100" s="108"/>
      <c r="PTW100" s="108"/>
      <c r="PTX100" s="108"/>
      <c r="PTY100" s="108"/>
      <c r="PTZ100" s="108"/>
      <c r="PUA100" s="108"/>
      <c r="PUB100" s="108"/>
      <c r="PUC100" s="108"/>
      <c r="PUD100" s="108"/>
      <c r="PUE100" s="108"/>
      <c r="PUF100" s="108"/>
      <c r="PUG100" s="108"/>
      <c r="PUH100" s="108"/>
      <c r="PUI100" s="108"/>
      <c r="PUJ100" s="108"/>
      <c r="PUK100" s="108"/>
      <c r="PUL100" s="108"/>
      <c r="PUM100" s="108"/>
      <c r="PUN100" s="108"/>
      <c r="PUO100" s="108"/>
      <c r="PUP100" s="108"/>
      <c r="PUQ100" s="108"/>
      <c r="PUR100" s="108"/>
      <c r="PUS100" s="108"/>
      <c r="PUT100" s="108"/>
      <c r="PUU100" s="108"/>
      <c r="PUV100" s="108"/>
      <c r="PUW100" s="108"/>
      <c r="PUX100" s="108"/>
      <c r="PUY100" s="108"/>
      <c r="PUZ100" s="108"/>
      <c r="PVA100" s="108"/>
      <c r="PVB100" s="108"/>
      <c r="PVC100" s="108"/>
      <c r="PVD100" s="108"/>
      <c r="PVE100" s="108"/>
      <c r="PVF100" s="108"/>
      <c r="PVG100" s="108"/>
      <c r="PVH100" s="108"/>
      <c r="PVI100" s="108"/>
      <c r="PVJ100" s="108"/>
      <c r="PVK100" s="108"/>
      <c r="PVL100" s="108"/>
      <c r="PVM100" s="108"/>
      <c r="PVN100" s="108"/>
      <c r="PVO100" s="108"/>
      <c r="PVP100" s="108"/>
      <c r="PVQ100" s="108"/>
      <c r="PVR100" s="108"/>
      <c r="PVS100" s="108"/>
      <c r="PVT100" s="108"/>
      <c r="PVU100" s="108"/>
      <c r="PVV100" s="108"/>
      <c r="PVW100" s="108"/>
      <c r="PVX100" s="108"/>
      <c r="PVY100" s="108"/>
      <c r="PVZ100" s="108"/>
      <c r="PWA100" s="108"/>
      <c r="PWB100" s="108"/>
      <c r="PWC100" s="108"/>
      <c r="PWD100" s="108"/>
      <c r="PWE100" s="108"/>
      <c r="PWF100" s="108"/>
      <c r="PWG100" s="108"/>
      <c r="PWH100" s="108"/>
      <c r="PWI100" s="108"/>
      <c r="PWJ100" s="108"/>
      <c r="PWK100" s="108"/>
      <c r="PWL100" s="108"/>
      <c r="PWM100" s="108"/>
      <c r="PWN100" s="108"/>
      <c r="PWO100" s="108"/>
      <c r="PWP100" s="108"/>
      <c r="PWQ100" s="108"/>
      <c r="PWR100" s="108"/>
      <c r="PWS100" s="108"/>
      <c r="PWT100" s="108"/>
      <c r="PWU100" s="108"/>
      <c r="PWV100" s="108"/>
      <c r="PWW100" s="108"/>
      <c r="PWX100" s="108"/>
      <c r="PWY100" s="108"/>
      <c r="PWZ100" s="108"/>
      <c r="PXA100" s="108"/>
      <c r="PXB100" s="108"/>
      <c r="PXC100" s="108"/>
      <c r="PXD100" s="108"/>
      <c r="PXE100" s="108"/>
      <c r="PXF100" s="108"/>
      <c r="PXG100" s="108"/>
      <c r="PXH100" s="108"/>
      <c r="PXI100" s="108"/>
      <c r="PXJ100" s="108"/>
      <c r="PXK100" s="108"/>
      <c r="PXL100" s="108"/>
      <c r="PXM100" s="108"/>
      <c r="PXN100" s="108"/>
      <c r="PXO100" s="108"/>
      <c r="PXP100" s="108"/>
      <c r="PXQ100" s="108"/>
      <c r="PXR100" s="108"/>
      <c r="PXS100" s="108"/>
      <c r="PXT100" s="108"/>
      <c r="PXU100" s="108"/>
      <c r="PXV100" s="108"/>
      <c r="PXW100" s="108"/>
      <c r="PXX100" s="108"/>
      <c r="PXY100" s="108"/>
      <c r="PXZ100" s="108"/>
      <c r="PYA100" s="108"/>
      <c r="PYB100" s="108"/>
      <c r="PYC100" s="108"/>
      <c r="PYD100" s="108"/>
      <c r="PYE100" s="108"/>
      <c r="PYF100" s="108"/>
      <c r="PYG100" s="108"/>
      <c r="PYH100" s="108"/>
      <c r="PYI100" s="108"/>
      <c r="PYJ100" s="108"/>
      <c r="PYK100" s="108"/>
      <c r="PYL100" s="108"/>
      <c r="PYM100" s="108"/>
      <c r="PYN100" s="108"/>
      <c r="PYO100" s="108"/>
      <c r="PYP100" s="108"/>
      <c r="PYQ100" s="108"/>
      <c r="PYR100" s="108"/>
      <c r="PYS100" s="108"/>
      <c r="PYT100" s="108"/>
      <c r="PYU100" s="108"/>
      <c r="PYV100" s="108"/>
      <c r="PYW100" s="108"/>
      <c r="PYX100" s="108"/>
      <c r="PYY100" s="108"/>
      <c r="PYZ100" s="108"/>
      <c r="PZA100" s="108"/>
      <c r="PZB100" s="108"/>
      <c r="PZC100" s="108"/>
      <c r="PZD100" s="108"/>
      <c r="PZE100" s="108"/>
      <c r="PZF100" s="108"/>
      <c r="PZG100" s="108"/>
      <c r="PZH100" s="108"/>
      <c r="PZI100" s="108"/>
      <c r="PZJ100" s="108"/>
      <c r="PZK100" s="108"/>
      <c r="PZL100" s="108"/>
      <c r="PZM100" s="108"/>
      <c r="PZN100" s="108"/>
      <c r="PZO100" s="108"/>
      <c r="PZP100" s="108"/>
      <c r="PZQ100" s="108"/>
      <c r="PZR100" s="108"/>
      <c r="PZS100" s="108"/>
      <c r="PZT100" s="108"/>
      <c r="PZU100" s="108"/>
      <c r="PZV100" s="108"/>
      <c r="PZW100" s="108"/>
      <c r="PZX100" s="108"/>
      <c r="PZY100" s="108"/>
      <c r="PZZ100" s="108"/>
      <c r="QAA100" s="108"/>
      <c r="QAB100" s="108"/>
      <c r="QAC100" s="108"/>
      <c r="QAD100" s="108"/>
      <c r="QAE100" s="108"/>
      <c r="QAF100" s="108"/>
      <c r="QAG100" s="108"/>
      <c r="QAH100" s="108"/>
      <c r="QAI100" s="108"/>
      <c r="QAJ100" s="108"/>
      <c r="QAK100" s="108"/>
      <c r="QAL100" s="108"/>
      <c r="QAM100" s="108"/>
      <c r="QAN100" s="108"/>
      <c r="QAO100" s="108"/>
      <c r="QAP100" s="108"/>
      <c r="QAQ100" s="108"/>
      <c r="QAR100" s="108"/>
      <c r="QAS100" s="108"/>
      <c r="QAT100" s="108"/>
      <c r="QAU100" s="108"/>
      <c r="QAV100" s="108"/>
      <c r="QAW100" s="108"/>
      <c r="QAX100" s="108"/>
      <c r="QAY100" s="108"/>
      <c r="QAZ100" s="108"/>
      <c r="QBA100" s="108"/>
      <c r="QBB100" s="108"/>
      <c r="QBC100" s="108"/>
      <c r="QBD100" s="108"/>
      <c r="QBE100" s="108"/>
      <c r="QBF100" s="108"/>
      <c r="QBG100" s="108"/>
      <c r="QBH100" s="108"/>
      <c r="QBI100" s="108"/>
      <c r="QBJ100" s="108"/>
      <c r="QBK100" s="108"/>
      <c r="QBL100" s="108"/>
      <c r="QBM100" s="108"/>
      <c r="QBN100" s="108"/>
      <c r="QBO100" s="108"/>
      <c r="QBP100" s="108"/>
      <c r="QBQ100" s="108"/>
      <c r="QBR100" s="108"/>
      <c r="QBS100" s="108"/>
      <c r="QBT100" s="108"/>
      <c r="QBU100" s="108"/>
      <c r="QBV100" s="108"/>
      <c r="QBW100" s="108"/>
      <c r="QBX100" s="108"/>
      <c r="QBY100" s="108"/>
      <c r="QBZ100" s="108"/>
      <c r="QCA100" s="108"/>
      <c r="QCB100" s="108"/>
      <c r="QCC100" s="108"/>
      <c r="QCD100" s="108"/>
      <c r="QCE100" s="108"/>
      <c r="QCF100" s="108"/>
      <c r="QCG100" s="108"/>
      <c r="QCH100" s="108"/>
      <c r="QCI100" s="108"/>
      <c r="QCJ100" s="108"/>
      <c r="QCK100" s="108"/>
      <c r="QCL100" s="108"/>
      <c r="QCM100" s="108"/>
      <c r="QCN100" s="108"/>
      <c r="QCO100" s="108"/>
      <c r="QCP100" s="108"/>
      <c r="QCQ100" s="108"/>
      <c r="QCR100" s="108"/>
      <c r="QCS100" s="108"/>
      <c r="QCT100" s="108"/>
      <c r="QCU100" s="108"/>
      <c r="QCV100" s="108"/>
      <c r="QCW100" s="108"/>
      <c r="QCX100" s="108"/>
      <c r="QCY100" s="108"/>
      <c r="QCZ100" s="108"/>
      <c r="QDA100" s="108"/>
      <c r="QDB100" s="108"/>
      <c r="QDC100" s="108"/>
      <c r="QDD100" s="108"/>
      <c r="QDE100" s="108"/>
      <c r="QDF100" s="108"/>
      <c r="QDG100" s="108"/>
      <c r="QDH100" s="108"/>
      <c r="QDI100" s="108"/>
      <c r="QDJ100" s="108"/>
      <c r="QDK100" s="108"/>
      <c r="QDL100" s="108"/>
      <c r="QDM100" s="108"/>
      <c r="QDN100" s="108"/>
      <c r="QDO100" s="108"/>
      <c r="QDP100" s="108"/>
      <c r="QDQ100" s="108"/>
      <c r="QDR100" s="108"/>
      <c r="QDS100" s="108"/>
      <c r="QDT100" s="108"/>
      <c r="QDU100" s="108"/>
      <c r="QDV100" s="108"/>
      <c r="QDW100" s="108"/>
      <c r="QDX100" s="108"/>
      <c r="QDY100" s="108"/>
      <c r="QDZ100" s="108"/>
      <c r="QEA100" s="108"/>
      <c r="QEB100" s="108"/>
      <c r="QEC100" s="108"/>
      <c r="QED100" s="108"/>
      <c r="QEE100" s="108"/>
      <c r="QEF100" s="108"/>
      <c r="QEG100" s="108"/>
      <c r="QEH100" s="108"/>
      <c r="QEI100" s="108"/>
      <c r="QEJ100" s="108"/>
      <c r="QEK100" s="108"/>
      <c r="QEL100" s="108"/>
      <c r="QEM100" s="108"/>
      <c r="QEN100" s="108"/>
      <c r="QEO100" s="108"/>
      <c r="QEP100" s="108"/>
      <c r="QEQ100" s="108"/>
      <c r="QER100" s="108"/>
      <c r="QES100" s="108"/>
      <c r="QET100" s="108"/>
      <c r="QEU100" s="108"/>
      <c r="QEV100" s="108"/>
      <c r="QEW100" s="108"/>
      <c r="QEX100" s="108"/>
      <c r="QEY100" s="108"/>
      <c r="QEZ100" s="108"/>
      <c r="QFA100" s="108"/>
      <c r="QFB100" s="108"/>
      <c r="QFC100" s="108"/>
      <c r="QFD100" s="108"/>
      <c r="QFE100" s="108"/>
      <c r="QFF100" s="108"/>
      <c r="QFG100" s="108"/>
      <c r="QFH100" s="108"/>
      <c r="QFI100" s="108"/>
      <c r="QFJ100" s="108"/>
      <c r="QFK100" s="108"/>
      <c r="QFL100" s="108"/>
      <c r="QFM100" s="108"/>
      <c r="QFN100" s="108"/>
      <c r="QFO100" s="108"/>
      <c r="QFP100" s="108"/>
      <c r="QFQ100" s="108"/>
      <c r="QFR100" s="108"/>
      <c r="QFS100" s="108"/>
      <c r="QFT100" s="108"/>
      <c r="QFU100" s="108"/>
      <c r="QFV100" s="108"/>
      <c r="QFW100" s="108"/>
      <c r="QFX100" s="108"/>
      <c r="QFY100" s="108"/>
      <c r="QFZ100" s="108"/>
      <c r="QGA100" s="108"/>
      <c r="QGB100" s="108"/>
      <c r="QGC100" s="108"/>
      <c r="QGD100" s="108"/>
      <c r="QGE100" s="108"/>
      <c r="QGF100" s="108"/>
      <c r="QGG100" s="108"/>
      <c r="QGH100" s="108"/>
      <c r="QGI100" s="108"/>
      <c r="QGJ100" s="108"/>
      <c r="QGK100" s="108"/>
      <c r="QGL100" s="108"/>
      <c r="QGM100" s="108"/>
      <c r="QGN100" s="108"/>
      <c r="QGO100" s="108"/>
      <c r="QGP100" s="108"/>
      <c r="QGQ100" s="108"/>
      <c r="QGR100" s="108"/>
      <c r="QGS100" s="108"/>
      <c r="QGT100" s="108"/>
      <c r="QGU100" s="108"/>
      <c r="QGV100" s="108"/>
      <c r="QGW100" s="108"/>
      <c r="QGX100" s="108"/>
      <c r="QGY100" s="108"/>
      <c r="QGZ100" s="108"/>
      <c r="QHA100" s="108"/>
      <c r="QHB100" s="108"/>
      <c r="QHC100" s="108"/>
      <c r="QHD100" s="108"/>
      <c r="QHE100" s="108"/>
      <c r="QHF100" s="108"/>
      <c r="QHG100" s="108"/>
      <c r="QHH100" s="108"/>
      <c r="QHI100" s="108"/>
      <c r="QHJ100" s="108"/>
      <c r="QHK100" s="108"/>
      <c r="QHL100" s="108"/>
      <c r="QHM100" s="108"/>
      <c r="QHN100" s="108"/>
      <c r="QHO100" s="108"/>
      <c r="QHP100" s="108"/>
      <c r="QHQ100" s="108"/>
      <c r="QHR100" s="108"/>
      <c r="QHS100" s="108"/>
      <c r="QHT100" s="108"/>
      <c r="QHU100" s="108"/>
      <c r="QHV100" s="108"/>
      <c r="QHW100" s="108"/>
      <c r="QHX100" s="108"/>
      <c r="QHY100" s="108"/>
      <c r="QHZ100" s="108"/>
      <c r="QIA100" s="108"/>
      <c r="QIB100" s="108"/>
      <c r="QIC100" s="108"/>
      <c r="QID100" s="108"/>
      <c r="QIE100" s="108"/>
      <c r="QIF100" s="108"/>
      <c r="QIG100" s="108"/>
      <c r="QIH100" s="108"/>
      <c r="QII100" s="108"/>
      <c r="QIJ100" s="108"/>
      <c r="QIK100" s="108"/>
      <c r="QIL100" s="108"/>
      <c r="QIM100" s="108"/>
      <c r="QIN100" s="108"/>
      <c r="QIO100" s="108"/>
      <c r="QIP100" s="108"/>
      <c r="QIQ100" s="108"/>
      <c r="QIR100" s="108"/>
      <c r="QIS100" s="108"/>
      <c r="QIT100" s="108"/>
      <c r="QIU100" s="108"/>
      <c r="QIV100" s="108"/>
      <c r="QIW100" s="108"/>
      <c r="QIX100" s="108"/>
      <c r="QIY100" s="108"/>
      <c r="QIZ100" s="108"/>
      <c r="QJA100" s="108"/>
      <c r="QJB100" s="108"/>
      <c r="QJC100" s="108"/>
      <c r="QJD100" s="108"/>
      <c r="QJE100" s="108"/>
      <c r="QJF100" s="108"/>
      <c r="QJG100" s="108"/>
      <c r="QJH100" s="108"/>
      <c r="QJI100" s="108"/>
      <c r="QJJ100" s="108"/>
      <c r="QJK100" s="108"/>
      <c r="QJL100" s="108"/>
      <c r="QJM100" s="108"/>
      <c r="QJN100" s="108"/>
      <c r="QJO100" s="108"/>
      <c r="QJP100" s="108"/>
      <c r="QJQ100" s="108"/>
      <c r="QJR100" s="108"/>
      <c r="QJS100" s="108"/>
      <c r="QJT100" s="108"/>
      <c r="QJU100" s="108"/>
      <c r="QJV100" s="108"/>
      <c r="QJW100" s="108"/>
      <c r="QJX100" s="108"/>
      <c r="QJY100" s="108"/>
      <c r="QJZ100" s="108"/>
      <c r="QKA100" s="108"/>
      <c r="QKB100" s="108"/>
      <c r="QKC100" s="108"/>
      <c r="QKD100" s="108"/>
      <c r="QKE100" s="108"/>
      <c r="QKF100" s="108"/>
      <c r="QKG100" s="108"/>
      <c r="QKH100" s="108"/>
      <c r="QKI100" s="108"/>
      <c r="QKJ100" s="108"/>
      <c r="QKK100" s="108"/>
      <c r="QKL100" s="108"/>
      <c r="QKM100" s="108"/>
      <c r="QKN100" s="108"/>
      <c r="QKO100" s="108"/>
      <c r="QKP100" s="108"/>
      <c r="QKQ100" s="108"/>
      <c r="QKR100" s="108"/>
      <c r="QKS100" s="108"/>
      <c r="QKT100" s="108"/>
      <c r="QKU100" s="108"/>
      <c r="QKV100" s="108"/>
      <c r="QKW100" s="108"/>
      <c r="QKX100" s="108"/>
      <c r="QKY100" s="108"/>
      <c r="QKZ100" s="108"/>
      <c r="QLA100" s="108"/>
      <c r="QLB100" s="108"/>
      <c r="QLC100" s="108"/>
      <c r="QLD100" s="108"/>
      <c r="QLE100" s="108"/>
      <c r="QLF100" s="108"/>
      <c r="QLG100" s="108"/>
      <c r="QLH100" s="108"/>
      <c r="QLI100" s="108"/>
      <c r="QLJ100" s="108"/>
      <c r="QLK100" s="108"/>
      <c r="QLL100" s="108"/>
      <c r="QLM100" s="108"/>
      <c r="QLN100" s="108"/>
      <c r="QLO100" s="108"/>
      <c r="QLP100" s="108"/>
      <c r="QLQ100" s="108"/>
      <c r="QLR100" s="108"/>
      <c r="QLS100" s="108"/>
      <c r="QLT100" s="108"/>
      <c r="QLU100" s="108"/>
      <c r="QLV100" s="108"/>
      <c r="QLW100" s="108"/>
      <c r="QLX100" s="108"/>
      <c r="QLY100" s="108"/>
      <c r="QLZ100" s="108"/>
      <c r="QMA100" s="108"/>
      <c r="QMB100" s="108"/>
      <c r="QMC100" s="108"/>
      <c r="QMD100" s="108"/>
      <c r="QME100" s="108"/>
      <c r="QMF100" s="108"/>
      <c r="QMG100" s="108"/>
      <c r="QMH100" s="108"/>
      <c r="QMI100" s="108"/>
      <c r="QMJ100" s="108"/>
      <c r="QMK100" s="108"/>
      <c r="QML100" s="108"/>
      <c r="QMM100" s="108"/>
      <c r="QMN100" s="108"/>
      <c r="QMO100" s="108"/>
      <c r="QMP100" s="108"/>
      <c r="QMQ100" s="108"/>
      <c r="QMR100" s="108"/>
      <c r="QMS100" s="108"/>
      <c r="QMT100" s="108"/>
      <c r="QMU100" s="108"/>
      <c r="QMV100" s="108"/>
      <c r="QMW100" s="108"/>
      <c r="QMX100" s="108"/>
      <c r="QMY100" s="108"/>
      <c r="QMZ100" s="108"/>
      <c r="QNA100" s="108"/>
      <c r="QNB100" s="108"/>
      <c r="QNC100" s="108"/>
      <c r="QND100" s="108"/>
      <c r="QNE100" s="108"/>
      <c r="QNF100" s="108"/>
      <c r="QNG100" s="108"/>
      <c r="QNH100" s="108"/>
      <c r="QNI100" s="108"/>
      <c r="QNJ100" s="108"/>
      <c r="QNK100" s="108"/>
      <c r="QNL100" s="108"/>
      <c r="QNM100" s="108"/>
      <c r="QNN100" s="108"/>
      <c r="QNO100" s="108"/>
      <c r="QNP100" s="108"/>
      <c r="QNQ100" s="108"/>
      <c r="QNR100" s="108"/>
      <c r="QNS100" s="108"/>
      <c r="QNT100" s="108"/>
      <c r="QNU100" s="108"/>
      <c r="QNV100" s="108"/>
      <c r="QNW100" s="108"/>
      <c r="QNX100" s="108"/>
      <c r="QNY100" s="108"/>
      <c r="QNZ100" s="108"/>
      <c r="QOA100" s="108"/>
      <c r="QOB100" s="108"/>
      <c r="QOC100" s="108"/>
      <c r="QOD100" s="108"/>
      <c r="QOE100" s="108"/>
      <c r="QOF100" s="108"/>
      <c r="QOG100" s="108"/>
      <c r="QOH100" s="108"/>
      <c r="QOI100" s="108"/>
      <c r="QOJ100" s="108"/>
      <c r="QOK100" s="108"/>
      <c r="QOL100" s="108"/>
      <c r="QOM100" s="108"/>
      <c r="QON100" s="108"/>
      <c r="QOO100" s="108"/>
      <c r="QOP100" s="108"/>
      <c r="QOQ100" s="108"/>
      <c r="QOR100" s="108"/>
      <c r="QOS100" s="108"/>
      <c r="QOT100" s="108"/>
      <c r="QOU100" s="108"/>
      <c r="QOV100" s="108"/>
      <c r="QOW100" s="108"/>
      <c r="QOX100" s="108"/>
      <c r="QOY100" s="108"/>
      <c r="QOZ100" s="108"/>
      <c r="QPA100" s="108"/>
      <c r="QPB100" s="108"/>
      <c r="QPC100" s="108"/>
      <c r="QPD100" s="108"/>
      <c r="QPE100" s="108"/>
      <c r="QPF100" s="108"/>
      <c r="QPG100" s="108"/>
      <c r="QPH100" s="108"/>
      <c r="QPI100" s="108"/>
      <c r="QPJ100" s="108"/>
      <c r="QPK100" s="108"/>
      <c r="QPL100" s="108"/>
      <c r="QPM100" s="108"/>
      <c r="QPN100" s="108"/>
      <c r="QPO100" s="108"/>
      <c r="QPP100" s="108"/>
      <c r="QPQ100" s="108"/>
      <c r="QPR100" s="108"/>
      <c r="QPS100" s="108"/>
      <c r="QPT100" s="108"/>
      <c r="QPU100" s="108"/>
      <c r="QPV100" s="108"/>
      <c r="QPW100" s="108"/>
      <c r="QPX100" s="108"/>
      <c r="QPY100" s="108"/>
      <c r="QPZ100" s="108"/>
      <c r="QQA100" s="108"/>
      <c r="QQB100" s="108"/>
      <c r="QQC100" s="108"/>
      <c r="QQD100" s="108"/>
      <c r="QQE100" s="108"/>
      <c r="QQF100" s="108"/>
      <c r="QQG100" s="108"/>
      <c r="QQH100" s="108"/>
      <c r="QQI100" s="108"/>
      <c r="QQJ100" s="108"/>
      <c r="QQK100" s="108"/>
      <c r="QQL100" s="108"/>
      <c r="QQM100" s="108"/>
      <c r="QQN100" s="108"/>
      <c r="QQO100" s="108"/>
      <c r="QQP100" s="108"/>
      <c r="QQQ100" s="108"/>
      <c r="QQR100" s="108"/>
      <c r="QQS100" s="108"/>
      <c r="QQT100" s="108"/>
      <c r="QQU100" s="108"/>
      <c r="QQV100" s="108"/>
      <c r="QQW100" s="108"/>
      <c r="QQX100" s="108"/>
      <c r="QQY100" s="108"/>
      <c r="QQZ100" s="108"/>
      <c r="QRA100" s="108"/>
      <c r="QRB100" s="108"/>
      <c r="QRC100" s="108"/>
      <c r="QRD100" s="108"/>
      <c r="QRE100" s="108"/>
      <c r="QRF100" s="108"/>
      <c r="QRG100" s="108"/>
      <c r="QRH100" s="108"/>
      <c r="QRI100" s="108"/>
      <c r="QRJ100" s="108"/>
      <c r="QRK100" s="108"/>
      <c r="QRL100" s="108"/>
      <c r="QRM100" s="108"/>
      <c r="QRN100" s="108"/>
      <c r="QRO100" s="108"/>
      <c r="QRP100" s="108"/>
      <c r="QRQ100" s="108"/>
      <c r="QRR100" s="108"/>
      <c r="QRS100" s="108"/>
      <c r="QRT100" s="108"/>
      <c r="QRU100" s="108"/>
      <c r="QRV100" s="108"/>
      <c r="QRW100" s="108"/>
      <c r="QRX100" s="108"/>
      <c r="QRY100" s="108"/>
      <c r="QRZ100" s="108"/>
      <c r="QSA100" s="108"/>
      <c r="QSB100" s="108"/>
      <c r="QSC100" s="108"/>
      <c r="QSD100" s="108"/>
      <c r="QSE100" s="108"/>
      <c r="QSF100" s="108"/>
      <c r="QSG100" s="108"/>
      <c r="QSH100" s="108"/>
      <c r="QSI100" s="108"/>
      <c r="QSJ100" s="108"/>
      <c r="QSK100" s="108"/>
      <c r="QSL100" s="108"/>
      <c r="QSM100" s="108"/>
      <c r="QSN100" s="108"/>
      <c r="QSO100" s="108"/>
      <c r="QSP100" s="108"/>
      <c r="QSQ100" s="108"/>
      <c r="QSR100" s="108"/>
      <c r="QSS100" s="108"/>
      <c r="QST100" s="108"/>
      <c r="QSU100" s="108"/>
      <c r="QSV100" s="108"/>
      <c r="QSW100" s="108"/>
      <c r="QSX100" s="108"/>
      <c r="QSY100" s="108"/>
      <c r="QSZ100" s="108"/>
      <c r="QTA100" s="108"/>
      <c r="QTB100" s="108"/>
      <c r="QTC100" s="108"/>
      <c r="QTD100" s="108"/>
      <c r="QTE100" s="108"/>
      <c r="QTF100" s="108"/>
      <c r="QTG100" s="108"/>
      <c r="QTH100" s="108"/>
      <c r="QTI100" s="108"/>
      <c r="QTJ100" s="108"/>
      <c r="QTK100" s="108"/>
      <c r="QTL100" s="108"/>
      <c r="QTM100" s="108"/>
      <c r="QTN100" s="108"/>
      <c r="QTO100" s="108"/>
      <c r="QTP100" s="108"/>
      <c r="QTQ100" s="108"/>
      <c r="QTR100" s="108"/>
      <c r="QTS100" s="108"/>
      <c r="QTT100" s="108"/>
      <c r="QTU100" s="108"/>
      <c r="QTV100" s="108"/>
      <c r="QTW100" s="108"/>
      <c r="QTX100" s="108"/>
      <c r="QTY100" s="108"/>
      <c r="QTZ100" s="108"/>
      <c r="QUA100" s="108"/>
      <c r="QUB100" s="108"/>
      <c r="QUC100" s="108"/>
      <c r="QUD100" s="108"/>
      <c r="QUE100" s="108"/>
      <c r="QUF100" s="108"/>
      <c r="QUG100" s="108"/>
      <c r="QUH100" s="108"/>
      <c r="QUI100" s="108"/>
      <c r="QUJ100" s="108"/>
      <c r="QUK100" s="108"/>
      <c r="QUL100" s="108"/>
      <c r="QUM100" s="108"/>
      <c r="QUN100" s="108"/>
      <c r="QUO100" s="108"/>
      <c r="QUP100" s="108"/>
      <c r="QUQ100" s="108"/>
      <c r="QUR100" s="108"/>
      <c r="QUS100" s="108"/>
      <c r="QUT100" s="108"/>
      <c r="QUU100" s="108"/>
      <c r="QUV100" s="108"/>
      <c r="QUW100" s="108"/>
      <c r="QUX100" s="108"/>
      <c r="QUY100" s="108"/>
      <c r="QUZ100" s="108"/>
      <c r="QVA100" s="108"/>
      <c r="QVB100" s="108"/>
      <c r="QVC100" s="108"/>
      <c r="QVD100" s="108"/>
      <c r="QVE100" s="108"/>
      <c r="QVF100" s="108"/>
      <c r="QVG100" s="108"/>
      <c r="QVH100" s="108"/>
      <c r="QVI100" s="108"/>
      <c r="QVJ100" s="108"/>
      <c r="QVK100" s="108"/>
      <c r="QVL100" s="108"/>
      <c r="QVM100" s="108"/>
      <c r="QVN100" s="108"/>
      <c r="QVO100" s="108"/>
      <c r="QVP100" s="108"/>
      <c r="QVQ100" s="108"/>
      <c r="QVR100" s="108"/>
      <c r="QVS100" s="108"/>
      <c r="QVT100" s="108"/>
      <c r="QVU100" s="108"/>
      <c r="QVV100" s="108"/>
      <c r="QVW100" s="108"/>
      <c r="QVX100" s="108"/>
      <c r="QVY100" s="108"/>
      <c r="QVZ100" s="108"/>
      <c r="QWA100" s="108"/>
      <c r="QWB100" s="108"/>
      <c r="QWC100" s="108"/>
      <c r="QWD100" s="108"/>
      <c r="QWE100" s="108"/>
      <c r="QWF100" s="108"/>
      <c r="QWG100" s="108"/>
      <c r="QWH100" s="108"/>
      <c r="QWI100" s="108"/>
      <c r="QWJ100" s="108"/>
      <c r="QWK100" s="108"/>
      <c r="QWL100" s="108"/>
      <c r="QWM100" s="108"/>
      <c r="QWN100" s="108"/>
      <c r="QWO100" s="108"/>
      <c r="QWP100" s="108"/>
      <c r="QWQ100" s="108"/>
      <c r="QWR100" s="108"/>
      <c r="QWS100" s="108"/>
      <c r="QWT100" s="108"/>
      <c r="QWU100" s="108"/>
      <c r="QWV100" s="108"/>
      <c r="QWW100" s="108"/>
      <c r="QWX100" s="108"/>
      <c r="QWY100" s="108"/>
      <c r="QWZ100" s="108"/>
      <c r="QXA100" s="108"/>
      <c r="QXB100" s="108"/>
      <c r="QXC100" s="108"/>
      <c r="QXD100" s="108"/>
      <c r="QXE100" s="108"/>
      <c r="QXF100" s="108"/>
      <c r="QXG100" s="108"/>
      <c r="QXH100" s="108"/>
      <c r="QXI100" s="108"/>
      <c r="QXJ100" s="108"/>
      <c r="QXK100" s="108"/>
      <c r="QXL100" s="108"/>
      <c r="QXM100" s="108"/>
      <c r="QXN100" s="108"/>
      <c r="QXO100" s="108"/>
      <c r="QXP100" s="108"/>
      <c r="QXQ100" s="108"/>
      <c r="QXR100" s="108"/>
      <c r="QXS100" s="108"/>
      <c r="QXT100" s="108"/>
      <c r="QXU100" s="108"/>
      <c r="QXV100" s="108"/>
      <c r="QXW100" s="108"/>
      <c r="QXX100" s="108"/>
      <c r="QXY100" s="108"/>
      <c r="QXZ100" s="108"/>
      <c r="QYA100" s="108"/>
      <c r="QYB100" s="108"/>
      <c r="QYC100" s="108"/>
      <c r="QYD100" s="108"/>
      <c r="QYE100" s="108"/>
      <c r="QYF100" s="108"/>
      <c r="QYG100" s="108"/>
      <c r="QYH100" s="108"/>
      <c r="QYI100" s="108"/>
      <c r="QYJ100" s="108"/>
      <c r="QYK100" s="108"/>
      <c r="QYL100" s="108"/>
      <c r="QYM100" s="108"/>
      <c r="QYN100" s="108"/>
      <c r="QYO100" s="108"/>
      <c r="QYP100" s="108"/>
      <c r="QYQ100" s="108"/>
      <c r="QYR100" s="108"/>
      <c r="QYS100" s="108"/>
      <c r="QYT100" s="108"/>
      <c r="QYU100" s="108"/>
      <c r="QYV100" s="108"/>
      <c r="QYW100" s="108"/>
      <c r="QYX100" s="108"/>
      <c r="QYY100" s="108"/>
      <c r="QYZ100" s="108"/>
      <c r="QZA100" s="108"/>
      <c r="QZB100" s="108"/>
      <c r="QZC100" s="108"/>
      <c r="QZD100" s="108"/>
      <c r="QZE100" s="108"/>
      <c r="QZF100" s="108"/>
      <c r="QZG100" s="108"/>
      <c r="QZH100" s="108"/>
      <c r="QZI100" s="108"/>
      <c r="QZJ100" s="108"/>
      <c r="QZK100" s="108"/>
      <c r="QZL100" s="108"/>
      <c r="QZM100" s="108"/>
      <c r="QZN100" s="108"/>
      <c r="QZO100" s="108"/>
      <c r="QZP100" s="108"/>
      <c r="QZQ100" s="108"/>
      <c r="QZR100" s="108"/>
      <c r="QZS100" s="108"/>
      <c r="QZT100" s="108"/>
      <c r="QZU100" s="108"/>
      <c r="QZV100" s="108"/>
      <c r="QZW100" s="108"/>
      <c r="QZX100" s="108"/>
      <c r="QZY100" s="108"/>
      <c r="QZZ100" s="108"/>
      <c r="RAA100" s="108"/>
      <c r="RAB100" s="108"/>
      <c r="RAC100" s="108"/>
      <c r="RAD100" s="108"/>
      <c r="RAE100" s="108"/>
      <c r="RAF100" s="108"/>
      <c r="RAG100" s="108"/>
      <c r="RAH100" s="108"/>
      <c r="RAI100" s="108"/>
      <c r="RAJ100" s="108"/>
      <c r="RAK100" s="108"/>
      <c r="RAL100" s="108"/>
      <c r="RAM100" s="108"/>
      <c r="RAN100" s="108"/>
      <c r="RAO100" s="108"/>
      <c r="RAP100" s="108"/>
      <c r="RAQ100" s="108"/>
      <c r="RAR100" s="108"/>
      <c r="RAS100" s="108"/>
      <c r="RAT100" s="108"/>
      <c r="RAU100" s="108"/>
      <c r="RAV100" s="108"/>
      <c r="RAW100" s="108"/>
      <c r="RAX100" s="108"/>
      <c r="RAY100" s="108"/>
      <c r="RAZ100" s="108"/>
      <c r="RBA100" s="108"/>
      <c r="RBB100" s="108"/>
      <c r="RBC100" s="108"/>
      <c r="RBD100" s="108"/>
      <c r="RBE100" s="108"/>
      <c r="RBF100" s="108"/>
      <c r="RBG100" s="108"/>
      <c r="RBH100" s="108"/>
      <c r="RBI100" s="108"/>
      <c r="RBJ100" s="108"/>
      <c r="RBK100" s="108"/>
      <c r="RBL100" s="108"/>
      <c r="RBM100" s="108"/>
      <c r="RBN100" s="108"/>
      <c r="RBO100" s="108"/>
      <c r="RBP100" s="108"/>
      <c r="RBQ100" s="108"/>
      <c r="RBR100" s="108"/>
      <c r="RBS100" s="108"/>
      <c r="RBT100" s="108"/>
      <c r="RBU100" s="108"/>
      <c r="RBV100" s="108"/>
      <c r="RBW100" s="108"/>
      <c r="RBX100" s="108"/>
      <c r="RBY100" s="108"/>
      <c r="RBZ100" s="108"/>
      <c r="RCA100" s="108"/>
      <c r="RCB100" s="108"/>
      <c r="RCC100" s="108"/>
      <c r="RCD100" s="108"/>
      <c r="RCE100" s="108"/>
      <c r="RCF100" s="108"/>
      <c r="RCG100" s="108"/>
      <c r="RCH100" s="108"/>
      <c r="RCI100" s="108"/>
      <c r="RCJ100" s="108"/>
      <c r="RCK100" s="108"/>
      <c r="RCL100" s="108"/>
      <c r="RCM100" s="108"/>
      <c r="RCN100" s="108"/>
      <c r="RCO100" s="108"/>
      <c r="RCP100" s="108"/>
      <c r="RCQ100" s="108"/>
      <c r="RCR100" s="108"/>
      <c r="RCS100" s="108"/>
      <c r="RCT100" s="108"/>
      <c r="RCU100" s="108"/>
      <c r="RCV100" s="108"/>
      <c r="RCW100" s="108"/>
      <c r="RCX100" s="108"/>
      <c r="RCY100" s="108"/>
      <c r="RCZ100" s="108"/>
      <c r="RDA100" s="108"/>
      <c r="RDB100" s="108"/>
      <c r="RDC100" s="108"/>
      <c r="RDD100" s="108"/>
      <c r="RDE100" s="108"/>
      <c r="RDF100" s="108"/>
      <c r="RDG100" s="108"/>
      <c r="RDH100" s="108"/>
      <c r="RDI100" s="108"/>
      <c r="RDJ100" s="108"/>
      <c r="RDK100" s="108"/>
      <c r="RDL100" s="108"/>
      <c r="RDM100" s="108"/>
      <c r="RDN100" s="108"/>
      <c r="RDO100" s="108"/>
      <c r="RDP100" s="108"/>
      <c r="RDQ100" s="108"/>
      <c r="RDR100" s="108"/>
      <c r="RDS100" s="108"/>
      <c r="RDT100" s="108"/>
      <c r="RDU100" s="108"/>
      <c r="RDV100" s="108"/>
      <c r="RDW100" s="108"/>
      <c r="RDX100" s="108"/>
      <c r="RDY100" s="108"/>
      <c r="RDZ100" s="108"/>
      <c r="REA100" s="108"/>
      <c r="REB100" s="108"/>
      <c r="REC100" s="108"/>
      <c r="RED100" s="108"/>
      <c r="REE100" s="108"/>
      <c r="REF100" s="108"/>
      <c r="REG100" s="108"/>
      <c r="REH100" s="108"/>
      <c r="REI100" s="108"/>
      <c r="REJ100" s="108"/>
      <c r="REK100" s="108"/>
      <c r="REL100" s="108"/>
      <c r="REM100" s="108"/>
      <c r="REN100" s="108"/>
      <c r="REO100" s="108"/>
      <c r="REP100" s="108"/>
      <c r="REQ100" s="108"/>
      <c r="RER100" s="108"/>
      <c r="RES100" s="108"/>
      <c r="RET100" s="108"/>
      <c r="REU100" s="108"/>
      <c r="REV100" s="108"/>
      <c r="REW100" s="108"/>
      <c r="REX100" s="108"/>
      <c r="REY100" s="108"/>
      <c r="REZ100" s="108"/>
      <c r="RFA100" s="108"/>
      <c r="RFB100" s="108"/>
      <c r="RFC100" s="108"/>
      <c r="RFD100" s="108"/>
      <c r="RFE100" s="108"/>
      <c r="RFF100" s="108"/>
      <c r="RFG100" s="108"/>
      <c r="RFH100" s="108"/>
      <c r="RFI100" s="108"/>
      <c r="RFJ100" s="108"/>
      <c r="RFK100" s="108"/>
      <c r="RFL100" s="108"/>
      <c r="RFM100" s="108"/>
      <c r="RFN100" s="108"/>
      <c r="RFO100" s="108"/>
      <c r="RFP100" s="108"/>
      <c r="RFQ100" s="108"/>
      <c r="RFR100" s="108"/>
      <c r="RFS100" s="108"/>
      <c r="RFT100" s="108"/>
      <c r="RFU100" s="108"/>
      <c r="RFV100" s="108"/>
      <c r="RFW100" s="108"/>
      <c r="RFX100" s="108"/>
      <c r="RFY100" s="108"/>
      <c r="RFZ100" s="108"/>
      <c r="RGA100" s="108"/>
      <c r="RGB100" s="108"/>
      <c r="RGC100" s="108"/>
      <c r="RGD100" s="108"/>
      <c r="RGE100" s="108"/>
      <c r="RGF100" s="108"/>
      <c r="RGG100" s="108"/>
      <c r="RGH100" s="108"/>
      <c r="RGI100" s="108"/>
      <c r="RGJ100" s="108"/>
      <c r="RGK100" s="108"/>
      <c r="RGL100" s="108"/>
      <c r="RGM100" s="108"/>
      <c r="RGN100" s="108"/>
      <c r="RGO100" s="108"/>
      <c r="RGP100" s="108"/>
      <c r="RGQ100" s="108"/>
      <c r="RGR100" s="108"/>
      <c r="RGS100" s="108"/>
      <c r="RGT100" s="108"/>
      <c r="RGU100" s="108"/>
      <c r="RGV100" s="108"/>
      <c r="RGW100" s="108"/>
      <c r="RGX100" s="108"/>
      <c r="RGY100" s="108"/>
      <c r="RGZ100" s="108"/>
      <c r="RHA100" s="108"/>
      <c r="RHB100" s="108"/>
      <c r="RHC100" s="108"/>
      <c r="RHD100" s="108"/>
      <c r="RHE100" s="108"/>
      <c r="RHF100" s="108"/>
      <c r="RHG100" s="108"/>
      <c r="RHH100" s="108"/>
      <c r="RHI100" s="108"/>
      <c r="RHJ100" s="108"/>
      <c r="RHK100" s="108"/>
      <c r="RHL100" s="108"/>
      <c r="RHM100" s="108"/>
      <c r="RHN100" s="108"/>
      <c r="RHO100" s="108"/>
      <c r="RHP100" s="108"/>
      <c r="RHQ100" s="108"/>
      <c r="RHR100" s="108"/>
      <c r="RHS100" s="108"/>
      <c r="RHT100" s="108"/>
      <c r="RHU100" s="108"/>
      <c r="RHV100" s="108"/>
      <c r="RHW100" s="108"/>
      <c r="RHX100" s="108"/>
      <c r="RHY100" s="108"/>
      <c r="RHZ100" s="108"/>
      <c r="RIA100" s="108"/>
      <c r="RIB100" s="108"/>
      <c r="RIC100" s="108"/>
      <c r="RID100" s="108"/>
      <c r="RIE100" s="108"/>
      <c r="RIF100" s="108"/>
      <c r="RIG100" s="108"/>
      <c r="RIH100" s="108"/>
      <c r="RII100" s="108"/>
      <c r="RIJ100" s="108"/>
      <c r="RIK100" s="108"/>
      <c r="RIL100" s="108"/>
      <c r="RIM100" s="108"/>
      <c r="RIN100" s="108"/>
      <c r="RIO100" s="108"/>
      <c r="RIP100" s="108"/>
      <c r="RIQ100" s="108"/>
      <c r="RIR100" s="108"/>
      <c r="RIS100" s="108"/>
      <c r="RIT100" s="108"/>
      <c r="RIU100" s="108"/>
      <c r="RIV100" s="108"/>
      <c r="RIW100" s="108"/>
      <c r="RIX100" s="108"/>
      <c r="RIY100" s="108"/>
      <c r="RIZ100" s="108"/>
      <c r="RJA100" s="108"/>
      <c r="RJB100" s="108"/>
      <c r="RJC100" s="108"/>
      <c r="RJD100" s="108"/>
      <c r="RJE100" s="108"/>
      <c r="RJF100" s="108"/>
      <c r="RJG100" s="108"/>
      <c r="RJH100" s="108"/>
      <c r="RJI100" s="108"/>
      <c r="RJJ100" s="108"/>
      <c r="RJK100" s="108"/>
      <c r="RJL100" s="108"/>
      <c r="RJM100" s="108"/>
      <c r="RJN100" s="108"/>
      <c r="RJO100" s="108"/>
      <c r="RJP100" s="108"/>
      <c r="RJQ100" s="108"/>
      <c r="RJR100" s="108"/>
      <c r="RJS100" s="108"/>
      <c r="RJT100" s="108"/>
      <c r="RJU100" s="108"/>
      <c r="RJV100" s="108"/>
      <c r="RJW100" s="108"/>
      <c r="RJX100" s="108"/>
      <c r="RJY100" s="108"/>
      <c r="RJZ100" s="108"/>
      <c r="RKA100" s="108"/>
      <c r="RKB100" s="108"/>
      <c r="RKC100" s="108"/>
      <c r="RKD100" s="108"/>
      <c r="RKE100" s="108"/>
      <c r="RKF100" s="108"/>
      <c r="RKG100" s="108"/>
      <c r="RKH100" s="108"/>
      <c r="RKI100" s="108"/>
      <c r="RKJ100" s="108"/>
      <c r="RKK100" s="108"/>
      <c r="RKL100" s="108"/>
      <c r="RKM100" s="108"/>
      <c r="RKN100" s="108"/>
      <c r="RKO100" s="108"/>
      <c r="RKP100" s="108"/>
      <c r="RKQ100" s="108"/>
      <c r="RKR100" s="108"/>
      <c r="RKS100" s="108"/>
      <c r="RKT100" s="108"/>
      <c r="RKU100" s="108"/>
      <c r="RKV100" s="108"/>
      <c r="RKW100" s="108"/>
      <c r="RKX100" s="108"/>
      <c r="RKY100" s="108"/>
      <c r="RKZ100" s="108"/>
      <c r="RLA100" s="108"/>
      <c r="RLB100" s="108"/>
      <c r="RLC100" s="108"/>
      <c r="RLD100" s="108"/>
      <c r="RLE100" s="108"/>
      <c r="RLF100" s="108"/>
      <c r="RLG100" s="108"/>
      <c r="RLH100" s="108"/>
      <c r="RLI100" s="108"/>
      <c r="RLJ100" s="108"/>
      <c r="RLK100" s="108"/>
      <c r="RLL100" s="108"/>
      <c r="RLM100" s="108"/>
      <c r="RLN100" s="108"/>
      <c r="RLO100" s="108"/>
      <c r="RLP100" s="108"/>
      <c r="RLQ100" s="108"/>
      <c r="RLR100" s="108"/>
      <c r="RLS100" s="108"/>
      <c r="RLT100" s="108"/>
      <c r="RLU100" s="108"/>
      <c r="RLV100" s="108"/>
      <c r="RLW100" s="108"/>
      <c r="RLX100" s="108"/>
      <c r="RLY100" s="108"/>
      <c r="RLZ100" s="108"/>
      <c r="RMA100" s="108"/>
      <c r="RMB100" s="108"/>
      <c r="RMC100" s="108"/>
      <c r="RMD100" s="108"/>
      <c r="RME100" s="108"/>
      <c r="RMF100" s="108"/>
      <c r="RMG100" s="108"/>
      <c r="RMH100" s="108"/>
      <c r="RMI100" s="108"/>
      <c r="RMJ100" s="108"/>
      <c r="RMK100" s="108"/>
      <c r="RML100" s="108"/>
      <c r="RMM100" s="108"/>
      <c r="RMN100" s="108"/>
      <c r="RMO100" s="108"/>
      <c r="RMP100" s="108"/>
      <c r="RMQ100" s="108"/>
      <c r="RMR100" s="108"/>
      <c r="RMS100" s="108"/>
      <c r="RMT100" s="108"/>
      <c r="RMU100" s="108"/>
      <c r="RMV100" s="108"/>
      <c r="RMW100" s="108"/>
      <c r="RMX100" s="108"/>
      <c r="RMY100" s="108"/>
      <c r="RMZ100" s="108"/>
      <c r="RNA100" s="108"/>
      <c r="RNB100" s="108"/>
      <c r="RNC100" s="108"/>
      <c r="RND100" s="108"/>
      <c r="RNE100" s="108"/>
      <c r="RNF100" s="108"/>
      <c r="RNG100" s="108"/>
      <c r="RNH100" s="108"/>
      <c r="RNI100" s="108"/>
      <c r="RNJ100" s="108"/>
      <c r="RNK100" s="108"/>
      <c r="RNL100" s="108"/>
      <c r="RNM100" s="108"/>
      <c r="RNN100" s="108"/>
      <c r="RNO100" s="108"/>
      <c r="RNP100" s="108"/>
      <c r="RNQ100" s="108"/>
      <c r="RNR100" s="108"/>
      <c r="RNS100" s="108"/>
      <c r="RNT100" s="108"/>
      <c r="RNU100" s="108"/>
      <c r="RNV100" s="108"/>
      <c r="RNW100" s="108"/>
      <c r="RNX100" s="108"/>
      <c r="RNY100" s="108"/>
      <c r="RNZ100" s="108"/>
      <c r="ROA100" s="108"/>
      <c r="ROB100" s="108"/>
      <c r="ROC100" s="108"/>
      <c r="ROD100" s="108"/>
      <c r="ROE100" s="108"/>
      <c r="ROF100" s="108"/>
      <c r="ROG100" s="108"/>
      <c r="ROH100" s="108"/>
      <c r="ROI100" s="108"/>
      <c r="ROJ100" s="108"/>
      <c r="ROK100" s="108"/>
      <c r="ROL100" s="108"/>
      <c r="ROM100" s="108"/>
      <c r="RON100" s="108"/>
      <c r="ROO100" s="108"/>
      <c r="ROP100" s="108"/>
      <c r="ROQ100" s="108"/>
      <c r="ROR100" s="108"/>
      <c r="ROS100" s="108"/>
      <c r="ROT100" s="108"/>
      <c r="ROU100" s="108"/>
      <c r="ROV100" s="108"/>
      <c r="ROW100" s="108"/>
      <c r="ROX100" s="108"/>
      <c r="ROY100" s="108"/>
      <c r="ROZ100" s="108"/>
      <c r="RPA100" s="108"/>
      <c r="RPB100" s="108"/>
      <c r="RPC100" s="108"/>
      <c r="RPD100" s="108"/>
      <c r="RPE100" s="108"/>
      <c r="RPF100" s="108"/>
      <c r="RPG100" s="108"/>
      <c r="RPH100" s="108"/>
      <c r="RPI100" s="108"/>
      <c r="RPJ100" s="108"/>
      <c r="RPK100" s="108"/>
      <c r="RPL100" s="108"/>
      <c r="RPM100" s="108"/>
      <c r="RPN100" s="108"/>
      <c r="RPO100" s="108"/>
      <c r="RPP100" s="108"/>
      <c r="RPQ100" s="108"/>
      <c r="RPR100" s="108"/>
      <c r="RPS100" s="108"/>
      <c r="RPT100" s="108"/>
      <c r="RPU100" s="108"/>
      <c r="RPV100" s="108"/>
      <c r="RPW100" s="108"/>
      <c r="RPX100" s="108"/>
      <c r="RPY100" s="108"/>
      <c r="RPZ100" s="108"/>
      <c r="RQA100" s="108"/>
      <c r="RQB100" s="108"/>
      <c r="RQC100" s="108"/>
      <c r="RQD100" s="108"/>
      <c r="RQE100" s="108"/>
      <c r="RQF100" s="108"/>
      <c r="RQG100" s="108"/>
      <c r="RQH100" s="108"/>
      <c r="RQI100" s="108"/>
      <c r="RQJ100" s="108"/>
      <c r="RQK100" s="108"/>
      <c r="RQL100" s="108"/>
      <c r="RQM100" s="108"/>
      <c r="RQN100" s="108"/>
      <c r="RQO100" s="108"/>
      <c r="RQP100" s="108"/>
      <c r="RQQ100" s="108"/>
      <c r="RQR100" s="108"/>
      <c r="RQS100" s="108"/>
      <c r="RQT100" s="108"/>
      <c r="RQU100" s="108"/>
      <c r="RQV100" s="108"/>
      <c r="RQW100" s="108"/>
      <c r="RQX100" s="108"/>
      <c r="RQY100" s="108"/>
      <c r="RQZ100" s="108"/>
      <c r="RRA100" s="108"/>
      <c r="RRB100" s="108"/>
      <c r="RRC100" s="108"/>
      <c r="RRD100" s="108"/>
      <c r="RRE100" s="108"/>
      <c r="RRF100" s="108"/>
      <c r="RRG100" s="108"/>
      <c r="RRH100" s="108"/>
      <c r="RRI100" s="108"/>
      <c r="RRJ100" s="108"/>
      <c r="RRK100" s="108"/>
      <c r="RRL100" s="108"/>
      <c r="RRM100" s="108"/>
      <c r="RRN100" s="108"/>
      <c r="RRO100" s="108"/>
      <c r="RRP100" s="108"/>
      <c r="RRQ100" s="108"/>
      <c r="RRR100" s="108"/>
      <c r="RRS100" s="108"/>
      <c r="RRT100" s="108"/>
      <c r="RRU100" s="108"/>
      <c r="RRV100" s="108"/>
      <c r="RRW100" s="108"/>
      <c r="RRX100" s="108"/>
      <c r="RRY100" s="108"/>
      <c r="RRZ100" s="108"/>
      <c r="RSA100" s="108"/>
      <c r="RSB100" s="108"/>
      <c r="RSC100" s="108"/>
      <c r="RSD100" s="108"/>
      <c r="RSE100" s="108"/>
      <c r="RSF100" s="108"/>
      <c r="RSG100" s="108"/>
      <c r="RSH100" s="108"/>
      <c r="RSI100" s="108"/>
      <c r="RSJ100" s="108"/>
      <c r="RSK100" s="108"/>
      <c r="RSL100" s="108"/>
      <c r="RSM100" s="108"/>
      <c r="RSN100" s="108"/>
      <c r="RSO100" s="108"/>
      <c r="RSP100" s="108"/>
      <c r="RSQ100" s="108"/>
      <c r="RSR100" s="108"/>
      <c r="RSS100" s="108"/>
      <c r="RST100" s="108"/>
      <c r="RSU100" s="108"/>
      <c r="RSV100" s="108"/>
      <c r="RSW100" s="108"/>
      <c r="RSX100" s="108"/>
      <c r="RSY100" s="108"/>
      <c r="RSZ100" s="108"/>
      <c r="RTA100" s="108"/>
      <c r="RTB100" s="108"/>
      <c r="RTC100" s="108"/>
      <c r="RTD100" s="108"/>
      <c r="RTE100" s="108"/>
      <c r="RTF100" s="108"/>
      <c r="RTG100" s="108"/>
      <c r="RTH100" s="108"/>
      <c r="RTI100" s="108"/>
      <c r="RTJ100" s="108"/>
      <c r="RTK100" s="108"/>
      <c r="RTL100" s="108"/>
      <c r="RTM100" s="108"/>
      <c r="RTN100" s="108"/>
      <c r="RTO100" s="108"/>
      <c r="RTP100" s="108"/>
      <c r="RTQ100" s="108"/>
      <c r="RTR100" s="108"/>
      <c r="RTS100" s="108"/>
      <c r="RTT100" s="108"/>
      <c r="RTU100" s="108"/>
      <c r="RTV100" s="108"/>
      <c r="RTW100" s="108"/>
      <c r="RTX100" s="108"/>
      <c r="RTY100" s="108"/>
      <c r="RTZ100" s="108"/>
      <c r="RUA100" s="108"/>
      <c r="RUB100" s="108"/>
      <c r="RUC100" s="108"/>
      <c r="RUD100" s="108"/>
      <c r="RUE100" s="108"/>
      <c r="RUF100" s="108"/>
      <c r="RUG100" s="108"/>
      <c r="RUH100" s="108"/>
      <c r="RUI100" s="108"/>
      <c r="RUJ100" s="108"/>
      <c r="RUK100" s="108"/>
      <c r="RUL100" s="108"/>
      <c r="RUM100" s="108"/>
      <c r="RUN100" s="108"/>
      <c r="RUO100" s="108"/>
      <c r="RUP100" s="108"/>
      <c r="RUQ100" s="108"/>
      <c r="RUR100" s="108"/>
      <c r="RUS100" s="108"/>
      <c r="RUT100" s="108"/>
      <c r="RUU100" s="108"/>
      <c r="RUV100" s="108"/>
      <c r="RUW100" s="108"/>
      <c r="RUX100" s="108"/>
      <c r="RUY100" s="108"/>
      <c r="RUZ100" s="108"/>
      <c r="RVA100" s="108"/>
      <c r="RVB100" s="108"/>
      <c r="RVC100" s="108"/>
      <c r="RVD100" s="108"/>
      <c r="RVE100" s="108"/>
      <c r="RVF100" s="108"/>
      <c r="RVG100" s="108"/>
      <c r="RVH100" s="108"/>
      <c r="RVI100" s="108"/>
      <c r="RVJ100" s="108"/>
      <c r="RVK100" s="108"/>
      <c r="RVL100" s="108"/>
      <c r="RVM100" s="108"/>
      <c r="RVN100" s="108"/>
      <c r="RVO100" s="108"/>
      <c r="RVP100" s="108"/>
      <c r="RVQ100" s="108"/>
      <c r="RVR100" s="108"/>
      <c r="RVS100" s="108"/>
      <c r="RVT100" s="108"/>
      <c r="RVU100" s="108"/>
      <c r="RVV100" s="108"/>
      <c r="RVW100" s="108"/>
      <c r="RVX100" s="108"/>
      <c r="RVY100" s="108"/>
      <c r="RVZ100" s="108"/>
      <c r="RWA100" s="108"/>
      <c r="RWB100" s="108"/>
      <c r="RWC100" s="108"/>
      <c r="RWD100" s="108"/>
      <c r="RWE100" s="108"/>
      <c r="RWF100" s="108"/>
      <c r="RWG100" s="108"/>
      <c r="RWH100" s="108"/>
      <c r="RWI100" s="108"/>
      <c r="RWJ100" s="108"/>
      <c r="RWK100" s="108"/>
      <c r="RWL100" s="108"/>
      <c r="RWM100" s="108"/>
      <c r="RWN100" s="108"/>
      <c r="RWO100" s="108"/>
      <c r="RWP100" s="108"/>
      <c r="RWQ100" s="108"/>
      <c r="RWR100" s="108"/>
      <c r="RWS100" s="108"/>
      <c r="RWT100" s="108"/>
      <c r="RWU100" s="108"/>
      <c r="RWV100" s="108"/>
      <c r="RWW100" s="108"/>
      <c r="RWX100" s="108"/>
      <c r="RWY100" s="108"/>
      <c r="RWZ100" s="108"/>
      <c r="RXA100" s="108"/>
      <c r="RXB100" s="108"/>
      <c r="RXC100" s="108"/>
      <c r="RXD100" s="108"/>
      <c r="RXE100" s="108"/>
      <c r="RXF100" s="108"/>
      <c r="RXG100" s="108"/>
      <c r="RXH100" s="108"/>
      <c r="RXI100" s="108"/>
      <c r="RXJ100" s="108"/>
      <c r="RXK100" s="108"/>
      <c r="RXL100" s="108"/>
      <c r="RXM100" s="108"/>
      <c r="RXN100" s="108"/>
      <c r="RXO100" s="108"/>
      <c r="RXP100" s="108"/>
      <c r="RXQ100" s="108"/>
      <c r="RXR100" s="108"/>
      <c r="RXS100" s="108"/>
      <c r="RXT100" s="108"/>
      <c r="RXU100" s="108"/>
      <c r="RXV100" s="108"/>
      <c r="RXW100" s="108"/>
      <c r="RXX100" s="108"/>
      <c r="RXY100" s="108"/>
      <c r="RXZ100" s="108"/>
      <c r="RYA100" s="108"/>
      <c r="RYB100" s="108"/>
      <c r="RYC100" s="108"/>
      <c r="RYD100" s="108"/>
      <c r="RYE100" s="108"/>
      <c r="RYF100" s="108"/>
      <c r="RYG100" s="108"/>
      <c r="RYH100" s="108"/>
      <c r="RYI100" s="108"/>
      <c r="RYJ100" s="108"/>
      <c r="RYK100" s="108"/>
      <c r="RYL100" s="108"/>
      <c r="RYM100" s="108"/>
      <c r="RYN100" s="108"/>
      <c r="RYO100" s="108"/>
      <c r="RYP100" s="108"/>
      <c r="RYQ100" s="108"/>
      <c r="RYR100" s="108"/>
      <c r="RYS100" s="108"/>
      <c r="RYT100" s="108"/>
      <c r="RYU100" s="108"/>
      <c r="RYV100" s="108"/>
      <c r="RYW100" s="108"/>
      <c r="RYX100" s="108"/>
      <c r="RYY100" s="108"/>
      <c r="RYZ100" s="108"/>
      <c r="RZA100" s="108"/>
      <c r="RZB100" s="108"/>
      <c r="RZC100" s="108"/>
      <c r="RZD100" s="108"/>
      <c r="RZE100" s="108"/>
      <c r="RZF100" s="108"/>
      <c r="RZG100" s="108"/>
      <c r="RZH100" s="108"/>
      <c r="RZI100" s="108"/>
      <c r="RZJ100" s="108"/>
      <c r="RZK100" s="108"/>
      <c r="RZL100" s="108"/>
      <c r="RZM100" s="108"/>
      <c r="RZN100" s="108"/>
      <c r="RZO100" s="108"/>
      <c r="RZP100" s="108"/>
      <c r="RZQ100" s="108"/>
      <c r="RZR100" s="108"/>
      <c r="RZS100" s="108"/>
      <c r="RZT100" s="108"/>
      <c r="RZU100" s="108"/>
      <c r="RZV100" s="108"/>
      <c r="RZW100" s="108"/>
      <c r="RZX100" s="108"/>
      <c r="RZY100" s="108"/>
      <c r="RZZ100" s="108"/>
      <c r="SAA100" s="108"/>
      <c r="SAB100" s="108"/>
      <c r="SAC100" s="108"/>
      <c r="SAD100" s="108"/>
      <c r="SAE100" s="108"/>
      <c r="SAF100" s="108"/>
      <c r="SAG100" s="108"/>
      <c r="SAH100" s="108"/>
      <c r="SAI100" s="108"/>
      <c r="SAJ100" s="108"/>
      <c r="SAK100" s="108"/>
      <c r="SAL100" s="108"/>
      <c r="SAM100" s="108"/>
      <c r="SAN100" s="108"/>
      <c r="SAO100" s="108"/>
      <c r="SAP100" s="108"/>
      <c r="SAQ100" s="108"/>
      <c r="SAR100" s="108"/>
      <c r="SAS100" s="108"/>
      <c r="SAT100" s="108"/>
      <c r="SAU100" s="108"/>
      <c r="SAV100" s="108"/>
      <c r="SAW100" s="108"/>
      <c r="SAX100" s="108"/>
      <c r="SAY100" s="108"/>
      <c r="SAZ100" s="108"/>
      <c r="SBA100" s="108"/>
      <c r="SBB100" s="108"/>
      <c r="SBC100" s="108"/>
      <c r="SBD100" s="108"/>
      <c r="SBE100" s="108"/>
      <c r="SBF100" s="108"/>
      <c r="SBG100" s="108"/>
      <c r="SBH100" s="108"/>
      <c r="SBI100" s="108"/>
      <c r="SBJ100" s="108"/>
      <c r="SBK100" s="108"/>
      <c r="SBL100" s="108"/>
      <c r="SBM100" s="108"/>
      <c r="SBN100" s="108"/>
      <c r="SBO100" s="108"/>
      <c r="SBP100" s="108"/>
      <c r="SBQ100" s="108"/>
      <c r="SBR100" s="108"/>
      <c r="SBS100" s="108"/>
      <c r="SBT100" s="108"/>
      <c r="SBU100" s="108"/>
      <c r="SBV100" s="108"/>
      <c r="SBW100" s="108"/>
      <c r="SBX100" s="108"/>
      <c r="SBY100" s="108"/>
      <c r="SBZ100" s="108"/>
      <c r="SCA100" s="108"/>
      <c r="SCB100" s="108"/>
      <c r="SCC100" s="108"/>
      <c r="SCD100" s="108"/>
      <c r="SCE100" s="108"/>
      <c r="SCF100" s="108"/>
      <c r="SCG100" s="108"/>
      <c r="SCH100" s="108"/>
      <c r="SCI100" s="108"/>
      <c r="SCJ100" s="108"/>
      <c r="SCK100" s="108"/>
      <c r="SCL100" s="108"/>
      <c r="SCM100" s="108"/>
      <c r="SCN100" s="108"/>
      <c r="SCO100" s="108"/>
      <c r="SCP100" s="108"/>
      <c r="SCQ100" s="108"/>
      <c r="SCR100" s="108"/>
      <c r="SCS100" s="108"/>
      <c r="SCT100" s="108"/>
      <c r="SCU100" s="108"/>
      <c r="SCV100" s="108"/>
      <c r="SCW100" s="108"/>
      <c r="SCX100" s="108"/>
      <c r="SCY100" s="108"/>
      <c r="SCZ100" s="108"/>
      <c r="SDA100" s="108"/>
      <c r="SDB100" s="108"/>
      <c r="SDC100" s="108"/>
      <c r="SDD100" s="108"/>
      <c r="SDE100" s="108"/>
      <c r="SDF100" s="108"/>
      <c r="SDG100" s="108"/>
      <c r="SDH100" s="108"/>
      <c r="SDI100" s="108"/>
      <c r="SDJ100" s="108"/>
      <c r="SDK100" s="108"/>
      <c r="SDL100" s="108"/>
      <c r="SDM100" s="108"/>
      <c r="SDN100" s="108"/>
      <c r="SDO100" s="108"/>
      <c r="SDP100" s="108"/>
      <c r="SDQ100" s="108"/>
      <c r="SDR100" s="108"/>
      <c r="SDS100" s="108"/>
      <c r="SDT100" s="108"/>
      <c r="SDU100" s="108"/>
      <c r="SDV100" s="108"/>
      <c r="SDW100" s="108"/>
      <c r="SDX100" s="108"/>
      <c r="SDY100" s="108"/>
      <c r="SDZ100" s="108"/>
      <c r="SEA100" s="108"/>
      <c r="SEB100" s="108"/>
      <c r="SEC100" s="108"/>
      <c r="SED100" s="108"/>
      <c r="SEE100" s="108"/>
      <c r="SEF100" s="108"/>
      <c r="SEG100" s="108"/>
      <c r="SEH100" s="108"/>
      <c r="SEI100" s="108"/>
      <c r="SEJ100" s="108"/>
      <c r="SEK100" s="108"/>
      <c r="SEL100" s="108"/>
      <c r="SEM100" s="108"/>
      <c r="SEN100" s="108"/>
      <c r="SEO100" s="108"/>
      <c r="SEP100" s="108"/>
      <c r="SEQ100" s="108"/>
      <c r="SER100" s="108"/>
      <c r="SES100" s="108"/>
      <c r="SET100" s="108"/>
      <c r="SEU100" s="108"/>
      <c r="SEV100" s="108"/>
      <c r="SEW100" s="108"/>
      <c r="SEX100" s="108"/>
      <c r="SEY100" s="108"/>
      <c r="SEZ100" s="108"/>
      <c r="SFA100" s="108"/>
      <c r="SFB100" s="108"/>
      <c r="SFC100" s="108"/>
      <c r="SFD100" s="108"/>
      <c r="SFE100" s="108"/>
      <c r="SFF100" s="108"/>
      <c r="SFG100" s="108"/>
      <c r="SFH100" s="108"/>
      <c r="SFI100" s="108"/>
      <c r="SFJ100" s="108"/>
      <c r="SFK100" s="108"/>
      <c r="SFL100" s="108"/>
      <c r="SFM100" s="108"/>
      <c r="SFN100" s="108"/>
      <c r="SFO100" s="108"/>
      <c r="SFP100" s="108"/>
      <c r="SFQ100" s="108"/>
      <c r="SFR100" s="108"/>
      <c r="SFS100" s="108"/>
      <c r="SFT100" s="108"/>
      <c r="SFU100" s="108"/>
      <c r="SFV100" s="108"/>
      <c r="SFW100" s="108"/>
      <c r="SFX100" s="108"/>
      <c r="SFY100" s="108"/>
      <c r="SFZ100" s="108"/>
      <c r="SGA100" s="108"/>
      <c r="SGB100" s="108"/>
      <c r="SGC100" s="108"/>
      <c r="SGD100" s="108"/>
      <c r="SGE100" s="108"/>
      <c r="SGF100" s="108"/>
      <c r="SGG100" s="108"/>
      <c r="SGH100" s="108"/>
      <c r="SGI100" s="108"/>
      <c r="SGJ100" s="108"/>
      <c r="SGK100" s="108"/>
      <c r="SGL100" s="108"/>
      <c r="SGM100" s="108"/>
      <c r="SGN100" s="108"/>
      <c r="SGO100" s="108"/>
      <c r="SGP100" s="108"/>
      <c r="SGQ100" s="108"/>
      <c r="SGR100" s="108"/>
      <c r="SGS100" s="108"/>
      <c r="SGT100" s="108"/>
      <c r="SGU100" s="108"/>
      <c r="SGV100" s="108"/>
      <c r="SGW100" s="108"/>
      <c r="SGX100" s="108"/>
      <c r="SGY100" s="108"/>
      <c r="SGZ100" s="108"/>
      <c r="SHA100" s="108"/>
      <c r="SHB100" s="108"/>
      <c r="SHC100" s="108"/>
      <c r="SHD100" s="108"/>
      <c r="SHE100" s="108"/>
      <c r="SHF100" s="108"/>
      <c r="SHG100" s="108"/>
      <c r="SHH100" s="108"/>
      <c r="SHI100" s="108"/>
      <c r="SHJ100" s="108"/>
      <c r="SHK100" s="108"/>
      <c r="SHL100" s="108"/>
      <c r="SHM100" s="108"/>
      <c r="SHN100" s="108"/>
      <c r="SHO100" s="108"/>
      <c r="SHP100" s="108"/>
      <c r="SHQ100" s="108"/>
      <c r="SHR100" s="108"/>
      <c r="SHS100" s="108"/>
      <c r="SHT100" s="108"/>
      <c r="SHU100" s="108"/>
      <c r="SHV100" s="108"/>
      <c r="SHW100" s="108"/>
      <c r="SHX100" s="108"/>
      <c r="SHY100" s="108"/>
      <c r="SHZ100" s="108"/>
      <c r="SIA100" s="108"/>
      <c r="SIB100" s="108"/>
      <c r="SIC100" s="108"/>
      <c r="SID100" s="108"/>
      <c r="SIE100" s="108"/>
      <c r="SIF100" s="108"/>
      <c r="SIG100" s="108"/>
      <c r="SIH100" s="108"/>
      <c r="SII100" s="108"/>
      <c r="SIJ100" s="108"/>
      <c r="SIK100" s="108"/>
      <c r="SIL100" s="108"/>
      <c r="SIM100" s="108"/>
      <c r="SIN100" s="108"/>
      <c r="SIO100" s="108"/>
      <c r="SIP100" s="108"/>
      <c r="SIQ100" s="108"/>
      <c r="SIR100" s="108"/>
      <c r="SIS100" s="108"/>
      <c r="SIT100" s="108"/>
      <c r="SIU100" s="108"/>
      <c r="SIV100" s="108"/>
      <c r="SIW100" s="108"/>
      <c r="SIX100" s="108"/>
      <c r="SIY100" s="108"/>
      <c r="SIZ100" s="108"/>
      <c r="SJA100" s="108"/>
      <c r="SJB100" s="108"/>
      <c r="SJC100" s="108"/>
      <c r="SJD100" s="108"/>
      <c r="SJE100" s="108"/>
      <c r="SJF100" s="108"/>
      <c r="SJG100" s="108"/>
      <c r="SJH100" s="108"/>
      <c r="SJI100" s="108"/>
      <c r="SJJ100" s="108"/>
      <c r="SJK100" s="108"/>
      <c r="SJL100" s="108"/>
      <c r="SJM100" s="108"/>
      <c r="SJN100" s="108"/>
      <c r="SJO100" s="108"/>
      <c r="SJP100" s="108"/>
      <c r="SJQ100" s="108"/>
      <c r="SJR100" s="108"/>
      <c r="SJS100" s="108"/>
      <c r="SJT100" s="108"/>
      <c r="SJU100" s="108"/>
      <c r="SJV100" s="108"/>
      <c r="SJW100" s="108"/>
      <c r="SJX100" s="108"/>
      <c r="SJY100" s="108"/>
      <c r="SJZ100" s="108"/>
      <c r="SKA100" s="108"/>
      <c r="SKB100" s="108"/>
      <c r="SKC100" s="108"/>
      <c r="SKD100" s="108"/>
      <c r="SKE100" s="108"/>
      <c r="SKF100" s="108"/>
      <c r="SKG100" s="108"/>
      <c r="SKH100" s="108"/>
      <c r="SKI100" s="108"/>
      <c r="SKJ100" s="108"/>
      <c r="SKK100" s="108"/>
      <c r="SKL100" s="108"/>
      <c r="SKM100" s="108"/>
      <c r="SKN100" s="108"/>
      <c r="SKO100" s="108"/>
      <c r="SKP100" s="108"/>
      <c r="SKQ100" s="108"/>
      <c r="SKR100" s="108"/>
      <c r="SKS100" s="108"/>
      <c r="SKT100" s="108"/>
      <c r="SKU100" s="108"/>
      <c r="SKV100" s="108"/>
      <c r="SKW100" s="108"/>
      <c r="SKX100" s="108"/>
      <c r="SKY100" s="108"/>
      <c r="SKZ100" s="108"/>
      <c r="SLA100" s="108"/>
      <c r="SLB100" s="108"/>
      <c r="SLC100" s="108"/>
      <c r="SLD100" s="108"/>
      <c r="SLE100" s="108"/>
      <c r="SLF100" s="108"/>
      <c r="SLG100" s="108"/>
      <c r="SLH100" s="108"/>
      <c r="SLI100" s="108"/>
      <c r="SLJ100" s="108"/>
      <c r="SLK100" s="108"/>
      <c r="SLL100" s="108"/>
      <c r="SLM100" s="108"/>
      <c r="SLN100" s="108"/>
      <c r="SLO100" s="108"/>
      <c r="SLP100" s="108"/>
      <c r="SLQ100" s="108"/>
      <c r="SLR100" s="108"/>
      <c r="SLS100" s="108"/>
      <c r="SLT100" s="108"/>
      <c r="SLU100" s="108"/>
      <c r="SLV100" s="108"/>
      <c r="SLW100" s="108"/>
      <c r="SLX100" s="108"/>
      <c r="SLY100" s="108"/>
      <c r="SLZ100" s="108"/>
      <c r="SMA100" s="108"/>
      <c r="SMB100" s="108"/>
      <c r="SMC100" s="108"/>
      <c r="SMD100" s="108"/>
      <c r="SME100" s="108"/>
      <c r="SMF100" s="108"/>
      <c r="SMG100" s="108"/>
      <c r="SMH100" s="108"/>
      <c r="SMI100" s="108"/>
      <c r="SMJ100" s="108"/>
      <c r="SMK100" s="108"/>
      <c r="SML100" s="108"/>
      <c r="SMM100" s="108"/>
      <c r="SMN100" s="108"/>
      <c r="SMO100" s="108"/>
      <c r="SMP100" s="108"/>
      <c r="SMQ100" s="108"/>
      <c r="SMR100" s="108"/>
      <c r="SMS100" s="108"/>
      <c r="SMT100" s="108"/>
      <c r="SMU100" s="108"/>
      <c r="SMV100" s="108"/>
      <c r="SMW100" s="108"/>
      <c r="SMX100" s="108"/>
      <c r="SMY100" s="108"/>
      <c r="SMZ100" s="108"/>
      <c r="SNA100" s="108"/>
      <c r="SNB100" s="108"/>
      <c r="SNC100" s="108"/>
      <c r="SND100" s="108"/>
      <c r="SNE100" s="108"/>
      <c r="SNF100" s="108"/>
      <c r="SNG100" s="108"/>
      <c r="SNH100" s="108"/>
      <c r="SNI100" s="108"/>
      <c r="SNJ100" s="108"/>
      <c r="SNK100" s="108"/>
      <c r="SNL100" s="108"/>
      <c r="SNM100" s="108"/>
      <c r="SNN100" s="108"/>
      <c r="SNO100" s="108"/>
      <c r="SNP100" s="108"/>
      <c r="SNQ100" s="108"/>
      <c r="SNR100" s="108"/>
      <c r="SNS100" s="108"/>
      <c r="SNT100" s="108"/>
      <c r="SNU100" s="108"/>
      <c r="SNV100" s="108"/>
      <c r="SNW100" s="108"/>
      <c r="SNX100" s="108"/>
      <c r="SNY100" s="108"/>
      <c r="SNZ100" s="108"/>
      <c r="SOA100" s="108"/>
      <c r="SOB100" s="108"/>
      <c r="SOC100" s="108"/>
      <c r="SOD100" s="108"/>
      <c r="SOE100" s="108"/>
      <c r="SOF100" s="108"/>
      <c r="SOG100" s="108"/>
      <c r="SOH100" s="108"/>
      <c r="SOI100" s="108"/>
      <c r="SOJ100" s="108"/>
      <c r="SOK100" s="108"/>
      <c r="SOL100" s="108"/>
      <c r="SOM100" s="108"/>
      <c r="SON100" s="108"/>
      <c r="SOO100" s="108"/>
      <c r="SOP100" s="108"/>
      <c r="SOQ100" s="108"/>
      <c r="SOR100" s="108"/>
      <c r="SOS100" s="108"/>
      <c r="SOT100" s="108"/>
      <c r="SOU100" s="108"/>
      <c r="SOV100" s="108"/>
      <c r="SOW100" s="108"/>
      <c r="SOX100" s="108"/>
      <c r="SOY100" s="108"/>
      <c r="SOZ100" s="108"/>
      <c r="SPA100" s="108"/>
      <c r="SPB100" s="108"/>
      <c r="SPC100" s="108"/>
      <c r="SPD100" s="108"/>
      <c r="SPE100" s="108"/>
      <c r="SPF100" s="108"/>
      <c r="SPG100" s="108"/>
      <c r="SPH100" s="108"/>
      <c r="SPI100" s="108"/>
      <c r="SPJ100" s="108"/>
      <c r="SPK100" s="108"/>
      <c r="SPL100" s="108"/>
      <c r="SPM100" s="108"/>
      <c r="SPN100" s="108"/>
      <c r="SPO100" s="108"/>
      <c r="SPP100" s="108"/>
      <c r="SPQ100" s="108"/>
      <c r="SPR100" s="108"/>
      <c r="SPS100" s="108"/>
      <c r="SPT100" s="108"/>
      <c r="SPU100" s="108"/>
      <c r="SPV100" s="108"/>
      <c r="SPW100" s="108"/>
      <c r="SPX100" s="108"/>
      <c r="SPY100" s="108"/>
      <c r="SPZ100" s="108"/>
      <c r="SQA100" s="108"/>
      <c r="SQB100" s="108"/>
      <c r="SQC100" s="108"/>
      <c r="SQD100" s="108"/>
      <c r="SQE100" s="108"/>
      <c r="SQF100" s="108"/>
      <c r="SQG100" s="108"/>
      <c r="SQH100" s="108"/>
      <c r="SQI100" s="108"/>
      <c r="SQJ100" s="108"/>
      <c r="SQK100" s="108"/>
      <c r="SQL100" s="108"/>
      <c r="SQM100" s="108"/>
      <c r="SQN100" s="108"/>
      <c r="SQO100" s="108"/>
      <c r="SQP100" s="108"/>
      <c r="SQQ100" s="108"/>
      <c r="SQR100" s="108"/>
      <c r="SQS100" s="108"/>
      <c r="SQT100" s="108"/>
      <c r="SQU100" s="108"/>
      <c r="SQV100" s="108"/>
      <c r="SQW100" s="108"/>
      <c r="SQX100" s="108"/>
      <c r="SQY100" s="108"/>
      <c r="SQZ100" s="108"/>
      <c r="SRA100" s="108"/>
      <c r="SRB100" s="108"/>
      <c r="SRC100" s="108"/>
      <c r="SRD100" s="108"/>
      <c r="SRE100" s="108"/>
      <c r="SRF100" s="108"/>
      <c r="SRG100" s="108"/>
      <c r="SRH100" s="108"/>
      <c r="SRI100" s="108"/>
      <c r="SRJ100" s="108"/>
      <c r="SRK100" s="108"/>
      <c r="SRL100" s="108"/>
      <c r="SRM100" s="108"/>
      <c r="SRN100" s="108"/>
      <c r="SRO100" s="108"/>
      <c r="SRP100" s="108"/>
      <c r="SRQ100" s="108"/>
      <c r="SRR100" s="108"/>
      <c r="SRS100" s="108"/>
      <c r="SRT100" s="108"/>
      <c r="SRU100" s="108"/>
      <c r="SRV100" s="108"/>
      <c r="SRW100" s="108"/>
      <c r="SRX100" s="108"/>
      <c r="SRY100" s="108"/>
      <c r="SRZ100" s="108"/>
      <c r="SSA100" s="108"/>
      <c r="SSB100" s="108"/>
      <c r="SSC100" s="108"/>
      <c r="SSD100" s="108"/>
      <c r="SSE100" s="108"/>
      <c r="SSF100" s="108"/>
      <c r="SSG100" s="108"/>
      <c r="SSH100" s="108"/>
      <c r="SSI100" s="108"/>
      <c r="SSJ100" s="108"/>
      <c r="SSK100" s="108"/>
      <c r="SSL100" s="108"/>
      <c r="SSM100" s="108"/>
      <c r="SSN100" s="108"/>
      <c r="SSO100" s="108"/>
      <c r="SSP100" s="108"/>
      <c r="SSQ100" s="108"/>
      <c r="SSR100" s="108"/>
      <c r="SSS100" s="108"/>
      <c r="SST100" s="108"/>
      <c r="SSU100" s="108"/>
      <c r="SSV100" s="108"/>
      <c r="SSW100" s="108"/>
      <c r="SSX100" s="108"/>
      <c r="SSY100" s="108"/>
      <c r="SSZ100" s="108"/>
      <c r="STA100" s="108"/>
      <c r="STB100" s="108"/>
      <c r="STC100" s="108"/>
      <c r="STD100" s="108"/>
      <c r="STE100" s="108"/>
      <c r="STF100" s="108"/>
      <c r="STG100" s="108"/>
      <c r="STH100" s="108"/>
      <c r="STI100" s="108"/>
      <c r="STJ100" s="108"/>
      <c r="STK100" s="108"/>
      <c r="STL100" s="108"/>
      <c r="STM100" s="108"/>
      <c r="STN100" s="108"/>
      <c r="STO100" s="108"/>
      <c r="STP100" s="108"/>
      <c r="STQ100" s="108"/>
      <c r="STR100" s="108"/>
      <c r="STS100" s="108"/>
      <c r="STT100" s="108"/>
      <c r="STU100" s="108"/>
      <c r="STV100" s="108"/>
      <c r="STW100" s="108"/>
      <c r="STX100" s="108"/>
      <c r="STY100" s="108"/>
      <c r="STZ100" s="108"/>
      <c r="SUA100" s="108"/>
      <c r="SUB100" s="108"/>
      <c r="SUC100" s="108"/>
      <c r="SUD100" s="108"/>
      <c r="SUE100" s="108"/>
      <c r="SUF100" s="108"/>
      <c r="SUG100" s="108"/>
      <c r="SUH100" s="108"/>
      <c r="SUI100" s="108"/>
      <c r="SUJ100" s="108"/>
      <c r="SUK100" s="108"/>
      <c r="SUL100" s="108"/>
      <c r="SUM100" s="108"/>
      <c r="SUN100" s="108"/>
      <c r="SUO100" s="108"/>
      <c r="SUP100" s="108"/>
      <c r="SUQ100" s="108"/>
      <c r="SUR100" s="108"/>
      <c r="SUS100" s="108"/>
      <c r="SUT100" s="108"/>
      <c r="SUU100" s="108"/>
      <c r="SUV100" s="108"/>
      <c r="SUW100" s="108"/>
      <c r="SUX100" s="108"/>
      <c r="SUY100" s="108"/>
      <c r="SUZ100" s="108"/>
      <c r="SVA100" s="108"/>
      <c r="SVB100" s="108"/>
      <c r="SVC100" s="108"/>
      <c r="SVD100" s="108"/>
      <c r="SVE100" s="108"/>
      <c r="SVF100" s="108"/>
      <c r="SVG100" s="108"/>
      <c r="SVH100" s="108"/>
      <c r="SVI100" s="108"/>
      <c r="SVJ100" s="108"/>
      <c r="SVK100" s="108"/>
      <c r="SVL100" s="108"/>
      <c r="SVM100" s="108"/>
      <c r="SVN100" s="108"/>
      <c r="SVO100" s="108"/>
      <c r="SVP100" s="108"/>
      <c r="SVQ100" s="108"/>
      <c r="SVR100" s="108"/>
      <c r="SVS100" s="108"/>
      <c r="SVT100" s="108"/>
      <c r="SVU100" s="108"/>
      <c r="SVV100" s="108"/>
      <c r="SVW100" s="108"/>
      <c r="SVX100" s="108"/>
      <c r="SVY100" s="108"/>
      <c r="SVZ100" s="108"/>
      <c r="SWA100" s="108"/>
      <c r="SWB100" s="108"/>
      <c r="SWC100" s="108"/>
      <c r="SWD100" s="108"/>
      <c r="SWE100" s="108"/>
      <c r="SWF100" s="108"/>
      <c r="SWG100" s="108"/>
      <c r="SWH100" s="108"/>
      <c r="SWI100" s="108"/>
      <c r="SWJ100" s="108"/>
      <c r="SWK100" s="108"/>
      <c r="SWL100" s="108"/>
      <c r="SWM100" s="108"/>
      <c r="SWN100" s="108"/>
      <c r="SWO100" s="108"/>
      <c r="SWP100" s="108"/>
      <c r="SWQ100" s="108"/>
      <c r="SWR100" s="108"/>
      <c r="SWS100" s="108"/>
      <c r="SWT100" s="108"/>
      <c r="SWU100" s="108"/>
      <c r="SWV100" s="108"/>
      <c r="SWW100" s="108"/>
      <c r="SWX100" s="108"/>
      <c r="SWY100" s="108"/>
      <c r="SWZ100" s="108"/>
      <c r="SXA100" s="108"/>
      <c r="SXB100" s="108"/>
      <c r="SXC100" s="108"/>
      <c r="SXD100" s="108"/>
      <c r="SXE100" s="108"/>
      <c r="SXF100" s="108"/>
      <c r="SXG100" s="108"/>
      <c r="SXH100" s="108"/>
      <c r="SXI100" s="108"/>
      <c r="SXJ100" s="108"/>
      <c r="SXK100" s="108"/>
      <c r="SXL100" s="108"/>
      <c r="SXM100" s="108"/>
      <c r="SXN100" s="108"/>
      <c r="SXO100" s="108"/>
      <c r="SXP100" s="108"/>
      <c r="SXQ100" s="108"/>
      <c r="SXR100" s="108"/>
      <c r="SXS100" s="108"/>
      <c r="SXT100" s="108"/>
      <c r="SXU100" s="108"/>
      <c r="SXV100" s="108"/>
      <c r="SXW100" s="108"/>
      <c r="SXX100" s="108"/>
      <c r="SXY100" s="108"/>
      <c r="SXZ100" s="108"/>
      <c r="SYA100" s="108"/>
      <c r="SYB100" s="108"/>
      <c r="SYC100" s="108"/>
      <c r="SYD100" s="108"/>
      <c r="SYE100" s="108"/>
      <c r="SYF100" s="108"/>
      <c r="SYG100" s="108"/>
      <c r="SYH100" s="108"/>
      <c r="SYI100" s="108"/>
      <c r="SYJ100" s="108"/>
      <c r="SYK100" s="108"/>
      <c r="SYL100" s="108"/>
      <c r="SYM100" s="108"/>
      <c r="SYN100" s="108"/>
      <c r="SYO100" s="108"/>
      <c r="SYP100" s="108"/>
      <c r="SYQ100" s="108"/>
      <c r="SYR100" s="108"/>
      <c r="SYS100" s="108"/>
      <c r="SYT100" s="108"/>
      <c r="SYU100" s="108"/>
      <c r="SYV100" s="108"/>
      <c r="SYW100" s="108"/>
      <c r="SYX100" s="108"/>
      <c r="SYY100" s="108"/>
      <c r="SYZ100" s="108"/>
      <c r="SZA100" s="108"/>
      <c r="SZB100" s="108"/>
      <c r="SZC100" s="108"/>
      <c r="SZD100" s="108"/>
      <c r="SZE100" s="108"/>
      <c r="SZF100" s="108"/>
      <c r="SZG100" s="108"/>
      <c r="SZH100" s="108"/>
      <c r="SZI100" s="108"/>
      <c r="SZJ100" s="108"/>
      <c r="SZK100" s="108"/>
      <c r="SZL100" s="108"/>
      <c r="SZM100" s="108"/>
      <c r="SZN100" s="108"/>
      <c r="SZO100" s="108"/>
      <c r="SZP100" s="108"/>
      <c r="SZQ100" s="108"/>
      <c r="SZR100" s="108"/>
      <c r="SZS100" s="108"/>
      <c r="SZT100" s="108"/>
      <c r="SZU100" s="108"/>
      <c r="SZV100" s="108"/>
      <c r="SZW100" s="108"/>
      <c r="SZX100" s="108"/>
      <c r="SZY100" s="108"/>
      <c r="SZZ100" s="108"/>
      <c r="TAA100" s="108"/>
      <c r="TAB100" s="108"/>
      <c r="TAC100" s="108"/>
      <c r="TAD100" s="108"/>
      <c r="TAE100" s="108"/>
      <c r="TAF100" s="108"/>
      <c r="TAG100" s="108"/>
      <c r="TAH100" s="108"/>
      <c r="TAI100" s="108"/>
      <c r="TAJ100" s="108"/>
      <c r="TAK100" s="108"/>
      <c r="TAL100" s="108"/>
      <c r="TAM100" s="108"/>
      <c r="TAN100" s="108"/>
      <c r="TAO100" s="108"/>
      <c r="TAP100" s="108"/>
      <c r="TAQ100" s="108"/>
      <c r="TAR100" s="108"/>
      <c r="TAS100" s="108"/>
      <c r="TAT100" s="108"/>
      <c r="TAU100" s="108"/>
      <c r="TAV100" s="108"/>
      <c r="TAW100" s="108"/>
      <c r="TAX100" s="108"/>
      <c r="TAY100" s="108"/>
      <c r="TAZ100" s="108"/>
      <c r="TBA100" s="108"/>
      <c r="TBB100" s="108"/>
      <c r="TBC100" s="108"/>
      <c r="TBD100" s="108"/>
      <c r="TBE100" s="108"/>
      <c r="TBF100" s="108"/>
      <c r="TBG100" s="108"/>
      <c r="TBH100" s="108"/>
      <c r="TBI100" s="108"/>
      <c r="TBJ100" s="108"/>
      <c r="TBK100" s="108"/>
      <c r="TBL100" s="108"/>
      <c r="TBM100" s="108"/>
      <c r="TBN100" s="108"/>
      <c r="TBO100" s="108"/>
      <c r="TBP100" s="108"/>
      <c r="TBQ100" s="108"/>
      <c r="TBR100" s="108"/>
      <c r="TBS100" s="108"/>
      <c r="TBT100" s="108"/>
      <c r="TBU100" s="108"/>
      <c r="TBV100" s="108"/>
      <c r="TBW100" s="108"/>
      <c r="TBX100" s="108"/>
      <c r="TBY100" s="108"/>
      <c r="TBZ100" s="108"/>
      <c r="TCA100" s="108"/>
      <c r="TCB100" s="108"/>
      <c r="TCC100" s="108"/>
      <c r="TCD100" s="108"/>
      <c r="TCE100" s="108"/>
      <c r="TCF100" s="108"/>
      <c r="TCG100" s="108"/>
      <c r="TCH100" s="108"/>
      <c r="TCI100" s="108"/>
      <c r="TCJ100" s="108"/>
      <c r="TCK100" s="108"/>
      <c r="TCL100" s="108"/>
      <c r="TCM100" s="108"/>
      <c r="TCN100" s="108"/>
      <c r="TCO100" s="108"/>
      <c r="TCP100" s="108"/>
      <c r="TCQ100" s="108"/>
      <c r="TCR100" s="108"/>
      <c r="TCS100" s="108"/>
      <c r="TCT100" s="108"/>
      <c r="TCU100" s="108"/>
      <c r="TCV100" s="108"/>
      <c r="TCW100" s="108"/>
      <c r="TCX100" s="108"/>
      <c r="TCY100" s="108"/>
      <c r="TCZ100" s="108"/>
      <c r="TDA100" s="108"/>
      <c r="TDB100" s="108"/>
      <c r="TDC100" s="108"/>
      <c r="TDD100" s="108"/>
      <c r="TDE100" s="108"/>
      <c r="TDF100" s="108"/>
      <c r="TDG100" s="108"/>
      <c r="TDH100" s="108"/>
      <c r="TDI100" s="108"/>
      <c r="TDJ100" s="108"/>
      <c r="TDK100" s="108"/>
      <c r="TDL100" s="108"/>
      <c r="TDM100" s="108"/>
      <c r="TDN100" s="108"/>
      <c r="TDO100" s="108"/>
      <c r="TDP100" s="108"/>
      <c r="TDQ100" s="108"/>
      <c r="TDR100" s="108"/>
      <c r="TDS100" s="108"/>
      <c r="TDT100" s="108"/>
      <c r="TDU100" s="108"/>
      <c r="TDV100" s="108"/>
      <c r="TDW100" s="108"/>
      <c r="TDX100" s="108"/>
      <c r="TDY100" s="108"/>
      <c r="TDZ100" s="108"/>
      <c r="TEA100" s="108"/>
      <c r="TEB100" s="108"/>
      <c r="TEC100" s="108"/>
      <c r="TED100" s="108"/>
      <c r="TEE100" s="108"/>
      <c r="TEF100" s="108"/>
      <c r="TEG100" s="108"/>
      <c r="TEH100" s="108"/>
      <c r="TEI100" s="108"/>
      <c r="TEJ100" s="108"/>
      <c r="TEK100" s="108"/>
      <c r="TEL100" s="108"/>
      <c r="TEM100" s="108"/>
      <c r="TEN100" s="108"/>
      <c r="TEO100" s="108"/>
      <c r="TEP100" s="108"/>
      <c r="TEQ100" s="108"/>
      <c r="TER100" s="108"/>
      <c r="TES100" s="108"/>
      <c r="TET100" s="108"/>
      <c r="TEU100" s="108"/>
      <c r="TEV100" s="108"/>
      <c r="TEW100" s="108"/>
      <c r="TEX100" s="108"/>
      <c r="TEY100" s="108"/>
      <c r="TEZ100" s="108"/>
      <c r="TFA100" s="108"/>
      <c r="TFB100" s="108"/>
      <c r="TFC100" s="108"/>
      <c r="TFD100" s="108"/>
      <c r="TFE100" s="108"/>
      <c r="TFF100" s="108"/>
      <c r="TFG100" s="108"/>
      <c r="TFH100" s="108"/>
      <c r="TFI100" s="108"/>
      <c r="TFJ100" s="108"/>
      <c r="TFK100" s="108"/>
      <c r="TFL100" s="108"/>
      <c r="TFM100" s="108"/>
      <c r="TFN100" s="108"/>
      <c r="TFO100" s="108"/>
      <c r="TFP100" s="108"/>
      <c r="TFQ100" s="108"/>
      <c r="TFR100" s="108"/>
      <c r="TFS100" s="108"/>
      <c r="TFT100" s="108"/>
      <c r="TFU100" s="108"/>
      <c r="TFV100" s="108"/>
      <c r="TFW100" s="108"/>
      <c r="TFX100" s="108"/>
      <c r="TFY100" s="108"/>
      <c r="TFZ100" s="108"/>
      <c r="TGA100" s="108"/>
      <c r="TGB100" s="108"/>
      <c r="TGC100" s="108"/>
      <c r="TGD100" s="108"/>
      <c r="TGE100" s="108"/>
      <c r="TGF100" s="108"/>
      <c r="TGG100" s="108"/>
      <c r="TGH100" s="108"/>
      <c r="TGI100" s="108"/>
      <c r="TGJ100" s="108"/>
      <c r="TGK100" s="108"/>
      <c r="TGL100" s="108"/>
      <c r="TGM100" s="108"/>
      <c r="TGN100" s="108"/>
      <c r="TGO100" s="108"/>
      <c r="TGP100" s="108"/>
      <c r="TGQ100" s="108"/>
      <c r="TGR100" s="108"/>
      <c r="TGS100" s="108"/>
      <c r="TGT100" s="108"/>
      <c r="TGU100" s="108"/>
      <c r="TGV100" s="108"/>
      <c r="TGW100" s="108"/>
      <c r="TGX100" s="108"/>
      <c r="TGY100" s="108"/>
      <c r="TGZ100" s="108"/>
      <c r="THA100" s="108"/>
      <c r="THB100" s="108"/>
      <c r="THC100" s="108"/>
      <c r="THD100" s="108"/>
      <c r="THE100" s="108"/>
      <c r="THF100" s="108"/>
      <c r="THG100" s="108"/>
      <c r="THH100" s="108"/>
      <c r="THI100" s="108"/>
      <c r="THJ100" s="108"/>
      <c r="THK100" s="108"/>
      <c r="THL100" s="108"/>
      <c r="THM100" s="108"/>
      <c r="THN100" s="108"/>
      <c r="THO100" s="108"/>
      <c r="THP100" s="108"/>
      <c r="THQ100" s="108"/>
      <c r="THR100" s="108"/>
      <c r="THS100" s="108"/>
      <c r="THT100" s="108"/>
      <c r="THU100" s="108"/>
      <c r="THV100" s="108"/>
      <c r="THW100" s="108"/>
      <c r="THX100" s="108"/>
      <c r="THY100" s="108"/>
      <c r="THZ100" s="108"/>
      <c r="TIA100" s="108"/>
      <c r="TIB100" s="108"/>
      <c r="TIC100" s="108"/>
      <c r="TID100" s="108"/>
      <c r="TIE100" s="108"/>
      <c r="TIF100" s="108"/>
      <c r="TIG100" s="108"/>
      <c r="TIH100" s="108"/>
      <c r="TII100" s="108"/>
      <c r="TIJ100" s="108"/>
      <c r="TIK100" s="108"/>
      <c r="TIL100" s="108"/>
      <c r="TIM100" s="108"/>
      <c r="TIN100" s="108"/>
      <c r="TIO100" s="108"/>
      <c r="TIP100" s="108"/>
      <c r="TIQ100" s="108"/>
      <c r="TIR100" s="108"/>
      <c r="TIS100" s="108"/>
      <c r="TIT100" s="108"/>
      <c r="TIU100" s="108"/>
      <c r="TIV100" s="108"/>
      <c r="TIW100" s="108"/>
      <c r="TIX100" s="108"/>
      <c r="TIY100" s="108"/>
      <c r="TIZ100" s="108"/>
      <c r="TJA100" s="108"/>
      <c r="TJB100" s="108"/>
      <c r="TJC100" s="108"/>
      <c r="TJD100" s="108"/>
      <c r="TJE100" s="108"/>
      <c r="TJF100" s="108"/>
      <c r="TJG100" s="108"/>
      <c r="TJH100" s="108"/>
      <c r="TJI100" s="108"/>
      <c r="TJJ100" s="108"/>
      <c r="TJK100" s="108"/>
      <c r="TJL100" s="108"/>
      <c r="TJM100" s="108"/>
      <c r="TJN100" s="108"/>
      <c r="TJO100" s="108"/>
      <c r="TJP100" s="108"/>
      <c r="TJQ100" s="108"/>
      <c r="TJR100" s="108"/>
      <c r="TJS100" s="108"/>
      <c r="TJT100" s="108"/>
      <c r="TJU100" s="108"/>
      <c r="TJV100" s="108"/>
      <c r="TJW100" s="108"/>
      <c r="TJX100" s="108"/>
      <c r="TJY100" s="108"/>
      <c r="TJZ100" s="108"/>
      <c r="TKA100" s="108"/>
      <c r="TKB100" s="108"/>
      <c r="TKC100" s="108"/>
      <c r="TKD100" s="108"/>
      <c r="TKE100" s="108"/>
      <c r="TKF100" s="108"/>
      <c r="TKG100" s="108"/>
      <c r="TKH100" s="108"/>
      <c r="TKI100" s="108"/>
      <c r="TKJ100" s="108"/>
      <c r="TKK100" s="108"/>
      <c r="TKL100" s="108"/>
      <c r="TKM100" s="108"/>
      <c r="TKN100" s="108"/>
      <c r="TKO100" s="108"/>
      <c r="TKP100" s="108"/>
      <c r="TKQ100" s="108"/>
      <c r="TKR100" s="108"/>
      <c r="TKS100" s="108"/>
      <c r="TKT100" s="108"/>
      <c r="TKU100" s="108"/>
      <c r="TKV100" s="108"/>
      <c r="TKW100" s="108"/>
      <c r="TKX100" s="108"/>
      <c r="TKY100" s="108"/>
      <c r="TKZ100" s="108"/>
      <c r="TLA100" s="108"/>
      <c r="TLB100" s="108"/>
      <c r="TLC100" s="108"/>
      <c r="TLD100" s="108"/>
      <c r="TLE100" s="108"/>
      <c r="TLF100" s="108"/>
      <c r="TLG100" s="108"/>
      <c r="TLH100" s="108"/>
      <c r="TLI100" s="108"/>
      <c r="TLJ100" s="108"/>
      <c r="TLK100" s="108"/>
      <c r="TLL100" s="108"/>
      <c r="TLM100" s="108"/>
      <c r="TLN100" s="108"/>
      <c r="TLO100" s="108"/>
      <c r="TLP100" s="108"/>
      <c r="TLQ100" s="108"/>
      <c r="TLR100" s="108"/>
      <c r="TLS100" s="108"/>
      <c r="TLT100" s="108"/>
      <c r="TLU100" s="108"/>
      <c r="TLV100" s="108"/>
      <c r="TLW100" s="108"/>
      <c r="TLX100" s="108"/>
      <c r="TLY100" s="108"/>
      <c r="TLZ100" s="108"/>
      <c r="TMA100" s="108"/>
      <c r="TMB100" s="108"/>
      <c r="TMC100" s="108"/>
      <c r="TMD100" s="108"/>
      <c r="TME100" s="108"/>
      <c r="TMF100" s="108"/>
      <c r="TMG100" s="108"/>
      <c r="TMH100" s="108"/>
      <c r="TMI100" s="108"/>
      <c r="TMJ100" s="108"/>
      <c r="TMK100" s="108"/>
      <c r="TML100" s="108"/>
      <c r="TMM100" s="108"/>
      <c r="TMN100" s="108"/>
      <c r="TMO100" s="108"/>
      <c r="TMP100" s="108"/>
      <c r="TMQ100" s="108"/>
      <c r="TMR100" s="108"/>
      <c r="TMS100" s="108"/>
      <c r="TMT100" s="108"/>
      <c r="TMU100" s="108"/>
      <c r="TMV100" s="108"/>
      <c r="TMW100" s="108"/>
      <c r="TMX100" s="108"/>
      <c r="TMY100" s="108"/>
      <c r="TMZ100" s="108"/>
      <c r="TNA100" s="108"/>
      <c r="TNB100" s="108"/>
      <c r="TNC100" s="108"/>
      <c r="TND100" s="108"/>
      <c r="TNE100" s="108"/>
      <c r="TNF100" s="108"/>
      <c r="TNG100" s="108"/>
      <c r="TNH100" s="108"/>
      <c r="TNI100" s="108"/>
      <c r="TNJ100" s="108"/>
      <c r="TNK100" s="108"/>
      <c r="TNL100" s="108"/>
      <c r="TNM100" s="108"/>
      <c r="TNN100" s="108"/>
      <c r="TNO100" s="108"/>
      <c r="TNP100" s="108"/>
      <c r="TNQ100" s="108"/>
      <c r="TNR100" s="108"/>
      <c r="TNS100" s="108"/>
      <c r="TNT100" s="108"/>
      <c r="TNU100" s="108"/>
      <c r="TNV100" s="108"/>
      <c r="TNW100" s="108"/>
      <c r="TNX100" s="108"/>
      <c r="TNY100" s="108"/>
      <c r="TNZ100" s="108"/>
      <c r="TOA100" s="108"/>
      <c r="TOB100" s="108"/>
      <c r="TOC100" s="108"/>
      <c r="TOD100" s="108"/>
      <c r="TOE100" s="108"/>
      <c r="TOF100" s="108"/>
      <c r="TOG100" s="108"/>
      <c r="TOH100" s="108"/>
      <c r="TOI100" s="108"/>
      <c r="TOJ100" s="108"/>
      <c r="TOK100" s="108"/>
      <c r="TOL100" s="108"/>
      <c r="TOM100" s="108"/>
      <c r="TON100" s="108"/>
      <c r="TOO100" s="108"/>
      <c r="TOP100" s="108"/>
      <c r="TOQ100" s="108"/>
      <c r="TOR100" s="108"/>
      <c r="TOS100" s="108"/>
      <c r="TOT100" s="108"/>
      <c r="TOU100" s="108"/>
      <c r="TOV100" s="108"/>
      <c r="TOW100" s="108"/>
      <c r="TOX100" s="108"/>
      <c r="TOY100" s="108"/>
      <c r="TOZ100" s="108"/>
      <c r="TPA100" s="108"/>
      <c r="TPB100" s="108"/>
      <c r="TPC100" s="108"/>
      <c r="TPD100" s="108"/>
      <c r="TPE100" s="108"/>
      <c r="TPF100" s="108"/>
      <c r="TPG100" s="108"/>
      <c r="TPH100" s="108"/>
      <c r="TPI100" s="108"/>
      <c r="TPJ100" s="108"/>
      <c r="TPK100" s="108"/>
      <c r="TPL100" s="108"/>
      <c r="TPM100" s="108"/>
      <c r="TPN100" s="108"/>
      <c r="TPO100" s="108"/>
      <c r="TPP100" s="108"/>
      <c r="TPQ100" s="108"/>
      <c r="TPR100" s="108"/>
      <c r="TPS100" s="108"/>
      <c r="TPT100" s="108"/>
      <c r="TPU100" s="108"/>
      <c r="TPV100" s="108"/>
      <c r="TPW100" s="108"/>
      <c r="TPX100" s="108"/>
      <c r="TPY100" s="108"/>
      <c r="TPZ100" s="108"/>
      <c r="TQA100" s="108"/>
      <c r="TQB100" s="108"/>
      <c r="TQC100" s="108"/>
      <c r="TQD100" s="108"/>
      <c r="TQE100" s="108"/>
      <c r="TQF100" s="108"/>
      <c r="TQG100" s="108"/>
      <c r="TQH100" s="108"/>
      <c r="TQI100" s="108"/>
      <c r="TQJ100" s="108"/>
      <c r="TQK100" s="108"/>
      <c r="TQL100" s="108"/>
      <c r="TQM100" s="108"/>
      <c r="TQN100" s="108"/>
      <c r="TQO100" s="108"/>
      <c r="TQP100" s="108"/>
      <c r="TQQ100" s="108"/>
      <c r="TQR100" s="108"/>
      <c r="TQS100" s="108"/>
      <c r="TQT100" s="108"/>
      <c r="TQU100" s="108"/>
      <c r="TQV100" s="108"/>
      <c r="TQW100" s="108"/>
      <c r="TQX100" s="108"/>
      <c r="TQY100" s="108"/>
      <c r="TQZ100" s="108"/>
      <c r="TRA100" s="108"/>
      <c r="TRB100" s="108"/>
      <c r="TRC100" s="108"/>
      <c r="TRD100" s="108"/>
      <c r="TRE100" s="108"/>
      <c r="TRF100" s="108"/>
      <c r="TRG100" s="108"/>
      <c r="TRH100" s="108"/>
      <c r="TRI100" s="108"/>
      <c r="TRJ100" s="108"/>
      <c r="TRK100" s="108"/>
      <c r="TRL100" s="108"/>
      <c r="TRM100" s="108"/>
      <c r="TRN100" s="108"/>
      <c r="TRO100" s="108"/>
      <c r="TRP100" s="108"/>
      <c r="TRQ100" s="108"/>
      <c r="TRR100" s="108"/>
      <c r="TRS100" s="108"/>
      <c r="TRT100" s="108"/>
      <c r="TRU100" s="108"/>
      <c r="TRV100" s="108"/>
      <c r="TRW100" s="108"/>
      <c r="TRX100" s="108"/>
      <c r="TRY100" s="108"/>
      <c r="TRZ100" s="108"/>
      <c r="TSA100" s="108"/>
      <c r="TSB100" s="108"/>
      <c r="TSC100" s="108"/>
      <c r="TSD100" s="108"/>
      <c r="TSE100" s="108"/>
      <c r="TSF100" s="108"/>
      <c r="TSG100" s="108"/>
      <c r="TSH100" s="108"/>
      <c r="TSI100" s="108"/>
      <c r="TSJ100" s="108"/>
      <c r="TSK100" s="108"/>
      <c r="TSL100" s="108"/>
      <c r="TSM100" s="108"/>
      <c r="TSN100" s="108"/>
      <c r="TSO100" s="108"/>
      <c r="TSP100" s="108"/>
      <c r="TSQ100" s="108"/>
      <c r="TSR100" s="108"/>
      <c r="TSS100" s="108"/>
      <c r="TST100" s="108"/>
      <c r="TSU100" s="108"/>
      <c r="TSV100" s="108"/>
      <c r="TSW100" s="108"/>
      <c r="TSX100" s="108"/>
      <c r="TSY100" s="108"/>
      <c r="TSZ100" s="108"/>
      <c r="TTA100" s="108"/>
      <c r="TTB100" s="108"/>
      <c r="TTC100" s="108"/>
      <c r="TTD100" s="108"/>
      <c r="TTE100" s="108"/>
      <c r="TTF100" s="108"/>
      <c r="TTG100" s="108"/>
      <c r="TTH100" s="108"/>
      <c r="TTI100" s="108"/>
      <c r="TTJ100" s="108"/>
      <c r="TTK100" s="108"/>
      <c r="TTL100" s="108"/>
      <c r="TTM100" s="108"/>
      <c r="TTN100" s="108"/>
      <c r="TTO100" s="108"/>
      <c r="TTP100" s="108"/>
      <c r="TTQ100" s="108"/>
      <c r="TTR100" s="108"/>
      <c r="TTS100" s="108"/>
      <c r="TTT100" s="108"/>
      <c r="TTU100" s="108"/>
      <c r="TTV100" s="108"/>
      <c r="TTW100" s="108"/>
      <c r="TTX100" s="108"/>
      <c r="TTY100" s="108"/>
      <c r="TTZ100" s="108"/>
      <c r="TUA100" s="108"/>
      <c r="TUB100" s="108"/>
      <c r="TUC100" s="108"/>
      <c r="TUD100" s="108"/>
      <c r="TUE100" s="108"/>
      <c r="TUF100" s="108"/>
      <c r="TUG100" s="108"/>
      <c r="TUH100" s="108"/>
      <c r="TUI100" s="108"/>
      <c r="TUJ100" s="108"/>
      <c r="TUK100" s="108"/>
      <c r="TUL100" s="108"/>
      <c r="TUM100" s="108"/>
      <c r="TUN100" s="108"/>
      <c r="TUO100" s="108"/>
      <c r="TUP100" s="108"/>
      <c r="TUQ100" s="108"/>
      <c r="TUR100" s="108"/>
      <c r="TUS100" s="108"/>
      <c r="TUT100" s="108"/>
      <c r="TUU100" s="108"/>
      <c r="TUV100" s="108"/>
      <c r="TUW100" s="108"/>
      <c r="TUX100" s="108"/>
      <c r="TUY100" s="108"/>
      <c r="TUZ100" s="108"/>
      <c r="TVA100" s="108"/>
      <c r="TVB100" s="108"/>
      <c r="TVC100" s="108"/>
      <c r="TVD100" s="108"/>
      <c r="TVE100" s="108"/>
      <c r="TVF100" s="108"/>
      <c r="TVG100" s="108"/>
      <c r="TVH100" s="108"/>
      <c r="TVI100" s="108"/>
      <c r="TVJ100" s="108"/>
      <c r="TVK100" s="108"/>
      <c r="TVL100" s="108"/>
      <c r="TVM100" s="108"/>
      <c r="TVN100" s="108"/>
      <c r="TVO100" s="108"/>
      <c r="TVP100" s="108"/>
      <c r="TVQ100" s="108"/>
      <c r="TVR100" s="108"/>
      <c r="TVS100" s="108"/>
      <c r="TVT100" s="108"/>
      <c r="TVU100" s="108"/>
      <c r="TVV100" s="108"/>
      <c r="TVW100" s="108"/>
      <c r="TVX100" s="108"/>
      <c r="TVY100" s="108"/>
      <c r="TVZ100" s="108"/>
      <c r="TWA100" s="108"/>
      <c r="TWB100" s="108"/>
      <c r="TWC100" s="108"/>
      <c r="TWD100" s="108"/>
      <c r="TWE100" s="108"/>
      <c r="TWF100" s="108"/>
      <c r="TWG100" s="108"/>
      <c r="TWH100" s="108"/>
      <c r="TWI100" s="108"/>
      <c r="TWJ100" s="108"/>
      <c r="TWK100" s="108"/>
      <c r="TWL100" s="108"/>
      <c r="TWM100" s="108"/>
      <c r="TWN100" s="108"/>
      <c r="TWO100" s="108"/>
      <c r="TWP100" s="108"/>
      <c r="TWQ100" s="108"/>
      <c r="TWR100" s="108"/>
      <c r="TWS100" s="108"/>
      <c r="TWT100" s="108"/>
      <c r="TWU100" s="108"/>
      <c r="TWV100" s="108"/>
      <c r="TWW100" s="108"/>
      <c r="TWX100" s="108"/>
      <c r="TWY100" s="108"/>
      <c r="TWZ100" s="108"/>
      <c r="TXA100" s="108"/>
      <c r="TXB100" s="108"/>
      <c r="TXC100" s="108"/>
      <c r="TXD100" s="108"/>
      <c r="TXE100" s="108"/>
      <c r="TXF100" s="108"/>
      <c r="TXG100" s="108"/>
      <c r="TXH100" s="108"/>
      <c r="TXI100" s="108"/>
      <c r="TXJ100" s="108"/>
      <c r="TXK100" s="108"/>
      <c r="TXL100" s="108"/>
      <c r="TXM100" s="108"/>
      <c r="TXN100" s="108"/>
      <c r="TXO100" s="108"/>
      <c r="TXP100" s="108"/>
      <c r="TXQ100" s="108"/>
      <c r="TXR100" s="108"/>
      <c r="TXS100" s="108"/>
      <c r="TXT100" s="108"/>
      <c r="TXU100" s="108"/>
      <c r="TXV100" s="108"/>
      <c r="TXW100" s="108"/>
      <c r="TXX100" s="108"/>
      <c r="TXY100" s="108"/>
      <c r="TXZ100" s="108"/>
      <c r="TYA100" s="108"/>
      <c r="TYB100" s="108"/>
      <c r="TYC100" s="108"/>
      <c r="TYD100" s="108"/>
      <c r="TYE100" s="108"/>
      <c r="TYF100" s="108"/>
      <c r="TYG100" s="108"/>
      <c r="TYH100" s="108"/>
      <c r="TYI100" s="108"/>
      <c r="TYJ100" s="108"/>
      <c r="TYK100" s="108"/>
      <c r="TYL100" s="108"/>
      <c r="TYM100" s="108"/>
      <c r="TYN100" s="108"/>
      <c r="TYO100" s="108"/>
      <c r="TYP100" s="108"/>
      <c r="TYQ100" s="108"/>
      <c r="TYR100" s="108"/>
      <c r="TYS100" s="108"/>
      <c r="TYT100" s="108"/>
      <c r="TYU100" s="108"/>
      <c r="TYV100" s="108"/>
      <c r="TYW100" s="108"/>
      <c r="TYX100" s="108"/>
      <c r="TYY100" s="108"/>
      <c r="TYZ100" s="108"/>
      <c r="TZA100" s="108"/>
      <c r="TZB100" s="108"/>
      <c r="TZC100" s="108"/>
      <c r="TZD100" s="108"/>
      <c r="TZE100" s="108"/>
      <c r="TZF100" s="108"/>
      <c r="TZG100" s="108"/>
      <c r="TZH100" s="108"/>
      <c r="TZI100" s="108"/>
      <c r="TZJ100" s="108"/>
      <c r="TZK100" s="108"/>
      <c r="TZL100" s="108"/>
      <c r="TZM100" s="108"/>
      <c r="TZN100" s="108"/>
      <c r="TZO100" s="108"/>
      <c r="TZP100" s="108"/>
      <c r="TZQ100" s="108"/>
      <c r="TZR100" s="108"/>
      <c r="TZS100" s="108"/>
      <c r="TZT100" s="108"/>
      <c r="TZU100" s="108"/>
      <c r="TZV100" s="108"/>
      <c r="TZW100" s="108"/>
      <c r="TZX100" s="108"/>
      <c r="TZY100" s="108"/>
      <c r="TZZ100" s="108"/>
      <c r="UAA100" s="108"/>
      <c r="UAB100" s="108"/>
      <c r="UAC100" s="108"/>
      <c r="UAD100" s="108"/>
      <c r="UAE100" s="108"/>
      <c r="UAF100" s="108"/>
      <c r="UAG100" s="108"/>
      <c r="UAH100" s="108"/>
      <c r="UAI100" s="108"/>
      <c r="UAJ100" s="108"/>
      <c r="UAK100" s="108"/>
      <c r="UAL100" s="108"/>
      <c r="UAM100" s="108"/>
      <c r="UAN100" s="108"/>
      <c r="UAO100" s="108"/>
      <c r="UAP100" s="108"/>
      <c r="UAQ100" s="108"/>
      <c r="UAR100" s="108"/>
      <c r="UAS100" s="108"/>
      <c r="UAT100" s="108"/>
      <c r="UAU100" s="108"/>
      <c r="UAV100" s="108"/>
      <c r="UAW100" s="108"/>
      <c r="UAX100" s="108"/>
      <c r="UAY100" s="108"/>
      <c r="UAZ100" s="108"/>
      <c r="UBA100" s="108"/>
      <c r="UBB100" s="108"/>
      <c r="UBC100" s="108"/>
      <c r="UBD100" s="108"/>
      <c r="UBE100" s="108"/>
      <c r="UBF100" s="108"/>
      <c r="UBG100" s="108"/>
      <c r="UBH100" s="108"/>
      <c r="UBI100" s="108"/>
      <c r="UBJ100" s="108"/>
      <c r="UBK100" s="108"/>
      <c r="UBL100" s="108"/>
      <c r="UBM100" s="108"/>
      <c r="UBN100" s="108"/>
      <c r="UBO100" s="108"/>
      <c r="UBP100" s="108"/>
      <c r="UBQ100" s="108"/>
      <c r="UBR100" s="108"/>
      <c r="UBS100" s="108"/>
      <c r="UBT100" s="108"/>
      <c r="UBU100" s="108"/>
      <c r="UBV100" s="108"/>
      <c r="UBW100" s="108"/>
      <c r="UBX100" s="108"/>
      <c r="UBY100" s="108"/>
      <c r="UBZ100" s="108"/>
      <c r="UCA100" s="108"/>
      <c r="UCB100" s="108"/>
      <c r="UCC100" s="108"/>
      <c r="UCD100" s="108"/>
      <c r="UCE100" s="108"/>
      <c r="UCF100" s="108"/>
      <c r="UCG100" s="108"/>
      <c r="UCH100" s="108"/>
      <c r="UCI100" s="108"/>
      <c r="UCJ100" s="108"/>
      <c r="UCK100" s="108"/>
      <c r="UCL100" s="108"/>
      <c r="UCM100" s="108"/>
      <c r="UCN100" s="108"/>
      <c r="UCO100" s="108"/>
      <c r="UCP100" s="108"/>
      <c r="UCQ100" s="108"/>
      <c r="UCR100" s="108"/>
      <c r="UCS100" s="108"/>
      <c r="UCT100" s="108"/>
      <c r="UCU100" s="108"/>
      <c r="UCV100" s="108"/>
      <c r="UCW100" s="108"/>
      <c r="UCX100" s="108"/>
      <c r="UCY100" s="108"/>
      <c r="UCZ100" s="108"/>
      <c r="UDA100" s="108"/>
      <c r="UDB100" s="108"/>
      <c r="UDC100" s="108"/>
      <c r="UDD100" s="108"/>
      <c r="UDE100" s="108"/>
      <c r="UDF100" s="108"/>
      <c r="UDG100" s="108"/>
      <c r="UDH100" s="108"/>
      <c r="UDI100" s="108"/>
      <c r="UDJ100" s="108"/>
      <c r="UDK100" s="108"/>
      <c r="UDL100" s="108"/>
      <c r="UDM100" s="108"/>
      <c r="UDN100" s="108"/>
      <c r="UDO100" s="108"/>
      <c r="UDP100" s="108"/>
      <c r="UDQ100" s="108"/>
      <c r="UDR100" s="108"/>
      <c r="UDS100" s="108"/>
      <c r="UDT100" s="108"/>
      <c r="UDU100" s="108"/>
      <c r="UDV100" s="108"/>
      <c r="UDW100" s="108"/>
      <c r="UDX100" s="108"/>
      <c r="UDY100" s="108"/>
      <c r="UDZ100" s="108"/>
      <c r="UEA100" s="108"/>
      <c r="UEB100" s="108"/>
      <c r="UEC100" s="108"/>
      <c r="UED100" s="108"/>
      <c r="UEE100" s="108"/>
      <c r="UEF100" s="108"/>
      <c r="UEG100" s="108"/>
      <c r="UEH100" s="108"/>
      <c r="UEI100" s="108"/>
      <c r="UEJ100" s="108"/>
      <c r="UEK100" s="108"/>
      <c r="UEL100" s="108"/>
      <c r="UEM100" s="108"/>
      <c r="UEN100" s="108"/>
      <c r="UEO100" s="108"/>
      <c r="UEP100" s="108"/>
      <c r="UEQ100" s="108"/>
      <c r="UER100" s="108"/>
      <c r="UES100" s="108"/>
      <c r="UET100" s="108"/>
      <c r="UEU100" s="108"/>
      <c r="UEV100" s="108"/>
      <c r="UEW100" s="108"/>
      <c r="UEX100" s="108"/>
      <c r="UEY100" s="108"/>
      <c r="UEZ100" s="108"/>
      <c r="UFA100" s="108"/>
      <c r="UFB100" s="108"/>
      <c r="UFC100" s="108"/>
      <c r="UFD100" s="108"/>
      <c r="UFE100" s="108"/>
      <c r="UFF100" s="108"/>
      <c r="UFG100" s="108"/>
      <c r="UFH100" s="108"/>
      <c r="UFI100" s="108"/>
      <c r="UFJ100" s="108"/>
      <c r="UFK100" s="108"/>
      <c r="UFL100" s="108"/>
      <c r="UFM100" s="108"/>
      <c r="UFN100" s="108"/>
      <c r="UFO100" s="108"/>
      <c r="UFP100" s="108"/>
      <c r="UFQ100" s="108"/>
      <c r="UFR100" s="108"/>
      <c r="UFS100" s="108"/>
      <c r="UFT100" s="108"/>
      <c r="UFU100" s="108"/>
      <c r="UFV100" s="108"/>
      <c r="UFW100" s="108"/>
      <c r="UFX100" s="108"/>
      <c r="UFY100" s="108"/>
      <c r="UFZ100" s="108"/>
      <c r="UGA100" s="108"/>
      <c r="UGB100" s="108"/>
      <c r="UGC100" s="108"/>
      <c r="UGD100" s="108"/>
      <c r="UGE100" s="108"/>
      <c r="UGF100" s="108"/>
      <c r="UGG100" s="108"/>
      <c r="UGH100" s="108"/>
      <c r="UGI100" s="108"/>
      <c r="UGJ100" s="108"/>
      <c r="UGK100" s="108"/>
      <c r="UGL100" s="108"/>
      <c r="UGM100" s="108"/>
      <c r="UGN100" s="108"/>
      <c r="UGO100" s="108"/>
      <c r="UGP100" s="108"/>
      <c r="UGQ100" s="108"/>
      <c r="UGR100" s="108"/>
      <c r="UGS100" s="108"/>
      <c r="UGT100" s="108"/>
      <c r="UGU100" s="108"/>
      <c r="UGV100" s="108"/>
      <c r="UGW100" s="108"/>
      <c r="UGX100" s="108"/>
      <c r="UGY100" s="108"/>
      <c r="UGZ100" s="108"/>
      <c r="UHA100" s="108"/>
      <c r="UHB100" s="108"/>
      <c r="UHC100" s="108"/>
      <c r="UHD100" s="108"/>
      <c r="UHE100" s="108"/>
      <c r="UHF100" s="108"/>
      <c r="UHG100" s="108"/>
      <c r="UHH100" s="108"/>
      <c r="UHI100" s="108"/>
      <c r="UHJ100" s="108"/>
      <c r="UHK100" s="108"/>
      <c r="UHL100" s="108"/>
      <c r="UHM100" s="108"/>
      <c r="UHN100" s="108"/>
      <c r="UHO100" s="108"/>
      <c r="UHP100" s="108"/>
      <c r="UHQ100" s="108"/>
      <c r="UHR100" s="108"/>
      <c r="UHS100" s="108"/>
      <c r="UHT100" s="108"/>
      <c r="UHU100" s="108"/>
      <c r="UHV100" s="108"/>
      <c r="UHW100" s="108"/>
      <c r="UHX100" s="108"/>
      <c r="UHY100" s="108"/>
      <c r="UHZ100" s="108"/>
      <c r="UIA100" s="108"/>
      <c r="UIB100" s="108"/>
      <c r="UIC100" s="108"/>
      <c r="UID100" s="108"/>
      <c r="UIE100" s="108"/>
      <c r="UIF100" s="108"/>
      <c r="UIG100" s="108"/>
      <c r="UIH100" s="108"/>
      <c r="UII100" s="108"/>
      <c r="UIJ100" s="108"/>
      <c r="UIK100" s="108"/>
      <c r="UIL100" s="108"/>
      <c r="UIM100" s="108"/>
      <c r="UIN100" s="108"/>
      <c r="UIO100" s="108"/>
      <c r="UIP100" s="108"/>
      <c r="UIQ100" s="108"/>
      <c r="UIR100" s="108"/>
      <c r="UIS100" s="108"/>
      <c r="UIT100" s="108"/>
      <c r="UIU100" s="108"/>
      <c r="UIV100" s="108"/>
      <c r="UIW100" s="108"/>
      <c r="UIX100" s="108"/>
      <c r="UIY100" s="108"/>
      <c r="UIZ100" s="108"/>
      <c r="UJA100" s="108"/>
      <c r="UJB100" s="108"/>
      <c r="UJC100" s="108"/>
      <c r="UJD100" s="108"/>
      <c r="UJE100" s="108"/>
      <c r="UJF100" s="108"/>
      <c r="UJG100" s="108"/>
      <c r="UJH100" s="108"/>
      <c r="UJI100" s="108"/>
      <c r="UJJ100" s="108"/>
      <c r="UJK100" s="108"/>
      <c r="UJL100" s="108"/>
      <c r="UJM100" s="108"/>
      <c r="UJN100" s="108"/>
      <c r="UJO100" s="108"/>
      <c r="UJP100" s="108"/>
      <c r="UJQ100" s="108"/>
      <c r="UJR100" s="108"/>
      <c r="UJS100" s="108"/>
      <c r="UJT100" s="108"/>
      <c r="UJU100" s="108"/>
      <c r="UJV100" s="108"/>
      <c r="UJW100" s="108"/>
      <c r="UJX100" s="108"/>
      <c r="UJY100" s="108"/>
      <c r="UJZ100" s="108"/>
      <c r="UKA100" s="108"/>
      <c r="UKB100" s="108"/>
      <c r="UKC100" s="108"/>
      <c r="UKD100" s="108"/>
      <c r="UKE100" s="108"/>
      <c r="UKF100" s="108"/>
      <c r="UKG100" s="108"/>
      <c r="UKH100" s="108"/>
      <c r="UKI100" s="108"/>
      <c r="UKJ100" s="108"/>
      <c r="UKK100" s="108"/>
      <c r="UKL100" s="108"/>
      <c r="UKM100" s="108"/>
      <c r="UKN100" s="108"/>
      <c r="UKO100" s="108"/>
      <c r="UKP100" s="108"/>
      <c r="UKQ100" s="108"/>
      <c r="UKR100" s="108"/>
      <c r="UKS100" s="108"/>
      <c r="UKT100" s="108"/>
      <c r="UKU100" s="108"/>
      <c r="UKV100" s="108"/>
      <c r="UKW100" s="108"/>
      <c r="UKX100" s="108"/>
      <c r="UKY100" s="108"/>
      <c r="UKZ100" s="108"/>
      <c r="ULA100" s="108"/>
      <c r="ULB100" s="108"/>
      <c r="ULC100" s="108"/>
      <c r="ULD100" s="108"/>
      <c r="ULE100" s="108"/>
      <c r="ULF100" s="108"/>
      <c r="ULG100" s="108"/>
      <c r="ULH100" s="108"/>
      <c r="ULI100" s="108"/>
      <c r="ULJ100" s="108"/>
      <c r="ULK100" s="108"/>
      <c r="ULL100" s="108"/>
      <c r="ULM100" s="108"/>
      <c r="ULN100" s="108"/>
      <c r="ULO100" s="108"/>
      <c r="ULP100" s="108"/>
      <c r="ULQ100" s="108"/>
      <c r="ULR100" s="108"/>
      <c r="ULS100" s="108"/>
      <c r="ULT100" s="108"/>
      <c r="ULU100" s="108"/>
      <c r="ULV100" s="108"/>
      <c r="ULW100" s="108"/>
      <c r="ULX100" s="108"/>
      <c r="ULY100" s="108"/>
      <c r="ULZ100" s="108"/>
      <c r="UMA100" s="108"/>
      <c r="UMB100" s="108"/>
      <c r="UMC100" s="108"/>
      <c r="UMD100" s="108"/>
      <c r="UME100" s="108"/>
      <c r="UMF100" s="108"/>
      <c r="UMG100" s="108"/>
      <c r="UMH100" s="108"/>
      <c r="UMI100" s="108"/>
      <c r="UMJ100" s="108"/>
      <c r="UMK100" s="108"/>
      <c r="UML100" s="108"/>
      <c r="UMM100" s="108"/>
      <c r="UMN100" s="108"/>
      <c r="UMO100" s="108"/>
      <c r="UMP100" s="108"/>
      <c r="UMQ100" s="108"/>
      <c r="UMR100" s="108"/>
      <c r="UMS100" s="108"/>
      <c r="UMT100" s="108"/>
      <c r="UMU100" s="108"/>
      <c r="UMV100" s="108"/>
      <c r="UMW100" s="108"/>
      <c r="UMX100" s="108"/>
      <c r="UMY100" s="108"/>
      <c r="UMZ100" s="108"/>
      <c r="UNA100" s="108"/>
      <c r="UNB100" s="108"/>
      <c r="UNC100" s="108"/>
      <c r="UND100" s="108"/>
      <c r="UNE100" s="108"/>
      <c r="UNF100" s="108"/>
      <c r="UNG100" s="108"/>
      <c r="UNH100" s="108"/>
      <c r="UNI100" s="108"/>
      <c r="UNJ100" s="108"/>
      <c r="UNK100" s="108"/>
      <c r="UNL100" s="108"/>
      <c r="UNM100" s="108"/>
      <c r="UNN100" s="108"/>
      <c r="UNO100" s="108"/>
      <c r="UNP100" s="108"/>
      <c r="UNQ100" s="108"/>
      <c r="UNR100" s="108"/>
      <c r="UNS100" s="108"/>
      <c r="UNT100" s="108"/>
      <c r="UNU100" s="108"/>
      <c r="UNV100" s="108"/>
      <c r="UNW100" s="108"/>
      <c r="UNX100" s="108"/>
      <c r="UNY100" s="108"/>
      <c r="UNZ100" s="108"/>
      <c r="UOA100" s="108"/>
      <c r="UOB100" s="108"/>
      <c r="UOC100" s="108"/>
      <c r="UOD100" s="108"/>
      <c r="UOE100" s="108"/>
      <c r="UOF100" s="108"/>
      <c r="UOG100" s="108"/>
      <c r="UOH100" s="108"/>
      <c r="UOI100" s="108"/>
      <c r="UOJ100" s="108"/>
      <c r="UOK100" s="108"/>
      <c r="UOL100" s="108"/>
      <c r="UOM100" s="108"/>
      <c r="UON100" s="108"/>
      <c r="UOO100" s="108"/>
      <c r="UOP100" s="108"/>
      <c r="UOQ100" s="108"/>
      <c r="UOR100" s="108"/>
      <c r="UOS100" s="108"/>
      <c r="UOT100" s="108"/>
      <c r="UOU100" s="108"/>
      <c r="UOV100" s="108"/>
      <c r="UOW100" s="108"/>
      <c r="UOX100" s="108"/>
      <c r="UOY100" s="108"/>
      <c r="UOZ100" s="108"/>
      <c r="UPA100" s="108"/>
      <c r="UPB100" s="108"/>
      <c r="UPC100" s="108"/>
      <c r="UPD100" s="108"/>
      <c r="UPE100" s="108"/>
      <c r="UPF100" s="108"/>
      <c r="UPG100" s="108"/>
      <c r="UPH100" s="108"/>
      <c r="UPI100" s="108"/>
      <c r="UPJ100" s="108"/>
      <c r="UPK100" s="108"/>
      <c r="UPL100" s="108"/>
      <c r="UPM100" s="108"/>
      <c r="UPN100" s="108"/>
      <c r="UPO100" s="108"/>
      <c r="UPP100" s="108"/>
      <c r="UPQ100" s="108"/>
      <c r="UPR100" s="108"/>
      <c r="UPS100" s="108"/>
      <c r="UPT100" s="108"/>
      <c r="UPU100" s="108"/>
      <c r="UPV100" s="108"/>
      <c r="UPW100" s="108"/>
      <c r="UPX100" s="108"/>
      <c r="UPY100" s="108"/>
      <c r="UPZ100" s="108"/>
      <c r="UQA100" s="108"/>
      <c r="UQB100" s="108"/>
      <c r="UQC100" s="108"/>
      <c r="UQD100" s="108"/>
      <c r="UQE100" s="108"/>
      <c r="UQF100" s="108"/>
      <c r="UQG100" s="108"/>
      <c r="UQH100" s="108"/>
      <c r="UQI100" s="108"/>
      <c r="UQJ100" s="108"/>
      <c r="UQK100" s="108"/>
      <c r="UQL100" s="108"/>
      <c r="UQM100" s="108"/>
      <c r="UQN100" s="108"/>
      <c r="UQO100" s="108"/>
      <c r="UQP100" s="108"/>
      <c r="UQQ100" s="108"/>
      <c r="UQR100" s="108"/>
      <c r="UQS100" s="108"/>
      <c r="UQT100" s="108"/>
      <c r="UQU100" s="108"/>
      <c r="UQV100" s="108"/>
      <c r="UQW100" s="108"/>
      <c r="UQX100" s="108"/>
      <c r="UQY100" s="108"/>
      <c r="UQZ100" s="108"/>
      <c r="URA100" s="108"/>
      <c r="URB100" s="108"/>
      <c r="URC100" s="108"/>
      <c r="URD100" s="108"/>
      <c r="URE100" s="108"/>
      <c r="URF100" s="108"/>
      <c r="URG100" s="108"/>
      <c r="URH100" s="108"/>
      <c r="URI100" s="108"/>
      <c r="URJ100" s="108"/>
      <c r="URK100" s="108"/>
      <c r="URL100" s="108"/>
      <c r="URM100" s="108"/>
      <c r="URN100" s="108"/>
      <c r="URO100" s="108"/>
      <c r="URP100" s="108"/>
      <c r="URQ100" s="108"/>
      <c r="URR100" s="108"/>
      <c r="URS100" s="108"/>
      <c r="URT100" s="108"/>
      <c r="URU100" s="108"/>
      <c r="URV100" s="108"/>
      <c r="URW100" s="108"/>
      <c r="URX100" s="108"/>
      <c r="URY100" s="108"/>
      <c r="URZ100" s="108"/>
      <c r="USA100" s="108"/>
      <c r="USB100" s="108"/>
      <c r="USC100" s="108"/>
      <c r="USD100" s="108"/>
      <c r="USE100" s="108"/>
      <c r="USF100" s="108"/>
      <c r="USG100" s="108"/>
      <c r="USH100" s="108"/>
      <c r="USI100" s="108"/>
      <c r="USJ100" s="108"/>
      <c r="USK100" s="108"/>
      <c r="USL100" s="108"/>
      <c r="USM100" s="108"/>
      <c r="USN100" s="108"/>
      <c r="USO100" s="108"/>
      <c r="USP100" s="108"/>
      <c r="USQ100" s="108"/>
      <c r="USR100" s="108"/>
      <c r="USS100" s="108"/>
      <c r="UST100" s="108"/>
      <c r="USU100" s="108"/>
      <c r="USV100" s="108"/>
      <c r="USW100" s="108"/>
      <c r="USX100" s="108"/>
      <c r="USY100" s="108"/>
      <c r="USZ100" s="108"/>
      <c r="UTA100" s="108"/>
      <c r="UTB100" s="108"/>
      <c r="UTC100" s="108"/>
      <c r="UTD100" s="108"/>
      <c r="UTE100" s="108"/>
      <c r="UTF100" s="108"/>
      <c r="UTG100" s="108"/>
      <c r="UTH100" s="108"/>
      <c r="UTI100" s="108"/>
      <c r="UTJ100" s="108"/>
      <c r="UTK100" s="108"/>
      <c r="UTL100" s="108"/>
      <c r="UTM100" s="108"/>
      <c r="UTN100" s="108"/>
      <c r="UTO100" s="108"/>
      <c r="UTP100" s="108"/>
      <c r="UTQ100" s="108"/>
      <c r="UTR100" s="108"/>
      <c r="UTS100" s="108"/>
      <c r="UTT100" s="108"/>
      <c r="UTU100" s="108"/>
      <c r="UTV100" s="108"/>
      <c r="UTW100" s="108"/>
      <c r="UTX100" s="108"/>
      <c r="UTY100" s="108"/>
      <c r="UTZ100" s="108"/>
      <c r="UUA100" s="108"/>
      <c r="UUB100" s="108"/>
      <c r="UUC100" s="108"/>
      <c r="UUD100" s="108"/>
      <c r="UUE100" s="108"/>
      <c r="UUF100" s="108"/>
      <c r="UUG100" s="108"/>
      <c r="UUH100" s="108"/>
      <c r="UUI100" s="108"/>
      <c r="UUJ100" s="108"/>
      <c r="UUK100" s="108"/>
      <c r="UUL100" s="108"/>
      <c r="UUM100" s="108"/>
      <c r="UUN100" s="108"/>
      <c r="UUO100" s="108"/>
      <c r="UUP100" s="108"/>
      <c r="UUQ100" s="108"/>
      <c r="UUR100" s="108"/>
      <c r="UUS100" s="108"/>
      <c r="UUT100" s="108"/>
      <c r="UUU100" s="108"/>
      <c r="UUV100" s="108"/>
      <c r="UUW100" s="108"/>
      <c r="UUX100" s="108"/>
      <c r="UUY100" s="108"/>
      <c r="UUZ100" s="108"/>
      <c r="UVA100" s="108"/>
      <c r="UVB100" s="108"/>
      <c r="UVC100" s="108"/>
      <c r="UVD100" s="108"/>
      <c r="UVE100" s="108"/>
      <c r="UVF100" s="108"/>
      <c r="UVG100" s="108"/>
      <c r="UVH100" s="108"/>
      <c r="UVI100" s="108"/>
      <c r="UVJ100" s="108"/>
      <c r="UVK100" s="108"/>
      <c r="UVL100" s="108"/>
      <c r="UVM100" s="108"/>
      <c r="UVN100" s="108"/>
      <c r="UVO100" s="108"/>
      <c r="UVP100" s="108"/>
      <c r="UVQ100" s="108"/>
      <c r="UVR100" s="108"/>
      <c r="UVS100" s="108"/>
      <c r="UVT100" s="108"/>
      <c r="UVU100" s="108"/>
      <c r="UVV100" s="108"/>
      <c r="UVW100" s="108"/>
      <c r="UVX100" s="108"/>
      <c r="UVY100" s="108"/>
      <c r="UVZ100" s="108"/>
      <c r="UWA100" s="108"/>
      <c r="UWB100" s="108"/>
      <c r="UWC100" s="108"/>
      <c r="UWD100" s="108"/>
      <c r="UWE100" s="108"/>
      <c r="UWF100" s="108"/>
      <c r="UWG100" s="108"/>
      <c r="UWH100" s="108"/>
      <c r="UWI100" s="108"/>
      <c r="UWJ100" s="108"/>
      <c r="UWK100" s="108"/>
      <c r="UWL100" s="108"/>
      <c r="UWM100" s="108"/>
      <c r="UWN100" s="108"/>
      <c r="UWO100" s="108"/>
      <c r="UWP100" s="108"/>
      <c r="UWQ100" s="108"/>
      <c r="UWR100" s="108"/>
      <c r="UWS100" s="108"/>
      <c r="UWT100" s="108"/>
      <c r="UWU100" s="108"/>
      <c r="UWV100" s="108"/>
      <c r="UWW100" s="108"/>
      <c r="UWX100" s="108"/>
      <c r="UWY100" s="108"/>
      <c r="UWZ100" s="108"/>
      <c r="UXA100" s="108"/>
      <c r="UXB100" s="108"/>
      <c r="UXC100" s="108"/>
      <c r="UXD100" s="108"/>
      <c r="UXE100" s="108"/>
      <c r="UXF100" s="108"/>
      <c r="UXG100" s="108"/>
      <c r="UXH100" s="108"/>
      <c r="UXI100" s="108"/>
      <c r="UXJ100" s="108"/>
      <c r="UXK100" s="108"/>
      <c r="UXL100" s="108"/>
      <c r="UXM100" s="108"/>
      <c r="UXN100" s="108"/>
      <c r="UXO100" s="108"/>
      <c r="UXP100" s="108"/>
      <c r="UXQ100" s="108"/>
      <c r="UXR100" s="108"/>
      <c r="UXS100" s="108"/>
      <c r="UXT100" s="108"/>
      <c r="UXU100" s="108"/>
      <c r="UXV100" s="108"/>
      <c r="UXW100" s="108"/>
      <c r="UXX100" s="108"/>
      <c r="UXY100" s="108"/>
      <c r="UXZ100" s="108"/>
      <c r="UYA100" s="108"/>
      <c r="UYB100" s="108"/>
      <c r="UYC100" s="108"/>
      <c r="UYD100" s="108"/>
      <c r="UYE100" s="108"/>
      <c r="UYF100" s="108"/>
      <c r="UYG100" s="108"/>
      <c r="UYH100" s="108"/>
      <c r="UYI100" s="108"/>
      <c r="UYJ100" s="108"/>
      <c r="UYK100" s="108"/>
      <c r="UYL100" s="108"/>
      <c r="UYM100" s="108"/>
      <c r="UYN100" s="108"/>
      <c r="UYO100" s="108"/>
      <c r="UYP100" s="108"/>
      <c r="UYQ100" s="108"/>
      <c r="UYR100" s="108"/>
      <c r="UYS100" s="108"/>
      <c r="UYT100" s="108"/>
      <c r="UYU100" s="108"/>
      <c r="UYV100" s="108"/>
      <c r="UYW100" s="108"/>
      <c r="UYX100" s="108"/>
      <c r="UYY100" s="108"/>
      <c r="UYZ100" s="108"/>
      <c r="UZA100" s="108"/>
      <c r="UZB100" s="108"/>
      <c r="UZC100" s="108"/>
      <c r="UZD100" s="108"/>
      <c r="UZE100" s="108"/>
      <c r="UZF100" s="108"/>
      <c r="UZG100" s="108"/>
      <c r="UZH100" s="108"/>
      <c r="UZI100" s="108"/>
      <c r="UZJ100" s="108"/>
      <c r="UZK100" s="108"/>
      <c r="UZL100" s="108"/>
      <c r="UZM100" s="108"/>
      <c r="UZN100" s="108"/>
      <c r="UZO100" s="108"/>
      <c r="UZP100" s="108"/>
      <c r="UZQ100" s="108"/>
      <c r="UZR100" s="108"/>
      <c r="UZS100" s="108"/>
      <c r="UZT100" s="108"/>
      <c r="UZU100" s="108"/>
      <c r="UZV100" s="108"/>
      <c r="UZW100" s="108"/>
      <c r="UZX100" s="108"/>
      <c r="UZY100" s="108"/>
      <c r="UZZ100" s="108"/>
      <c r="VAA100" s="108"/>
      <c r="VAB100" s="108"/>
      <c r="VAC100" s="108"/>
      <c r="VAD100" s="108"/>
      <c r="VAE100" s="108"/>
      <c r="VAF100" s="108"/>
      <c r="VAG100" s="108"/>
      <c r="VAH100" s="108"/>
      <c r="VAI100" s="108"/>
      <c r="VAJ100" s="108"/>
      <c r="VAK100" s="108"/>
      <c r="VAL100" s="108"/>
      <c r="VAM100" s="108"/>
      <c r="VAN100" s="108"/>
      <c r="VAO100" s="108"/>
      <c r="VAP100" s="108"/>
      <c r="VAQ100" s="108"/>
      <c r="VAR100" s="108"/>
      <c r="VAS100" s="108"/>
      <c r="VAT100" s="108"/>
      <c r="VAU100" s="108"/>
      <c r="VAV100" s="108"/>
      <c r="VAW100" s="108"/>
      <c r="VAX100" s="108"/>
      <c r="VAY100" s="108"/>
      <c r="VAZ100" s="108"/>
      <c r="VBA100" s="108"/>
      <c r="VBB100" s="108"/>
      <c r="VBC100" s="108"/>
      <c r="VBD100" s="108"/>
      <c r="VBE100" s="108"/>
      <c r="VBF100" s="108"/>
      <c r="VBG100" s="108"/>
      <c r="VBH100" s="108"/>
      <c r="VBI100" s="108"/>
      <c r="VBJ100" s="108"/>
      <c r="VBK100" s="108"/>
      <c r="VBL100" s="108"/>
      <c r="VBM100" s="108"/>
      <c r="VBN100" s="108"/>
      <c r="VBO100" s="108"/>
      <c r="VBP100" s="108"/>
      <c r="VBQ100" s="108"/>
      <c r="VBR100" s="108"/>
      <c r="VBS100" s="108"/>
      <c r="VBT100" s="108"/>
      <c r="VBU100" s="108"/>
      <c r="VBV100" s="108"/>
      <c r="VBW100" s="108"/>
      <c r="VBX100" s="108"/>
      <c r="VBY100" s="108"/>
      <c r="VBZ100" s="108"/>
      <c r="VCA100" s="108"/>
      <c r="VCB100" s="108"/>
      <c r="VCC100" s="108"/>
      <c r="VCD100" s="108"/>
      <c r="VCE100" s="108"/>
      <c r="VCF100" s="108"/>
      <c r="VCG100" s="108"/>
      <c r="VCH100" s="108"/>
      <c r="VCI100" s="108"/>
      <c r="VCJ100" s="108"/>
      <c r="VCK100" s="108"/>
      <c r="VCL100" s="108"/>
      <c r="VCM100" s="108"/>
      <c r="VCN100" s="108"/>
      <c r="VCO100" s="108"/>
      <c r="VCP100" s="108"/>
      <c r="VCQ100" s="108"/>
      <c r="VCR100" s="108"/>
      <c r="VCS100" s="108"/>
      <c r="VCT100" s="108"/>
      <c r="VCU100" s="108"/>
      <c r="VCV100" s="108"/>
      <c r="VCW100" s="108"/>
      <c r="VCX100" s="108"/>
      <c r="VCY100" s="108"/>
      <c r="VCZ100" s="108"/>
      <c r="VDA100" s="108"/>
      <c r="VDB100" s="108"/>
      <c r="VDC100" s="108"/>
      <c r="VDD100" s="108"/>
      <c r="VDE100" s="108"/>
      <c r="VDF100" s="108"/>
      <c r="VDG100" s="108"/>
      <c r="VDH100" s="108"/>
      <c r="VDI100" s="108"/>
      <c r="VDJ100" s="108"/>
      <c r="VDK100" s="108"/>
      <c r="VDL100" s="108"/>
      <c r="VDM100" s="108"/>
      <c r="VDN100" s="108"/>
      <c r="VDO100" s="108"/>
      <c r="VDP100" s="108"/>
      <c r="VDQ100" s="108"/>
      <c r="VDR100" s="108"/>
      <c r="VDS100" s="108"/>
      <c r="VDT100" s="108"/>
      <c r="VDU100" s="108"/>
      <c r="VDV100" s="108"/>
      <c r="VDW100" s="108"/>
      <c r="VDX100" s="108"/>
      <c r="VDY100" s="108"/>
      <c r="VDZ100" s="108"/>
      <c r="VEA100" s="108"/>
      <c r="VEB100" s="108"/>
      <c r="VEC100" s="108"/>
      <c r="VED100" s="108"/>
      <c r="VEE100" s="108"/>
      <c r="VEF100" s="108"/>
      <c r="VEG100" s="108"/>
      <c r="VEH100" s="108"/>
      <c r="VEI100" s="108"/>
      <c r="VEJ100" s="108"/>
      <c r="VEK100" s="108"/>
      <c r="VEL100" s="108"/>
      <c r="VEM100" s="108"/>
      <c r="VEN100" s="108"/>
      <c r="VEO100" s="108"/>
      <c r="VEP100" s="108"/>
      <c r="VEQ100" s="108"/>
      <c r="VER100" s="108"/>
      <c r="VES100" s="108"/>
      <c r="VET100" s="108"/>
      <c r="VEU100" s="108"/>
      <c r="VEV100" s="108"/>
      <c r="VEW100" s="108"/>
      <c r="VEX100" s="108"/>
      <c r="VEY100" s="108"/>
      <c r="VEZ100" s="108"/>
      <c r="VFA100" s="108"/>
      <c r="VFB100" s="108"/>
      <c r="VFC100" s="108"/>
      <c r="VFD100" s="108"/>
      <c r="VFE100" s="108"/>
      <c r="VFF100" s="108"/>
      <c r="VFG100" s="108"/>
      <c r="VFH100" s="108"/>
      <c r="VFI100" s="108"/>
      <c r="VFJ100" s="108"/>
      <c r="VFK100" s="108"/>
      <c r="VFL100" s="108"/>
      <c r="VFM100" s="108"/>
      <c r="VFN100" s="108"/>
      <c r="VFO100" s="108"/>
      <c r="VFP100" s="108"/>
      <c r="VFQ100" s="108"/>
      <c r="VFR100" s="108"/>
      <c r="VFS100" s="108"/>
      <c r="VFT100" s="108"/>
      <c r="VFU100" s="108"/>
      <c r="VFV100" s="108"/>
      <c r="VFW100" s="108"/>
      <c r="VFX100" s="108"/>
      <c r="VFY100" s="108"/>
      <c r="VFZ100" s="108"/>
      <c r="VGA100" s="108"/>
      <c r="VGB100" s="108"/>
      <c r="VGC100" s="108"/>
      <c r="VGD100" s="108"/>
      <c r="VGE100" s="108"/>
      <c r="VGF100" s="108"/>
      <c r="VGG100" s="108"/>
      <c r="VGH100" s="108"/>
      <c r="VGI100" s="108"/>
      <c r="VGJ100" s="108"/>
      <c r="VGK100" s="108"/>
      <c r="VGL100" s="108"/>
      <c r="VGM100" s="108"/>
      <c r="VGN100" s="108"/>
      <c r="VGO100" s="108"/>
      <c r="VGP100" s="108"/>
      <c r="VGQ100" s="108"/>
      <c r="VGR100" s="108"/>
      <c r="VGS100" s="108"/>
      <c r="VGT100" s="108"/>
      <c r="VGU100" s="108"/>
      <c r="VGV100" s="108"/>
      <c r="VGW100" s="108"/>
      <c r="VGX100" s="108"/>
      <c r="VGY100" s="108"/>
      <c r="VGZ100" s="108"/>
      <c r="VHA100" s="108"/>
      <c r="VHB100" s="108"/>
      <c r="VHC100" s="108"/>
      <c r="VHD100" s="108"/>
      <c r="VHE100" s="108"/>
      <c r="VHF100" s="108"/>
      <c r="VHG100" s="108"/>
      <c r="VHH100" s="108"/>
      <c r="VHI100" s="108"/>
      <c r="VHJ100" s="108"/>
      <c r="VHK100" s="108"/>
      <c r="VHL100" s="108"/>
      <c r="VHM100" s="108"/>
      <c r="VHN100" s="108"/>
      <c r="VHO100" s="108"/>
      <c r="VHP100" s="108"/>
      <c r="VHQ100" s="108"/>
      <c r="VHR100" s="108"/>
      <c r="VHS100" s="108"/>
      <c r="VHT100" s="108"/>
      <c r="VHU100" s="108"/>
      <c r="VHV100" s="108"/>
      <c r="VHW100" s="108"/>
      <c r="VHX100" s="108"/>
      <c r="VHY100" s="108"/>
      <c r="VHZ100" s="108"/>
      <c r="VIA100" s="108"/>
      <c r="VIB100" s="108"/>
      <c r="VIC100" s="108"/>
      <c r="VID100" s="108"/>
      <c r="VIE100" s="108"/>
      <c r="VIF100" s="108"/>
      <c r="VIG100" s="108"/>
      <c r="VIH100" s="108"/>
      <c r="VII100" s="108"/>
      <c r="VIJ100" s="108"/>
      <c r="VIK100" s="108"/>
      <c r="VIL100" s="108"/>
      <c r="VIM100" s="108"/>
      <c r="VIN100" s="108"/>
      <c r="VIO100" s="108"/>
      <c r="VIP100" s="108"/>
      <c r="VIQ100" s="108"/>
      <c r="VIR100" s="108"/>
      <c r="VIS100" s="108"/>
      <c r="VIT100" s="108"/>
      <c r="VIU100" s="108"/>
      <c r="VIV100" s="108"/>
      <c r="VIW100" s="108"/>
      <c r="VIX100" s="108"/>
      <c r="VIY100" s="108"/>
      <c r="VIZ100" s="108"/>
      <c r="VJA100" s="108"/>
      <c r="VJB100" s="108"/>
      <c r="VJC100" s="108"/>
      <c r="VJD100" s="108"/>
      <c r="VJE100" s="108"/>
      <c r="VJF100" s="108"/>
      <c r="VJG100" s="108"/>
      <c r="VJH100" s="108"/>
      <c r="VJI100" s="108"/>
      <c r="VJJ100" s="108"/>
      <c r="VJK100" s="108"/>
      <c r="VJL100" s="108"/>
      <c r="VJM100" s="108"/>
      <c r="VJN100" s="108"/>
      <c r="VJO100" s="108"/>
      <c r="VJP100" s="108"/>
      <c r="VJQ100" s="108"/>
      <c r="VJR100" s="108"/>
      <c r="VJS100" s="108"/>
      <c r="VJT100" s="108"/>
      <c r="VJU100" s="108"/>
      <c r="VJV100" s="108"/>
      <c r="VJW100" s="108"/>
      <c r="VJX100" s="108"/>
      <c r="VJY100" s="108"/>
      <c r="VJZ100" s="108"/>
      <c r="VKA100" s="108"/>
      <c r="VKB100" s="108"/>
      <c r="VKC100" s="108"/>
      <c r="VKD100" s="108"/>
      <c r="VKE100" s="108"/>
      <c r="VKF100" s="108"/>
      <c r="VKG100" s="108"/>
      <c r="VKH100" s="108"/>
      <c r="VKI100" s="108"/>
      <c r="VKJ100" s="108"/>
      <c r="VKK100" s="108"/>
      <c r="VKL100" s="108"/>
      <c r="VKM100" s="108"/>
      <c r="VKN100" s="108"/>
      <c r="VKO100" s="108"/>
      <c r="VKP100" s="108"/>
      <c r="VKQ100" s="108"/>
      <c r="VKR100" s="108"/>
      <c r="VKS100" s="108"/>
      <c r="VKT100" s="108"/>
      <c r="VKU100" s="108"/>
      <c r="VKV100" s="108"/>
      <c r="VKW100" s="108"/>
      <c r="VKX100" s="108"/>
      <c r="VKY100" s="108"/>
      <c r="VKZ100" s="108"/>
      <c r="VLA100" s="108"/>
      <c r="VLB100" s="108"/>
      <c r="VLC100" s="108"/>
      <c r="VLD100" s="108"/>
      <c r="VLE100" s="108"/>
      <c r="VLF100" s="108"/>
      <c r="VLG100" s="108"/>
      <c r="VLH100" s="108"/>
      <c r="VLI100" s="108"/>
      <c r="VLJ100" s="108"/>
      <c r="VLK100" s="108"/>
      <c r="VLL100" s="108"/>
      <c r="VLM100" s="108"/>
      <c r="VLN100" s="108"/>
      <c r="VLO100" s="108"/>
      <c r="VLP100" s="108"/>
      <c r="VLQ100" s="108"/>
      <c r="VLR100" s="108"/>
      <c r="VLS100" s="108"/>
      <c r="VLT100" s="108"/>
      <c r="VLU100" s="108"/>
      <c r="VLV100" s="108"/>
      <c r="VLW100" s="108"/>
      <c r="VLX100" s="108"/>
      <c r="VLY100" s="108"/>
      <c r="VLZ100" s="108"/>
      <c r="VMA100" s="108"/>
      <c r="VMB100" s="108"/>
      <c r="VMC100" s="108"/>
      <c r="VMD100" s="108"/>
      <c r="VME100" s="108"/>
      <c r="VMF100" s="108"/>
      <c r="VMG100" s="108"/>
      <c r="VMH100" s="108"/>
      <c r="VMI100" s="108"/>
      <c r="VMJ100" s="108"/>
      <c r="VMK100" s="108"/>
      <c r="VML100" s="108"/>
      <c r="VMM100" s="108"/>
      <c r="VMN100" s="108"/>
      <c r="VMO100" s="108"/>
      <c r="VMP100" s="108"/>
      <c r="VMQ100" s="108"/>
      <c r="VMR100" s="108"/>
      <c r="VMS100" s="108"/>
      <c r="VMT100" s="108"/>
      <c r="VMU100" s="108"/>
      <c r="VMV100" s="108"/>
      <c r="VMW100" s="108"/>
      <c r="VMX100" s="108"/>
      <c r="VMY100" s="108"/>
      <c r="VMZ100" s="108"/>
      <c r="VNA100" s="108"/>
      <c r="VNB100" s="108"/>
      <c r="VNC100" s="108"/>
      <c r="VND100" s="108"/>
      <c r="VNE100" s="108"/>
      <c r="VNF100" s="108"/>
      <c r="VNG100" s="108"/>
      <c r="VNH100" s="108"/>
      <c r="VNI100" s="108"/>
      <c r="VNJ100" s="108"/>
      <c r="VNK100" s="108"/>
      <c r="VNL100" s="108"/>
      <c r="VNM100" s="108"/>
      <c r="VNN100" s="108"/>
      <c r="VNO100" s="108"/>
      <c r="VNP100" s="108"/>
      <c r="VNQ100" s="108"/>
      <c r="VNR100" s="108"/>
      <c r="VNS100" s="108"/>
      <c r="VNT100" s="108"/>
      <c r="VNU100" s="108"/>
      <c r="VNV100" s="108"/>
      <c r="VNW100" s="108"/>
      <c r="VNX100" s="108"/>
      <c r="VNY100" s="108"/>
      <c r="VNZ100" s="108"/>
      <c r="VOA100" s="108"/>
      <c r="VOB100" s="108"/>
      <c r="VOC100" s="108"/>
      <c r="VOD100" s="108"/>
      <c r="VOE100" s="108"/>
      <c r="VOF100" s="108"/>
      <c r="VOG100" s="108"/>
      <c r="VOH100" s="108"/>
      <c r="VOI100" s="108"/>
      <c r="VOJ100" s="108"/>
      <c r="VOK100" s="108"/>
      <c r="VOL100" s="108"/>
      <c r="VOM100" s="108"/>
      <c r="VON100" s="108"/>
      <c r="VOO100" s="108"/>
      <c r="VOP100" s="108"/>
      <c r="VOQ100" s="108"/>
      <c r="VOR100" s="108"/>
      <c r="VOS100" s="108"/>
      <c r="VOT100" s="108"/>
      <c r="VOU100" s="108"/>
      <c r="VOV100" s="108"/>
      <c r="VOW100" s="108"/>
      <c r="VOX100" s="108"/>
      <c r="VOY100" s="108"/>
      <c r="VOZ100" s="108"/>
      <c r="VPA100" s="108"/>
      <c r="VPB100" s="108"/>
      <c r="VPC100" s="108"/>
      <c r="VPD100" s="108"/>
      <c r="VPE100" s="108"/>
      <c r="VPF100" s="108"/>
      <c r="VPG100" s="108"/>
      <c r="VPH100" s="108"/>
      <c r="VPI100" s="108"/>
      <c r="VPJ100" s="108"/>
      <c r="VPK100" s="108"/>
      <c r="VPL100" s="108"/>
      <c r="VPM100" s="108"/>
      <c r="VPN100" s="108"/>
      <c r="VPO100" s="108"/>
      <c r="VPP100" s="108"/>
      <c r="VPQ100" s="108"/>
      <c r="VPR100" s="108"/>
      <c r="VPS100" s="108"/>
      <c r="VPT100" s="108"/>
      <c r="VPU100" s="108"/>
      <c r="VPV100" s="108"/>
      <c r="VPW100" s="108"/>
      <c r="VPX100" s="108"/>
      <c r="VPY100" s="108"/>
      <c r="VPZ100" s="108"/>
      <c r="VQA100" s="108"/>
      <c r="VQB100" s="108"/>
      <c r="VQC100" s="108"/>
      <c r="VQD100" s="108"/>
      <c r="VQE100" s="108"/>
      <c r="VQF100" s="108"/>
      <c r="VQG100" s="108"/>
      <c r="VQH100" s="108"/>
      <c r="VQI100" s="108"/>
      <c r="VQJ100" s="108"/>
      <c r="VQK100" s="108"/>
      <c r="VQL100" s="108"/>
      <c r="VQM100" s="108"/>
      <c r="VQN100" s="108"/>
      <c r="VQO100" s="108"/>
      <c r="VQP100" s="108"/>
      <c r="VQQ100" s="108"/>
      <c r="VQR100" s="108"/>
      <c r="VQS100" s="108"/>
      <c r="VQT100" s="108"/>
      <c r="VQU100" s="108"/>
      <c r="VQV100" s="108"/>
      <c r="VQW100" s="108"/>
      <c r="VQX100" s="108"/>
      <c r="VQY100" s="108"/>
      <c r="VQZ100" s="108"/>
      <c r="VRA100" s="108"/>
      <c r="VRB100" s="108"/>
      <c r="VRC100" s="108"/>
      <c r="VRD100" s="108"/>
      <c r="VRE100" s="108"/>
      <c r="VRF100" s="108"/>
      <c r="VRG100" s="108"/>
      <c r="VRH100" s="108"/>
      <c r="VRI100" s="108"/>
      <c r="VRJ100" s="108"/>
      <c r="VRK100" s="108"/>
      <c r="VRL100" s="108"/>
      <c r="VRM100" s="108"/>
      <c r="VRN100" s="108"/>
      <c r="VRO100" s="108"/>
      <c r="VRP100" s="108"/>
      <c r="VRQ100" s="108"/>
      <c r="VRR100" s="108"/>
      <c r="VRS100" s="108"/>
      <c r="VRT100" s="108"/>
      <c r="VRU100" s="108"/>
      <c r="VRV100" s="108"/>
      <c r="VRW100" s="108"/>
      <c r="VRX100" s="108"/>
      <c r="VRY100" s="108"/>
      <c r="VRZ100" s="108"/>
      <c r="VSA100" s="108"/>
      <c r="VSB100" s="108"/>
      <c r="VSC100" s="108"/>
      <c r="VSD100" s="108"/>
      <c r="VSE100" s="108"/>
      <c r="VSF100" s="108"/>
      <c r="VSG100" s="108"/>
      <c r="VSH100" s="108"/>
      <c r="VSI100" s="108"/>
      <c r="VSJ100" s="108"/>
      <c r="VSK100" s="108"/>
      <c r="VSL100" s="108"/>
      <c r="VSM100" s="108"/>
      <c r="VSN100" s="108"/>
      <c r="VSO100" s="108"/>
      <c r="VSP100" s="108"/>
      <c r="VSQ100" s="108"/>
      <c r="VSR100" s="108"/>
      <c r="VSS100" s="108"/>
      <c r="VST100" s="108"/>
      <c r="VSU100" s="108"/>
      <c r="VSV100" s="108"/>
      <c r="VSW100" s="108"/>
      <c r="VSX100" s="108"/>
      <c r="VSY100" s="108"/>
      <c r="VSZ100" s="108"/>
      <c r="VTA100" s="108"/>
      <c r="VTB100" s="108"/>
      <c r="VTC100" s="108"/>
      <c r="VTD100" s="108"/>
      <c r="VTE100" s="108"/>
      <c r="VTF100" s="108"/>
      <c r="VTG100" s="108"/>
      <c r="VTH100" s="108"/>
      <c r="VTI100" s="108"/>
      <c r="VTJ100" s="108"/>
      <c r="VTK100" s="108"/>
      <c r="VTL100" s="108"/>
      <c r="VTM100" s="108"/>
      <c r="VTN100" s="108"/>
      <c r="VTO100" s="108"/>
      <c r="VTP100" s="108"/>
      <c r="VTQ100" s="108"/>
      <c r="VTR100" s="108"/>
      <c r="VTS100" s="108"/>
      <c r="VTT100" s="108"/>
      <c r="VTU100" s="108"/>
      <c r="VTV100" s="108"/>
      <c r="VTW100" s="108"/>
      <c r="VTX100" s="108"/>
      <c r="VTY100" s="108"/>
      <c r="VTZ100" s="108"/>
      <c r="VUA100" s="108"/>
      <c r="VUB100" s="108"/>
      <c r="VUC100" s="108"/>
      <c r="VUD100" s="108"/>
      <c r="VUE100" s="108"/>
      <c r="VUF100" s="108"/>
      <c r="VUG100" s="108"/>
      <c r="VUH100" s="108"/>
      <c r="VUI100" s="108"/>
      <c r="VUJ100" s="108"/>
      <c r="VUK100" s="108"/>
      <c r="VUL100" s="108"/>
      <c r="VUM100" s="108"/>
      <c r="VUN100" s="108"/>
      <c r="VUO100" s="108"/>
      <c r="VUP100" s="108"/>
      <c r="VUQ100" s="108"/>
      <c r="VUR100" s="108"/>
      <c r="VUS100" s="108"/>
      <c r="VUT100" s="108"/>
      <c r="VUU100" s="108"/>
      <c r="VUV100" s="108"/>
      <c r="VUW100" s="108"/>
      <c r="VUX100" s="108"/>
      <c r="VUY100" s="108"/>
      <c r="VUZ100" s="108"/>
      <c r="VVA100" s="108"/>
      <c r="VVB100" s="108"/>
      <c r="VVC100" s="108"/>
      <c r="VVD100" s="108"/>
      <c r="VVE100" s="108"/>
      <c r="VVF100" s="108"/>
      <c r="VVG100" s="108"/>
      <c r="VVH100" s="108"/>
      <c r="VVI100" s="108"/>
      <c r="VVJ100" s="108"/>
      <c r="VVK100" s="108"/>
      <c r="VVL100" s="108"/>
      <c r="VVM100" s="108"/>
      <c r="VVN100" s="108"/>
      <c r="VVO100" s="108"/>
      <c r="VVP100" s="108"/>
      <c r="VVQ100" s="108"/>
      <c r="VVR100" s="108"/>
      <c r="VVS100" s="108"/>
      <c r="VVT100" s="108"/>
      <c r="VVU100" s="108"/>
      <c r="VVV100" s="108"/>
      <c r="VVW100" s="108"/>
      <c r="VVX100" s="108"/>
      <c r="VVY100" s="108"/>
      <c r="VVZ100" s="108"/>
      <c r="VWA100" s="108"/>
      <c r="VWB100" s="108"/>
      <c r="VWC100" s="108"/>
      <c r="VWD100" s="108"/>
      <c r="VWE100" s="108"/>
      <c r="VWF100" s="108"/>
      <c r="VWG100" s="108"/>
      <c r="VWH100" s="108"/>
      <c r="VWI100" s="108"/>
      <c r="VWJ100" s="108"/>
      <c r="VWK100" s="108"/>
      <c r="VWL100" s="108"/>
      <c r="VWM100" s="108"/>
      <c r="VWN100" s="108"/>
      <c r="VWO100" s="108"/>
      <c r="VWP100" s="108"/>
      <c r="VWQ100" s="108"/>
      <c r="VWR100" s="108"/>
      <c r="VWS100" s="108"/>
      <c r="VWT100" s="108"/>
      <c r="VWU100" s="108"/>
      <c r="VWV100" s="108"/>
      <c r="VWW100" s="108"/>
      <c r="VWX100" s="108"/>
      <c r="VWY100" s="108"/>
      <c r="VWZ100" s="108"/>
      <c r="VXA100" s="108"/>
      <c r="VXB100" s="108"/>
      <c r="VXC100" s="108"/>
      <c r="VXD100" s="108"/>
      <c r="VXE100" s="108"/>
      <c r="VXF100" s="108"/>
      <c r="VXG100" s="108"/>
      <c r="VXH100" s="108"/>
      <c r="VXI100" s="108"/>
      <c r="VXJ100" s="108"/>
      <c r="VXK100" s="108"/>
      <c r="VXL100" s="108"/>
      <c r="VXM100" s="108"/>
      <c r="VXN100" s="108"/>
      <c r="VXO100" s="108"/>
      <c r="VXP100" s="108"/>
      <c r="VXQ100" s="108"/>
      <c r="VXR100" s="108"/>
      <c r="VXS100" s="108"/>
      <c r="VXT100" s="108"/>
      <c r="VXU100" s="108"/>
      <c r="VXV100" s="108"/>
      <c r="VXW100" s="108"/>
      <c r="VXX100" s="108"/>
      <c r="VXY100" s="108"/>
      <c r="VXZ100" s="108"/>
      <c r="VYA100" s="108"/>
      <c r="VYB100" s="108"/>
      <c r="VYC100" s="108"/>
      <c r="VYD100" s="108"/>
      <c r="VYE100" s="108"/>
      <c r="VYF100" s="108"/>
      <c r="VYG100" s="108"/>
      <c r="VYH100" s="108"/>
      <c r="VYI100" s="108"/>
      <c r="VYJ100" s="108"/>
      <c r="VYK100" s="108"/>
      <c r="VYL100" s="108"/>
      <c r="VYM100" s="108"/>
      <c r="VYN100" s="108"/>
      <c r="VYO100" s="108"/>
      <c r="VYP100" s="108"/>
      <c r="VYQ100" s="108"/>
      <c r="VYR100" s="108"/>
      <c r="VYS100" s="108"/>
      <c r="VYT100" s="108"/>
      <c r="VYU100" s="108"/>
      <c r="VYV100" s="108"/>
      <c r="VYW100" s="108"/>
      <c r="VYX100" s="108"/>
      <c r="VYY100" s="108"/>
      <c r="VYZ100" s="108"/>
      <c r="VZA100" s="108"/>
      <c r="VZB100" s="108"/>
      <c r="VZC100" s="108"/>
      <c r="VZD100" s="108"/>
      <c r="VZE100" s="108"/>
      <c r="VZF100" s="108"/>
      <c r="VZG100" s="108"/>
      <c r="VZH100" s="108"/>
      <c r="VZI100" s="108"/>
      <c r="VZJ100" s="108"/>
      <c r="VZK100" s="108"/>
      <c r="VZL100" s="108"/>
      <c r="VZM100" s="108"/>
      <c r="VZN100" s="108"/>
      <c r="VZO100" s="108"/>
      <c r="VZP100" s="108"/>
      <c r="VZQ100" s="108"/>
      <c r="VZR100" s="108"/>
      <c r="VZS100" s="108"/>
      <c r="VZT100" s="108"/>
      <c r="VZU100" s="108"/>
      <c r="VZV100" s="108"/>
      <c r="VZW100" s="108"/>
      <c r="VZX100" s="108"/>
      <c r="VZY100" s="108"/>
      <c r="VZZ100" s="108"/>
      <c r="WAA100" s="108"/>
      <c r="WAB100" s="108"/>
      <c r="WAC100" s="108"/>
      <c r="WAD100" s="108"/>
      <c r="WAE100" s="108"/>
      <c r="WAF100" s="108"/>
      <c r="WAG100" s="108"/>
      <c r="WAH100" s="108"/>
      <c r="WAI100" s="108"/>
      <c r="WAJ100" s="108"/>
      <c r="WAK100" s="108"/>
      <c r="WAL100" s="108"/>
      <c r="WAM100" s="108"/>
      <c r="WAN100" s="108"/>
      <c r="WAO100" s="108"/>
      <c r="WAP100" s="108"/>
      <c r="WAQ100" s="108"/>
      <c r="WAR100" s="108"/>
      <c r="WAS100" s="108"/>
      <c r="WAT100" s="108"/>
      <c r="WAU100" s="108"/>
      <c r="WAV100" s="108"/>
      <c r="WAW100" s="108"/>
      <c r="WAX100" s="108"/>
      <c r="WAY100" s="108"/>
      <c r="WAZ100" s="108"/>
      <c r="WBA100" s="108"/>
      <c r="WBB100" s="108"/>
      <c r="WBC100" s="108"/>
      <c r="WBD100" s="108"/>
      <c r="WBE100" s="108"/>
      <c r="WBF100" s="108"/>
      <c r="WBG100" s="108"/>
      <c r="WBH100" s="108"/>
      <c r="WBI100" s="108"/>
      <c r="WBJ100" s="108"/>
      <c r="WBK100" s="108"/>
      <c r="WBL100" s="108"/>
      <c r="WBM100" s="108"/>
      <c r="WBN100" s="108"/>
      <c r="WBO100" s="108"/>
      <c r="WBP100" s="108"/>
      <c r="WBQ100" s="108"/>
      <c r="WBR100" s="108"/>
      <c r="WBS100" s="108"/>
      <c r="WBT100" s="108"/>
      <c r="WBU100" s="108"/>
      <c r="WBV100" s="108"/>
      <c r="WBW100" s="108"/>
      <c r="WBX100" s="108"/>
      <c r="WBY100" s="108"/>
      <c r="WBZ100" s="108"/>
      <c r="WCA100" s="108"/>
      <c r="WCB100" s="108"/>
      <c r="WCC100" s="108"/>
      <c r="WCD100" s="108"/>
      <c r="WCE100" s="108"/>
      <c r="WCF100" s="108"/>
      <c r="WCG100" s="108"/>
      <c r="WCH100" s="108"/>
      <c r="WCI100" s="108"/>
      <c r="WCJ100" s="108"/>
      <c r="WCK100" s="108"/>
      <c r="WCL100" s="108"/>
      <c r="WCM100" s="108"/>
      <c r="WCN100" s="108"/>
      <c r="WCO100" s="108"/>
      <c r="WCP100" s="108"/>
      <c r="WCQ100" s="108"/>
      <c r="WCR100" s="108"/>
      <c r="WCS100" s="108"/>
      <c r="WCT100" s="108"/>
      <c r="WCU100" s="108"/>
      <c r="WCV100" s="108"/>
      <c r="WCW100" s="108"/>
      <c r="WCX100" s="108"/>
      <c r="WCY100" s="108"/>
      <c r="WCZ100" s="108"/>
      <c r="WDA100" s="108"/>
      <c r="WDB100" s="108"/>
      <c r="WDC100" s="108"/>
      <c r="WDD100" s="108"/>
      <c r="WDE100" s="108"/>
      <c r="WDF100" s="108"/>
      <c r="WDG100" s="108"/>
      <c r="WDH100" s="108"/>
      <c r="WDI100" s="108"/>
      <c r="WDJ100" s="108"/>
      <c r="WDK100" s="108"/>
      <c r="WDL100" s="108"/>
      <c r="WDM100" s="108"/>
      <c r="WDN100" s="108"/>
      <c r="WDO100" s="108"/>
      <c r="WDP100" s="108"/>
      <c r="WDQ100" s="108"/>
      <c r="WDR100" s="108"/>
      <c r="WDS100" s="108"/>
      <c r="WDT100" s="108"/>
      <c r="WDU100" s="108"/>
      <c r="WDV100" s="108"/>
      <c r="WDW100" s="108"/>
      <c r="WDX100" s="108"/>
      <c r="WDY100" s="108"/>
      <c r="WDZ100" s="108"/>
      <c r="WEA100" s="108"/>
      <c r="WEB100" s="108"/>
      <c r="WEC100" s="108"/>
      <c r="WED100" s="108"/>
      <c r="WEE100" s="108"/>
      <c r="WEF100" s="108"/>
      <c r="WEG100" s="108"/>
      <c r="WEH100" s="108"/>
      <c r="WEI100" s="108"/>
      <c r="WEJ100" s="108"/>
      <c r="WEK100" s="108"/>
      <c r="WEL100" s="108"/>
      <c r="WEM100" s="108"/>
      <c r="WEN100" s="108"/>
      <c r="WEO100" s="108"/>
      <c r="WEP100" s="108"/>
      <c r="WEQ100" s="108"/>
      <c r="WER100" s="108"/>
      <c r="WES100" s="108"/>
      <c r="WET100" s="108"/>
      <c r="WEU100" s="108"/>
      <c r="WEV100" s="108"/>
      <c r="WEW100" s="108"/>
      <c r="WEX100" s="108"/>
      <c r="WEY100" s="108"/>
      <c r="WEZ100" s="108"/>
      <c r="WFA100" s="108"/>
      <c r="WFB100" s="108"/>
      <c r="WFC100" s="108"/>
      <c r="WFD100" s="108"/>
      <c r="WFE100" s="108"/>
      <c r="WFF100" s="108"/>
      <c r="WFG100" s="108"/>
      <c r="WFH100" s="108"/>
      <c r="WFI100" s="108"/>
      <c r="WFJ100" s="108"/>
      <c r="WFK100" s="108"/>
      <c r="WFL100" s="108"/>
      <c r="WFM100" s="108"/>
      <c r="WFN100" s="108"/>
      <c r="WFO100" s="108"/>
      <c r="WFP100" s="108"/>
      <c r="WFQ100" s="108"/>
      <c r="WFR100" s="108"/>
      <c r="WFS100" s="108"/>
      <c r="WFT100" s="108"/>
      <c r="WFU100" s="108"/>
      <c r="WFV100" s="108"/>
      <c r="WFW100" s="108"/>
      <c r="WFX100" s="108"/>
      <c r="WFY100" s="108"/>
      <c r="WFZ100" s="108"/>
      <c r="WGA100" s="108"/>
      <c r="WGB100" s="108"/>
      <c r="WGC100" s="108"/>
      <c r="WGD100" s="108"/>
      <c r="WGE100" s="108"/>
      <c r="WGF100" s="108"/>
      <c r="WGG100" s="108"/>
      <c r="WGH100" s="108"/>
      <c r="WGI100" s="108"/>
      <c r="WGJ100" s="108"/>
      <c r="WGK100" s="108"/>
      <c r="WGL100" s="108"/>
      <c r="WGM100" s="108"/>
      <c r="WGN100" s="108"/>
      <c r="WGO100" s="108"/>
      <c r="WGP100" s="108"/>
      <c r="WGQ100" s="108"/>
      <c r="WGR100" s="108"/>
      <c r="WGS100" s="108"/>
      <c r="WGT100" s="108"/>
      <c r="WGU100" s="108"/>
      <c r="WGV100" s="108"/>
      <c r="WGW100" s="108"/>
      <c r="WGX100" s="108"/>
      <c r="WGY100" s="108"/>
      <c r="WGZ100" s="108"/>
      <c r="WHA100" s="108"/>
      <c r="WHB100" s="108"/>
      <c r="WHC100" s="108"/>
      <c r="WHD100" s="108"/>
      <c r="WHE100" s="108"/>
      <c r="WHF100" s="108"/>
      <c r="WHG100" s="108"/>
      <c r="WHH100" s="108"/>
      <c r="WHI100" s="108"/>
      <c r="WHJ100" s="108"/>
      <c r="WHK100" s="108"/>
      <c r="WHL100" s="108"/>
      <c r="WHM100" s="108"/>
      <c r="WHN100" s="108"/>
      <c r="WHO100" s="108"/>
      <c r="WHP100" s="108"/>
      <c r="WHQ100" s="108"/>
      <c r="WHR100" s="108"/>
      <c r="WHS100" s="108"/>
      <c r="WHT100" s="108"/>
      <c r="WHU100" s="108"/>
      <c r="WHV100" s="108"/>
      <c r="WHW100" s="108"/>
      <c r="WHX100" s="108"/>
      <c r="WHY100" s="108"/>
      <c r="WHZ100" s="108"/>
      <c r="WIA100" s="108"/>
      <c r="WIB100" s="108"/>
      <c r="WIC100" s="108"/>
      <c r="WID100" s="108"/>
      <c r="WIE100" s="108"/>
      <c r="WIF100" s="108"/>
      <c r="WIG100" s="108"/>
      <c r="WIH100" s="108"/>
      <c r="WII100" s="108"/>
      <c r="WIJ100" s="108"/>
      <c r="WIK100" s="108"/>
      <c r="WIL100" s="108"/>
      <c r="WIM100" s="108"/>
      <c r="WIN100" s="108"/>
      <c r="WIO100" s="108"/>
      <c r="WIP100" s="108"/>
      <c r="WIQ100" s="108"/>
      <c r="WIR100" s="108"/>
      <c r="WIS100" s="108"/>
      <c r="WIT100" s="108"/>
      <c r="WIU100" s="108"/>
      <c r="WIV100" s="108"/>
      <c r="WIW100" s="108"/>
      <c r="WIX100" s="108"/>
      <c r="WIY100" s="108"/>
      <c r="WIZ100" s="108"/>
      <c r="WJA100" s="108"/>
      <c r="WJB100" s="108"/>
      <c r="WJC100" s="108"/>
      <c r="WJD100" s="108"/>
      <c r="WJE100" s="108"/>
      <c r="WJF100" s="108"/>
      <c r="WJG100" s="108"/>
      <c r="WJH100" s="108"/>
      <c r="WJI100" s="108"/>
      <c r="WJJ100" s="108"/>
      <c r="WJK100" s="108"/>
      <c r="WJL100" s="108"/>
      <c r="WJM100" s="108"/>
      <c r="WJN100" s="108"/>
      <c r="WJO100" s="108"/>
      <c r="WJP100" s="108"/>
      <c r="WJQ100" s="108"/>
      <c r="WJR100" s="108"/>
      <c r="WJS100" s="108"/>
      <c r="WJT100" s="108"/>
      <c r="WJU100" s="108"/>
      <c r="WJV100" s="108"/>
      <c r="WJW100" s="108"/>
      <c r="WJX100" s="108"/>
      <c r="WJY100" s="108"/>
      <c r="WJZ100" s="108"/>
      <c r="WKA100" s="108"/>
      <c r="WKB100" s="108"/>
      <c r="WKC100" s="108"/>
      <c r="WKD100" s="108"/>
      <c r="WKE100" s="108"/>
      <c r="WKF100" s="108"/>
      <c r="WKG100" s="108"/>
      <c r="WKH100" s="108"/>
      <c r="WKI100" s="108"/>
      <c r="WKJ100" s="108"/>
      <c r="WKK100" s="108"/>
      <c r="WKL100" s="108"/>
      <c r="WKM100" s="108"/>
      <c r="WKN100" s="108"/>
      <c r="WKO100" s="108"/>
      <c r="WKP100" s="108"/>
      <c r="WKQ100" s="108"/>
      <c r="WKR100" s="108"/>
      <c r="WKS100" s="108"/>
      <c r="WKT100" s="108"/>
      <c r="WKU100" s="108"/>
      <c r="WKV100" s="108"/>
      <c r="WKW100" s="108"/>
      <c r="WKX100" s="108"/>
      <c r="WKY100" s="108"/>
      <c r="WKZ100" s="108"/>
      <c r="WLA100" s="108"/>
      <c r="WLB100" s="108"/>
      <c r="WLC100" s="108"/>
      <c r="WLD100" s="108"/>
      <c r="WLE100" s="108"/>
      <c r="WLF100" s="108"/>
      <c r="WLG100" s="108"/>
      <c r="WLH100" s="108"/>
      <c r="WLI100" s="108"/>
      <c r="WLJ100" s="108"/>
      <c r="WLK100" s="108"/>
      <c r="WLL100" s="108"/>
      <c r="WLM100" s="108"/>
      <c r="WLN100" s="108"/>
      <c r="WLO100" s="108"/>
      <c r="WLP100" s="108"/>
      <c r="WLQ100" s="108"/>
      <c r="WLR100" s="108"/>
      <c r="WLS100" s="108"/>
      <c r="WLT100" s="108"/>
      <c r="WLU100" s="108"/>
      <c r="WLV100" s="108"/>
      <c r="WLW100" s="108"/>
      <c r="WLX100" s="108"/>
      <c r="WLY100" s="108"/>
      <c r="WLZ100" s="108"/>
      <c r="WMA100" s="108"/>
      <c r="WMB100" s="108"/>
      <c r="WMC100" s="108"/>
      <c r="WMD100" s="108"/>
      <c r="WME100" s="108"/>
      <c r="WMF100" s="108"/>
      <c r="WMG100" s="108"/>
      <c r="WMH100" s="108"/>
      <c r="WMI100" s="108"/>
      <c r="WMJ100" s="108"/>
      <c r="WMK100" s="108"/>
      <c r="WML100" s="108"/>
      <c r="WMM100" s="108"/>
      <c r="WMN100" s="108"/>
      <c r="WMO100" s="108"/>
      <c r="WMP100" s="108"/>
      <c r="WMQ100" s="108"/>
      <c r="WMR100" s="108"/>
      <c r="WMS100" s="108"/>
      <c r="WMT100" s="108"/>
      <c r="WMU100" s="108"/>
      <c r="WMV100" s="108"/>
      <c r="WMW100" s="108"/>
      <c r="WMX100" s="108"/>
      <c r="WMY100" s="108"/>
      <c r="WMZ100" s="108"/>
      <c r="WNA100" s="108"/>
      <c r="WNB100" s="108"/>
      <c r="WNC100" s="108"/>
      <c r="WND100" s="108"/>
      <c r="WNE100" s="108"/>
      <c r="WNF100" s="108"/>
      <c r="WNG100" s="108"/>
      <c r="WNH100" s="108"/>
      <c r="WNI100" s="108"/>
      <c r="WNJ100" s="108"/>
      <c r="WNK100" s="108"/>
      <c r="WNL100" s="108"/>
      <c r="WNM100" s="108"/>
      <c r="WNN100" s="108"/>
      <c r="WNO100" s="108"/>
      <c r="WNP100" s="108"/>
      <c r="WNQ100" s="108"/>
      <c r="WNR100" s="108"/>
      <c r="WNS100" s="108"/>
      <c r="WNT100" s="108"/>
      <c r="WNU100" s="108"/>
      <c r="WNV100" s="108"/>
      <c r="WNW100" s="108"/>
      <c r="WNX100" s="108"/>
      <c r="WNY100" s="108"/>
      <c r="WNZ100" s="108"/>
      <c r="WOA100" s="108"/>
      <c r="WOB100" s="108"/>
      <c r="WOC100" s="108"/>
      <c r="WOD100" s="108"/>
      <c r="WOE100" s="108"/>
      <c r="WOF100" s="108"/>
      <c r="WOG100" s="108"/>
      <c r="WOH100" s="108"/>
      <c r="WOI100" s="108"/>
      <c r="WOJ100" s="108"/>
      <c r="WOK100" s="108"/>
      <c r="WOL100" s="108"/>
      <c r="WOM100" s="108"/>
      <c r="WON100" s="108"/>
      <c r="WOO100" s="108"/>
      <c r="WOP100" s="108"/>
      <c r="WOQ100" s="108"/>
      <c r="WOR100" s="108"/>
      <c r="WOS100" s="108"/>
      <c r="WOT100" s="108"/>
      <c r="WOU100" s="108"/>
      <c r="WOV100" s="108"/>
      <c r="WOW100" s="108"/>
      <c r="WOX100" s="108"/>
      <c r="WOY100" s="108"/>
      <c r="WOZ100" s="108"/>
      <c r="WPA100" s="108"/>
      <c r="WPB100" s="108"/>
      <c r="WPC100" s="108"/>
      <c r="WPD100" s="108"/>
      <c r="WPE100" s="108"/>
      <c r="WPF100" s="108"/>
      <c r="WPG100" s="108"/>
      <c r="WPH100" s="108"/>
      <c r="WPI100" s="108"/>
      <c r="WPJ100" s="108"/>
      <c r="WPK100" s="108"/>
      <c r="WPL100" s="108"/>
      <c r="WPM100" s="108"/>
      <c r="WPN100" s="108"/>
      <c r="WPO100" s="108"/>
      <c r="WPP100" s="108"/>
      <c r="WPQ100" s="108"/>
      <c r="WPR100" s="108"/>
      <c r="WPS100" s="108"/>
      <c r="WPT100" s="108"/>
      <c r="WPU100" s="108"/>
      <c r="WPV100" s="108"/>
      <c r="WPW100" s="108"/>
      <c r="WPX100" s="108"/>
      <c r="WPY100" s="108"/>
      <c r="WPZ100" s="108"/>
      <c r="WQA100" s="108"/>
      <c r="WQB100" s="108"/>
      <c r="WQC100" s="108"/>
      <c r="WQD100" s="108"/>
      <c r="WQE100" s="108"/>
      <c r="WQF100" s="108"/>
      <c r="WQG100" s="108"/>
      <c r="WQH100" s="108"/>
      <c r="WQI100" s="108"/>
      <c r="WQJ100" s="108"/>
      <c r="WQK100" s="108"/>
      <c r="WQL100" s="108"/>
      <c r="WQM100" s="108"/>
      <c r="WQN100" s="108"/>
      <c r="WQO100" s="108"/>
      <c r="WQP100" s="108"/>
      <c r="WQQ100" s="108"/>
      <c r="WQR100" s="108"/>
      <c r="WQS100" s="108"/>
      <c r="WQT100" s="108"/>
      <c r="WQU100" s="108"/>
      <c r="WQV100" s="108"/>
      <c r="WQW100" s="108"/>
      <c r="WQX100" s="108"/>
      <c r="WQY100" s="108"/>
      <c r="WQZ100" s="108"/>
      <c r="WRA100" s="108"/>
      <c r="WRB100" s="108"/>
      <c r="WRC100" s="108"/>
      <c r="WRD100" s="108"/>
      <c r="WRE100" s="108"/>
      <c r="WRF100" s="108"/>
      <c r="WRG100" s="108"/>
      <c r="WRH100" s="108"/>
      <c r="WRI100" s="108"/>
      <c r="WRJ100" s="108"/>
      <c r="WRK100" s="108"/>
      <c r="WRL100" s="108"/>
      <c r="WRM100" s="108"/>
      <c r="WRN100" s="108"/>
      <c r="WRO100" s="108"/>
      <c r="WRP100" s="108"/>
      <c r="WRQ100" s="108"/>
      <c r="WRR100" s="108"/>
      <c r="WRS100" s="108"/>
      <c r="WRT100" s="108"/>
      <c r="WRU100" s="108"/>
      <c r="WRV100" s="108"/>
      <c r="WRW100" s="108"/>
      <c r="WRX100" s="108"/>
      <c r="WRY100" s="108"/>
      <c r="WRZ100" s="108"/>
      <c r="WSA100" s="108"/>
      <c r="WSB100" s="108"/>
      <c r="WSC100" s="108"/>
      <c r="WSD100" s="108"/>
      <c r="WSE100" s="108"/>
      <c r="WSF100" s="108"/>
      <c r="WSG100" s="108"/>
      <c r="WSH100" s="108"/>
      <c r="WSI100" s="108"/>
      <c r="WSJ100" s="108"/>
      <c r="WSK100" s="108"/>
      <c r="WSL100" s="108"/>
      <c r="WSM100" s="108"/>
      <c r="WSN100" s="108"/>
      <c r="WSO100" s="108"/>
      <c r="WSP100" s="108"/>
      <c r="WSQ100" s="108"/>
      <c r="WSR100" s="108"/>
      <c r="WSS100" s="108"/>
      <c r="WST100" s="108"/>
      <c r="WSU100" s="108"/>
      <c r="WSV100" s="108"/>
      <c r="WSW100" s="108"/>
      <c r="WSX100" s="108"/>
      <c r="WSY100" s="108"/>
      <c r="WSZ100" s="108"/>
      <c r="WTA100" s="108"/>
      <c r="WTB100" s="108"/>
      <c r="WTC100" s="108"/>
      <c r="WTD100" s="108"/>
      <c r="WTE100" s="108"/>
      <c r="WTF100" s="108"/>
      <c r="WTG100" s="108"/>
      <c r="WTH100" s="108"/>
      <c r="WTI100" s="108"/>
      <c r="WTJ100" s="108"/>
      <c r="WTK100" s="108"/>
      <c r="WTL100" s="108"/>
      <c r="WTM100" s="108"/>
      <c r="WTN100" s="108"/>
      <c r="WTO100" s="108"/>
      <c r="WTP100" s="108"/>
      <c r="WTQ100" s="108"/>
      <c r="WTR100" s="108"/>
      <c r="WTS100" s="108"/>
      <c r="WTT100" s="108"/>
      <c r="WTU100" s="108"/>
      <c r="WTV100" s="108"/>
      <c r="WTW100" s="108"/>
      <c r="WTX100" s="108"/>
      <c r="WTY100" s="108"/>
      <c r="WTZ100" s="108"/>
      <c r="WUA100" s="108"/>
      <c r="WUB100" s="108"/>
      <c r="WUC100" s="108"/>
      <c r="WUD100" s="108"/>
      <c r="WUE100" s="108"/>
      <c r="WUF100" s="108"/>
      <c r="WUG100" s="108"/>
      <c r="WUH100" s="108"/>
      <c r="WUI100" s="108"/>
      <c r="WUJ100" s="108"/>
      <c r="WUK100" s="108"/>
      <c r="WUL100" s="108"/>
      <c r="WUM100" s="108"/>
      <c r="WUN100" s="108"/>
      <c r="WUO100" s="108"/>
      <c r="WUP100" s="108"/>
      <c r="WUQ100" s="108"/>
      <c r="WUR100" s="108"/>
      <c r="WUS100" s="108"/>
      <c r="WUT100" s="108"/>
      <c r="WUU100" s="108"/>
      <c r="WUV100" s="108"/>
      <c r="WUW100" s="108"/>
      <c r="WUX100" s="108"/>
      <c r="WUY100" s="108"/>
      <c r="WUZ100" s="108"/>
      <c r="WVA100" s="108"/>
      <c r="WVB100" s="108"/>
      <c r="WVC100" s="108"/>
      <c r="WVD100" s="108"/>
      <c r="WVE100" s="108"/>
      <c r="WVF100" s="108"/>
      <c r="WVG100" s="108"/>
      <c r="WVH100" s="108"/>
      <c r="WVI100" s="108"/>
      <c r="WVJ100" s="108"/>
      <c r="WVK100" s="108"/>
      <c r="WVL100" s="108"/>
      <c r="WVM100" s="108"/>
      <c r="WVN100" s="108"/>
      <c r="WVO100" s="108"/>
      <c r="WVP100" s="108"/>
      <c r="WVQ100" s="108"/>
      <c r="WVR100" s="108"/>
      <c r="WVS100" s="108"/>
      <c r="WVT100" s="108"/>
      <c r="WVU100" s="108"/>
      <c r="WVV100" s="108"/>
      <c r="WVW100" s="108"/>
      <c r="WVX100" s="108"/>
      <c r="WVY100" s="108"/>
      <c r="WVZ100" s="108"/>
      <c r="WWA100" s="108"/>
      <c r="WWB100" s="108"/>
      <c r="WWC100" s="108"/>
      <c r="WWD100" s="108"/>
      <c r="WWE100" s="108"/>
      <c r="WWF100" s="108"/>
      <c r="WWG100" s="108"/>
      <c r="WWH100" s="108"/>
      <c r="WWI100" s="108"/>
      <c r="WWJ100" s="108"/>
      <c r="WWK100" s="108"/>
      <c r="WWL100" s="108"/>
      <c r="WWM100" s="108"/>
      <c r="WWN100" s="108"/>
      <c r="WWO100" s="108"/>
      <c r="WWP100" s="108"/>
      <c r="WWQ100" s="108"/>
      <c r="WWR100" s="108"/>
      <c r="WWS100" s="108"/>
      <c r="WWT100" s="108"/>
      <c r="WWU100" s="108"/>
      <c r="WWV100" s="108"/>
      <c r="WWW100" s="108"/>
      <c r="WWX100" s="108"/>
      <c r="WWY100" s="108"/>
      <c r="WWZ100" s="108"/>
      <c r="WXA100" s="108"/>
      <c r="WXB100" s="108"/>
      <c r="WXC100" s="108"/>
      <c r="WXD100" s="108"/>
      <c r="WXE100" s="108"/>
      <c r="WXF100" s="108"/>
      <c r="WXG100" s="108"/>
      <c r="WXH100" s="108"/>
      <c r="WXI100" s="108"/>
      <c r="WXJ100" s="108"/>
      <c r="WXK100" s="108"/>
      <c r="WXL100" s="108"/>
      <c r="WXM100" s="108"/>
      <c r="WXN100" s="108"/>
      <c r="WXO100" s="108"/>
      <c r="WXP100" s="108"/>
      <c r="WXQ100" s="108"/>
      <c r="WXR100" s="108"/>
      <c r="WXS100" s="108"/>
      <c r="WXT100" s="108"/>
      <c r="WXU100" s="108"/>
      <c r="WXV100" s="108"/>
      <c r="WXW100" s="108"/>
      <c r="WXX100" s="108"/>
      <c r="WXY100" s="108"/>
      <c r="WXZ100" s="108"/>
      <c r="WYA100" s="108"/>
      <c r="WYB100" s="108"/>
      <c r="WYC100" s="108"/>
      <c r="WYD100" s="108"/>
      <c r="WYE100" s="108"/>
      <c r="WYF100" s="108"/>
      <c r="WYG100" s="108"/>
      <c r="WYH100" s="108"/>
      <c r="WYI100" s="108"/>
      <c r="WYJ100" s="108"/>
      <c r="WYK100" s="108"/>
      <c r="WYL100" s="108"/>
      <c r="WYM100" s="108"/>
      <c r="WYN100" s="108"/>
      <c r="WYO100" s="108"/>
      <c r="WYP100" s="108"/>
      <c r="WYQ100" s="108"/>
      <c r="WYR100" s="108"/>
      <c r="WYS100" s="108"/>
      <c r="WYT100" s="108"/>
      <c r="WYU100" s="108"/>
      <c r="WYV100" s="108"/>
      <c r="WYW100" s="108"/>
      <c r="WYX100" s="108"/>
      <c r="WYY100" s="108"/>
      <c r="WYZ100" s="108"/>
      <c r="WZA100" s="108"/>
      <c r="WZB100" s="108"/>
      <c r="WZC100" s="108"/>
      <c r="WZD100" s="108"/>
      <c r="WZE100" s="108"/>
      <c r="WZF100" s="108"/>
      <c r="WZG100" s="108"/>
      <c r="WZH100" s="108"/>
      <c r="WZI100" s="108"/>
      <c r="WZJ100" s="108"/>
      <c r="WZK100" s="108"/>
      <c r="WZL100" s="108"/>
      <c r="WZM100" s="108"/>
      <c r="WZN100" s="108"/>
      <c r="WZO100" s="108"/>
      <c r="WZP100" s="108"/>
      <c r="WZQ100" s="108"/>
      <c r="WZR100" s="108"/>
      <c r="WZS100" s="108"/>
      <c r="WZT100" s="108"/>
      <c r="WZU100" s="108"/>
      <c r="WZV100" s="108"/>
      <c r="WZW100" s="108"/>
      <c r="WZX100" s="108"/>
      <c r="WZY100" s="108"/>
      <c r="WZZ100" s="108"/>
      <c r="XAA100" s="108"/>
      <c r="XAB100" s="108"/>
      <c r="XAC100" s="108"/>
      <c r="XAD100" s="108"/>
      <c r="XAE100" s="108"/>
      <c r="XAF100" s="108"/>
      <c r="XAG100" s="108"/>
      <c r="XAH100" s="108"/>
      <c r="XAI100" s="108"/>
      <c r="XAJ100" s="108"/>
      <c r="XAK100" s="108"/>
      <c r="XAL100" s="108"/>
      <c r="XAM100" s="108"/>
      <c r="XAN100" s="108"/>
      <c r="XAO100" s="108"/>
      <c r="XAP100" s="108"/>
      <c r="XAQ100" s="108"/>
      <c r="XAR100" s="108"/>
      <c r="XAS100" s="108"/>
      <c r="XAT100" s="108"/>
      <c r="XAU100" s="108"/>
      <c r="XAV100" s="108"/>
      <c r="XAW100" s="108"/>
      <c r="XAX100" s="108"/>
      <c r="XAY100" s="108"/>
      <c r="XAZ100" s="108"/>
      <c r="XBA100" s="108"/>
      <c r="XBB100" s="108"/>
      <c r="XBC100" s="108"/>
      <c r="XBD100" s="108"/>
      <c r="XBE100" s="108"/>
      <c r="XBF100" s="108"/>
      <c r="XBG100" s="108"/>
      <c r="XBH100" s="108"/>
      <c r="XBI100" s="108"/>
      <c r="XBJ100" s="108"/>
      <c r="XBK100" s="108"/>
      <c r="XBL100" s="108"/>
      <c r="XBM100" s="108"/>
      <c r="XBN100" s="108"/>
      <c r="XBO100" s="108"/>
      <c r="XBP100" s="108"/>
      <c r="XBQ100" s="108"/>
      <c r="XBR100" s="108"/>
      <c r="XBS100" s="108"/>
      <c r="XBT100" s="108"/>
      <c r="XBU100" s="108"/>
      <c r="XBV100" s="108"/>
      <c r="XBW100" s="108"/>
      <c r="XBX100" s="108"/>
      <c r="XBY100" s="108"/>
      <c r="XBZ100" s="108"/>
      <c r="XCA100" s="108"/>
      <c r="XCB100" s="108"/>
      <c r="XCC100" s="108"/>
      <c r="XCD100" s="108"/>
      <c r="XCE100" s="108"/>
      <c r="XCF100" s="108"/>
      <c r="XCG100" s="108"/>
      <c r="XCH100" s="108"/>
      <c r="XCI100" s="108"/>
      <c r="XCJ100" s="108"/>
      <c r="XCK100" s="108"/>
      <c r="XCL100" s="108"/>
      <c r="XCM100" s="108"/>
      <c r="XCN100" s="108"/>
      <c r="XCO100" s="108"/>
      <c r="XCP100" s="108"/>
      <c r="XCQ100" s="108"/>
      <c r="XCR100" s="108"/>
      <c r="XCS100" s="108"/>
      <c r="XCT100" s="108"/>
      <c r="XCU100" s="108"/>
      <c r="XCV100" s="108"/>
      <c r="XCW100" s="108"/>
      <c r="XCX100" s="108"/>
      <c r="XCY100" s="108"/>
      <c r="XCZ100" s="108"/>
    </row>
    <row r="101" spans="1:16328" x14ac:dyDescent="0.2">
      <c r="A101" s="115"/>
      <c r="B101" s="115"/>
      <c r="C101" s="215" t="s">
        <v>2324</v>
      </c>
      <c r="D101" s="196"/>
      <c r="E101" s="196"/>
      <c r="F101" s="196"/>
      <c r="G101" s="196"/>
      <c r="H101" s="196"/>
      <c r="I101" s="196">
        <v>188770680</v>
      </c>
      <c r="J101" s="196">
        <v>188770680</v>
      </c>
      <c r="K101" s="216"/>
    </row>
    <row r="102" spans="1:16328" ht="12.75" thickBot="1" x14ac:dyDescent="0.25">
      <c r="C102" s="209" t="s">
        <v>122</v>
      </c>
      <c r="D102" s="210">
        <v>6232487709</v>
      </c>
      <c r="E102" s="210">
        <v>6232487709</v>
      </c>
      <c r="F102" s="210">
        <v>4977399279</v>
      </c>
      <c r="G102" s="210">
        <v>4977399279</v>
      </c>
      <c r="H102" s="210">
        <v>4424562001</v>
      </c>
      <c r="I102" s="210">
        <v>4424562001</v>
      </c>
      <c r="J102" s="210">
        <v>741607958</v>
      </c>
      <c r="K102" s="211">
        <v>741607958</v>
      </c>
    </row>
    <row r="103" spans="1:16328" ht="12.75" thickBot="1" x14ac:dyDescent="0.25"/>
    <row r="104" spans="1:16328" x14ac:dyDescent="0.2">
      <c r="B104" s="116" t="s">
        <v>219</v>
      </c>
      <c r="C104" s="117"/>
      <c r="D104" s="118"/>
      <c r="E104" s="118"/>
      <c r="F104" s="118"/>
      <c r="G104" s="118"/>
      <c r="H104" s="118"/>
      <c r="I104" s="118"/>
      <c r="J104" s="118"/>
      <c r="K104" s="223"/>
    </row>
    <row r="105" spans="1:16328" x14ac:dyDescent="0.2">
      <c r="B105" s="119"/>
      <c r="C105" s="115" t="s">
        <v>141</v>
      </c>
      <c r="D105" s="120"/>
      <c r="E105" s="120"/>
      <c r="F105" s="120"/>
      <c r="G105" s="120"/>
      <c r="H105" s="120"/>
      <c r="I105" s="120"/>
      <c r="J105" s="120"/>
      <c r="K105" s="121" t="str">
        <f>+Servel!P69</f>
        <v>Totales</v>
      </c>
    </row>
    <row r="106" spans="1:16328" x14ac:dyDescent="0.2">
      <c r="B106" s="119"/>
      <c r="C106" s="115" t="s">
        <v>1038</v>
      </c>
      <c r="D106" s="120"/>
      <c r="E106" s="120"/>
      <c r="F106" s="120"/>
      <c r="G106" s="120"/>
      <c r="H106" s="120"/>
      <c r="I106" s="120"/>
      <c r="J106" s="120"/>
      <c r="K106" s="121" t="str">
        <f>+Servel!P81</f>
        <v>Totales</v>
      </c>
    </row>
    <row r="107" spans="1:16328" x14ac:dyDescent="0.2">
      <c r="B107" s="119"/>
      <c r="C107" s="115" t="s">
        <v>1039</v>
      </c>
      <c r="D107" s="120"/>
      <c r="E107" s="120"/>
      <c r="F107" s="120"/>
      <c r="G107" s="120"/>
      <c r="H107" s="120"/>
      <c r="I107" s="120"/>
      <c r="J107" s="120"/>
      <c r="K107" s="121" t="str">
        <f>+Servel!P93</f>
        <v>Totales</v>
      </c>
    </row>
    <row r="108" spans="1:16328" x14ac:dyDescent="0.2">
      <c r="B108" s="119"/>
      <c r="C108" s="115" t="s">
        <v>1045</v>
      </c>
      <c r="D108" s="120"/>
      <c r="E108" s="120"/>
      <c r="F108" s="120"/>
      <c r="G108" s="120"/>
      <c r="H108" s="120"/>
      <c r="I108" s="120"/>
      <c r="J108" s="120"/>
      <c r="K108" s="121" t="str">
        <f>+Servel!P105</f>
        <v>Totales</v>
      </c>
    </row>
    <row r="109" spans="1:16328" x14ac:dyDescent="0.2">
      <c r="B109" s="119"/>
      <c r="C109" s="115" t="s">
        <v>142</v>
      </c>
      <c r="D109" s="120"/>
      <c r="E109" s="120"/>
      <c r="F109" s="120"/>
      <c r="G109" s="120"/>
      <c r="H109" s="120"/>
      <c r="I109" s="120"/>
      <c r="J109" s="120"/>
      <c r="K109" s="121" t="str">
        <f>+Servel!P141</f>
        <v>Totales</v>
      </c>
    </row>
    <row r="110" spans="1:16328" ht="12.75" thickBot="1" x14ac:dyDescent="0.25">
      <c r="B110" s="122"/>
      <c r="C110" s="123"/>
      <c r="D110" s="124"/>
      <c r="E110" s="124"/>
      <c r="F110" s="124"/>
      <c r="G110" s="124"/>
      <c r="H110" s="124"/>
      <c r="I110" s="124"/>
      <c r="J110" s="124"/>
      <c r="K110" s="125">
        <f>SUM(K104:K109)</f>
        <v>0</v>
      </c>
    </row>
    <row r="111" spans="1:16328" x14ac:dyDescent="0.2">
      <c r="K111" s="110">
        <f>-K101-K110</f>
        <v>0</v>
      </c>
    </row>
  </sheetData>
  <customSheetViews>
    <customSheetView guid="{6698E5B6-2E69-4A58-B892-90E9A2C92828}" scale="96" showPageBreaks="1" fitToPage="1">
      <pane xSplit="3" ySplit="8" topLeftCell="D42" activePane="bottomRight" state="frozen"/>
      <selection pane="bottomRight" activeCell="L14" sqref="L14"/>
      <pageMargins left="0.70866141732283472" right="0.70866141732283472" top="0.74803149606299213" bottom="0.74803149606299213" header="0.31496062992125984" footer="0.31496062992125984"/>
      <pageSetup scale="69" fitToHeight="2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scale="71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V1831"/>
  <sheetViews>
    <sheetView showGridLines="0" zoomScale="85" zoomScaleNormal="85" workbookViewId="0">
      <pane ySplit="7" topLeftCell="A251" activePane="bottomLeft" state="frozen"/>
      <selection activeCell="C475" sqref="C475"/>
      <selection pane="bottomLeft" activeCell="V6" sqref="V6"/>
    </sheetView>
  </sheetViews>
  <sheetFormatPr baseColWidth="10" defaultColWidth="11.42578125" defaultRowHeight="12" x14ac:dyDescent="0.2"/>
  <cols>
    <col min="1" max="1" width="11.5703125" style="19" customWidth="1"/>
    <col min="2" max="2" width="12.7109375" style="51" customWidth="1"/>
    <col min="3" max="3" width="10.5703125" style="19" customWidth="1"/>
    <col min="4" max="4" width="9.85546875" style="19" customWidth="1"/>
    <col min="5" max="5" width="4.140625" style="19" customWidth="1"/>
    <col min="6" max="6" width="20.140625" style="19" bestFit="1" customWidth="1"/>
    <col min="7" max="7" width="53.140625" style="19" bestFit="1" customWidth="1"/>
    <col min="8" max="8" width="13.42578125" style="19" bestFit="1" customWidth="1"/>
    <col min="9" max="9" width="1.42578125" style="20" customWidth="1"/>
    <col min="10" max="10" width="1.5703125" style="20" customWidth="1"/>
    <col min="11" max="11" width="17.85546875" style="20" bestFit="1" customWidth="1"/>
    <col min="12" max="12" width="24.5703125" style="52" hidden="1" customWidth="1"/>
    <col min="13" max="13" width="15.140625" style="20" hidden="1" customWidth="1"/>
    <col min="14" max="14" width="18.140625" style="21" hidden="1" customWidth="1"/>
    <col min="15" max="15" width="17" style="19" hidden="1" customWidth="1"/>
    <col min="16" max="16" width="3.140625" style="19" hidden="1" customWidth="1"/>
    <col min="17" max="18" width="11.42578125" style="19" hidden="1" customWidth="1"/>
    <col min="19" max="19" width="15.7109375" style="19" bestFit="1" customWidth="1"/>
    <col min="20" max="20" width="10.5703125" style="19" bestFit="1" customWidth="1"/>
    <col min="21" max="22" width="11.42578125" style="19" customWidth="1"/>
    <col min="23" max="16384" width="11.42578125" style="19"/>
  </cols>
  <sheetData>
    <row r="1" spans="1:20" x14ac:dyDescent="0.2">
      <c r="A1" s="14" t="s">
        <v>0</v>
      </c>
      <c r="B1" s="15" t="s">
        <v>1</v>
      </c>
      <c r="M1" s="20" t="s">
        <v>96</v>
      </c>
      <c r="N1" s="21" t="s">
        <v>89</v>
      </c>
      <c r="O1" s="19" t="s">
        <v>128</v>
      </c>
      <c r="S1" s="19" t="s">
        <v>105</v>
      </c>
      <c r="T1" s="22">
        <v>43220</v>
      </c>
    </row>
    <row r="2" spans="1:20" ht="11.25" customHeight="1" x14ac:dyDescent="0.2">
      <c r="A2" s="14" t="s">
        <v>181</v>
      </c>
      <c r="B2" s="15" t="s">
        <v>3</v>
      </c>
      <c r="C2" s="13"/>
      <c r="T2" s="22"/>
    </row>
    <row r="3" spans="1:20" s="3" customFormat="1" ht="22.5" x14ac:dyDescent="0.2">
      <c r="C3" s="6"/>
      <c r="D3" s="13"/>
      <c r="E3" s="13"/>
      <c r="F3" s="420" t="s">
        <v>132</v>
      </c>
      <c r="G3" s="420"/>
      <c r="H3" s="13"/>
      <c r="I3" s="13"/>
      <c r="J3" s="13"/>
      <c r="K3" s="13"/>
      <c r="L3" s="18"/>
      <c r="M3" s="20">
        <f>SUM(M4:M461)</f>
        <v>188770680</v>
      </c>
      <c r="N3" s="21">
        <f>SUM(N4:N524)</f>
        <v>0</v>
      </c>
      <c r="O3" s="23">
        <f>-BCE!J101</f>
        <v>-188770680</v>
      </c>
      <c r="P3" s="19"/>
      <c r="Q3" s="19"/>
      <c r="R3" s="19"/>
      <c r="S3" s="19"/>
    </row>
    <row r="4" spans="1:20" s="3" customFormat="1" x14ac:dyDescent="0.2">
      <c r="A4" s="14"/>
      <c r="B4" s="15"/>
      <c r="C4" s="6"/>
      <c r="D4" s="6"/>
      <c r="E4" s="6"/>
      <c r="F4" s="421" t="str">
        <f>+BCE!F6</f>
        <v>Desde Enero 2018  Hasta el  Julio  2018</v>
      </c>
      <c r="G4" s="422"/>
      <c r="H4" s="6"/>
      <c r="I4" s="6"/>
      <c r="J4" s="6"/>
      <c r="K4" s="6"/>
      <c r="L4" s="18"/>
      <c r="M4" s="16"/>
      <c r="N4" s="21"/>
      <c r="O4" s="24">
        <f>+O3+M3</f>
        <v>0</v>
      </c>
      <c r="P4" s="3" t="s">
        <v>129</v>
      </c>
    </row>
    <row r="5" spans="1:20" s="3" customFormat="1" x14ac:dyDescent="0.2">
      <c r="D5" s="6"/>
      <c r="E5" s="6"/>
      <c r="F5" s="6"/>
      <c r="G5" s="6"/>
      <c r="H5" s="6"/>
      <c r="I5" s="6"/>
      <c r="J5" s="6"/>
      <c r="K5" s="6"/>
      <c r="L5" s="18"/>
      <c r="M5" s="16"/>
      <c r="N5" s="21"/>
      <c r="O5" s="24"/>
    </row>
    <row r="7" spans="1:20" s="17" customFormat="1" x14ac:dyDescent="0.2">
      <c r="A7" s="5" t="s">
        <v>80</v>
      </c>
      <c r="B7" s="5" t="s">
        <v>81</v>
      </c>
      <c r="C7" s="9" t="s">
        <v>82</v>
      </c>
      <c r="D7" s="5" t="s">
        <v>83</v>
      </c>
      <c r="E7" s="13" t="s">
        <v>84</v>
      </c>
      <c r="F7" s="9" t="s">
        <v>85</v>
      </c>
      <c r="G7" s="5" t="s">
        <v>86</v>
      </c>
      <c r="I7" s="25"/>
      <c r="J7" s="25"/>
      <c r="K7" s="25" t="s">
        <v>87</v>
      </c>
      <c r="L7" s="18"/>
      <c r="M7" s="18"/>
      <c r="N7" s="21"/>
    </row>
    <row r="8" spans="1:20" s="17" customFormat="1" x14ac:dyDescent="0.2">
      <c r="A8" s="26"/>
      <c r="B8" s="27" t="s">
        <v>9</v>
      </c>
      <c r="C8" s="28" t="s">
        <v>10</v>
      </c>
      <c r="D8" s="29"/>
      <c r="E8" s="29"/>
      <c r="F8" s="30"/>
      <c r="G8" s="30" t="str">
        <f>+$S$1</f>
        <v>Saldo Contable al</v>
      </c>
      <c r="H8" s="31">
        <f>+$T$1</f>
        <v>43220</v>
      </c>
      <c r="I8" s="32"/>
      <c r="J8" s="33"/>
      <c r="K8" s="34">
        <f>+BCE!H9</f>
        <v>34182915</v>
      </c>
      <c r="L8" s="18" t="s">
        <v>178</v>
      </c>
      <c r="M8" s="18">
        <f>+BCE!H9</f>
        <v>34182915</v>
      </c>
      <c r="N8" s="21">
        <f>+K31</f>
        <v>0</v>
      </c>
    </row>
    <row r="9" spans="1:20" s="3" customFormat="1" x14ac:dyDescent="0.2">
      <c r="B9" s="1"/>
      <c r="C9" s="2"/>
      <c r="F9" s="12"/>
      <c r="G9" s="12"/>
      <c r="H9" s="12"/>
      <c r="I9" s="16"/>
      <c r="J9" s="35"/>
      <c r="K9" s="16"/>
      <c r="L9" s="18"/>
      <c r="M9" s="16"/>
      <c r="N9" s="21"/>
    </row>
    <row r="10" spans="1:20" s="3" customFormat="1" x14ac:dyDescent="0.2">
      <c r="A10" s="41" t="s">
        <v>97</v>
      </c>
      <c r="B10" s="1"/>
      <c r="C10" s="2"/>
      <c r="F10" s="12"/>
      <c r="G10" s="12"/>
      <c r="H10" s="12"/>
      <c r="I10" s="16"/>
      <c r="J10" s="35"/>
      <c r="K10" s="16"/>
      <c r="L10" s="18"/>
      <c r="M10" s="16"/>
      <c r="N10" s="21"/>
    </row>
    <row r="11" spans="1:20" s="3" customFormat="1" x14ac:dyDescent="0.2">
      <c r="B11" s="1"/>
      <c r="C11" s="2"/>
      <c r="F11" s="12"/>
      <c r="G11" s="12"/>
      <c r="H11" s="12"/>
      <c r="I11" s="16"/>
      <c r="J11" s="35"/>
      <c r="K11" s="16"/>
      <c r="L11" s="18"/>
      <c r="M11" s="16"/>
      <c r="N11" s="21"/>
    </row>
    <row r="12" spans="1:20" x14ac:dyDescent="0.2">
      <c r="A12" s="42" t="s">
        <v>98</v>
      </c>
      <c r="B12" s="43"/>
      <c r="C12" s="44"/>
      <c r="D12" s="44"/>
      <c r="E12" s="44"/>
      <c r="F12" s="44"/>
      <c r="G12" s="44"/>
      <c r="H12" s="44"/>
      <c r="I12" s="45"/>
      <c r="J12" s="45"/>
      <c r="K12" s="46">
        <f>SUM(K13:K18)</f>
        <v>700000</v>
      </c>
      <c r="L12" s="18"/>
      <c r="Q12" s="47"/>
      <c r="R12" s="48"/>
      <c r="S12" s="49"/>
    </row>
    <row r="13" spans="1:20" s="3" customFormat="1" x14ac:dyDescent="0.2">
      <c r="B13" s="102"/>
      <c r="C13" s="103"/>
      <c r="D13" s="102"/>
      <c r="E13" s="104"/>
      <c r="F13" s="103"/>
      <c r="G13" s="102"/>
      <c r="H13" s="104"/>
      <c r="I13" s="104"/>
      <c r="J13" s="105"/>
      <c r="K13" s="105"/>
      <c r="L13" s="17"/>
      <c r="M13" s="16"/>
      <c r="N13" s="21"/>
    </row>
    <row r="14" spans="1:20" s="218" customFormat="1" x14ac:dyDescent="0.2">
      <c r="B14" s="102"/>
      <c r="C14" s="103"/>
      <c r="D14" s="102"/>
      <c r="E14" s="104"/>
      <c r="F14" s="103"/>
      <c r="G14" s="102"/>
      <c r="H14" s="104"/>
      <c r="I14" s="104"/>
      <c r="J14" s="105"/>
      <c r="K14" s="105"/>
      <c r="L14" s="17"/>
      <c r="M14" s="16"/>
      <c r="N14" s="21"/>
    </row>
    <row r="15" spans="1:20" s="257" customFormat="1" x14ac:dyDescent="0.2">
      <c r="B15" s="102"/>
      <c r="C15" s="103"/>
      <c r="D15" s="102"/>
      <c r="E15" s="104"/>
      <c r="F15" s="103">
        <v>4532067</v>
      </c>
      <c r="G15" s="102" t="s">
        <v>1371</v>
      </c>
      <c r="H15" s="104"/>
      <c r="I15" s="104"/>
      <c r="J15" s="105"/>
      <c r="K15" s="263">
        <v>300000</v>
      </c>
      <c r="L15" s="17"/>
      <c r="M15" s="16"/>
      <c r="N15" s="21"/>
    </row>
    <row r="16" spans="1:20" s="257" customFormat="1" x14ac:dyDescent="0.2">
      <c r="B16" s="102"/>
      <c r="C16" s="103"/>
      <c r="D16" s="102"/>
      <c r="E16" s="104"/>
      <c r="F16" s="103">
        <v>4532068</v>
      </c>
      <c r="G16" s="102" t="s">
        <v>1751</v>
      </c>
      <c r="H16" s="104"/>
      <c r="I16" s="104"/>
      <c r="J16" s="105"/>
      <c r="K16" s="263">
        <v>400000</v>
      </c>
      <c r="L16" s="17"/>
      <c r="M16" s="16"/>
      <c r="N16" s="21"/>
    </row>
    <row r="17" spans="1:21" s="257" customFormat="1" x14ac:dyDescent="0.2">
      <c r="B17" s="102"/>
      <c r="C17" s="103"/>
      <c r="D17" s="102"/>
      <c r="E17" s="104"/>
      <c r="F17" s="103"/>
      <c r="G17" s="102"/>
      <c r="H17" s="104"/>
      <c r="I17" s="104"/>
      <c r="J17" s="105"/>
      <c r="K17" s="263"/>
      <c r="L17" s="17"/>
      <c r="M17" s="16"/>
      <c r="N17" s="21"/>
    </row>
    <row r="18" spans="1:21" s="218" customFormat="1" x14ac:dyDescent="0.2">
      <c r="B18" s="102"/>
      <c r="C18" s="103"/>
      <c r="D18" s="102"/>
      <c r="E18" s="104"/>
      <c r="F18" s="103"/>
      <c r="G18" s="102"/>
      <c r="H18" s="104"/>
      <c r="I18" s="104"/>
      <c r="J18" s="105"/>
      <c r="K18" s="105"/>
      <c r="L18" s="17"/>
      <c r="M18" s="16"/>
      <c r="N18" s="21"/>
    </row>
    <row r="19" spans="1:21" x14ac:dyDescent="0.2">
      <c r="A19" s="42" t="s">
        <v>99</v>
      </c>
      <c r="B19" s="43"/>
      <c r="C19" s="44"/>
      <c r="D19" s="44"/>
      <c r="E19" s="44"/>
      <c r="F19" s="44"/>
      <c r="G19" s="44"/>
      <c r="H19" s="44"/>
      <c r="I19" s="45"/>
      <c r="J19" s="45"/>
      <c r="K19" s="46">
        <f>SUM(K20:K21)</f>
        <v>0</v>
      </c>
      <c r="L19" s="18"/>
      <c r="Q19" s="47"/>
      <c r="R19" s="48"/>
      <c r="S19" s="49"/>
      <c r="T19" s="48"/>
      <c r="U19" s="48"/>
    </row>
    <row r="20" spans="1:21" s="3" customFormat="1" x14ac:dyDescent="0.2">
      <c r="B20" s="1"/>
      <c r="C20" s="2"/>
      <c r="D20" s="217"/>
      <c r="E20" s="217"/>
      <c r="F20" s="12"/>
      <c r="G20" s="12"/>
      <c r="H20" s="12"/>
      <c r="I20" s="16"/>
      <c r="J20" s="35"/>
      <c r="K20" s="16"/>
      <c r="L20" s="18"/>
      <c r="M20" s="16"/>
      <c r="N20" s="21"/>
    </row>
    <row r="21" spans="1:21" s="3" customFormat="1" x14ac:dyDescent="0.2">
      <c r="B21" s="1"/>
      <c r="C21" s="2"/>
      <c r="D21" s="217"/>
      <c r="E21" s="217"/>
      <c r="F21" s="12"/>
      <c r="G21" s="12"/>
      <c r="H21" s="12"/>
      <c r="I21" s="16"/>
      <c r="J21" s="35"/>
      <c r="K21" s="16"/>
      <c r="L21" s="18"/>
      <c r="M21" s="16"/>
      <c r="N21" s="21"/>
    </row>
    <row r="22" spans="1:21" x14ac:dyDescent="0.2">
      <c r="A22" s="42" t="s">
        <v>100</v>
      </c>
      <c r="B22" s="43"/>
      <c r="C22" s="44"/>
      <c r="D22" s="44"/>
      <c r="E22" s="44"/>
      <c r="F22" s="44"/>
      <c r="G22" s="44"/>
      <c r="H22" s="44"/>
      <c r="I22" s="45"/>
      <c r="J22" s="50"/>
      <c r="K22" s="46">
        <f>SUM(K23:K23)</f>
        <v>0</v>
      </c>
      <c r="Q22" s="47"/>
      <c r="R22" s="48"/>
      <c r="S22" s="49"/>
      <c r="T22" s="48"/>
      <c r="U22" s="48"/>
    </row>
    <row r="23" spans="1:21" s="3" customFormat="1" x14ac:dyDescent="0.2">
      <c r="B23" s="1"/>
      <c r="C23" s="2"/>
      <c r="D23" s="217"/>
      <c r="E23" s="217"/>
      <c r="F23" s="60"/>
      <c r="G23" s="12"/>
      <c r="H23" s="12"/>
      <c r="I23" s="16"/>
      <c r="J23" s="35"/>
      <c r="K23" s="16"/>
      <c r="L23" s="18"/>
      <c r="M23" s="16"/>
      <c r="N23" s="21"/>
    </row>
    <row r="24" spans="1:21" s="3" customFormat="1" x14ac:dyDescent="0.2">
      <c r="B24" s="1"/>
      <c r="C24" s="2"/>
      <c r="D24" s="217"/>
      <c r="E24" s="217"/>
      <c r="F24" s="12"/>
      <c r="G24" s="12"/>
      <c r="H24" s="12"/>
      <c r="I24" s="16"/>
      <c r="J24" s="16"/>
      <c r="L24" s="18"/>
      <c r="M24" s="16"/>
      <c r="N24" s="21"/>
    </row>
    <row r="25" spans="1:21" x14ac:dyDescent="0.2">
      <c r="A25" s="42" t="s">
        <v>101</v>
      </c>
      <c r="B25" s="43"/>
      <c r="C25" s="44"/>
      <c r="D25" s="44"/>
      <c r="E25" s="44"/>
      <c r="F25" s="44"/>
      <c r="G25" s="44"/>
      <c r="H25" s="44"/>
      <c r="I25" s="45"/>
      <c r="J25" s="50"/>
      <c r="K25" s="46">
        <f>SUM(K26:K27)</f>
        <v>0</v>
      </c>
      <c r="Q25" s="47"/>
      <c r="R25" s="48"/>
      <c r="S25" s="49"/>
      <c r="T25" s="48"/>
      <c r="U25" s="48"/>
    </row>
    <row r="26" spans="1:21" x14ac:dyDescent="0.2">
      <c r="J26" s="52"/>
      <c r="K26" s="105"/>
      <c r="Q26" s="47"/>
      <c r="R26" s="48"/>
      <c r="S26" s="49"/>
      <c r="T26" s="48"/>
      <c r="U26" s="48"/>
    </row>
    <row r="27" spans="1:21" ht="15" x14ac:dyDescent="0.25">
      <c r="A27" s="219"/>
      <c r="B27" s="220"/>
      <c r="C27" s="221"/>
      <c r="D27" s="220"/>
      <c r="E27" s="197"/>
      <c r="F27" s="221"/>
      <c r="G27" s="220"/>
      <c r="H27" s="197"/>
      <c r="I27" s="19"/>
      <c r="J27" s="52"/>
      <c r="K27" s="219"/>
      <c r="Q27" s="47"/>
      <c r="R27" s="48"/>
      <c r="S27" s="49"/>
      <c r="T27" s="48"/>
      <c r="U27" s="48"/>
    </row>
    <row r="28" spans="1:21" x14ac:dyDescent="0.2">
      <c r="A28" s="42" t="s">
        <v>102</v>
      </c>
      <c r="B28" s="43"/>
      <c r="C28" s="44"/>
      <c r="D28" s="44"/>
      <c r="E28" s="44"/>
      <c r="F28" s="44"/>
      <c r="G28" s="44"/>
      <c r="H28" s="44"/>
      <c r="I28" s="45"/>
      <c r="J28" s="50"/>
      <c r="K28" s="46">
        <f>+K8+K12-K19+K22-K25</f>
        <v>34882915</v>
      </c>
      <c r="Q28" s="47"/>
      <c r="R28" s="48"/>
      <c r="S28" s="49"/>
      <c r="T28" s="47"/>
      <c r="U28" s="48"/>
    </row>
    <row r="29" spans="1:21" x14ac:dyDescent="0.2">
      <c r="J29" s="52"/>
      <c r="K29" s="52"/>
      <c r="Q29" s="47"/>
      <c r="R29" s="48"/>
      <c r="S29" s="49"/>
      <c r="T29" s="48"/>
      <c r="U29" s="48"/>
    </row>
    <row r="30" spans="1:21" x14ac:dyDescent="0.2">
      <c r="A30" s="53" t="s">
        <v>103</v>
      </c>
      <c r="B30" s="54"/>
      <c r="C30" s="55"/>
      <c r="D30" s="55"/>
      <c r="E30" s="55"/>
      <c r="F30" s="55" t="s">
        <v>157</v>
      </c>
      <c r="G30" s="56">
        <f>+T1</f>
        <v>43220</v>
      </c>
      <c r="H30" s="55"/>
      <c r="I30" s="57"/>
      <c r="J30" s="58"/>
      <c r="K30" s="59">
        <v>34882915</v>
      </c>
      <c r="L30" s="244"/>
      <c r="Q30" s="47"/>
      <c r="R30" s="48"/>
      <c r="S30" s="49"/>
      <c r="T30" s="47"/>
      <c r="U30" s="48"/>
    </row>
    <row r="31" spans="1:21" x14ac:dyDescent="0.2">
      <c r="A31" s="42" t="s">
        <v>104</v>
      </c>
      <c r="B31" s="43"/>
      <c r="C31" s="44"/>
      <c r="D31" s="44"/>
      <c r="E31" s="44"/>
      <c r="F31" s="44"/>
      <c r="G31" s="44"/>
      <c r="H31" s="44"/>
      <c r="I31" s="45"/>
      <c r="J31" s="50"/>
      <c r="K31" s="46">
        <f>+K28-K30</f>
        <v>0</v>
      </c>
      <c r="Q31" s="47"/>
      <c r="R31" s="48"/>
      <c r="S31" s="49"/>
      <c r="T31" s="48"/>
      <c r="U31" s="48"/>
    </row>
    <row r="32" spans="1:21" s="3" customFormat="1" x14ac:dyDescent="0.2">
      <c r="B32" s="1"/>
      <c r="C32" s="2"/>
      <c r="F32" s="12"/>
      <c r="G32" s="12"/>
      <c r="H32" s="12"/>
      <c r="I32" s="16"/>
      <c r="J32" s="16"/>
      <c r="K32" s="16"/>
      <c r="L32" s="52"/>
      <c r="M32" s="16"/>
      <c r="N32" s="21"/>
    </row>
    <row r="33" spans="1:21" s="3" customFormat="1" x14ac:dyDescent="0.2">
      <c r="B33" s="1"/>
      <c r="C33" s="2"/>
      <c r="F33" s="12"/>
      <c r="G33" s="12"/>
      <c r="H33" s="12"/>
      <c r="I33" s="16"/>
      <c r="J33" s="35"/>
      <c r="K33" s="16"/>
      <c r="L33" s="52"/>
      <c r="M33" s="16"/>
      <c r="N33" s="21"/>
    </row>
    <row r="34" spans="1:21" s="3" customFormat="1" x14ac:dyDescent="0.2">
      <c r="B34" s="1"/>
      <c r="C34" s="2"/>
      <c r="F34" s="12"/>
      <c r="G34" s="12"/>
      <c r="H34" s="12"/>
      <c r="I34" s="16"/>
      <c r="J34" s="35"/>
      <c r="K34" s="16"/>
      <c r="L34" s="52"/>
      <c r="M34" s="16"/>
      <c r="N34" s="21"/>
    </row>
    <row r="35" spans="1:21" s="3" customFormat="1" x14ac:dyDescent="0.2">
      <c r="B35" s="1"/>
      <c r="C35" s="2"/>
      <c r="F35" s="12"/>
      <c r="G35" s="12"/>
      <c r="H35" s="12"/>
      <c r="I35" s="16"/>
      <c r="J35" s="35"/>
      <c r="K35" s="16"/>
      <c r="L35" s="18"/>
      <c r="M35" s="16"/>
      <c r="N35" s="21"/>
    </row>
    <row r="36" spans="1:21" s="3" customFormat="1" x14ac:dyDescent="0.2">
      <c r="A36" s="26"/>
      <c r="B36" s="27" t="s">
        <v>11</v>
      </c>
      <c r="C36" s="28" t="s">
        <v>12</v>
      </c>
      <c r="D36" s="29"/>
      <c r="E36" s="29"/>
      <c r="F36" s="30"/>
      <c r="G36" s="30" t="str">
        <f>+$S$1</f>
        <v>Saldo Contable al</v>
      </c>
      <c r="H36" s="31">
        <f>+$T$1</f>
        <v>43220</v>
      </c>
      <c r="I36" s="32"/>
      <c r="J36" s="33"/>
      <c r="K36" s="34">
        <f>+M36</f>
        <v>-35312</v>
      </c>
      <c r="L36" s="18" t="s">
        <v>178</v>
      </c>
      <c r="M36" s="16">
        <f>-BCE!G10</f>
        <v>-35312</v>
      </c>
      <c r="N36" s="21">
        <f>+K56</f>
        <v>0</v>
      </c>
      <c r="T36" s="47"/>
    </row>
    <row r="37" spans="1:21" s="3" customFormat="1" x14ac:dyDescent="0.2">
      <c r="B37" s="1"/>
      <c r="C37" s="2"/>
      <c r="F37" s="12"/>
      <c r="G37" s="12"/>
      <c r="H37" s="60"/>
      <c r="I37" s="16"/>
      <c r="J37" s="35"/>
      <c r="K37" s="16"/>
      <c r="L37" s="18"/>
      <c r="M37" s="16"/>
      <c r="N37" s="21"/>
    </row>
    <row r="38" spans="1:21" s="3" customFormat="1" x14ac:dyDescent="0.2">
      <c r="A38" s="41" t="s">
        <v>97</v>
      </c>
      <c r="B38" s="1"/>
      <c r="C38" s="2"/>
      <c r="F38" s="12"/>
      <c r="G38" s="12"/>
      <c r="H38" s="12"/>
      <c r="I38" s="16"/>
      <c r="J38" s="35"/>
      <c r="K38" s="16"/>
      <c r="L38" s="18"/>
      <c r="M38" s="16"/>
      <c r="N38" s="21"/>
    </row>
    <row r="39" spans="1:21" s="3" customFormat="1" x14ac:dyDescent="0.2">
      <c r="B39" s="1"/>
      <c r="C39" s="2"/>
      <c r="F39" s="12"/>
      <c r="G39" s="12"/>
      <c r="H39" s="12"/>
      <c r="I39" s="16"/>
      <c r="J39" s="35"/>
      <c r="K39" s="16"/>
      <c r="L39" s="18"/>
      <c r="M39" s="16"/>
      <c r="N39" s="21"/>
    </row>
    <row r="40" spans="1:21" x14ac:dyDescent="0.2">
      <c r="A40" s="42" t="s">
        <v>98</v>
      </c>
      <c r="B40" s="43"/>
      <c r="C40" s="44"/>
      <c r="D40" s="44"/>
      <c r="E40" s="44"/>
      <c r="F40" s="44"/>
      <c r="G40" s="44"/>
      <c r="H40" s="44"/>
      <c r="I40" s="45"/>
      <c r="J40" s="45"/>
      <c r="K40" s="46">
        <f>SUM(K41:K42)</f>
        <v>327817</v>
      </c>
      <c r="L40" s="18"/>
      <c r="Q40" s="47"/>
      <c r="R40" s="48"/>
      <c r="S40" s="49"/>
      <c r="T40" s="48"/>
      <c r="U40" s="48"/>
    </row>
    <row r="41" spans="1:21" s="3" customFormat="1" x14ac:dyDescent="0.2">
      <c r="B41" s="1"/>
      <c r="C41" s="2"/>
      <c r="F41" s="12"/>
      <c r="G41" s="12"/>
      <c r="H41" s="12"/>
      <c r="I41" s="16"/>
      <c r="J41" s="35"/>
      <c r="K41" s="16"/>
      <c r="L41" s="18"/>
      <c r="M41" s="16"/>
      <c r="N41" s="21"/>
    </row>
    <row r="42" spans="1:21" s="218" customFormat="1" x14ac:dyDescent="0.2">
      <c r="B42" s="1"/>
      <c r="C42" s="2"/>
      <c r="F42" s="12">
        <v>84</v>
      </c>
      <c r="G42" s="12" t="s">
        <v>1766</v>
      </c>
      <c r="H42" s="12"/>
      <c r="I42" s="16"/>
      <c r="J42" s="35"/>
      <c r="K42" s="16">
        <v>327817</v>
      </c>
      <c r="L42" s="18"/>
      <c r="M42" s="16"/>
      <c r="N42" s="21"/>
    </row>
    <row r="43" spans="1:21" s="257" customFormat="1" x14ac:dyDescent="0.2">
      <c r="B43" s="1"/>
      <c r="C43" s="2"/>
      <c r="F43" s="12"/>
      <c r="G43" s="12"/>
      <c r="H43" s="12"/>
      <c r="I43" s="16"/>
      <c r="J43" s="35"/>
      <c r="K43" s="16"/>
      <c r="L43" s="18"/>
      <c r="M43" s="16"/>
      <c r="N43" s="21"/>
    </row>
    <row r="44" spans="1:21" x14ac:dyDescent="0.2">
      <c r="A44" s="42" t="s">
        <v>99</v>
      </c>
      <c r="B44" s="43"/>
      <c r="C44" s="44"/>
      <c r="D44" s="44"/>
      <c r="E44" s="44"/>
      <c r="F44" s="44"/>
      <c r="G44" s="44"/>
      <c r="H44" s="44"/>
      <c r="I44" s="45"/>
      <c r="J44" s="45"/>
      <c r="K44" s="46">
        <f>SUM(K45:K46)</f>
        <v>0</v>
      </c>
      <c r="L44" s="18"/>
      <c r="Q44" s="47"/>
      <c r="R44" s="48"/>
      <c r="S44" s="49"/>
      <c r="T44" s="48"/>
      <c r="U44" s="48"/>
    </row>
    <row r="45" spans="1:21" s="3" customFormat="1" x14ac:dyDescent="0.2">
      <c r="B45" s="1"/>
      <c r="C45" s="2"/>
      <c r="F45" s="12"/>
      <c r="G45" s="12"/>
      <c r="H45" s="12"/>
      <c r="I45" s="16"/>
      <c r="J45" s="35"/>
      <c r="K45" s="16"/>
      <c r="L45" s="18"/>
      <c r="M45" s="16"/>
      <c r="N45" s="21"/>
    </row>
    <row r="46" spans="1:21" s="3" customFormat="1" x14ac:dyDescent="0.2">
      <c r="B46" s="1"/>
      <c r="C46" s="2"/>
      <c r="F46" s="12"/>
      <c r="G46" s="12"/>
      <c r="H46" s="12"/>
      <c r="I46" s="16"/>
      <c r="J46" s="35"/>
      <c r="K46" s="16"/>
      <c r="L46" s="18"/>
      <c r="M46" s="16"/>
      <c r="N46" s="21"/>
    </row>
    <row r="47" spans="1:21" x14ac:dyDescent="0.2">
      <c r="A47" s="42" t="s">
        <v>100</v>
      </c>
      <c r="B47" s="43"/>
      <c r="C47" s="44"/>
      <c r="D47" s="44"/>
      <c r="E47" s="44"/>
      <c r="F47" s="44"/>
      <c r="G47" s="44"/>
      <c r="H47" s="44"/>
      <c r="I47" s="45"/>
      <c r="J47" s="50"/>
      <c r="K47" s="46">
        <f>SUM(K48:K49)</f>
        <v>0</v>
      </c>
      <c r="Q47" s="47"/>
      <c r="R47" s="48"/>
      <c r="S47" s="49"/>
      <c r="T47" s="48"/>
      <c r="U47" s="48"/>
    </row>
    <row r="48" spans="1:21" s="3" customFormat="1" x14ac:dyDescent="0.2">
      <c r="B48" s="1"/>
      <c r="C48" s="2"/>
      <c r="F48" s="12"/>
      <c r="G48" s="12"/>
      <c r="H48" s="12"/>
      <c r="I48" s="16"/>
      <c r="J48" s="35"/>
      <c r="K48" s="16"/>
      <c r="L48" s="18"/>
      <c r="M48" s="16"/>
      <c r="N48" s="21"/>
    </row>
    <row r="49" spans="1:21" s="3" customFormat="1" x14ac:dyDescent="0.2">
      <c r="B49" s="1"/>
      <c r="C49" s="2"/>
      <c r="F49" s="12"/>
      <c r="G49" s="12"/>
      <c r="H49" s="12"/>
      <c r="I49" s="16"/>
      <c r="J49" s="16"/>
      <c r="K49" s="16"/>
      <c r="L49" s="18"/>
      <c r="M49" s="16"/>
      <c r="N49" s="21"/>
    </row>
    <row r="50" spans="1:21" x14ac:dyDescent="0.2">
      <c r="A50" s="42" t="s">
        <v>101</v>
      </c>
      <c r="B50" s="43"/>
      <c r="C50" s="44"/>
      <c r="D50" s="44"/>
      <c r="E50" s="44"/>
      <c r="F50" s="44"/>
      <c r="G50" s="44"/>
      <c r="H50" s="44"/>
      <c r="I50" s="45"/>
      <c r="J50" s="50"/>
      <c r="K50" s="46">
        <f>SUM(K51:K52)</f>
        <v>0</v>
      </c>
      <c r="Q50" s="47"/>
      <c r="R50" s="48"/>
      <c r="S50" s="49"/>
      <c r="T50" s="48"/>
      <c r="U50" s="48"/>
    </row>
    <row r="51" spans="1:21" x14ac:dyDescent="0.2">
      <c r="J51" s="52"/>
      <c r="K51" s="52"/>
      <c r="Q51" s="47"/>
      <c r="R51" s="48"/>
      <c r="S51" s="49"/>
      <c r="T51" s="48"/>
      <c r="U51" s="48"/>
    </row>
    <row r="52" spans="1:21" x14ac:dyDescent="0.2">
      <c r="J52" s="52"/>
      <c r="K52" s="52"/>
      <c r="Q52" s="47"/>
      <c r="R52" s="48"/>
      <c r="S52" s="49"/>
      <c r="T52" s="48"/>
      <c r="U52" s="48"/>
    </row>
    <row r="53" spans="1:21" x14ac:dyDescent="0.2">
      <c r="A53" s="42" t="s">
        <v>102</v>
      </c>
      <c r="B53" s="43"/>
      <c r="C53" s="44"/>
      <c r="D53" s="44"/>
      <c r="E53" s="44"/>
      <c r="F53" s="44"/>
      <c r="G53" s="44"/>
      <c r="H53" s="44"/>
      <c r="I53" s="45"/>
      <c r="J53" s="50"/>
      <c r="K53" s="46">
        <f>+K36+K40-K44+K47-K50</f>
        <v>292505</v>
      </c>
      <c r="Q53" s="47"/>
      <c r="R53" s="48"/>
      <c r="S53" s="49"/>
      <c r="T53" s="48"/>
      <c r="U53" s="48"/>
    </row>
    <row r="54" spans="1:21" x14ac:dyDescent="0.2">
      <c r="J54" s="52"/>
      <c r="K54" s="52"/>
      <c r="Q54" s="47"/>
      <c r="R54" s="48"/>
      <c r="S54" s="49"/>
      <c r="T54" s="48"/>
      <c r="U54" s="48"/>
    </row>
    <row r="55" spans="1:21" x14ac:dyDescent="0.2">
      <c r="A55" s="53" t="s">
        <v>103</v>
      </c>
      <c r="B55" s="54"/>
      <c r="C55" s="55"/>
      <c r="D55" s="55"/>
      <c r="E55" s="55"/>
      <c r="F55" s="55" t="s">
        <v>157</v>
      </c>
      <c r="G55" s="56">
        <f>+T1</f>
        <v>43220</v>
      </c>
      <c r="H55" s="55"/>
      <c r="I55" s="57"/>
      <c r="J55" s="58"/>
      <c r="K55" s="59">
        <v>292505</v>
      </c>
      <c r="L55" s="244"/>
      <c r="Q55" s="47"/>
      <c r="R55" s="48"/>
      <c r="S55" s="49"/>
      <c r="T55" s="47"/>
      <c r="U55" s="48"/>
    </row>
    <row r="56" spans="1:21" x14ac:dyDescent="0.2">
      <c r="A56" s="42" t="s">
        <v>104</v>
      </c>
      <c r="B56" s="43"/>
      <c r="C56" s="44"/>
      <c r="D56" s="44"/>
      <c r="E56" s="44"/>
      <c r="F56" s="44"/>
      <c r="G56" s="44"/>
      <c r="H56" s="44"/>
      <c r="I56" s="45"/>
      <c r="J56" s="50"/>
      <c r="K56" s="46">
        <f>+K53-K55</f>
        <v>0</v>
      </c>
      <c r="Q56" s="47"/>
      <c r="R56" s="48"/>
      <c r="S56" s="49"/>
      <c r="T56" s="48"/>
      <c r="U56" s="48"/>
    </row>
    <row r="57" spans="1:21" s="3" customFormat="1" x14ac:dyDescent="0.2">
      <c r="B57" s="1"/>
      <c r="C57" s="2"/>
      <c r="F57" s="12"/>
      <c r="G57" s="12"/>
      <c r="H57" s="60"/>
      <c r="I57" s="16"/>
      <c r="J57" s="35"/>
      <c r="K57" s="16"/>
      <c r="L57" s="18"/>
      <c r="M57" s="16"/>
      <c r="N57" s="21"/>
    </row>
    <row r="58" spans="1:21" s="3" customFormat="1" x14ac:dyDescent="0.2">
      <c r="B58" s="1"/>
      <c r="C58" s="2"/>
      <c r="F58" s="12"/>
      <c r="G58" s="12"/>
      <c r="H58" s="60"/>
      <c r="I58" s="16"/>
      <c r="J58" s="35"/>
      <c r="K58" s="16"/>
      <c r="L58" s="18"/>
      <c r="M58" s="16"/>
      <c r="N58" s="21"/>
    </row>
    <row r="59" spans="1:21" s="3" customFormat="1" x14ac:dyDescent="0.2">
      <c r="A59" s="26"/>
      <c r="B59" s="27" t="s">
        <v>13</v>
      </c>
      <c r="C59" s="28" t="s">
        <v>14</v>
      </c>
      <c r="D59" s="29"/>
      <c r="E59" s="29"/>
      <c r="F59" s="30"/>
      <c r="G59" s="30" t="str">
        <f>+$S$1</f>
        <v>Saldo Contable al</v>
      </c>
      <c r="H59" s="31">
        <f>+$T$1</f>
        <v>43220</v>
      </c>
      <c r="I59" s="32"/>
      <c r="J59" s="33"/>
      <c r="K59" s="34">
        <f>+BCE!H11</f>
        <v>7497</v>
      </c>
      <c r="L59" s="17"/>
      <c r="M59" s="16">
        <f>+K59</f>
        <v>7497</v>
      </c>
      <c r="N59" s="21">
        <f>+K78</f>
        <v>0</v>
      </c>
    </row>
    <row r="60" spans="1:21" s="3" customFormat="1" x14ac:dyDescent="0.2">
      <c r="B60" s="1"/>
      <c r="C60" s="2"/>
      <c r="F60" s="12"/>
      <c r="G60" s="12"/>
      <c r="H60" s="60"/>
      <c r="I60" s="16"/>
      <c r="J60" s="35"/>
      <c r="K60" s="16"/>
      <c r="L60" s="18"/>
      <c r="M60" s="16"/>
      <c r="N60" s="21"/>
    </row>
    <row r="61" spans="1:21" s="3" customFormat="1" x14ac:dyDescent="0.2">
      <c r="A61" s="61" t="s">
        <v>97</v>
      </c>
      <c r="B61" s="37"/>
      <c r="C61" s="39"/>
      <c r="F61" s="62"/>
      <c r="G61" s="62"/>
      <c r="H61" s="62"/>
      <c r="I61" s="16"/>
      <c r="J61" s="40"/>
      <c r="K61" s="16"/>
      <c r="L61" s="18"/>
      <c r="M61" s="16"/>
      <c r="N61" s="21"/>
    </row>
    <row r="62" spans="1:21" s="3" customFormat="1" x14ac:dyDescent="0.2">
      <c r="B62" s="1"/>
      <c r="C62" s="2"/>
      <c r="F62" s="12"/>
      <c r="G62" s="12"/>
      <c r="H62" s="12"/>
      <c r="I62" s="16"/>
      <c r="J62" s="35"/>
      <c r="K62" s="16"/>
      <c r="L62" s="18"/>
      <c r="M62" s="16"/>
      <c r="N62" s="21"/>
    </row>
    <row r="63" spans="1:21" x14ac:dyDescent="0.2">
      <c r="A63" s="42" t="s">
        <v>98</v>
      </c>
      <c r="B63" s="43"/>
      <c r="C63" s="44"/>
      <c r="D63" s="44"/>
      <c r="E63" s="44"/>
      <c r="F63" s="44"/>
      <c r="G63" s="44"/>
      <c r="H63" s="44"/>
      <c r="I63" s="45"/>
      <c r="J63" s="45"/>
      <c r="K63" s="46">
        <f>SUM(K64:K65)</f>
        <v>0</v>
      </c>
      <c r="L63" s="18"/>
      <c r="Q63" s="47"/>
      <c r="R63" s="48"/>
      <c r="S63" s="49"/>
      <c r="T63" s="48"/>
      <c r="U63" s="48"/>
    </row>
    <row r="64" spans="1:21" s="3" customFormat="1" x14ac:dyDescent="0.2">
      <c r="B64" s="1"/>
      <c r="C64" s="2"/>
      <c r="F64" s="12"/>
      <c r="G64" s="12"/>
      <c r="H64" s="12"/>
      <c r="I64" s="16"/>
      <c r="J64" s="35"/>
      <c r="K64" s="16"/>
      <c r="L64" s="18"/>
      <c r="M64" s="16"/>
      <c r="N64" s="21"/>
    </row>
    <row r="65" spans="1:21" s="3" customFormat="1" x14ac:dyDescent="0.2">
      <c r="B65" s="1"/>
      <c r="C65" s="2"/>
      <c r="F65" s="12"/>
      <c r="G65" s="12"/>
      <c r="H65" s="12"/>
      <c r="I65" s="16"/>
      <c r="J65" s="35"/>
      <c r="K65" s="16"/>
      <c r="L65" s="18"/>
      <c r="M65" s="16"/>
      <c r="N65" s="21"/>
    </row>
    <row r="66" spans="1:21" x14ac:dyDescent="0.2">
      <c r="A66" s="42" t="s">
        <v>99</v>
      </c>
      <c r="B66" s="43"/>
      <c r="C66" s="44"/>
      <c r="D66" s="44"/>
      <c r="E66" s="44"/>
      <c r="F66" s="44"/>
      <c r="G66" s="44"/>
      <c r="H66" s="44"/>
      <c r="I66" s="45"/>
      <c r="J66" s="45"/>
      <c r="K66" s="46">
        <f>SUM(K67:K68)</f>
        <v>0</v>
      </c>
      <c r="L66" s="18"/>
      <c r="Q66" s="47"/>
      <c r="R66" s="48"/>
      <c r="S66" s="49"/>
      <c r="T66" s="48"/>
      <c r="U66" s="48"/>
    </row>
    <row r="67" spans="1:21" s="3" customFormat="1" x14ac:dyDescent="0.2">
      <c r="B67" s="1"/>
      <c r="C67" s="2"/>
      <c r="F67" s="12"/>
      <c r="G67" s="12"/>
      <c r="H67" s="12"/>
      <c r="I67" s="16"/>
      <c r="J67" s="35"/>
      <c r="K67" s="16"/>
      <c r="L67" s="18"/>
      <c r="M67" s="16"/>
      <c r="N67" s="21"/>
    </row>
    <row r="68" spans="1:21" s="3" customFormat="1" x14ac:dyDescent="0.2">
      <c r="B68" s="1"/>
      <c r="C68" s="2"/>
      <c r="F68" s="12"/>
      <c r="G68" s="12"/>
      <c r="H68" s="12"/>
      <c r="I68" s="16"/>
      <c r="J68" s="35"/>
      <c r="K68" s="16"/>
      <c r="L68" s="18"/>
      <c r="M68" s="16"/>
      <c r="N68" s="21"/>
    </row>
    <row r="69" spans="1:21" x14ac:dyDescent="0.2">
      <c r="A69" s="42" t="s">
        <v>100</v>
      </c>
      <c r="B69" s="43"/>
      <c r="C69" s="44"/>
      <c r="D69" s="44"/>
      <c r="E69" s="44"/>
      <c r="F69" s="44"/>
      <c r="G69" s="44"/>
      <c r="H69" s="44"/>
      <c r="I69" s="45"/>
      <c r="J69" s="50"/>
      <c r="K69" s="46">
        <f>SUM(K70:K71)</f>
        <v>0</v>
      </c>
      <c r="Q69" s="47"/>
      <c r="R69" s="48"/>
      <c r="S69" s="49"/>
      <c r="T69" s="48"/>
      <c r="U69" s="48"/>
    </row>
    <row r="70" spans="1:21" s="3" customFormat="1" x14ac:dyDescent="0.2">
      <c r="B70" s="1"/>
      <c r="C70" s="2"/>
      <c r="F70" s="12"/>
      <c r="G70" s="12"/>
      <c r="H70" s="12"/>
      <c r="I70" s="16"/>
      <c r="J70" s="35"/>
      <c r="K70" s="16"/>
      <c r="L70" s="18"/>
      <c r="M70" s="16"/>
      <c r="N70" s="21"/>
    </row>
    <row r="71" spans="1:21" s="3" customFormat="1" x14ac:dyDescent="0.2">
      <c r="B71" s="1"/>
      <c r="C71" s="2"/>
      <c r="F71" s="12"/>
      <c r="G71" s="12"/>
      <c r="H71" s="12"/>
      <c r="I71" s="16"/>
      <c r="J71" s="16"/>
      <c r="K71" s="16"/>
      <c r="L71" s="18"/>
      <c r="M71" s="16"/>
      <c r="N71" s="21"/>
    </row>
    <row r="72" spans="1:21" x14ac:dyDescent="0.2">
      <c r="A72" s="42" t="s">
        <v>101</v>
      </c>
      <c r="B72" s="43"/>
      <c r="C72" s="44"/>
      <c r="D72" s="44"/>
      <c r="E72" s="44"/>
      <c r="F72" s="44"/>
      <c r="G72" s="44"/>
      <c r="H72" s="44"/>
      <c r="I72" s="45"/>
      <c r="J72" s="50"/>
      <c r="K72" s="46">
        <f>SUM(K73:K74)</f>
        <v>0</v>
      </c>
      <c r="Q72" s="47"/>
      <c r="R72" s="48"/>
      <c r="S72" s="49"/>
      <c r="T72" s="48"/>
      <c r="U72" s="48"/>
    </row>
    <row r="73" spans="1:21" x14ac:dyDescent="0.2">
      <c r="J73" s="52"/>
      <c r="K73" s="52"/>
      <c r="Q73" s="47"/>
      <c r="R73" s="48"/>
      <c r="S73" s="49"/>
      <c r="T73" s="48"/>
      <c r="U73" s="48"/>
    </row>
    <row r="74" spans="1:21" x14ac:dyDescent="0.2">
      <c r="J74" s="52"/>
      <c r="K74" s="52"/>
      <c r="Q74" s="47"/>
      <c r="R74" s="48"/>
      <c r="S74" s="49"/>
      <c r="T74" s="48"/>
      <c r="U74" s="48"/>
    </row>
    <row r="75" spans="1:21" x14ac:dyDescent="0.2">
      <c r="A75" s="42" t="s">
        <v>102</v>
      </c>
      <c r="B75" s="43"/>
      <c r="C75" s="44"/>
      <c r="D75" s="44"/>
      <c r="E75" s="44"/>
      <c r="F75" s="44"/>
      <c r="G75" s="44"/>
      <c r="H75" s="44"/>
      <c r="I75" s="45"/>
      <c r="J75" s="50"/>
      <c r="K75" s="46">
        <f>+K59+K63-K66+K69-K72</f>
        <v>7497</v>
      </c>
      <c r="Q75" s="47"/>
      <c r="R75" s="48"/>
      <c r="S75" s="49"/>
      <c r="T75" s="48"/>
      <c r="U75" s="48"/>
    </row>
    <row r="76" spans="1:21" x14ac:dyDescent="0.2">
      <c r="J76" s="52"/>
      <c r="K76" s="52"/>
      <c r="Q76" s="47"/>
      <c r="R76" s="48"/>
      <c r="S76" s="49"/>
      <c r="T76" s="48"/>
      <c r="U76" s="48"/>
    </row>
    <row r="77" spans="1:21" x14ac:dyDescent="0.2">
      <c r="A77" s="53" t="s">
        <v>103</v>
      </c>
      <c r="B77" s="54"/>
      <c r="C77" s="55"/>
      <c r="D77" s="55"/>
      <c r="E77" s="55"/>
      <c r="F77" s="55"/>
      <c r="G77" s="55"/>
      <c r="H77" s="55"/>
      <c r="I77" s="57"/>
      <c r="J77" s="58"/>
      <c r="K77" s="59">
        <v>7497</v>
      </c>
      <c r="Q77" s="47"/>
      <c r="R77" s="48"/>
      <c r="S77" s="49"/>
      <c r="T77" s="47"/>
      <c r="U77" s="48"/>
    </row>
    <row r="78" spans="1:21" x14ac:dyDescent="0.2">
      <c r="A78" s="42" t="s">
        <v>104</v>
      </c>
      <c r="B78" s="43"/>
      <c r="C78" s="44"/>
      <c r="D78" s="44"/>
      <c r="E78" s="44"/>
      <c r="F78" s="63"/>
      <c r="G78" s="44"/>
      <c r="H78" s="44"/>
      <c r="I78" s="45"/>
      <c r="J78" s="50"/>
      <c r="K78" s="46">
        <f>+K75-K77</f>
        <v>0</v>
      </c>
      <c r="Q78" s="47"/>
      <c r="R78" s="48"/>
      <c r="S78" s="49"/>
      <c r="T78" s="48"/>
      <c r="U78" s="48"/>
    </row>
    <row r="79" spans="1:21" s="3" customFormat="1" x14ac:dyDescent="0.2">
      <c r="B79" s="1"/>
      <c r="C79" s="2"/>
      <c r="F79" s="12"/>
      <c r="G79" s="12"/>
      <c r="H79" s="60"/>
      <c r="I79" s="16"/>
      <c r="J79" s="35"/>
      <c r="K79" s="16"/>
      <c r="L79" s="18"/>
      <c r="M79" s="16"/>
      <c r="N79" s="21"/>
    </row>
    <row r="80" spans="1:21" s="3" customFormat="1" x14ac:dyDescent="0.2">
      <c r="B80" s="1"/>
      <c r="C80" s="2"/>
      <c r="F80" s="12"/>
      <c r="G80" s="12"/>
      <c r="H80" s="60"/>
      <c r="I80" s="16"/>
      <c r="J80" s="35"/>
      <c r="K80" s="16"/>
      <c r="L80" s="18"/>
      <c r="M80" s="16"/>
      <c r="N80" s="21"/>
    </row>
    <row r="81" spans="1:21" s="3" customFormat="1" x14ac:dyDescent="0.2">
      <c r="A81" s="26"/>
      <c r="B81" s="27">
        <v>11010304</v>
      </c>
      <c r="C81" s="28" t="s">
        <v>137</v>
      </c>
      <c r="D81" s="29"/>
      <c r="E81" s="29"/>
      <c r="F81" s="30"/>
      <c r="G81" s="30" t="str">
        <f>+$S$1</f>
        <v>Saldo Contable al</v>
      </c>
      <c r="H81" s="31">
        <f>+$T$1</f>
        <v>43220</v>
      </c>
      <c r="I81" s="32"/>
      <c r="J81" s="33"/>
      <c r="K81" s="34">
        <f>+M81</f>
        <v>197642623</v>
      </c>
      <c r="L81" s="18" t="s">
        <v>178</v>
      </c>
      <c r="M81" s="16">
        <f>+BCE!H12</f>
        <v>197642623</v>
      </c>
      <c r="N81" s="21">
        <f>+K157</f>
        <v>0</v>
      </c>
    </row>
    <row r="82" spans="1:21" s="3" customFormat="1" x14ac:dyDescent="0.2">
      <c r="B82" s="1"/>
      <c r="C82" s="2"/>
      <c r="F82" s="12"/>
      <c r="G82" s="12"/>
      <c r="H82" s="60"/>
      <c r="I82" s="16"/>
      <c r="J82" s="35"/>
      <c r="K82" s="16"/>
      <c r="L82" s="18"/>
      <c r="M82" s="16"/>
      <c r="N82" s="21"/>
    </row>
    <row r="83" spans="1:21" s="3" customFormat="1" x14ac:dyDescent="0.2">
      <c r="A83" s="41" t="s">
        <v>97</v>
      </c>
      <c r="B83" s="1"/>
      <c r="C83" s="2"/>
      <c r="F83" s="12"/>
      <c r="G83" s="12"/>
      <c r="H83" s="12"/>
      <c r="I83" s="16"/>
      <c r="J83" s="35"/>
      <c r="K83" s="16"/>
      <c r="L83" s="18"/>
      <c r="M83" s="16"/>
      <c r="N83" s="21"/>
    </row>
    <row r="84" spans="1:21" s="3" customFormat="1" x14ac:dyDescent="0.2">
      <c r="B84" s="1"/>
      <c r="C84" s="2"/>
      <c r="F84" s="12"/>
      <c r="G84" s="12"/>
      <c r="H84" s="12"/>
      <c r="I84" s="16"/>
      <c r="J84" s="35"/>
      <c r="K84" s="16"/>
      <c r="L84" s="18"/>
      <c r="M84" s="16"/>
      <c r="N84" s="21"/>
    </row>
    <row r="85" spans="1:21" x14ac:dyDescent="0.2">
      <c r="A85" s="42" t="s">
        <v>98</v>
      </c>
      <c r="B85" s="43"/>
      <c r="C85" s="44"/>
      <c r="D85" s="44"/>
      <c r="E85" s="44"/>
      <c r="F85" s="44"/>
      <c r="G85" s="44"/>
      <c r="H85" s="44"/>
      <c r="I85" s="45"/>
      <c r="J85" s="45"/>
      <c r="K85" s="46">
        <f>SUM(K86:K143)</f>
        <v>38739056</v>
      </c>
      <c r="L85" s="18"/>
      <c r="Q85" s="47"/>
      <c r="R85" s="48"/>
      <c r="S85" s="49"/>
      <c r="T85" s="48"/>
      <c r="U85" s="48"/>
    </row>
    <row r="86" spans="1:21" s="3" customFormat="1" x14ac:dyDescent="0.2">
      <c r="A86" s="218"/>
      <c r="B86" s="1"/>
      <c r="C86" s="2"/>
      <c r="D86" s="218"/>
      <c r="E86" s="218"/>
      <c r="F86" s="12"/>
      <c r="G86" s="12"/>
      <c r="H86" s="12"/>
      <c r="I86" s="16"/>
      <c r="J86" s="35"/>
      <c r="K86" s="16"/>
      <c r="L86" s="18"/>
      <c r="M86" s="16"/>
      <c r="N86" s="21"/>
    </row>
    <row r="87" spans="1:21" s="218" customFormat="1" x14ac:dyDescent="0.2">
      <c r="A87" s="36"/>
      <c r="B87" s="37" t="s">
        <v>210</v>
      </c>
      <c r="C87" s="38">
        <v>102</v>
      </c>
      <c r="D87" s="39" t="s">
        <v>90</v>
      </c>
      <c r="E87" s="257"/>
      <c r="F87" s="38">
        <v>814</v>
      </c>
      <c r="G87" s="39" t="s">
        <v>250</v>
      </c>
      <c r="H87" s="257"/>
      <c r="I87" s="257"/>
      <c r="J87" s="257"/>
      <c r="K87" s="250">
        <v>70000</v>
      </c>
      <c r="L87" s="18"/>
      <c r="M87" s="16"/>
      <c r="N87" s="21"/>
    </row>
    <row r="88" spans="1:21" s="257" customFormat="1" x14ac:dyDescent="0.2">
      <c r="A88" s="36"/>
      <c r="B88" s="37" t="s">
        <v>145</v>
      </c>
      <c r="C88" s="38">
        <v>130</v>
      </c>
      <c r="D88" s="39" t="s">
        <v>90</v>
      </c>
      <c r="F88" s="38">
        <v>1725</v>
      </c>
      <c r="G88" s="39" t="s">
        <v>1035</v>
      </c>
      <c r="K88" s="250">
        <v>783827</v>
      </c>
      <c r="L88" s="18"/>
      <c r="M88" s="16"/>
      <c r="N88" s="21"/>
    </row>
    <row r="89" spans="1:21" s="257" customFormat="1" x14ac:dyDescent="0.2">
      <c r="A89" s="36"/>
      <c r="B89" s="37"/>
      <c r="C89" s="38"/>
      <c r="D89" s="39"/>
      <c r="F89" s="38">
        <v>2010</v>
      </c>
      <c r="G89" s="39" t="s">
        <v>1371</v>
      </c>
      <c r="K89" s="250">
        <v>300000</v>
      </c>
      <c r="L89" s="18"/>
      <c r="M89" s="16"/>
      <c r="N89" s="21"/>
    </row>
    <row r="90" spans="1:21" s="257" customFormat="1" x14ac:dyDescent="0.2">
      <c r="A90" s="36"/>
      <c r="B90" s="37"/>
      <c r="C90" s="38"/>
      <c r="D90" s="39"/>
      <c r="F90" s="38">
        <v>2073</v>
      </c>
      <c r="G90" s="39" t="s">
        <v>1775</v>
      </c>
      <c r="K90" s="250">
        <v>690000</v>
      </c>
      <c r="L90" s="18"/>
      <c r="M90" s="16"/>
      <c r="N90" s="21"/>
    </row>
    <row r="91" spans="1:21" s="257" customFormat="1" x14ac:dyDescent="0.2">
      <c r="A91" s="36"/>
      <c r="B91" s="37"/>
      <c r="C91" s="38"/>
      <c r="D91" s="39"/>
      <c r="F91" s="38">
        <v>2074</v>
      </c>
      <c r="G91" s="39" t="s">
        <v>1765</v>
      </c>
      <c r="K91" s="250">
        <v>181200</v>
      </c>
      <c r="L91" s="18"/>
      <c r="M91" s="16"/>
      <c r="N91" s="21"/>
    </row>
    <row r="92" spans="1:21" s="257" customFormat="1" x14ac:dyDescent="0.2">
      <c r="A92" s="36"/>
      <c r="B92" s="37"/>
      <c r="C92" s="38"/>
      <c r="D92" s="39"/>
      <c r="F92" s="38">
        <v>2081</v>
      </c>
      <c r="G92" s="39" t="s">
        <v>1765</v>
      </c>
      <c r="K92" s="250">
        <v>99800</v>
      </c>
      <c r="L92" s="18"/>
      <c r="M92" s="16"/>
      <c r="N92" s="21"/>
    </row>
    <row r="93" spans="1:21" s="257" customFormat="1" x14ac:dyDescent="0.2">
      <c r="A93" s="36"/>
      <c r="B93" s="37"/>
      <c r="C93" s="38"/>
      <c r="D93" s="39"/>
      <c r="F93" s="38">
        <v>2099</v>
      </c>
      <c r="G93" s="39" t="s">
        <v>1371</v>
      </c>
      <c r="K93" s="250">
        <v>300000</v>
      </c>
      <c r="L93" s="18"/>
      <c r="M93" s="16"/>
      <c r="N93" s="21"/>
    </row>
    <row r="94" spans="1:21" s="257" customFormat="1" x14ac:dyDescent="0.2">
      <c r="A94" s="36"/>
      <c r="B94" s="37"/>
      <c r="C94" s="38"/>
      <c r="D94" s="39"/>
      <c r="F94" s="38">
        <v>2151</v>
      </c>
      <c r="G94" s="39" t="s">
        <v>1777</v>
      </c>
      <c r="K94" s="250">
        <v>63070</v>
      </c>
      <c r="L94" s="18"/>
      <c r="M94" s="16"/>
      <c r="N94" s="21"/>
    </row>
    <row r="95" spans="1:21" s="257" customFormat="1" x14ac:dyDescent="0.2">
      <c r="A95" s="36"/>
      <c r="B95" s="37"/>
      <c r="C95" s="38"/>
      <c r="D95" s="39"/>
      <c r="F95" s="38">
        <v>2159</v>
      </c>
      <c r="G95" s="39" t="s">
        <v>1751</v>
      </c>
      <c r="K95" s="250">
        <v>400000</v>
      </c>
      <c r="L95" s="18"/>
      <c r="M95" s="16"/>
      <c r="N95" s="21"/>
    </row>
    <row r="96" spans="1:21" s="257" customFormat="1" x14ac:dyDescent="0.2">
      <c r="A96" s="36"/>
      <c r="B96" s="37"/>
      <c r="C96" s="38"/>
      <c r="D96" s="39"/>
      <c r="F96" s="38">
        <v>2160</v>
      </c>
      <c r="G96" s="39" t="s">
        <v>1371</v>
      </c>
      <c r="K96" s="250">
        <v>300000</v>
      </c>
      <c r="L96" s="18"/>
      <c r="M96" s="16"/>
      <c r="N96" s="21"/>
    </row>
    <row r="97" spans="1:14" s="257" customFormat="1" x14ac:dyDescent="0.2">
      <c r="A97" s="36"/>
      <c r="B97" s="37"/>
      <c r="C97" s="38"/>
      <c r="D97" s="39"/>
      <c r="F97" s="38">
        <v>2182</v>
      </c>
      <c r="G97" s="39" t="s">
        <v>1753</v>
      </c>
      <c r="K97" s="250">
        <v>202300</v>
      </c>
      <c r="L97" s="18"/>
      <c r="M97" s="16"/>
      <c r="N97" s="21"/>
    </row>
    <row r="98" spans="1:14" s="257" customFormat="1" x14ac:dyDescent="0.2">
      <c r="A98" s="36"/>
      <c r="B98" s="37"/>
      <c r="C98" s="38"/>
      <c r="D98" s="39"/>
      <c r="F98" s="38">
        <v>2183</v>
      </c>
      <c r="G98" s="39" t="s">
        <v>2323</v>
      </c>
      <c r="K98" s="250">
        <v>150000</v>
      </c>
      <c r="L98" s="18"/>
      <c r="M98" s="16"/>
      <c r="N98" s="21"/>
    </row>
    <row r="99" spans="1:14" s="257" customFormat="1" x14ac:dyDescent="0.2">
      <c r="A99" s="36"/>
      <c r="B99" s="37"/>
      <c r="C99" s="38"/>
      <c r="D99" s="39"/>
      <c r="F99" s="264">
        <v>2195</v>
      </c>
      <c r="G99" s="264" t="s">
        <v>2330</v>
      </c>
      <c r="H99" s="264"/>
      <c r="I99" s="264"/>
      <c r="J99" s="264"/>
      <c r="K99" s="265">
        <v>1446547</v>
      </c>
      <c r="L99" s="18"/>
      <c r="M99" s="16"/>
      <c r="N99" s="21"/>
    </row>
    <row r="100" spans="1:14" s="257" customFormat="1" x14ac:dyDescent="0.2">
      <c r="A100" s="36"/>
      <c r="B100" s="37"/>
      <c r="C100" s="38"/>
      <c r="D100" s="39"/>
      <c r="F100" s="38">
        <v>2215</v>
      </c>
      <c r="G100" s="39" t="s">
        <v>2519</v>
      </c>
      <c r="K100" s="250">
        <v>105190</v>
      </c>
      <c r="L100" s="18"/>
      <c r="M100" s="16"/>
      <c r="N100" s="21"/>
    </row>
    <row r="101" spans="1:14" s="257" customFormat="1" x14ac:dyDescent="0.2">
      <c r="A101" s="36"/>
      <c r="B101" s="37"/>
      <c r="C101" s="38"/>
      <c r="D101" s="39"/>
      <c r="F101" s="38">
        <v>2216</v>
      </c>
      <c r="G101" s="39" t="s">
        <v>2520</v>
      </c>
      <c r="K101" s="250">
        <v>774946</v>
      </c>
      <c r="L101" s="18"/>
      <c r="M101" s="16"/>
      <c r="N101" s="21"/>
    </row>
    <row r="102" spans="1:14" s="257" customFormat="1" x14ac:dyDescent="0.2">
      <c r="A102" s="36"/>
      <c r="B102" s="37"/>
      <c r="C102" s="38"/>
      <c r="D102" s="39"/>
      <c r="F102" s="38">
        <v>2217</v>
      </c>
      <c r="G102" s="39" t="s">
        <v>2520</v>
      </c>
      <c r="K102" s="250">
        <v>88750</v>
      </c>
      <c r="L102" s="18"/>
      <c r="M102" s="16"/>
      <c r="N102" s="21"/>
    </row>
    <row r="103" spans="1:14" s="257" customFormat="1" x14ac:dyDescent="0.2">
      <c r="A103" s="36"/>
      <c r="B103" s="37"/>
      <c r="C103" s="38"/>
      <c r="D103" s="39"/>
      <c r="F103" s="38">
        <v>2218</v>
      </c>
      <c r="G103" s="39" t="s">
        <v>2520</v>
      </c>
      <c r="K103" s="250">
        <v>10209</v>
      </c>
      <c r="L103" s="18"/>
      <c r="M103" s="16"/>
      <c r="N103" s="21"/>
    </row>
    <row r="104" spans="1:14" s="257" customFormat="1" x14ac:dyDescent="0.2">
      <c r="A104" s="36"/>
      <c r="B104" s="37"/>
      <c r="C104" s="38"/>
      <c r="D104" s="39"/>
      <c r="F104" s="38">
        <v>2220</v>
      </c>
      <c r="G104" s="39" t="s">
        <v>1756</v>
      </c>
      <c r="K104" s="250">
        <v>51290</v>
      </c>
      <c r="L104" s="18"/>
      <c r="M104" s="16"/>
      <c r="N104" s="21"/>
    </row>
    <row r="105" spans="1:14" s="257" customFormat="1" x14ac:dyDescent="0.2">
      <c r="A105" s="36"/>
      <c r="B105" s="37"/>
      <c r="C105" s="38"/>
      <c r="D105" s="39"/>
      <c r="F105" s="38">
        <v>2221</v>
      </c>
      <c r="G105" s="39" t="s">
        <v>1756</v>
      </c>
      <c r="K105" s="250">
        <v>47740</v>
      </c>
      <c r="L105" s="18"/>
      <c r="M105" s="16"/>
      <c r="N105" s="21"/>
    </row>
    <row r="106" spans="1:14" s="257" customFormat="1" x14ac:dyDescent="0.2">
      <c r="A106" s="36"/>
      <c r="B106" s="37"/>
      <c r="C106" s="38"/>
      <c r="D106" s="39"/>
      <c r="F106" s="38">
        <v>2222</v>
      </c>
      <c r="G106" s="39" t="s">
        <v>1776</v>
      </c>
      <c r="K106" s="250">
        <v>20120</v>
      </c>
      <c r="L106" s="18"/>
      <c r="M106" s="16"/>
      <c r="N106" s="21"/>
    </row>
    <row r="107" spans="1:14" s="257" customFormat="1" x14ac:dyDescent="0.2">
      <c r="A107" s="36"/>
      <c r="B107" s="37"/>
      <c r="C107" s="38"/>
      <c r="D107" s="39"/>
      <c r="F107" s="38">
        <v>2223</v>
      </c>
      <c r="G107" s="39" t="s">
        <v>2521</v>
      </c>
      <c r="K107" s="250">
        <v>33507</v>
      </c>
      <c r="L107" s="18"/>
      <c r="M107" s="16"/>
      <c r="N107" s="21"/>
    </row>
    <row r="108" spans="1:14" s="257" customFormat="1" x14ac:dyDescent="0.2">
      <c r="A108" s="36"/>
      <c r="B108" s="37"/>
      <c r="C108" s="38"/>
      <c r="D108" s="39"/>
      <c r="F108" s="38">
        <v>2224</v>
      </c>
      <c r="G108" s="39" t="s">
        <v>2521</v>
      </c>
      <c r="K108" s="250">
        <v>27003</v>
      </c>
      <c r="L108" s="18"/>
      <c r="M108" s="16"/>
      <c r="N108" s="21"/>
    </row>
    <row r="109" spans="1:14" s="257" customFormat="1" x14ac:dyDescent="0.2">
      <c r="A109" s="36"/>
      <c r="B109" s="37"/>
      <c r="C109" s="38"/>
      <c r="D109" s="39"/>
      <c r="F109" s="38">
        <v>2225</v>
      </c>
      <c r="G109" s="39" t="s">
        <v>2521</v>
      </c>
      <c r="K109" s="250">
        <v>656663</v>
      </c>
      <c r="L109" s="18"/>
      <c r="M109" s="16"/>
      <c r="N109" s="21"/>
    </row>
    <row r="110" spans="1:14" s="257" customFormat="1" x14ac:dyDescent="0.2">
      <c r="A110" s="36"/>
      <c r="B110" s="37"/>
      <c r="C110" s="38"/>
      <c r="D110" s="39"/>
      <c r="F110" s="38">
        <v>2226</v>
      </c>
      <c r="G110" s="39" t="s">
        <v>2522</v>
      </c>
      <c r="K110" s="250">
        <v>1150811</v>
      </c>
      <c r="L110" s="18"/>
      <c r="M110" s="16"/>
      <c r="N110" s="21"/>
    </row>
    <row r="111" spans="1:14" s="257" customFormat="1" x14ac:dyDescent="0.2">
      <c r="A111" s="36"/>
      <c r="B111" s="37"/>
      <c r="C111" s="38"/>
      <c r="D111" s="39"/>
      <c r="F111" s="38">
        <v>2227</v>
      </c>
      <c r="G111" s="39" t="s">
        <v>2523</v>
      </c>
      <c r="K111" s="250">
        <v>1757673</v>
      </c>
      <c r="L111" s="18"/>
      <c r="M111" s="16"/>
      <c r="N111" s="21"/>
    </row>
    <row r="112" spans="1:14" s="257" customFormat="1" x14ac:dyDescent="0.2">
      <c r="A112" s="36"/>
      <c r="B112" s="37"/>
      <c r="C112" s="38"/>
      <c r="D112" s="39"/>
      <c r="F112" s="38">
        <v>2228</v>
      </c>
      <c r="G112" s="39" t="s">
        <v>1778</v>
      </c>
      <c r="K112" s="250">
        <v>55000</v>
      </c>
      <c r="L112" s="18"/>
      <c r="M112" s="16"/>
      <c r="N112" s="21"/>
    </row>
    <row r="113" spans="1:14" s="257" customFormat="1" x14ac:dyDescent="0.2">
      <c r="A113" s="36"/>
      <c r="B113" s="37"/>
      <c r="C113" s="38"/>
      <c r="D113" s="39"/>
      <c r="F113" s="38">
        <v>2229</v>
      </c>
      <c r="G113" s="39" t="s">
        <v>1758</v>
      </c>
      <c r="K113" s="250">
        <v>3862648</v>
      </c>
      <c r="L113" s="18"/>
      <c r="M113" s="16"/>
      <c r="N113" s="21"/>
    </row>
    <row r="114" spans="1:14" s="257" customFormat="1" x14ac:dyDescent="0.2">
      <c r="A114" s="36"/>
      <c r="B114" s="37"/>
      <c r="C114" s="38"/>
      <c r="D114" s="39"/>
      <c r="F114" s="38">
        <v>2230</v>
      </c>
      <c r="G114" s="39" t="s">
        <v>1757</v>
      </c>
      <c r="K114" s="250">
        <v>1023985</v>
      </c>
      <c r="L114" s="18"/>
      <c r="M114" s="16"/>
      <c r="N114" s="21"/>
    </row>
    <row r="115" spans="1:14" s="257" customFormat="1" x14ac:dyDescent="0.2">
      <c r="A115" s="36"/>
      <c r="B115" s="37"/>
      <c r="C115" s="38"/>
      <c r="D115" s="39"/>
      <c r="F115" s="38">
        <v>2231</v>
      </c>
      <c r="G115" s="39" t="s">
        <v>2524</v>
      </c>
      <c r="K115" s="250">
        <v>1444791</v>
      </c>
      <c r="L115" s="18"/>
      <c r="M115" s="16"/>
      <c r="N115" s="21"/>
    </row>
    <row r="116" spans="1:14" s="257" customFormat="1" x14ac:dyDescent="0.2">
      <c r="A116" s="36"/>
      <c r="B116" s="37"/>
      <c r="C116" s="38"/>
      <c r="D116" s="39"/>
      <c r="F116" s="38">
        <v>2232</v>
      </c>
      <c r="G116" s="39" t="s">
        <v>91</v>
      </c>
      <c r="K116" s="250">
        <v>1195488</v>
      </c>
      <c r="L116" s="18"/>
      <c r="M116" s="16"/>
      <c r="N116" s="21"/>
    </row>
    <row r="117" spans="1:14" s="257" customFormat="1" x14ac:dyDescent="0.2">
      <c r="A117" s="36"/>
      <c r="B117" s="37"/>
      <c r="C117" s="38"/>
      <c r="D117" s="39"/>
      <c r="F117" s="38">
        <v>2234</v>
      </c>
      <c r="G117" s="39" t="s">
        <v>2525</v>
      </c>
      <c r="K117" s="250">
        <v>1202255</v>
      </c>
      <c r="L117" s="18"/>
      <c r="M117" s="16"/>
      <c r="N117" s="21"/>
    </row>
    <row r="118" spans="1:14" s="257" customFormat="1" x14ac:dyDescent="0.2">
      <c r="A118" s="36"/>
      <c r="B118" s="37"/>
      <c r="C118" s="38"/>
      <c r="D118" s="39"/>
      <c r="F118" s="38">
        <v>2235</v>
      </c>
      <c r="G118" s="39" t="s">
        <v>2526</v>
      </c>
      <c r="K118" s="250">
        <v>1576143</v>
      </c>
      <c r="L118" s="18"/>
      <c r="M118" s="16"/>
      <c r="N118" s="21"/>
    </row>
    <row r="119" spans="1:14" s="257" customFormat="1" x14ac:dyDescent="0.2">
      <c r="A119" s="36"/>
      <c r="B119" s="37"/>
      <c r="C119" s="38"/>
      <c r="D119" s="39"/>
      <c r="F119" s="38">
        <v>2236</v>
      </c>
      <c r="G119" s="39" t="s">
        <v>2527</v>
      </c>
      <c r="K119" s="250">
        <v>1129171</v>
      </c>
      <c r="L119" s="18"/>
      <c r="M119" s="16"/>
      <c r="N119" s="21"/>
    </row>
    <row r="120" spans="1:14" s="257" customFormat="1" x14ac:dyDescent="0.2">
      <c r="A120" s="36"/>
      <c r="B120" s="37"/>
      <c r="C120" s="38"/>
      <c r="D120" s="39"/>
      <c r="F120" s="38">
        <v>2238</v>
      </c>
      <c r="G120" s="39" t="s">
        <v>2528</v>
      </c>
      <c r="K120" s="250">
        <v>503120</v>
      </c>
      <c r="L120" s="18"/>
      <c r="M120" s="16"/>
      <c r="N120" s="21"/>
    </row>
    <row r="121" spans="1:14" s="257" customFormat="1" x14ac:dyDescent="0.2">
      <c r="A121" s="36"/>
      <c r="B121" s="37"/>
      <c r="C121" s="38"/>
      <c r="D121" s="39"/>
      <c r="F121" s="38">
        <v>2241</v>
      </c>
      <c r="G121" s="39" t="s">
        <v>1755</v>
      </c>
      <c r="K121" s="250">
        <v>1021371</v>
      </c>
      <c r="L121" s="18"/>
      <c r="M121" s="16"/>
      <c r="N121" s="21"/>
    </row>
    <row r="122" spans="1:14" s="257" customFormat="1" x14ac:dyDescent="0.2">
      <c r="A122" s="36"/>
      <c r="B122" s="37"/>
      <c r="C122" s="38"/>
      <c r="D122" s="39"/>
      <c r="F122" s="38">
        <v>2243</v>
      </c>
      <c r="G122" s="39" t="s">
        <v>2529</v>
      </c>
      <c r="K122" s="250">
        <v>1111906</v>
      </c>
      <c r="L122" s="18"/>
      <c r="M122" s="16"/>
      <c r="N122" s="21"/>
    </row>
    <row r="123" spans="1:14" s="257" customFormat="1" x14ac:dyDescent="0.2">
      <c r="A123" s="36"/>
      <c r="B123" s="37"/>
      <c r="C123" s="38"/>
      <c r="D123" s="39"/>
      <c r="F123" s="38">
        <v>2244</v>
      </c>
      <c r="G123" s="39" t="s">
        <v>2530</v>
      </c>
      <c r="K123" s="250">
        <v>364275</v>
      </c>
      <c r="L123" s="18"/>
      <c r="M123" s="16"/>
      <c r="N123" s="21"/>
    </row>
    <row r="124" spans="1:14" s="257" customFormat="1" x14ac:dyDescent="0.2">
      <c r="A124" s="36"/>
      <c r="B124" s="37"/>
      <c r="C124" s="38"/>
      <c r="D124" s="39"/>
      <c r="F124" s="38">
        <v>2245</v>
      </c>
      <c r="G124" s="39" t="s">
        <v>2531</v>
      </c>
      <c r="K124" s="250">
        <v>405000</v>
      </c>
      <c r="L124" s="18"/>
      <c r="M124" s="16"/>
      <c r="N124" s="21"/>
    </row>
    <row r="125" spans="1:14" s="257" customFormat="1" x14ac:dyDescent="0.2">
      <c r="A125" s="36"/>
      <c r="B125" s="37"/>
      <c r="C125" s="38"/>
      <c r="D125" s="39"/>
      <c r="F125" s="38">
        <v>2247</v>
      </c>
      <c r="G125" s="39" t="s">
        <v>2532</v>
      </c>
      <c r="K125" s="250">
        <v>300000</v>
      </c>
      <c r="L125" s="18"/>
      <c r="M125" s="16"/>
      <c r="N125" s="21"/>
    </row>
    <row r="126" spans="1:14" s="257" customFormat="1" x14ac:dyDescent="0.2">
      <c r="A126" s="36"/>
      <c r="B126" s="37"/>
      <c r="C126" s="38"/>
      <c r="D126" s="39"/>
      <c r="F126" s="38">
        <v>2248</v>
      </c>
      <c r="G126" s="39" t="s">
        <v>2322</v>
      </c>
      <c r="K126" s="250">
        <v>450000</v>
      </c>
      <c r="L126" s="18"/>
      <c r="M126" s="16"/>
      <c r="N126" s="21"/>
    </row>
    <row r="127" spans="1:14" s="257" customFormat="1" x14ac:dyDescent="0.2">
      <c r="A127" s="36"/>
      <c r="B127" s="37"/>
      <c r="C127" s="38"/>
      <c r="D127" s="39"/>
      <c r="F127" s="38">
        <v>2249</v>
      </c>
      <c r="G127" s="39" t="s">
        <v>2533</v>
      </c>
      <c r="K127" s="250">
        <v>450000</v>
      </c>
      <c r="L127" s="18"/>
      <c r="M127" s="16"/>
      <c r="N127" s="21"/>
    </row>
    <row r="128" spans="1:14" s="257" customFormat="1" x14ac:dyDescent="0.2">
      <c r="A128" s="36"/>
      <c r="B128" s="37"/>
      <c r="C128" s="38"/>
      <c r="D128" s="39"/>
      <c r="F128" s="38">
        <v>2251</v>
      </c>
      <c r="G128" s="39" t="s">
        <v>2534</v>
      </c>
      <c r="K128" s="250">
        <v>3499999</v>
      </c>
      <c r="L128" s="18"/>
      <c r="M128" s="16"/>
      <c r="N128" s="21"/>
    </row>
    <row r="129" spans="1:14" s="257" customFormat="1" x14ac:dyDescent="0.2">
      <c r="A129" s="36"/>
      <c r="B129" s="37"/>
      <c r="C129" s="38"/>
      <c r="D129" s="39"/>
      <c r="F129" s="38">
        <v>2252</v>
      </c>
      <c r="G129" s="39" t="s">
        <v>2535</v>
      </c>
      <c r="K129" s="250">
        <v>1500000</v>
      </c>
      <c r="L129" s="18"/>
      <c r="M129" s="16"/>
      <c r="N129" s="21"/>
    </row>
    <row r="130" spans="1:14" s="257" customFormat="1" x14ac:dyDescent="0.2">
      <c r="A130" s="36"/>
      <c r="B130" s="37"/>
      <c r="C130" s="38"/>
      <c r="D130" s="39"/>
      <c r="F130" s="38">
        <v>2253</v>
      </c>
      <c r="G130" s="39" t="s">
        <v>2536</v>
      </c>
      <c r="K130" s="250">
        <v>1500000</v>
      </c>
      <c r="L130" s="18"/>
      <c r="M130" s="16"/>
      <c r="N130" s="21"/>
    </row>
    <row r="131" spans="1:14" s="257" customFormat="1" x14ac:dyDescent="0.2">
      <c r="A131" s="36"/>
      <c r="B131" s="37"/>
      <c r="C131" s="38"/>
      <c r="D131" s="39"/>
      <c r="F131" s="38">
        <v>2255</v>
      </c>
      <c r="G131" s="39" t="s">
        <v>2537</v>
      </c>
      <c r="K131" s="250">
        <v>2800000</v>
      </c>
      <c r="L131" s="18"/>
      <c r="M131" s="16"/>
      <c r="N131" s="21"/>
    </row>
    <row r="132" spans="1:14" s="257" customFormat="1" x14ac:dyDescent="0.2">
      <c r="A132" s="36"/>
      <c r="B132" s="37"/>
      <c r="C132" s="38"/>
      <c r="D132" s="39"/>
      <c r="F132" s="38">
        <v>2257</v>
      </c>
      <c r="G132" s="39" t="s">
        <v>2538</v>
      </c>
      <c r="K132" s="250">
        <v>490000</v>
      </c>
      <c r="L132" s="18"/>
      <c r="M132" s="16"/>
      <c r="N132" s="21"/>
    </row>
    <row r="133" spans="1:14" s="257" customFormat="1" x14ac:dyDescent="0.2">
      <c r="A133" s="36"/>
      <c r="B133" s="37"/>
      <c r="C133" s="38"/>
      <c r="D133" s="39"/>
      <c r="F133" s="38">
        <v>2259</v>
      </c>
      <c r="G133" s="39" t="s">
        <v>2539</v>
      </c>
      <c r="K133" s="250">
        <v>450000</v>
      </c>
      <c r="L133" s="18"/>
      <c r="M133" s="16"/>
      <c r="N133" s="21"/>
    </row>
    <row r="134" spans="1:14" s="257" customFormat="1" x14ac:dyDescent="0.2">
      <c r="A134" s="36"/>
      <c r="B134" s="37"/>
      <c r="C134" s="38"/>
      <c r="D134" s="39"/>
      <c r="F134" s="38">
        <v>2260</v>
      </c>
      <c r="G134" s="39" t="s">
        <v>2540</v>
      </c>
      <c r="K134" s="250">
        <v>237788</v>
      </c>
      <c r="L134" s="18"/>
      <c r="M134" s="16"/>
      <c r="N134" s="21"/>
    </row>
    <row r="135" spans="1:14" s="257" customFormat="1" x14ac:dyDescent="0.2">
      <c r="A135" s="36"/>
      <c r="B135" s="37"/>
      <c r="C135" s="38"/>
      <c r="D135" s="39"/>
      <c r="F135" s="38">
        <v>2261</v>
      </c>
      <c r="G135" s="39" t="s">
        <v>2541</v>
      </c>
      <c r="K135" s="250">
        <v>120000</v>
      </c>
      <c r="L135" s="18"/>
      <c r="M135" s="16"/>
      <c r="N135" s="21"/>
    </row>
    <row r="136" spans="1:14" s="257" customFormat="1" x14ac:dyDescent="0.2">
      <c r="A136" s="36"/>
      <c r="B136" s="37"/>
      <c r="C136" s="38"/>
      <c r="D136" s="39"/>
      <c r="F136" s="38">
        <v>2262</v>
      </c>
      <c r="G136" s="39" t="s">
        <v>2542</v>
      </c>
      <c r="K136" s="250">
        <v>500000</v>
      </c>
      <c r="L136" s="18"/>
      <c r="M136" s="16"/>
      <c r="N136" s="21"/>
    </row>
    <row r="137" spans="1:14" s="257" customFormat="1" x14ac:dyDescent="0.2">
      <c r="A137" s="36"/>
      <c r="B137" s="37"/>
      <c r="C137" s="38"/>
      <c r="D137" s="39"/>
      <c r="F137" s="38">
        <v>2263</v>
      </c>
      <c r="G137" s="39" t="s">
        <v>2543</v>
      </c>
      <c r="K137" s="250">
        <v>100000</v>
      </c>
      <c r="L137" s="18"/>
      <c r="M137" s="16"/>
      <c r="N137" s="21"/>
    </row>
    <row r="138" spans="1:14" s="257" customFormat="1" x14ac:dyDescent="0.2">
      <c r="A138" s="36"/>
      <c r="B138" s="37"/>
      <c r="C138" s="38"/>
      <c r="D138" s="39"/>
      <c r="F138" s="38">
        <v>2264</v>
      </c>
      <c r="G138" s="39" t="s">
        <v>2544</v>
      </c>
      <c r="K138" s="250">
        <v>411266</v>
      </c>
      <c r="L138" s="18"/>
      <c r="M138" s="16"/>
      <c r="N138" s="21"/>
    </row>
    <row r="139" spans="1:14" s="257" customFormat="1" x14ac:dyDescent="0.2">
      <c r="A139" s="36"/>
      <c r="B139" s="37"/>
      <c r="C139" s="38"/>
      <c r="D139" s="39"/>
      <c r="F139" s="38">
        <v>2265</v>
      </c>
      <c r="G139" s="39" t="s">
        <v>2545</v>
      </c>
      <c r="K139" s="250">
        <v>400000</v>
      </c>
      <c r="L139" s="18"/>
      <c r="M139" s="16"/>
      <c r="N139" s="21"/>
    </row>
    <row r="140" spans="1:14" s="257" customFormat="1" x14ac:dyDescent="0.2">
      <c r="A140" s="36"/>
      <c r="B140" s="37"/>
      <c r="C140" s="38"/>
      <c r="D140" s="39"/>
      <c r="F140" s="38">
        <v>2266</v>
      </c>
      <c r="G140" s="39" t="s">
        <v>2546</v>
      </c>
      <c r="K140" s="250">
        <v>550337</v>
      </c>
      <c r="L140" s="18"/>
      <c r="M140" s="16"/>
      <c r="N140" s="21"/>
    </row>
    <row r="141" spans="1:14" s="257" customFormat="1" x14ac:dyDescent="0.2">
      <c r="A141" s="36"/>
      <c r="B141" s="37"/>
      <c r="C141" s="38"/>
      <c r="D141" s="39"/>
      <c r="F141" s="38">
        <v>2268</v>
      </c>
      <c r="G141" s="39" t="s">
        <v>2547</v>
      </c>
      <c r="K141" s="250">
        <v>127449</v>
      </c>
      <c r="L141" s="18"/>
      <c r="M141" s="16"/>
      <c r="N141" s="21"/>
    </row>
    <row r="142" spans="1:14" s="257" customFormat="1" x14ac:dyDescent="0.2">
      <c r="A142" s="36"/>
      <c r="B142" s="37"/>
      <c r="C142" s="38"/>
      <c r="D142" s="39"/>
      <c r="F142" s="38">
        <v>2269</v>
      </c>
      <c r="G142" s="39" t="s">
        <v>2519</v>
      </c>
      <c r="K142" s="250">
        <v>31799</v>
      </c>
      <c r="L142" s="18"/>
      <c r="M142" s="16"/>
      <c r="N142" s="21"/>
    </row>
    <row r="143" spans="1:14" s="257" customFormat="1" x14ac:dyDescent="0.2">
      <c r="A143" s="36"/>
      <c r="B143" s="37"/>
      <c r="C143" s="38"/>
      <c r="D143" s="39"/>
      <c r="F143" s="38">
        <v>2270</v>
      </c>
      <c r="G143" s="39" t="s">
        <v>2519</v>
      </c>
      <c r="K143" s="250">
        <v>214619</v>
      </c>
      <c r="L143" s="18"/>
      <c r="M143" s="16"/>
      <c r="N143" s="21"/>
    </row>
    <row r="144" spans="1:14" s="257" customFormat="1" x14ac:dyDescent="0.2">
      <c r="L144" s="245"/>
      <c r="N144" s="21"/>
    </row>
    <row r="145" spans="1:21" x14ac:dyDescent="0.2">
      <c r="A145" s="42" t="s">
        <v>99</v>
      </c>
      <c r="B145" s="43"/>
      <c r="C145" s="44"/>
      <c r="D145" s="44"/>
      <c r="E145" s="44"/>
      <c r="F145" s="44"/>
      <c r="G145" s="44"/>
      <c r="H145" s="44"/>
      <c r="I145" s="45"/>
      <c r="J145" s="45"/>
      <c r="K145" s="46">
        <f>SUM(K146:K147)</f>
        <v>-3</v>
      </c>
      <c r="L145" s="18"/>
      <c r="Q145" s="47"/>
      <c r="R145" s="48"/>
      <c r="S145" s="49"/>
      <c r="T145" s="48"/>
      <c r="U145" s="48"/>
    </row>
    <row r="146" spans="1:21" s="3" customFormat="1" x14ac:dyDescent="0.2">
      <c r="B146" s="1"/>
      <c r="C146" s="2"/>
      <c r="F146" s="12"/>
      <c r="K146" s="3">
        <v>-3</v>
      </c>
      <c r="L146" s="18"/>
      <c r="M146" s="16"/>
      <c r="N146" s="21"/>
    </row>
    <row r="147" spans="1:21" s="3" customFormat="1" x14ac:dyDescent="0.2">
      <c r="B147" s="1"/>
      <c r="C147" s="2"/>
      <c r="F147" s="12"/>
      <c r="G147" s="12"/>
      <c r="H147" s="12"/>
      <c r="I147" s="16"/>
      <c r="J147" s="35"/>
      <c r="K147" s="16"/>
      <c r="L147" s="18"/>
      <c r="M147" s="16"/>
      <c r="N147" s="21"/>
    </row>
    <row r="148" spans="1:21" x14ac:dyDescent="0.2">
      <c r="A148" s="42" t="s">
        <v>100</v>
      </c>
      <c r="B148" s="43"/>
      <c r="C148" s="44"/>
      <c r="D148" s="44"/>
      <c r="E148" s="44"/>
      <c r="F148" s="44"/>
      <c r="G148" s="44"/>
      <c r="H148" s="44"/>
      <c r="I148" s="45"/>
      <c r="J148" s="50"/>
      <c r="K148" s="46">
        <f>SUM(K149:K150)</f>
        <v>0</v>
      </c>
      <c r="Q148" s="47"/>
      <c r="R148" s="48"/>
      <c r="S148" s="49"/>
      <c r="T148" s="48"/>
      <c r="U148" s="48"/>
    </row>
    <row r="149" spans="1:21" s="3" customFormat="1" x14ac:dyDescent="0.2">
      <c r="B149" s="1"/>
      <c r="C149" s="2"/>
      <c r="F149" s="12"/>
      <c r="G149" s="19"/>
      <c r="H149" s="19"/>
      <c r="I149" s="20"/>
      <c r="J149" s="52"/>
      <c r="K149" s="16"/>
      <c r="L149" s="18"/>
      <c r="M149" s="16"/>
      <c r="N149" s="21"/>
    </row>
    <row r="150" spans="1:21" s="3" customFormat="1" x14ac:dyDescent="0.2">
      <c r="B150" s="1"/>
      <c r="C150" s="2"/>
      <c r="F150" s="12"/>
      <c r="G150" s="12"/>
      <c r="H150" s="12"/>
      <c r="I150" s="16"/>
      <c r="J150" s="16"/>
      <c r="K150" s="16"/>
      <c r="L150" s="18"/>
      <c r="M150" s="16"/>
      <c r="N150" s="21"/>
    </row>
    <row r="151" spans="1:21" x14ac:dyDescent="0.2">
      <c r="A151" s="42" t="s">
        <v>101</v>
      </c>
      <c r="B151" s="43"/>
      <c r="C151" s="44"/>
      <c r="D151" s="44"/>
      <c r="E151" s="44"/>
      <c r="F151" s="44"/>
      <c r="G151" s="44"/>
      <c r="H151" s="44"/>
      <c r="I151" s="45"/>
      <c r="J151" s="50"/>
      <c r="K151" s="46">
        <f>SUM(K152:K153)</f>
        <v>0</v>
      </c>
      <c r="Q151" s="47"/>
      <c r="R151" s="48"/>
      <c r="S151" s="49"/>
      <c r="T151" s="48"/>
      <c r="U151" s="48"/>
    </row>
    <row r="152" spans="1:21" x14ac:dyDescent="0.2">
      <c r="F152" s="19">
        <v>0</v>
      </c>
      <c r="I152" s="19"/>
      <c r="J152" s="19"/>
      <c r="K152" s="19"/>
      <c r="Q152" s="47"/>
      <c r="R152" s="48"/>
      <c r="S152" s="49"/>
      <c r="T152" s="48"/>
      <c r="U152" s="48"/>
    </row>
    <row r="153" spans="1:21" x14ac:dyDescent="0.2">
      <c r="J153" s="52"/>
      <c r="K153" s="52"/>
      <c r="Q153" s="47"/>
      <c r="R153" s="48"/>
      <c r="S153" s="49"/>
      <c r="T153" s="48"/>
      <c r="U153" s="48"/>
    </row>
    <row r="154" spans="1:21" x14ac:dyDescent="0.2">
      <c r="A154" s="42" t="s">
        <v>102</v>
      </c>
      <c r="B154" s="43"/>
      <c r="C154" s="44"/>
      <c r="D154" s="44"/>
      <c r="E154" s="44"/>
      <c r="F154" s="44"/>
      <c r="G154" s="44"/>
      <c r="H154" s="44"/>
      <c r="I154" s="45"/>
      <c r="J154" s="50"/>
      <c r="K154" s="46">
        <f>+K81+K85-K145+K148-K151</f>
        <v>236381682</v>
      </c>
      <c r="Q154" s="47"/>
      <c r="R154" s="48"/>
      <c r="S154" s="49"/>
      <c r="T154" s="48"/>
      <c r="U154" s="48"/>
    </row>
    <row r="155" spans="1:21" x14ac:dyDescent="0.2">
      <c r="J155" s="52"/>
      <c r="K155" s="52"/>
      <c r="Q155" s="47"/>
      <c r="R155" s="48"/>
      <c r="S155" s="49"/>
      <c r="T155" s="48"/>
      <c r="U155" s="48"/>
    </row>
    <row r="156" spans="1:21" x14ac:dyDescent="0.2">
      <c r="A156" s="53" t="s">
        <v>103</v>
      </c>
      <c r="B156" s="54"/>
      <c r="C156" s="55"/>
      <c r="D156" s="55"/>
      <c r="E156" s="55"/>
      <c r="F156" s="55" t="s">
        <v>157</v>
      </c>
      <c r="G156" s="56">
        <f>+T1</f>
        <v>43220</v>
      </c>
      <c r="H156" s="55"/>
      <c r="I156" s="57"/>
      <c r="J156" s="58"/>
      <c r="K156" s="59">
        <v>236381682</v>
      </c>
      <c r="Q156" s="47"/>
      <c r="R156" s="48"/>
      <c r="S156" s="49"/>
      <c r="T156" s="47"/>
      <c r="U156" s="48"/>
    </row>
    <row r="157" spans="1:21" x14ac:dyDescent="0.2">
      <c r="A157" s="42" t="s">
        <v>104</v>
      </c>
      <c r="B157" s="43"/>
      <c r="C157" s="44"/>
      <c r="D157" s="44"/>
      <c r="E157" s="44"/>
      <c r="F157" s="44"/>
      <c r="G157" s="44"/>
      <c r="H157" s="44"/>
      <c r="I157" s="45"/>
      <c r="J157" s="50"/>
      <c r="K157" s="46">
        <f>+K154-K156</f>
        <v>0</v>
      </c>
      <c r="Q157" s="47"/>
      <c r="R157" s="48"/>
      <c r="S157" s="49"/>
      <c r="T157" s="48"/>
      <c r="U157" s="48"/>
    </row>
    <row r="158" spans="1:21" s="3" customFormat="1" x14ac:dyDescent="0.2">
      <c r="B158" s="1"/>
      <c r="C158" s="2"/>
      <c r="F158" s="12"/>
      <c r="G158" s="12"/>
      <c r="H158" s="60"/>
      <c r="I158" s="16"/>
      <c r="J158" s="35"/>
      <c r="K158" s="16"/>
      <c r="L158" s="18"/>
      <c r="M158" s="16"/>
      <c r="N158" s="21"/>
    </row>
    <row r="159" spans="1:21" s="3" customFormat="1" x14ac:dyDescent="0.2">
      <c r="A159" s="26"/>
      <c r="B159" s="27">
        <v>11010305</v>
      </c>
      <c r="C159" s="28" t="s">
        <v>155</v>
      </c>
      <c r="D159" s="29"/>
      <c r="E159" s="29"/>
      <c r="F159" s="30"/>
      <c r="G159" s="30" t="str">
        <f>+$S$1</f>
        <v>Saldo Contable al</v>
      </c>
      <c r="H159" s="64">
        <v>42853</v>
      </c>
      <c r="I159" s="32"/>
      <c r="J159" s="33"/>
      <c r="K159" s="34">
        <f>+BCE!H13</f>
        <v>14070214</v>
      </c>
      <c r="L159" s="17" t="s">
        <v>178</v>
      </c>
      <c r="M159" s="16">
        <f>+BCE!H13</f>
        <v>14070214</v>
      </c>
      <c r="N159" s="21">
        <f>+K178</f>
        <v>0</v>
      </c>
    </row>
    <row r="160" spans="1:21" s="3" customFormat="1" x14ac:dyDescent="0.2">
      <c r="B160" s="1"/>
      <c r="C160" s="2"/>
      <c r="F160" s="12"/>
      <c r="G160" s="12"/>
      <c r="H160" s="60"/>
      <c r="I160" s="16"/>
      <c r="J160" s="35"/>
      <c r="K160" s="16"/>
      <c r="L160" s="18"/>
      <c r="M160" s="16"/>
      <c r="N160" s="21"/>
    </row>
    <row r="161" spans="1:21" s="3" customFormat="1" x14ac:dyDescent="0.2">
      <c r="A161" s="41" t="s">
        <v>97</v>
      </c>
      <c r="B161" s="1"/>
      <c r="C161" s="2"/>
      <c r="F161" s="12"/>
      <c r="G161" s="12"/>
      <c r="H161" s="12"/>
      <c r="I161" s="16"/>
      <c r="J161" s="35"/>
      <c r="K161" s="16"/>
      <c r="L161" s="18"/>
      <c r="M161" s="16"/>
      <c r="N161" s="21"/>
    </row>
    <row r="162" spans="1:21" s="3" customFormat="1" x14ac:dyDescent="0.2">
      <c r="B162" s="1"/>
      <c r="C162" s="2"/>
      <c r="F162" s="12"/>
      <c r="G162" s="12"/>
      <c r="H162" s="12"/>
      <c r="I162" s="16"/>
      <c r="J162" s="35"/>
      <c r="K162" s="16"/>
      <c r="L162" s="18"/>
      <c r="M162" s="16"/>
      <c r="N162" s="21"/>
    </row>
    <row r="163" spans="1:21" x14ac:dyDescent="0.2">
      <c r="A163" s="42" t="s">
        <v>98</v>
      </c>
      <c r="B163" s="43"/>
      <c r="C163" s="44"/>
      <c r="D163" s="44"/>
      <c r="E163" s="44"/>
      <c r="F163" s="44"/>
      <c r="G163" s="44"/>
      <c r="H163" s="44"/>
      <c r="I163" s="45"/>
      <c r="J163" s="45"/>
      <c r="K163" s="46">
        <f>SUM(K164:K165)</f>
        <v>0</v>
      </c>
      <c r="L163" s="18"/>
      <c r="Q163" s="47"/>
      <c r="R163" s="48"/>
      <c r="S163" s="49"/>
      <c r="T163" s="48"/>
      <c r="U163" s="48"/>
    </row>
    <row r="164" spans="1:21" s="3" customFormat="1" x14ac:dyDescent="0.2">
      <c r="B164" s="1"/>
      <c r="C164" s="2"/>
      <c r="F164" s="12"/>
      <c r="G164" s="12"/>
      <c r="H164" s="12"/>
      <c r="I164" s="16"/>
      <c r="J164" s="35"/>
      <c r="K164" s="16"/>
      <c r="L164" s="18"/>
      <c r="M164" s="16"/>
      <c r="N164" s="21"/>
    </row>
    <row r="165" spans="1:21" s="3" customFormat="1" x14ac:dyDescent="0.2">
      <c r="B165" s="1"/>
      <c r="C165" s="2"/>
      <c r="F165" s="12"/>
      <c r="G165" s="12"/>
      <c r="H165" s="12"/>
      <c r="I165" s="16"/>
      <c r="J165" s="35"/>
      <c r="K165" s="16"/>
      <c r="L165" s="18"/>
      <c r="M165" s="16"/>
      <c r="N165" s="21"/>
    </row>
    <row r="166" spans="1:21" x14ac:dyDescent="0.2">
      <c r="A166" s="42" t="s">
        <v>99</v>
      </c>
      <c r="B166" s="43"/>
      <c r="C166" s="44"/>
      <c r="D166" s="44"/>
      <c r="E166" s="44"/>
      <c r="F166" s="44"/>
      <c r="G166" s="44"/>
      <c r="H166" s="44"/>
      <c r="I166" s="45"/>
      <c r="J166" s="45"/>
      <c r="K166" s="46">
        <f>SUM(K167:K168)</f>
        <v>0</v>
      </c>
      <c r="L166" s="18"/>
      <c r="Q166" s="47"/>
      <c r="R166" s="48"/>
      <c r="S166" s="49"/>
      <c r="T166" s="48"/>
      <c r="U166" s="48"/>
    </row>
    <row r="167" spans="1:21" s="3" customFormat="1" x14ac:dyDescent="0.2">
      <c r="B167" s="1"/>
      <c r="C167" s="2"/>
      <c r="F167" s="12"/>
      <c r="G167" s="12"/>
      <c r="H167" s="12"/>
      <c r="I167" s="16"/>
      <c r="J167" s="35"/>
      <c r="K167" s="16"/>
      <c r="L167" s="18"/>
      <c r="M167" s="16"/>
      <c r="N167" s="21"/>
    </row>
    <row r="168" spans="1:21" s="3" customFormat="1" x14ac:dyDescent="0.2">
      <c r="B168" s="1"/>
      <c r="C168" s="2"/>
      <c r="F168" s="12"/>
      <c r="G168" s="12"/>
      <c r="H168" s="12"/>
      <c r="I168" s="16"/>
      <c r="J168" s="35"/>
      <c r="K168" s="16"/>
      <c r="L168" s="18"/>
      <c r="M168" s="16"/>
      <c r="N168" s="21"/>
    </row>
    <row r="169" spans="1:21" x14ac:dyDescent="0.2">
      <c r="A169" s="42" t="s">
        <v>100</v>
      </c>
      <c r="B169" s="43"/>
      <c r="C169" s="44"/>
      <c r="D169" s="44"/>
      <c r="E169" s="44"/>
      <c r="F169" s="44"/>
      <c r="G169" s="44"/>
      <c r="H169" s="44"/>
      <c r="I169" s="45"/>
      <c r="J169" s="50"/>
      <c r="K169" s="46">
        <f>SUM(K171:K171)</f>
        <v>0</v>
      </c>
      <c r="Q169" s="47"/>
      <c r="R169" s="48"/>
      <c r="S169" s="49"/>
      <c r="T169" s="48"/>
      <c r="U169" s="48"/>
    </row>
    <row r="170" spans="1:21" s="3" customFormat="1" x14ac:dyDescent="0.2">
      <c r="B170" s="1"/>
      <c r="C170" s="2"/>
      <c r="F170" s="12"/>
      <c r="G170" s="12"/>
      <c r="H170" s="12"/>
      <c r="I170" s="16"/>
      <c r="J170" s="35"/>
      <c r="K170" s="16"/>
      <c r="L170" s="18"/>
      <c r="M170" s="16"/>
      <c r="N170" s="21"/>
    </row>
    <row r="171" spans="1:21" s="3" customFormat="1" x14ac:dyDescent="0.2">
      <c r="B171" s="1"/>
      <c r="C171" s="2"/>
      <c r="F171" s="12"/>
      <c r="G171" s="12"/>
      <c r="H171" s="12"/>
      <c r="I171" s="16"/>
      <c r="J171" s="16"/>
      <c r="K171" s="16"/>
      <c r="L171" s="18"/>
      <c r="M171" s="16"/>
      <c r="N171" s="21"/>
    </row>
    <row r="172" spans="1:21" x14ac:dyDescent="0.2">
      <c r="A172" s="42" t="s">
        <v>101</v>
      </c>
      <c r="B172" s="43"/>
      <c r="C172" s="44"/>
      <c r="D172" s="44"/>
      <c r="E172" s="44"/>
      <c r="F172" s="44"/>
      <c r="G172" s="44"/>
      <c r="H172" s="44"/>
      <c r="I172" s="45"/>
      <c r="J172" s="50"/>
      <c r="K172" s="46">
        <f>SUM(K173:K174)</f>
        <v>0</v>
      </c>
      <c r="Q172" s="47"/>
      <c r="R172" s="48"/>
      <c r="S172" s="49"/>
      <c r="T172" s="48"/>
      <c r="U172" s="48"/>
    </row>
    <row r="173" spans="1:21" x14ac:dyDescent="0.2">
      <c r="J173" s="52"/>
      <c r="K173" s="52"/>
      <c r="Q173" s="47"/>
      <c r="R173" s="48"/>
      <c r="S173" s="49"/>
      <c r="T173" s="48"/>
      <c r="U173" s="48"/>
    </row>
    <row r="174" spans="1:21" x14ac:dyDescent="0.2">
      <c r="J174" s="52"/>
      <c r="K174" s="52"/>
      <c r="Q174" s="47"/>
      <c r="R174" s="48"/>
      <c r="S174" s="49"/>
      <c r="T174" s="48"/>
      <c r="U174" s="48"/>
    </row>
    <row r="175" spans="1:21" x14ac:dyDescent="0.2">
      <c r="A175" s="42" t="s">
        <v>102</v>
      </c>
      <c r="B175" s="43"/>
      <c r="C175" s="44"/>
      <c r="D175" s="44"/>
      <c r="E175" s="44"/>
      <c r="F175" s="44"/>
      <c r="G175" s="44"/>
      <c r="H175" s="44"/>
      <c r="I175" s="45"/>
      <c r="J175" s="50"/>
      <c r="K175" s="46">
        <f>+K159+K163-K166-K169-K172</f>
        <v>14070214</v>
      </c>
      <c r="Q175" s="47"/>
      <c r="R175" s="48"/>
      <c r="S175" s="49"/>
      <c r="T175" s="48"/>
      <c r="U175" s="48"/>
    </row>
    <row r="176" spans="1:21" x14ac:dyDescent="0.2">
      <c r="J176" s="52"/>
      <c r="K176" s="52"/>
      <c r="Q176" s="47"/>
      <c r="R176" s="48"/>
      <c r="S176" s="49"/>
      <c r="T176" s="48"/>
      <c r="U176" s="48"/>
    </row>
    <row r="177" spans="1:22" x14ac:dyDescent="0.2">
      <c r="A177" s="53" t="s">
        <v>103</v>
      </c>
      <c r="B177" s="54"/>
      <c r="C177" s="55"/>
      <c r="D177" s="55"/>
      <c r="E177" s="55"/>
      <c r="F177" s="55"/>
      <c r="G177" s="55"/>
      <c r="H177" s="55"/>
      <c r="I177" s="57"/>
      <c r="J177" s="58"/>
      <c r="K177" s="59">
        <v>14070214</v>
      </c>
      <c r="Q177" s="47"/>
      <c r="R177" s="48"/>
      <c r="S177" s="49"/>
      <c r="T177" s="48"/>
      <c r="U177" s="48"/>
    </row>
    <row r="178" spans="1:22" x14ac:dyDescent="0.2">
      <c r="A178" s="42" t="s">
        <v>104</v>
      </c>
      <c r="B178" s="43"/>
      <c r="C178" s="44"/>
      <c r="D178" s="44"/>
      <c r="E178" s="44"/>
      <c r="F178" s="44"/>
      <c r="G178" s="44"/>
      <c r="H178" s="44"/>
      <c r="I178" s="45"/>
      <c r="J178" s="50"/>
      <c r="K178" s="46">
        <f>+K175-K177</f>
        <v>0</v>
      </c>
      <c r="Q178" s="47"/>
      <c r="R178" s="48"/>
      <c r="S178" s="49"/>
      <c r="T178" s="47"/>
      <c r="U178" s="48"/>
    </row>
    <row r="179" spans="1:22" s="3" customFormat="1" x14ac:dyDescent="0.2">
      <c r="B179" s="1"/>
      <c r="C179" s="2"/>
      <c r="F179" s="12"/>
      <c r="G179" s="12"/>
      <c r="H179" s="60"/>
      <c r="I179" s="16"/>
      <c r="J179" s="35"/>
      <c r="K179" s="16"/>
      <c r="L179" s="18"/>
      <c r="M179" s="16"/>
      <c r="N179" s="21"/>
    </row>
    <row r="180" spans="1:22" s="3" customFormat="1" x14ac:dyDescent="0.2">
      <c r="B180" s="1"/>
      <c r="C180" s="2"/>
      <c r="F180" s="12"/>
      <c r="G180" s="12"/>
      <c r="H180" s="60"/>
      <c r="I180" s="16"/>
      <c r="J180" s="35"/>
      <c r="K180" s="16"/>
      <c r="L180" s="18"/>
      <c r="M180" s="16"/>
      <c r="N180" s="21"/>
    </row>
    <row r="181" spans="1:22" s="3" customFormat="1" x14ac:dyDescent="0.2">
      <c r="A181" s="26"/>
      <c r="B181" s="27">
        <v>11010306</v>
      </c>
      <c r="C181" s="28" t="s">
        <v>156</v>
      </c>
      <c r="D181" s="29"/>
      <c r="E181" s="29"/>
      <c r="F181" s="30"/>
      <c r="G181" s="30" t="str">
        <f>+$S$1</f>
        <v>Saldo Contable al</v>
      </c>
      <c r="H181" s="64">
        <v>42853</v>
      </c>
      <c r="I181" s="32"/>
      <c r="J181" s="33"/>
      <c r="K181" s="34">
        <f>+BCE!H14</f>
        <v>11028730</v>
      </c>
      <c r="L181" s="17" t="s">
        <v>178</v>
      </c>
      <c r="M181" s="16">
        <f>+BCE!H14</f>
        <v>11028730</v>
      </c>
      <c r="N181" s="21">
        <f>+K200</f>
        <v>0</v>
      </c>
    </row>
    <row r="182" spans="1:22" s="3" customFormat="1" x14ac:dyDescent="0.2">
      <c r="B182" s="1"/>
      <c r="C182" s="2"/>
      <c r="F182" s="12"/>
      <c r="G182" s="12"/>
      <c r="H182" s="60"/>
      <c r="I182" s="16"/>
      <c r="J182" s="35"/>
      <c r="K182" s="16"/>
      <c r="L182" s="18"/>
      <c r="M182" s="16"/>
      <c r="N182" s="21"/>
    </row>
    <row r="183" spans="1:22" s="3" customFormat="1" x14ac:dyDescent="0.2">
      <c r="A183" s="41" t="s">
        <v>97</v>
      </c>
      <c r="B183" s="1"/>
      <c r="C183" s="2"/>
      <c r="F183" s="12"/>
      <c r="G183" s="12"/>
      <c r="H183" s="12"/>
      <c r="I183" s="16"/>
      <c r="J183" s="35"/>
      <c r="K183" s="16"/>
      <c r="L183" s="18"/>
      <c r="M183" s="16"/>
      <c r="N183" s="21"/>
    </row>
    <row r="184" spans="1:22" s="3" customFormat="1" x14ac:dyDescent="0.2">
      <c r="B184" s="1"/>
      <c r="C184" s="2"/>
      <c r="F184" s="12"/>
      <c r="G184" s="12"/>
      <c r="H184" s="12"/>
      <c r="I184" s="16"/>
      <c r="J184" s="35"/>
      <c r="K184" s="16"/>
      <c r="L184" s="18"/>
      <c r="M184" s="16"/>
      <c r="N184" s="21"/>
    </row>
    <row r="185" spans="1:22" x14ac:dyDescent="0.2">
      <c r="A185" s="42" t="s">
        <v>98</v>
      </c>
      <c r="B185" s="43"/>
      <c r="C185" s="44"/>
      <c r="D185" s="44"/>
      <c r="E185" s="44"/>
      <c r="F185" s="44"/>
      <c r="G185" s="44"/>
      <c r="H185" s="44"/>
      <c r="I185" s="45"/>
      <c r="J185" s="45"/>
      <c r="K185" s="46">
        <f>SUM(K186:K187)</f>
        <v>0</v>
      </c>
      <c r="L185" s="18"/>
      <c r="Q185" s="47"/>
      <c r="R185" s="48"/>
      <c r="S185" s="49"/>
      <c r="T185" s="48"/>
      <c r="U185" s="48"/>
    </row>
    <row r="186" spans="1:22" s="3" customFormat="1" x14ac:dyDescent="0.2">
      <c r="B186" s="1"/>
      <c r="C186" s="2"/>
      <c r="F186" s="12"/>
      <c r="G186" s="12"/>
      <c r="H186" s="12"/>
      <c r="I186" s="16"/>
      <c r="J186" s="35"/>
      <c r="K186" s="16"/>
      <c r="L186" s="18"/>
      <c r="M186" s="16"/>
      <c r="N186" s="21"/>
    </row>
    <row r="187" spans="1:22" s="3" customFormat="1" x14ac:dyDescent="0.2">
      <c r="B187" s="1"/>
      <c r="C187" s="2"/>
      <c r="F187" s="12"/>
      <c r="G187" s="12"/>
      <c r="H187" s="12"/>
      <c r="I187" s="16"/>
      <c r="J187" s="35"/>
      <c r="K187" s="16"/>
      <c r="L187" s="18"/>
      <c r="M187" s="16"/>
      <c r="N187" s="21"/>
      <c r="Q187" s="2"/>
      <c r="S187" s="8"/>
      <c r="U187" s="8"/>
    </row>
    <row r="188" spans="1:22" x14ac:dyDescent="0.2">
      <c r="A188" s="42" t="s">
        <v>99</v>
      </c>
      <c r="B188" s="43"/>
      <c r="C188" s="44"/>
      <c r="D188" s="44"/>
      <c r="E188" s="44"/>
      <c r="F188" s="44"/>
      <c r="G188" s="44"/>
      <c r="H188" s="44"/>
      <c r="I188" s="45"/>
      <c r="J188" s="45"/>
      <c r="K188" s="46">
        <f>SUM(K189:K190)</f>
        <v>0</v>
      </c>
      <c r="L188" s="18"/>
      <c r="Q188" s="2"/>
      <c r="R188" s="3"/>
      <c r="S188" s="8"/>
      <c r="T188" s="3"/>
      <c r="U188" s="8"/>
      <c r="V188" s="3"/>
    </row>
    <row r="189" spans="1:22" s="3" customFormat="1" x14ac:dyDescent="0.2">
      <c r="B189" s="1"/>
      <c r="C189" s="2"/>
      <c r="F189" s="12"/>
      <c r="G189" s="12"/>
      <c r="H189" s="12"/>
      <c r="I189" s="16"/>
      <c r="J189" s="35"/>
      <c r="K189" s="16"/>
      <c r="L189" s="18"/>
      <c r="M189" s="16"/>
      <c r="N189" s="21"/>
      <c r="Q189" s="2"/>
      <c r="S189" s="8"/>
      <c r="U189" s="8"/>
    </row>
    <row r="190" spans="1:22" s="3" customFormat="1" x14ac:dyDescent="0.2">
      <c r="B190" s="1"/>
      <c r="C190" s="2"/>
      <c r="F190" s="12"/>
      <c r="G190" s="12"/>
      <c r="H190" s="12"/>
      <c r="I190" s="16"/>
      <c r="J190" s="35"/>
      <c r="K190" s="16"/>
      <c r="L190" s="18"/>
      <c r="M190" s="16"/>
      <c r="N190" s="21"/>
    </row>
    <row r="191" spans="1:22" x14ac:dyDescent="0.2">
      <c r="A191" s="42" t="s">
        <v>100</v>
      </c>
      <c r="B191" s="43"/>
      <c r="C191" s="44"/>
      <c r="D191" s="44"/>
      <c r="E191" s="44"/>
      <c r="F191" s="44"/>
      <c r="G191" s="44"/>
      <c r="H191" s="44"/>
      <c r="I191" s="45"/>
      <c r="J191" s="50"/>
      <c r="K191" s="46">
        <f>SUM(K192:K193)</f>
        <v>0</v>
      </c>
      <c r="Q191" s="47"/>
      <c r="R191" s="48"/>
      <c r="S191" s="49"/>
      <c r="T191" s="48"/>
      <c r="U191" s="48"/>
    </row>
    <row r="192" spans="1:22" s="3" customFormat="1" x14ac:dyDescent="0.2">
      <c r="B192" s="1"/>
      <c r="C192" s="2"/>
      <c r="F192" s="12"/>
      <c r="G192" s="12"/>
      <c r="H192" s="12"/>
      <c r="I192" s="16"/>
      <c r="J192" s="35"/>
      <c r="K192" s="16"/>
      <c r="L192" s="18"/>
      <c r="M192" s="16"/>
      <c r="N192" s="21"/>
    </row>
    <row r="193" spans="1:21" s="3" customFormat="1" x14ac:dyDescent="0.2">
      <c r="B193" s="1"/>
      <c r="C193" s="2"/>
      <c r="F193" s="12"/>
      <c r="G193" s="12"/>
      <c r="H193" s="12"/>
      <c r="I193" s="16"/>
      <c r="J193" s="16"/>
      <c r="K193" s="16"/>
      <c r="L193" s="18"/>
      <c r="M193" s="16"/>
      <c r="N193" s="21"/>
    </row>
    <row r="194" spans="1:21" x14ac:dyDescent="0.2">
      <c r="A194" s="42" t="s">
        <v>101</v>
      </c>
      <c r="B194" s="43"/>
      <c r="C194" s="44"/>
      <c r="D194" s="44"/>
      <c r="E194" s="44"/>
      <c r="F194" s="44"/>
      <c r="G194" s="44"/>
      <c r="H194" s="44"/>
      <c r="I194" s="45"/>
      <c r="J194" s="50"/>
      <c r="K194" s="46">
        <f>SUM(K195:K196)</f>
        <v>0</v>
      </c>
      <c r="Q194" s="47"/>
      <c r="R194" s="48"/>
      <c r="S194" s="49"/>
      <c r="T194" s="48"/>
      <c r="U194" s="48"/>
    </row>
    <row r="195" spans="1:21" x14ac:dyDescent="0.2">
      <c r="J195" s="52"/>
      <c r="K195" s="52"/>
      <c r="Q195" s="47"/>
      <c r="R195" s="48"/>
      <c r="S195" s="49"/>
      <c r="T195" s="48"/>
      <c r="U195" s="48"/>
    </row>
    <row r="196" spans="1:21" x14ac:dyDescent="0.2">
      <c r="J196" s="52"/>
      <c r="K196" s="52"/>
      <c r="Q196" s="47"/>
      <c r="R196" s="48"/>
      <c r="S196" s="49"/>
      <c r="T196" s="48"/>
      <c r="U196" s="48"/>
    </row>
    <row r="197" spans="1:21" x14ac:dyDescent="0.2">
      <c r="A197" s="42" t="s">
        <v>102</v>
      </c>
      <c r="B197" s="43"/>
      <c r="C197" s="44"/>
      <c r="D197" s="44"/>
      <c r="E197" s="44"/>
      <c r="F197" s="44"/>
      <c r="G197" s="44"/>
      <c r="H197" s="44"/>
      <c r="I197" s="45"/>
      <c r="J197" s="50"/>
      <c r="K197" s="46">
        <f>+K181+K185-K188+K191-K194</f>
        <v>11028730</v>
      </c>
      <c r="Q197" s="47"/>
      <c r="R197" s="48"/>
      <c r="S197" s="49"/>
      <c r="T197" s="48"/>
      <c r="U197" s="48"/>
    </row>
    <row r="198" spans="1:21" x14ac:dyDescent="0.2">
      <c r="J198" s="52"/>
      <c r="K198" s="52"/>
      <c r="Q198" s="47"/>
      <c r="R198" s="48"/>
      <c r="S198" s="49"/>
      <c r="T198" s="48"/>
      <c r="U198" s="48"/>
    </row>
    <row r="199" spans="1:21" x14ac:dyDescent="0.2">
      <c r="A199" s="53" t="s">
        <v>103</v>
      </c>
      <c r="B199" s="54"/>
      <c r="C199" s="55"/>
      <c r="D199" s="55"/>
      <c r="E199" s="55"/>
      <c r="F199" s="55"/>
      <c r="G199" s="55"/>
      <c r="H199" s="55"/>
      <c r="I199" s="57"/>
      <c r="J199" s="58"/>
      <c r="K199" s="59">
        <v>11028730</v>
      </c>
      <c r="Q199" s="47"/>
      <c r="R199" s="48"/>
      <c r="S199" s="49"/>
      <c r="T199" s="47"/>
      <c r="U199" s="48"/>
    </row>
    <row r="200" spans="1:21" x14ac:dyDescent="0.2">
      <c r="A200" s="42" t="s">
        <v>104</v>
      </c>
      <c r="B200" s="43"/>
      <c r="C200" s="44"/>
      <c r="D200" s="44"/>
      <c r="E200" s="44"/>
      <c r="F200" s="44"/>
      <c r="G200" s="44"/>
      <c r="H200" s="44"/>
      <c r="I200" s="45"/>
      <c r="J200" s="50"/>
      <c r="K200" s="46">
        <f>+K197-K199</f>
        <v>0</v>
      </c>
      <c r="Q200" s="47"/>
      <c r="R200" s="48"/>
      <c r="S200" s="49"/>
      <c r="T200" s="48"/>
      <c r="U200" s="48"/>
    </row>
    <row r="201" spans="1:21" s="3" customFormat="1" x14ac:dyDescent="0.2">
      <c r="B201" s="1"/>
      <c r="C201" s="2"/>
      <c r="F201" s="12"/>
      <c r="G201" s="12"/>
      <c r="H201" s="60"/>
      <c r="I201" s="16"/>
      <c r="J201" s="35"/>
      <c r="K201" s="16"/>
      <c r="L201" s="18"/>
      <c r="M201" s="16"/>
      <c r="N201" s="21"/>
    </row>
    <row r="202" spans="1:21" s="218" customFormat="1" x14ac:dyDescent="0.2">
      <c r="A202" s="26"/>
      <c r="B202" s="27">
        <v>11010308</v>
      </c>
      <c r="C202" s="27" t="s">
        <v>1027</v>
      </c>
      <c r="D202" s="27"/>
      <c r="E202" s="29"/>
      <c r="F202" s="30"/>
      <c r="G202" s="30" t="str">
        <f>+$S$1</f>
        <v>Saldo Contable al</v>
      </c>
      <c r="H202" s="64">
        <v>42853</v>
      </c>
      <c r="I202" s="32"/>
      <c r="J202" s="33"/>
      <c r="K202" s="34">
        <f>+BCE!H15</f>
        <v>0</v>
      </c>
      <c r="L202" s="17" t="s">
        <v>178</v>
      </c>
      <c r="M202" s="16">
        <v>0</v>
      </c>
      <c r="N202" s="21">
        <f>+K221</f>
        <v>0</v>
      </c>
    </row>
    <row r="203" spans="1:21" s="218" customFormat="1" x14ac:dyDescent="0.2">
      <c r="B203" s="1"/>
      <c r="C203" s="2"/>
      <c r="F203" s="12"/>
      <c r="G203" s="12"/>
      <c r="H203" s="60"/>
      <c r="I203" s="16"/>
      <c r="J203" s="35"/>
      <c r="K203" s="16"/>
      <c r="L203" s="18"/>
      <c r="M203" s="16"/>
      <c r="N203" s="21"/>
    </row>
    <row r="204" spans="1:21" s="218" customFormat="1" x14ac:dyDescent="0.2">
      <c r="A204" s="41" t="s">
        <v>97</v>
      </c>
      <c r="B204" s="1"/>
      <c r="C204" s="2"/>
      <c r="F204" s="12"/>
      <c r="G204" s="12"/>
      <c r="H204" s="12"/>
      <c r="I204" s="16"/>
      <c r="J204" s="35"/>
      <c r="K204" s="16"/>
      <c r="L204" s="18"/>
      <c r="M204" s="16"/>
      <c r="N204" s="21"/>
    </row>
    <row r="205" spans="1:21" s="218" customFormat="1" x14ac:dyDescent="0.2">
      <c r="B205" s="1"/>
      <c r="C205" s="2"/>
      <c r="F205" s="12"/>
      <c r="G205" s="12"/>
      <c r="H205" s="12"/>
      <c r="I205" s="16"/>
      <c r="J205" s="35"/>
      <c r="K205" s="16"/>
      <c r="L205" s="18"/>
      <c r="M205" s="16"/>
      <c r="N205" s="21"/>
    </row>
    <row r="206" spans="1:21" x14ac:dyDescent="0.2">
      <c r="A206" s="42" t="s">
        <v>98</v>
      </c>
      <c r="B206" s="43"/>
      <c r="C206" s="44"/>
      <c r="D206" s="44"/>
      <c r="E206" s="44"/>
      <c r="F206" s="44"/>
      <c r="G206" s="44"/>
      <c r="H206" s="44"/>
      <c r="I206" s="45"/>
      <c r="J206" s="45"/>
      <c r="K206" s="46">
        <f>SUM(K207:K208)</f>
        <v>0</v>
      </c>
      <c r="L206" s="18"/>
      <c r="Q206" s="47"/>
      <c r="R206" s="48"/>
      <c r="S206" s="49"/>
      <c r="T206" s="48"/>
      <c r="U206" s="48"/>
    </row>
    <row r="207" spans="1:21" s="218" customFormat="1" x14ac:dyDescent="0.2">
      <c r="B207" s="1"/>
      <c r="C207" s="2"/>
      <c r="F207" s="12"/>
      <c r="G207" s="12"/>
      <c r="H207" s="12"/>
      <c r="I207" s="16"/>
      <c r="J207" s="35"/>
      <c r="K207" s="16"/>
      <c r="L207" s="18"/>
      <c r="M207" s="16"/>
      <c r="N207" s="21"/>
    </row>
    <row r="208" spans="1:21" s="218" customFormat="1" x14ac:dyDescent="0.2">
      <c r="B208" s="1"/>
      <c r="C208" s="2"/>
      <c r="F208" s="12"/>
      <c r="G208" s="12"/>
      <c r="H208" s="12"/>
      <c r="I208" s="16"/>
      <c r="J208" s="35"/>
      <c r="K208" s="16"/>
      <c r="L208" s="18"/>
      <c r="M208" s="16"/>
      <c r="N208" s="21"/>
    </row>
    <row r="209" spans="1:21" x14ac:dyDescent="0.2">
      <c r="A209" s="42" t="s">
        <v>99</v>
      </c>
      <c r="B209" s="43"/>
      <c r="C209" s="44"/>
      <c r="D209" s="44"/>
      <c r="E209" s="44"/>
      <c r="F209" s="44"/>
      <c r="G209" s="44"/>
      <c r="H209" s="44"/>
      <c r="I209" s="45"/>
      <c r="J209" s="45"/>
      <c r="K209" s="46">
        <f>SUM(K210:K211)</f>
        <v>0</v>
      </c>
      <c r="L209" s="18"/>
      <c r="Q209" s="47"/>
      <c r="R209" s="48"/>
      <c r="S209" s="49"/>
      <c r="T209" s="48"/>
      <c r="U209" s="48"/>
    </row>
    <row r="210" spans="1:21" s="218" customFormat="1" x14ac:dyDescent="0.2">
      <c r="B210" s="1"/>
      <c r="C210" s="2"/>
      <c r="F210" s="12"/>
      <c r="G210" s="12"/>
      <c r="H210" s="12"/>
      <c r="I210" s="16"/>
      <c r="J210" s="35"/>
      <c r="K210" s="16"/>
      <c r="L210" s="18"/>
      <c r="M210" s="16"/>
      <c r="N210" s="21"/>
    </row>
    <row r="211" spans="1:21" s="218" customFormat="1" x14ac:dyDescent="0.2">
      <c r="B211" s="1"/>
      <c r="C211" s="2"/>
      <c r="F211" s="12"/>
      <c r="G211" s="12"/>
      <c r="H211" s="12"/>
      <c r="I211" s="16"/>
      <c r="J211" s="35"/>
      <c r="K211" s="16"/>
      <c r="L211" s="18"/>
      <c r="M211" s="16"/>
      <c r="N211" s="21"/>
    </row>
    <row r="212" spans="1:21" x14ac:dyDescent="0.2">
      <c r="A212" s="42" t="s">
        <v>100</v>
      </c>
      <c r="B212" s="43"/>
      <c r="C212" s="44"/>
      <c r="D212" s="44"/>
      <c r="E212" s="44"/>
      <c r="F212" s="44"/>
      <c r="G212" s="44"/>
      <c r="H212" s="44"/>
      <c r="I212" s="45"/>
      <c r="J212" s="50"/>
      <c r="K212" s="46">
        <f>SUM(K214:K214)</f>
        <v>0</v>
      </c>
      <c r="Q212" s="47"/>
      <c r="R212" s="48"/>
      <c r="S212" s="49"/>
      <c r="T212" s="48"/>
      <c r="U212" s="48"/>
    </row>
    <row r="213" spans="1:21" s="218" customFormat="1" x14ac:dyDescent="0.2">
      <c r="B213" s="1"/>
      <c r="C213" s="2"/>
      <c r="F213" s="12"/>
      <c r="G213" s="12"/>
      <c r="H213" s="12"/>
      <c r="I213" s="16"/>
      <c r="J213" s="35"/>
      <c r="K213" s="16"/>
      <c r="L213" s="18"/>
      <c r="M213" s="16"/>
      <c r="N213" s="21"/>
    </row>
    <row r="214" spans="1:21" s="218" customFormat="1" x14ac:dyDescent="0.2">
      <c r="B214" s="1"/>
      <c r="C214" s="2"/>
      <c r="F214" s="12"/>
      <c r="G214" s="12"/>
      <c r="H214" s="12"/>
      <c r="I214" s="16"/>
      <c r="J214" s="16"/>
      <c r="K214" s="16"/>
      <c r="L214" s="18"/>
      <c r="M214" s="16"/>
      <c r="N214" s="21"/>
    </row>
    <row r="215" spans="1:21" x14ac:dyDescent="0.2">
      <c r="A215" s="42" t="s">
        <v>101</v>
      </c>
      <c r="B215" s="43"/>
      <c r="C215" s="44"/>
      <c r="D215" s="44"/>
      <c r="E215" s="44"/>
      <c r="F215" s="44"/>
      <c r="G215" s="44"/>
      <c r="H215" s="44"/>
      <c r="I215" s="45"/>
      <c r="J215" s="50"/>
      <c r="K215" s="46">
        <f>SUM(K216:K217)</f>
        <v>0</v>
      </c>
      <c r="Q215" s="47"/>
      <c r="R215" s="48"/>
      <c r="S215" s="49"/>
      <c r="T215" s="48"/>
      <c r="U215" s="48"/>
    </row>
    <row r="216" spans="1:21" x14ac:dyDescent="0.2">
      <c r="J216" s="52"/>
      <c r="K216" s="52"/>
      <c r="Q216" s="47"/>
      <c r="R216" s="48"/>
      <c r="S216" s="49"/>
      <c r="T216" s="48"/>
      <c r="U216" s="48"/>
    </row>
    <row r="217" spans="1:21" x14ac:dyDescent="0.2">
      <c r="J217" s="52"/>
      <c r="K217" s="52"/>
      <c r="Q217" s="47"/>
      <c r="R217" s="48"/>
      <c r="S217" s="49"/>
      <c r="T217" s="48"/>
      <c r="U217" s="48"/>
    </row>
    <row r="218" spans="1:21" x14ac:dyDescent="0.2">
      <c r="A218" s="42" t="s">
        <v>102</v>
      </c>
      <c r="B218" s="43"/>
      <c r="C218" s="44"/>
      <c r="D218" s="44"/>
      <c r="E218" s="44"/>
      <c r="F218" s="44"/>
      <c r="G218" s="44"/>
      <c r="H218" s="44"/>
      <c r="I218" s="45"/>
      <c r="J218" s="50"/>
      <c r="K218" s="46">
        <f>+K202+K206-K209-K212-K215</f>
        <v>0</v>
      </c>
      <c r="Q218" s="47"/>
      <c r="R218" s="48"/>
      <c r="S218" s="49"/>
      <c r="T218" s="48"/>
      <c r="U218" s="48"/>
    </row>
    <row r="219" spans="1:21" x14ac:dyDescent="0.2">
      <c r="J219" s="52"/>
      <c r="K219" s="52"/>
      <c r="Q219" s="47"/>
      <c r="R219" s="48"/>
      <c r="S219" s="49"/>
      <c r="T219" s="48"/>
      <c r="U219" s="48"/>
    </row>
    <row r="220" spans="1:21" x14ac:dyDescent="0.2">
      <c r="A220" s="53" t="s">
        <v>103</v>
      </c>
      <c r="B220" s="54"/>
      <c r="C220" s="55"/>
      <c r="D220" s="55"/>
      <c r="E220" s="55"/>
      <c r="F220" s="55"/>
      <c r="G220" s="55"/>
      <c r="H220" s="55"/>
      <c r="I220" s="57"/>
      <c r="J220" s="58"/>
      <c r="K220" s="59">
        <v>0</v>
      </c>
      <c r="Q220" s="47"/>
      <c r="R220" s="48"/>
      <c r="S220" s="49"/>
      <c r="T220" s="48"/>
      <c r="U220" s="48"/>
    </row>
    <row r="221" spans="1:21" x14ac:dyDescent="0.2">
      <c r="A221" s="42" t="s">
        <v>104</v>
      </c>
      <c r="B221" s="43"/>
      <c r="C221" s="44"/>
      <c r="D221" s="44"/>
      <c r="E221" s="44"/>
      <c r="F221" s="44"/>
      <c r="G221" s="44"/>
      <c r="H221" s="44"/>
      <c r="I221" s="45"/>
      <c r="J221" s="50"/>
      <c r="K221" s="46">
        <f>+K218-K220</f>
        <v>0</v>
      </c>
      <c r="Q221" s="47"/>
      <c r="R221" s="48"/>
      <c r="S221" s="49"/>
      <c r="T221" s="47"/>
      <c r="U221" s="48"/>
    </row>
    <row r="222" spans="1:21" s="218" customFormat="1" x14ac:dyDescent="0.2">
      <c r="B222" s="1"/>
      <c r="C222" s="2"/>
      <c r="F222" s="12"/>
      <c r="G222" s="12"/>
      <c r="H222" s="60"/>
      <c r="I222" s="16"/>
      <c r="J222" s="35"/>
      <c r="K222" s="16"/>
      <c r="L222" s="18"/>
      <c r="M222" s="16"/>
      <c r="N222" s="21"/>
    </row>
    <row r="223" spans="1:21" s="218" customFormat="1" x14ac:dyDescent="0.2">
      <c r="B223" s="1"/>
      <c r="C223" s="2"/>
      <c r="F223" s="12"/>
      <c r="G223" s="12"/>
      <c r="H223" s="60"/>
      <c r="I223" s="16"/>
      <c r="J223" s="35"/>
      <c r="K223" s="16"/>
      <c r="L223" s="18"/>
      <c r="M223" s="16"/>
      <c r="N223" s="21"/>
    </row>
    <row r="224" spans="1:21" s="218" customFormat="1" x14ac:dyDescent="0.2">
      <c r="A224" s="26"/>
      <c r="B224" s="27">
        <v>11010309</v>
      </c>
      <c r="C224" s="27" t="s">
        <v>1028</v>
      </c>
      <c r="D224" s="27"/>
      <c r="E224" s="29"/>
      <c r="F224" s="30"/>
      <c r="G224" s="30" t="str">
        <f>+$S$1</f>
        <v>Saldo Contable al</v>
      </c>
      <c r="H224" s="64">
        <v>42853</v>
      </c>
      <c r="I224" s="32"/>
      <c r="J224" s="33"/>
      <c r="K224" s="34">
        <f>+BCE!F16</f>
        <v>0</v>
      </c>
      <c r="L224" s="17" t="s">
        <v>178</v>
      </c>
      <c r="M224" s="16">
        <v>0</v>
      </c>
      <c r="N224" s="21">
        <f>+K243</f>
        <v>0</v>
      </c>
    </row>
    <row r="225" spans="1:21" s="218" customFormat="1" x14ac:dyDescent="0.2">
      <c r="B225" s="1"/>
      <c r="C225" s="2"/>
      <c r="F225" s="12"/>
      <c r="G225" s="12"/>
      <c r="H225" s="60"/>
      <c r="I225" s="16"/>
      <c r="J225" s="35"/>
      <c r="K225" s="16"/>
      <c r="L225" s="18"/>
      <c r="M225" s="16"/>
      <c r="N225" s="21"/>
    </row>
    <row r="226" spans="1:21" s="218" customFormat="1" x14ac:dyDescent="0.2">
      <c r="A226" s="41" t="s">
        <v>97</v>
      </c>
      <c r="B226" s="1"/>
      <c r="C226" s="2"/>
      <c r="F226" s="12"/>
      <c r="G226" s="12"/>
      <c r="H226" s="12"/>
      <c r="I226" s="16"/>
      <c r="J226" s="35"/>
      <c r="K226" s="16"/>
      <c r="L226" s="18"/>
      <c r="M226" s="16"/>
      <c r="N226" s="21"/>
    </row>
    <row r="227" spans="1:21" s="218" customFormat="1" x14ac:dyDescent="0.2">
      <c r="B227" s="1"/>
      <c r="C227" s="2"/>
      <c r="F227" s="12"/>
      <c r="G227" s="12"/>
      <c r="H227" s="12"/>
      <c r="I227" s="16"/>
      <c r="J227" s="35"/>
      <c r="K227" s="16"/>
      <c r="L227" s="18"/>
      <c r="M227" s="16"/>
      <c r="N227" s="21"/>
    </row>
    <row r="228" spans="1:21" x14ac:dyDescent="0.2">
      <c r="A228" s="42" t="s">
        <v>98</v>
      </c>
      <c r="B228" s="43"/>
      <c r="C228" s="44"/>
      <c r="D228" s="44"/>
      <c r="E228" s="44"/>
      <c r="F228" s="44"/>
      <c r="G228" s="44"/>
      <c r="H228" s="44"/>
      <c r="I228" s="45"/>
      <c r="J228" s="45"/>
      <c r="K228" s="46">
        <f>SUM(K229:K230)</f>
        <v>0</v>
      </c>
      <c r="L228" s="18"/>
      <c r="Q228" s="47"/>
      <c r="R228" s="48"/>
      <c r="S228" s="49"/>
      <c r="T228" s="48"/>
      <c r="U228" s="48"/>
    </row>
    <row r="229" spans="1:21" s="218" customFormat="1" x14ac:dyDescent="0.2">
      <c r="B229" s="1"/>
      <c r="C229" s="2"/>
      <c r="F229" s="12"/>
      <c r="G229" s="12"/>
      <c r="H229" s="12"/>
      <c r="I229" s="16"/>
      <c r="J229" s="35"/>
      <c r="K229" s="16"/>
      <c r="L229" s="18"/>
      <c r="M229" s="16"/>
      <c r="N229" s="21"/>
    </row>
    <row r="230" spans="1:21" s="218" customFormat="1" x14ac:dyDescent="0.2">
      <c r="B230" s="1"/>
      <c r="C230" s="2"/>
      <c r="F230" s="12"/>
      <c r="G230" s="12"/>
      <c r="H230" s="12"/>
      <c r="I230" s="16"/>
      <c r="J230" s="35"/>
      <c r="K230" s="16"/>
      <c r="L230" s="18"/>
      <c r="M230" s="16"/>
      <c r="N230" s="21"/>
    </row>
    <row r="231" spans="1:21" x14ac:dyDescent="0.2">
      <c r="A231" s="42" t="s">
        <v>99</v>
      </c>
      <c r="B231" s="43"/>
      <c r="C231" s="44"/>
      <c r="D231" s="44"/>
      <c r="E231" s="44"/>
      <c r="F231" s="44"/>
      <c r="G231" s="44"/>
      <c r="H231" s="44"/>
      <c r="I231" s="45"/>
      <c r="J231" s="45"/>
      <c r="K231" s="46">
        <f>SUM(K232:K233)</f>
        <v>0</v>
      </c>
      <c r="L231" s="18"/>
      <c r="Q231" s="47"/>
      <c r="R231" s="48"/>
      <c r="S231" s="49"/>
      <c r="T231" s="48"/>
      <c r="U231" s="48"/>
    </row>
    <row r="232" spans="1:21" s="218" customFormat="1" x14ac:dyDescent="0.2">
      <c r="B232" s="1"/>
      <c r="C232" s="2"/>
      <c r="F232" s="12"/>
      <c r="G232" s="12"/>
      <c r="H232" s="12"/>
      <c r="I232" s="16"/>
      <c r="J232" s="35"/>
      <c r="K232" s="16"/>
      <c r="L232" s="18"/>
      <c r="M232" s="16"/>
      <c r="N232" s="21"/>
    </row>
    <row r="233" spans="1:21" s="218" customFormat="1" x14ac:dyDescent="0.2">
      <c r="B233" s="1"/>
      <c r="C233" s="2"/>
      <c r="F233" s="12"/>
      <c r="G233" s="12"/>
      <c r="H233" s="12"/>
      <c r="I233" s="16"/>
      <c r="J233" s="35"/>
      <c r="K233" s="16"/>
      <c r="L233" s="18"/>
      <c r="M233" s="16"/>
      <c r="N233" s="21"/>
    </row>
    <row r="234" spans="1:21" x14ac:dyDescent="0.2">
      <c r="A234" s="42" t="s">
        <v>100</v>
      </c>
      <c r="B234" s="43"/>
      <c r="C234" s="44"/>
      <c r="D234" s="44"/>
      <c r="E234" s="44"/>
      <c r="F234" s="44"/>
      <c r="G234" s="44"/>
      <c r="H234" s="44"/>
      <c r="I234" s="45"/>
      <c r="J234" s="50"/>
      <c r="K234" s="46">
        <f>SUM(K236:K236)</f>
        <v>0</v>
      </c>
      <c r="Q234" s="47"/>
      <c r="R234" s="48"/>
      <c r="S234" s="49"/>
      <c r="T234" s="48"/>
      <c r="U234" s="48"/>
    </row>
    <row r="235" spans="1:21" s="218" customFormat="1" x14ac:dyDescent="0.2">
      <c r="B235" s="1"/>
      <c r="C235" s="2"/>
      <c r="F235" s="12"/>
      <c r="G235" s="12"/>
      <c r="H235" s="12"/>
      <c r="I235" s="16"/>
      <c r="J235" s="35"/>
      <c r="K235" s="16"/>
      <c r="L235" s="18"/>
      <c r="M235" s="16"/>
      <c r="N235" s="21"/>
    </row>
    <row r="236" spans="1:21" s="218" customFormat="1" x14ac:dyDescent="0.2">
      <c r="B236" s="1"/>
      <c r="C236" s="2"/>
      <c r="F236" s="12"/>
      <c r="G236" s="12"/>
      <c r="H236" s="12"/>
      <c r="I236" s="16"/>
      <c r="J236" s="16"/>
      <c r="K236" s="16"/>
      <c r="L236" s="18"/>
      <c r="M236" s="16"/>
      <c r="N236" s="21"/>
    </row>
    <row r="237" spans="1:21" x14ac:dyDescent="0.2">
      <c r="A237" s="42" t="s">
        <v>101</v>
      </c>
      <c r="B237" s="43"/>
      <c r="C237" s="44"/>
      <c r="D237" s="44"/>
      <c r="E237" s="44"/>
      <c r="F237" s="44"/>
      <c r="G237" s="44"/>
      <c r="H237" s="44"/>
      <c r="I237" s="45"/>
      <c r="J237" s="50"/>
      <c r="K237" s="46">
        <f>SUM(K238:K239)</f>
        <v>0</v>
      </c>
      <c r="Q237" s="47"/>
      <c r="R237" s="48"/>
      <c r="S237" s="49"/>
      <c r="T237" s="48"/>
      <c r="U237" s="48"/>
    </row>
    <row r="238" spans="1:21" x14ac:dyDescent="0.2">
      <c r="J238" s="52"/>
      <c r="K238" s="52"/>
      <c r="Q238" s="47"/>
      <c r="R238" s="48"/>
      <c r="S238" s="49"/>
      <c r="T238" s="48"/>
      <c r="U238" s="48"/>
    </row>
    <row r="239" spans="1:21" x14ac:dyDescent="0.2">
      <c r="J239" s="52"/>
      <c r="K239" s="52"/>
      <c r="Q239" s="47"/>
      <c r="R239" s="48"/>
      <c r="S239" s="49"/>
      <c r="T239" s="48"/>
      <c r="U239" s="48"/>
    </row>
    <row r="240" spans="1:21" x14ac:dyDescent="0.2">
      <c r="A240" s="42" t="s">
        <v>102</v>
      </c>
      <c r="B240" s="43"/>
      <c r="C240" s="44"/>
      <c r="D240" s="44"/>
      <c r="E240" s="44"/>
      <c r="F240" s="44"/>
      <c r="G240" s="44"/>
      <c r="H240" s="44"/>
      <c r="I240" s="45"/>
      <c r="J240" s="50"/>
      <c r="K240" s="46">
        <f>+K224+K228-K231-K234-K237</f>
        <v>0</v>
      </c>
      <c r="Q240" s="47"/>
      <c r="R240" s="48"/>
      <c r="S240" s="49"/>
      <c r="T240" s="48"/>
      <c r="U240" s="48"/>
    </row>
    <row r="241" spans="1:22" x14ac:dyDescent="0.2">
      <c r="J241" s="52"/>
      <c r="K241" s="52"/>
      <c r="Q241" s="47"/>
      <c r="R241" s="48"/>
      <c r="S241" s="49"/>
      <c r="T241" s="48"/>
      <c r="U241" s="48"/>
    </row>
    <row r="242" spans="1:22" x14ac:dyDescent="0.2">
      <c r="A242" s="53" t="s">
        <v>103</v>
      </c>
      <c r="B242" s="54"/>
      <c r="C242" s="55"/>
      <c r="D242" s="55"/>
      <c r="E242" s="55"/>
      <c r="F242" s="55"/>
      <c r="G242" s="55"/>
      <c r="H242" s="55"/>
      <c r="I242" s="57"/>
      <c r="J242" s="58"/>
      <c r="K242" s="59">
        <v>0</v>
      </c>
      <c r="Q242" s="47"/>
      <c r="R242" s="48"/>
      <c r="S242" s="49"/>
      <c r="T242" s="48"/>
      <c r="U242" s="48"/>
    </row>
    <row r="243" spans="1:22" x14ac:dyDescent="0.2">
      <c r="A243" s="42" t="s">
        <v>104</v>
      </c>
      <c r="B243" s="43"/>
      <c r="C243" s="44"/>
      <c r="D243" s="44"/>
      <c r="E243" s="44"/>
      <c r="F243" s="44"/>
      <c r="G243" s="44"/>
      <c r="H243" s="44"/>
      <c r="I243" s="45"/>
      <c r="J243" s="50"/>
      <c r="K243" s="46">
        <f>+K240-K242</f>
        <v>0</v>
      </c>
      <c r="Q243" s="47"/>
      <c r="R243" s="48"/>
      <c r="S243" s="49"/>
      <c r="T243" s="47"/>
      <c r="U243" s="48"/>
    </row>
    <row r="244" spans="1:22" s="218" customFormat="1" x14ac:dyDescent="0.2">
      <c r="B244" s="1"/>
      <c r="C244" s="2"/>
      <c r="F244" s="12"/>
      <c r="G244" s="12"/>
      <c r="H244" s="60"/>
      <c r="I244" s="16"/>
      <c r="J244" s="35"/>
      <c r="K244" s="16"/>
      <c r="L244" s="18"/>
      <c r="M244" s="16"/>
      <c r="N244" s="21"/>
    </row>
    <row r="245" spans="1:22" s="218" customFormat="1" x14ac:dyDescent="0.2">
      <c r="B245" s="1"/>
      <c r="C245" s="2"/>
      <c r="F245" s="12"/>
      <c r="G245" s="12"/>
      <c r="H245" s="60"/>
      <c r="I245" s="16"/>
      <c r="J245" s="35"/>
      <c r="K245" s="16"/>
      <c r="L245" s="18"/>
      <c r="M245" s="16"/>
      <c r="N245" s="21"/>
    </row>
    <row r="246" spans="1:22" s="218" customFormat="1" x14ac:dyDescent="0.2">
      <c r="A246" s="26"/>
      <c r="B246" s="27">
        <v>11010310</v>
      </c>
      <c r="C246" s="27" t="s">
        <v>1029</v>
      </c>
      <c r="D246" s="29"/>
      <c r="E246" s="29"/>
      <c r="F246" s="30"/>
      <c r="G246" s="30" t="str">
        <f>+$S$1</f>
        <v>Saldo Contable al</v>
      </c>
      <c r="H246" s="64">
        <v>42853</v>
      </c>
      <c r="I246" s="32"/>
      <c r="J246" s="33"/>
      <c r="K246" s="34">
        <f>+BCE!H17</f>
        <v>0</v>
      </c>
      <c r="L246" s="17" t="s">
        <v>178</v>
      </c>
      <c r="M246" s="16">
        <v>0</v>
      </c>
      <c r="N246" s="21">
        <f>+K265</f>
        <v>0</v>
      </c>
    </row>
    <row r="247" spans="1:22" s="218" customFormat="1" x14ac:dyDescent="0.2">
      <c r="B247" s="1"/>
      <c r="C247" s="2"/>
      <c r="F247" s="12"/>
      <c r="G247" s="12"/>
      <c r="H247" s="60"/>
      <c r="I247" s="16"/>
      <c r="J247" s="35"/>
      <c r="K247" s="16"/>
      <c r="L247" s="18"/>
      <c r="M247" s="16"/>
      <c r="N247" s="21"/>
    </row>
    <row r="248" spans="1:22" s="218" customFormat="1" x14ac:dyDescent="0.2">
      <c r="A248" s="41" t="s">
        <v>97</v>
      </c>
      <c r="B248" s="1"/>
      <c r="C248" s="2"/>
      <c r="F248" s="12"/>
      <c r="G248" s="12"/>
      <c r="H248" s="12"/>
      <c r="I248" s="16"/>
      <c r="J248" s="35"/>
      <c r="K248" s="16"/>
      <c r="L248" s="18"/>
      <c r="M248" s="16"/>
      <c r="N248" s="21"/>
    </row>
    <row r="249" spans="1:22" s="218" customFormat="1" x14ac:dyDescent="0.2">
      <c r="B249" s="1"/>
      <c r="C249" s="2"/>
      <c r="F249" s="12"/>
      <c r="G249" s="12"/>
      <c r="H249" s="12"/>
      <c r="I249" s="16"/>
      <c r="J249" s="35"/>
      <c r="K249" s="16"/>
      <c r="L249" s="18"/>
      <c r="M249" s="16"/>
      <c r="N249" s="21"/>
    </row>
    <row r="250" spans="1:22" x14ac:dyDescent="0.2">
      <c r="A250" s="42" t="s">
        <v>98</v>
      </c>
      <c r="B250" s="43"/>
      <c r="C250" s="44"/>
      <c r="D250" s="44"/>
      <c r="E250" s="44"/>
      <c r="F250" s="44"/>
      <c r="G250" s="44"/>
      <c r="H250" s="44"/>
      <c r="I250" s="45"/>
      <c r="J250" s="45"/>
      <c r="K250" s="46">
        <f>SUM(K251:K251)</f>
        <v>0</v>
      </c>
      <c r="L250" s="18"/>
      <c r="Q250" s="47"/>
      <c r="R250" s="48"/>
      <c r="S250" s="49"/>
      <c r="T250" s="48"/>
      <c r="U250" s="48"/>
    </row>
    <row r="251" spans="1:22" s="218" customFormat="1" x14ac:dyDescent="0.2">
      <c r="B251" s="1"/>
      <c r="C251" s="2"/>
      <c r="F251" s="12"/>
      <c r="G251" s="12"/>
      <c r="H251" s="12"/>
      <c r="I251" s="16"/>
      <c r="J251" s="35"/>
      <c r="K251" s="16"/>
      <c r="L251" s="18"/>
      <c r="M251" s="16"/>
      <c r="N251" s="21"/>
    </row>
    <row r="252" spans="1:22" s="218" customFormat="1" x14ac:dyDescent="0.2">
      <c r="B252" s="1"/>
      <c r="C252" s="2"/>
      <c r="F252" s="12"/>
      <c r="G252" s="12"/>
      <c r="H252" s="12"/>
      <c r="I252" s="16"/>
      <c r="J252" s="35"/>
      <c r="K252" s="16"/>
      <c r="L252" s="18"/>
      <c r="M252" s="16"/>
      <c r="N252" s="21"/>
      <c r="Q252" s="2"/>
      <c r="S252" s="8"/>
      <c r="U252" s="8"/>
    </row>
    <row r="253" spans="1:22" x14ac:dyDescent="0.2">
      <c r="A253" s="42" t="s">
        <v>99</v>
      </c>
      <c r="B253" s="43"/>
      <c r="C253" s="44"/>
      <c r="D253" s="44"/>
      <c r="E253" s="44"/>
      <c r="F253" s="44"/>
      <c r="G253" s="44"/>
      <c r="H253" s="44"/>
      <c r="I253" s="45"/>
      <c r="J253" s="45"/>
      <c r="K253" s="46">
        <f>SUM(K254:K255)</f>
        <v>0</v>
      </c>
      <c r="L253" s="18"/>
      <c r="Q253" s="2"/>
      <c r="R253" s="218"/>
      <c r="S253" s="8"/>
      <c r="T253" s="218"/>
      <c r="U253" s="8"/>
      <c r="V253" s="218"/>
    </row>
    <row r="254" spans="1:22" s="218" customFormat="1" x14ac:dyDescent="0.2">
      <c r="B254" s="1"/>
      <c r="C254" s="2"/>
      <c r="F254" s="12"/>
      <c r="G254" s="12"/>
      <c r="H254" s="12"/>
      <c r="I254" s="16"/>
      <c r="J254" s="35"/>
      <c r="K254" s="16"/>
      <c r="L254" s="18"/>
      <c r="M254" s="16"/>
      <c r="N254" s="21"/>
      <c r="Q254" s="2"/>
      <c r="S254" s="8"/>
      <c r="U254" s="8"/>
    </row>
    <row r="255" spans="1:22" s="218" customFormat="1" x14ac:dyDescent="0.2">
      <c r="B255" s="1"/>
      <c r="C255" s="2"/>
      <c r="F255" s="12"/>
      <c r="G255" s="12"/>
      <c r="H255" s="12"/>
      <c r="I255" s="16"/>
      <c r="J255" s="35"/>
      <c r="K255" s="16"/>
      <c r="L255" s="18"/>
      <c r="M255" s="16"/>
      <c r="N255" s="21"/>
    </row>
    <row r="256" spans="1:22" x14ac:dyDescent="0.2">
      <c r="A256" s="42" t="s">
        <v>100</v>
      </c>
      <c r="B256" s="43"/>
      <c r="C256" s="44"/>
      <c r="D256" s="44"/>
      <c r="E256" s="44"/>
      <c r="F256" s="44"/>
      <c r="G256" s="44"/>
      <c r="H256" s="44"/>
      <c r="I256" s="45"/>
      <c r="J256" s="50"/>
      <c r="K256" s="46">
        <f>SUM(K257:K258)</f>
        <v>0</v>
      </c>
      <c r="Q256" s="47"/>
      <c r="R256" s="48"/>
      <c r="S256" s="49"/>
      <c r="T256" s="48"/>
      <c r="U256" s="48"/>
    </row>
    <row r="257" spans="1:21" s="218" customFormat="1" x14ac:dyDescent="0.2">
      <c r="B257" s="1"/>
      <c r="C257" s="2"/>
      <c r="F257" s="12"/>
      <c r="G257" s="12"/>
      <c r="H257" s="12"/>
      <c r="I257" s="16"/>
      <c r="J257" s="35"/>
      <c r="K257" s="16"/>
      <c r="L257" s="18"/>
      <c r="M257" s="16"/>
      <c r="N257" s="21"/>
    </row>
    <row r="258" spans="1:21" s="218" customFormat="1" x14ac:dyDescent="0.2">
      <c r="B258" s="1"/>
      <c r="C258" s="2"/>
      <c r="F258" s="12"/>
      <c r="G258" s="12"/>
      <c r="H258" s="12"/>
      <c r="I258" s="16"/>
      <c r="J258" s="16"/>
      <c r="K258" s="16"/>
      <c r="L258" s="18"/>
      <c r="M258" s="16"/>
      <c r="N258" s="21"/>
    </row>
    <row r="259" spans="1:21" x14ac:dyDescent="0.2">
      <c r="A259" s="42" t="s">
        <v>101</v>
      </c>
      <c r="B259" s="43"/>
      <c r="C259" s="44"/>
      <c r="D259" s="44"/>
      <c r="E259" s="44"/>
      <c r="F259" s="44"/>
      <c r="G259" s="44"/>
      <c r="H259" s="44"/>
      <c r="I259" s="45"/>
      <c r="J259" s="50"/>
      <c r="K259" s="46">
        <f>SUM(K260:K261)</f>
        <v>0</v>
      </c>
      <c r="Q259" s="47"/>
      <c r="R259" s="48"/>
      <c r="S259" s="49"/>
      <c r="T259" s="48"/>
      <c r="U259" s="48"/>
    </row>
    <row r="260" spans="1:21" x14ac:dyDescent="0.2">
      <c r="J260" s="52"/>
      <c r="K260" s="52"/>
      <c r="Q260" s="47"/>
      <c r="R260" s="48"/>
      <c r="S260" s="49"/>
      <c r="T260" s="48"/>
      <c r="U260" s="48"/>
    </row>
    <row r="261" spans="1:21" x14ac:dyDescent="0.2">
      <c r="J261" s="52"/>
      <c r="K261" s="52"/>
      <c r="Q261" s="47"/>
      <c r="R261" s="48"/>
      <c r="S261" s="49"/>
      <c r="T261" s="48"/>
      <c r="U261" s="48"/>
    </row>
    <row r="262" spans="1:21" x14ac:dyDescent="0.2">
      <c r="A262" s="42" t="s">
        <v>102</v>
      </c>
      <c r="B262" s="43"/>
      <c r="C262" s="44"/>
      <c r="D262" s="44"/>
      <c r="E262" s="44"/>
      <c r="F262" s="44"/>
      <c r="G262" s="44"/>
      <c r="H262" s="44"/>
      <c r="I262" s="45"/>
      <c r="J262" s="50"/>
      <c r="K262" s="46">
        <f>+K246+K250-K253+K256-K259</f>
        <v>0</v>
      </c>
      <c r="Q262" s="47"/>
      <c r="R262" s="48"/>
      <c r="S262" s="49"/>
      <c r="T262" s="48"/>
      <c r="U262" s="48"/>
    </row>
    <row r="263" spans="1:21" x14ac:dyDescent="0.2">
      <c r="J263" s="52"/>
      <c r="K263" s="52"/>
      <c r="Q263" s="47"/>
      <c r="R263" s="48"/>
      <c r="S263" s="49"/>
      <c r="T263" s="48"/>
      <c r="U263" s="48"/>
    </row>
    <row r="264" spans="1:21" x14ac:dyDescent="0.2">
      <c r="A264" s="53" t="s">
        <v>103</v>
      </c>
      <c r="B264" s="54"/>
      <c r="C264" s="55"/>
      <c r="D264" s="55"/>
      <c r="E264" s="55"/>
      <c r="F264" s="55"/>
      <c r="G264" s="55"/>
      <c r="H264" s="55"/>
      <c r="I264" s="57"/>
      <c r="J264" s="58"/>
      <c r="K264" s="59">
        <v>0</v>
      </c>
      <c r="Q264" s="47"/>
      <c r="R264" s="48"/>
      <c r="S264" s="49"/>
      <c r="T264" s="47"/>
      <c r="U264" s="48"/>
    </row>
    <row r="265" spans="1:21" x14ac:dyDescent="0.2">
      <c r="A265" s="42" t="s">
        <v>104</v>
      </c>
      <c r="B265" s="43"/>
      <c r="C265" s="44"/>
      <c r="D265" s="44"/>
      <c r="E265" s="44"/>
      <c r="F265" s="44"/>
      <c r="G265" s="44"/>
      <c r="H265" s="44"/>
      <c r="I265" s="45"/>
      <c r="J265" s="50"/>
      <c r="K265" s="46">
        <f>+K262-K264</f>
        <v>0</v>
      </c>
      <c r="Q265" s="47"/>
      <c r="R265" s="48"/>
      <c r="S265" s="49"/>
      <c r="T265" s="48"/>
      <c r="U265" s="48"/>
    </row>
    <row r="266" spans="1:21" s="218" customFormat="1" x14ac:dyDescent="0.2">
      <c r="A266" s="39"/>
      <c r="B266" s="4"/>
      <c r="C266" s="10"/>
      <c r="D266" s="2"/>
      <c r="E266" s="39"/>
      <c r="F266" s="7"/>
      <c r="I266" s="8"/>
      <c r="K266" s="8"/>
      <c r="L266" s="18"/>
      <c r="M266" s="16"/>
      <c r="N266" s="21"/>
    </row>
    <row r="267" spans="1:21" s="3" customFormat="1" x14ac:dyDescent="0.2">
      <c r="A267" s="26"/>
      <c r="B267" s="27" t="s">
        <v>15</v>
      </c>
      <c r="C267" s="28" t="s">
        <v>16</v>
      </c>
      <c r="D267" s="29"/>
      <c r="E267" s="29"/>
      <c r="F267" s="30"/>
      <c r="G267" s="30" t="str">
        <f>+$S$1</f>
        <v>Saldo Contable al</v>
      </c>
      <c r="H267" s="31">
        <f>+$T$1</f>
        <v>43220</v>
      </c>
      <c r="I267" s="32"/>
      <c r="J267" s="33"/>
      <c r="K267" s="34">
        <f>SUM(K268:K279)</f>
        <v>15219542</v>
      </c>
      <c r="L267" s="18" t="s">
        <v>178</v>
      </c>
      <c r="M267" s="16">
        <f>+BCE!H18</f>
        <v>15219542</v>
      </c>
      <c r="N267" s="21">
        <f>+K267-M267</f>
        <v>0</v>
      </c>
    </row>
    <row r="268" spans="1:21" s="3" customFormat="1" x14ac:dyDescent="0.2">
      <c r="B268" s="1"/>
      <c r="C268" s="2"/>
      <c r="F268" s="12"/>
      <c r="G268" s="12"/>
      <c r="H268" s="60"/>
      <c r="I268" s="16"/>
      <c r="J268" s="35"/>
      <c r="K268" s="16"/>
      <c r="L268" s="18"/>
      <c r="M268" s="16"/>
      <c r="N268" s="21"/>
    </row>
    <row r="269" spans="1:21" s="3" customFormat="1" x14ac:dyDescent="0.2">
      <c r="A269" s="2" t="s">
        <v>91</v>
      </c>
      <c r="B269" s="1"/>
      <c r="C269" s="7"/>
      <c r="D269" s="2"/>
      <c r="E269" s="2"/>
      <c r="F269" s="7">
        <v>201605</v>
      </c>
      <c r="G269" s="3" t="s">
        <v>125</v>
      </c>
      <c r="I269" s="35"/>
      <c r="J269" s="16"/>
      <c r="K269" s="40">
        <v>635</v>
      </c>
      <c r="L269" s="101"/>
      <c r="M269" s="16"/>
      <c r="N269" s="21"/>
    </row>
    <row r="270" spans="1:21" s="3" customFormat="1" x14ac:dyDescent="0.2">
      <c r="A270" s="2" t="s">
        <v>124</v>
      </c>
      <c r="B270" s="1"/>
      <c r="C270" s="7"/>
      <c r="D270" s="2"/>
      <c r="E270" s="2"/>
      <c r="F270" s="10">
        <v>201604</v>
      </c>
      <c r="G270" s="3" t="s">
        <v>130</v>
      </c>
      <c r="I270" s="35"/>
      <c r="J270" s="16"/>
      <c r="K270" s="40">
        <v>-20</v>
      </c>
      <c r="L270" s="16"/>
      <c r="M270" s="16"/>
      <c r="N270" s="21"/>
    </row>
    <row r="271" spans="1:21" s="3" customFormat="1" x14ac:dyDescent="0.2">
      <c r="A271" s="2" t="s">
        <v>124</v>
      </c>
      <c r="B271" s="1"/>
      <c r="C271" s="7"/>
      <c r="D271" s="2"/>
      <c r="E271" s="2"/>
      <c r="F271" s="10">
        <v>201616</v>
      </c>
      <c r="G271" s="3" t="s">
        <v>130</v>
      </c>
      <c r="I271" s="35"/>
      <c r="J271" s="16"/>
      <c r="K271" s="40">
        <v>14806</v>
      </c>
      <c r="L271" s="16"/>
      <c r="M271" s="16"/>
      <c r="N271" s="21"/>
    </row>
    <row r="272" spans="1:21" s="3" customFormat="1" x14ac:dyDescent="0.2">
      <c r="A272" s="39" t="s">
        <v>249</v>
      </c>
      <c r="B272" s="4"/>
      <c r="C272" s="10"/>
      <c r="D272" s="2"/>
      <c r="E272" s="39"/>
      <c r="F272" s="7">
        <v>201792</v>
      </c>
      <c r="G272" s="3" t="s">
        <v>994</v>
      </c>
      <c r="I272" s="8"/>
      <c r="J272" s="218"/>
      <c r="K272" s="36">
        <v>2000000</v>
      </c>
      <c r="L272" s="16" t="s">
        <v>969</v>
      </c>
      <c r="M272" s="16"/>
      <c r="N272" s="21"/>
      <c r="P272" s="218"/>
    </row>
    <row r="273" spans="1:14" s="218" customFormat="1" x14ac:dyDescent="0.2">
      <c r="A273" s="39" t="s">
        <v>1747</v>
      </c>
      <c r="B273" s="37"/>
      <c r="C273" s="38"/>
      <c r="D273" s="39"/>
      <c r="E273" s="39"/>
      <c r="F273" s="7">
        <v>1802</v>
      </c>
      <c r="G273" s="218" t="s">
        <v>1369</v>
      </c>
      <c r="I273" s="8"/>
      <c r="K273" s="36">
        <v>2156641</v>
      </c>
      <c r="L273" s="16" t="s">
        <v>1769</v>
      </c>
      <c r="M273" s="16"/>
      <c r="N273" s="21"/>
    </row>
    <row r="274" spans="1:14" s="257" customFormat="1" x14ac:dyDescent="0.2">
      <c r="A274" s="39" t="s">
        <v>1747</v>
      </c>
      <c r="B274" s="37"/>
      <c r="C274" s="38"/>
      <c r="D274" s="39"/>
      <c r="E274" s="39"/>
      <c r="F274" s="7">
        <v>1935</v>
      </c>
      <c r="G274" s="257" t="s">
        <v>1748</v>
      </c>
      <c r="I274" s="8"/>
      <c r="K274" s="36">
        <v>5000000</v>
      </c>
      <c r="L274" s="16" t="s">
        <v>1768</v>
      </c>
      <c r="M274" s="16"/>
      <c r="N274" s="21"/>
    </row>
    <row r="275" spans="1:14" s="257" customFormat="1" x14ac:dyDescent="0.2">
      <c r="A275" s="39" t="s">
        <v>1747</v>
      </c>
      <c r="B275" s="37"/>
      <c r="C275" s="38"/>
      <c r="D275" s="39"/>
      <c r="E275" s="39"/>
      <c r="F275" s="7">
        <v>1936</v>
      </c>
      <c r="G275" s="257" t="s">
        <v>1749</v>
      </c>
      <c r="I275" s="8"/>
      <c r="K275" s="36">
        <v>5000000</v>
      </c>
      <c r="L275" s="16" t="s">
        <v>1768</v>
      </c>
      <c r="M275" s="16"/>
      <c r="N275" s="21"/>
    </row>
    <row r="276" spans="1:14" s="257" customFormat="1" x14ac:dyDescent="0.2">
      <c r="A276" s="39" t="s">
        <v>1747</v>
      </c>
      <c r="B276" s="37"/>
      <c r="C276" s="38"/>
      <c r="D276" s="39"/>
      <c r="E276" s="39"/>
      <c r="F276" s="7">
        <v>2149</v>
      </c>
      <c r="G276" s="257" t="s">
        <v>2326</v>
      </c>
      <c r="I276" s="8"/>
      <c r="K276" s="36">
        <v>1000000</v>
      </c>
      <c r="L276" s="16" t="s">
        <v>2327</v>
      </c>
      <c r="M276" s="16"/>
      <c r="N276" s="21"/>
    </row>
    <row r="277" spans="1:14" s="257" customFormat="1" x14ac:dyDescent="0.2">
      <c r="A277" s="39" t="s">
        <v>1747</v>
      </c>
      <c r="B277" s="37"/>
      <c r="C277" s="38"/>
      <c r="D277" s="39"/>
      <c r="E277" s="39"/>
      <c r="F277" s="7">
        <v>2130</v>
      </c>
      <c r="G277" s="257" t="s">
        <v>2325</v>
      </c>
      <c r="I277" s="8"/>
      <c r="K277" s="36">
        <v>47480</v>
      </c>
      <c r="L277" s="16" t="s">
        <v>2328</v>
      </c>
      <c r="M277" s="16"/>
      <c r="N277" s="21"/>
    </row>
    <row r="278" spans="1:14" s="257" customFormat="1" x14ac:dyDescent="0.2">
      <c r="A278" s="39"/>
      <c r="B278" s="37"/>
      <c r="C278" s="38"/>
      <c r="D278" s="39"/>
      <c r="E278" s="39"/>
      <c r="F278" s="7"/>
      <c r="I278" s="8"/>
      <c r="K278" s="36"/>
      <c r="L278" s="16"/>
      <c r="M278" s="16"/>
      <c r="N278" s="21"/>
    </row>
    <row r="279" spans="1:14" s="218" customFormat="1" x14ac:dyDescent="0.2">
      <c r="A279" s="39"/>
      <c r="B279" s="37"/>
      <c r="C279" s="38"/>
      <c r="D279" s="39"/>
      <c r="E279" s="39"/>
      <c r="F279" s="7"/>
      <c r="I279" s="8"/>
      <c r="K279" s="36"/>
      <c r="L279" s="16"/>
      <c r="M279" s="16"/>
      <c r="N279" s="21"/>
    </row>
    <row r="280" spans="1:14" s="3" customFormat="1" x14ac:dyDescent="0.2">
      <c r="A280" s="26"/>
      <c r="B280" s="27">
        <v>11060200</v>
      </c>
      <c r="C280" s="28" t="s">
        <v>117</v>
      </c>
      <c r="D280" s="29"/>
      <c r="E280" s="29"/>
      <c r="F280" s="30"/>
      <c r="G280" s="30" t="str">
        <f>+$S$1</f>
        <v>Saldo Contable al</v>
      </c>
      <c r="H280" s="31">
        <f>+$T$1</f>
        <v>43220</v>
      </c>
      <c r="I280" s="32"/>
      <c r="J280" s="33"/>
      <c r="K280" s="34">
        <f>SUM(K281:K285)</f>
        <v>1845617</v>
      </c>
      <c r="L280" s="18"/>
      <c r="M280" s="16">
        <f>+BCE!H19</f>
        <v>1845617</v>
      </c>
      <c r="N280" s="21">
        <f>+K280-M280</f>
        <v>0</v>
      </c>
    </row>
    <row r="281" spans="1:14" s="3" customFormat="1" x14ac:dyDescent="0.2">
      <c r="B281" s="1"/>
      <c r="C281" s="2"/>
      <c r="F281" s="12"/>
      <c r="G281" s="12"/>
      <c r="H281" s="60"/>
      <c r="I281" s="16"/>
      <c r="J281" s="35"/>
      <c r="K281" s="16"/>
      <c r="L281" s="18"/>
      <c r="M281" s="16"/>
      <c r="N281" s="21"/>
    </row>
    <row r="282" spans="1:14" s="257" customFormat="1" x14ac:dyDescent="0.2">
      <c r="A282" s="4" t="s">
        <v>1754</v>
      </c>
      <c r="C282" s="10"/>
      <c r="D282" s="2"/>
      <c r="E282" s="7"/>
      <c r="F282" s="11"/>
      <c r="G282" s="2" t="s">
        <v>1760</v>
      </c>
      <c r="I282" s="8"/>
      <c r="K282" s="8">
        <v>18290</v>
      </c>
      <c r="L282" s="247"/>
      <c r="M282" s="16"/>
      <c r="N282" s="21"/>
    </row>
    <row r="283" spans="1:14" s="257" customFormat="1" x14ac:dyDescent="0.2">
      <c r="A283" s="4" t="s">
        <v>1770</v>
      </c>
      <c r="C283" s="10"/>
      <c r="D283" s="2" t="s">
        <v>175</v>
      </c>
      <c r="E283" s="7">
        <v>42</v>
      </c>
      <c r="F283" s="11">
        <v>43237</v>
      </c>
      <c r="G283" s="2" t="s">
        <v>1771</v>
      </c>
      <c r="I283" s="8"/>
      <c r="K283" s="8">
        <v>1276990</v>
      </c>
      <c r="L283" s="247"/>
      <c r="M283" s="16"/>
      <c r="N283" s="21"/>
    </row>
    <row r="284" spans="1:14" s="257" customFormat="1" x14ac:dyDescent="0.2">
      <c r="A284" s="4"/>
      <c r="C284" s="10"/>
      <c r="D284" s="2"/>
      <c r="E284" s="7"/>
      <c r="F284" s="11"/>
      <c r="G284" s="2" t="s">
        <v>2548</v>
      </c>
      <c r="I284" s="8"/>
      <c r="K284" s="8">
        <v>550337</v>
      </c>
      <c r="L284" s="247"/>
      <c r="M284" s="16"/>
      <c r="N284" s="21"/>
    </row>
    <row r="285" spans="1:14" s="3" customFormat="1" x14ac:dyDescent="0.2">
      <c r="A285" s="9"/>
      <c r="B285" s="4"/>
      <c r="C285" s="10"/>
      <c r="D285" s="2"/>
      <c r="E285" s="7"/>
      <c r="F285" s="11"/>
      <c r="G285" s="2"/>
      <c r="I285" s="8"/>
      <c r="K285" s="198"/>
      <c r="L285" s="247"/>
      <c r="M285" s="16"/>
      <c r="N285" s="21"/>
    </row>
    <row r="286" spans="1:14" s="3" customFormat="1" x14ac:dyDescent="0.2">
      <c r="A286" s="26"/>
      <c r="B286" s="27" t="s">
        <v>17</v>
      </c>
      <c r="C286" s="28" t="s">
        <v>18</v>
      </c>
      <c r="D286" s="29"/>
      <c r="E286" s="29"/>
      <c r="F286" s="30"/>
      <c r="G286" s="30" t="str">
        <f>+$S$1</f>
        <v>Saldo Contable al</v>
      </c>
      <c r="H286" s="31">
        <f>+$T$1</f>
        <v>43220</v>
      </c>
      <c r="I286" s="32"/>
      <c r="J286" s="33"/>
      <c r="K286" s="34">
        <f>SUM(K287:K290)</f>
        <v>41640088</v>
      </c>
      <c r="L286" s="18"/>
      <c r="M286" s="16">
        <f>+BCE!H20</f>
        <v>41640088</v>
      </c>
      <c r="N286" s="21">
        <f>+K286-M286</f>
        <v>0</v>
      </c>
    </row>
    <row r="287" spans="1:14" s="3" customFormat="1" x14ac:dyDescent="0.2">
      <c r="B287" s="1"/>
      <c r="C287" s="2"/>
      <c r="F287" s="12"/>
      <c r="G287" s="12"/>
      <c r="H287" s="60"/>
      <c r="I287" s="16"/>
      <c r="J287" s="35"/>
      <c r="K287" s="16"/>
      <c r="L287" s="18"/>
      <c r="N287" s="21"/>
    </row>
    <row r="288" spans="1:14" s="17" customFormat="1" x14ac:dyDescent="0.2">
      <c r="B288" s="5"/>
      <c r="C288" s="4"/>
      <c r="E288" s="17" t="s">
        <v>201</v>
      </c>
      <c r="F288" s="65"/>
      <c r="G288" s="66" t="s">
        <v>242</v>
      </c>
      <c r="H288" s="67"/>
      <c r="I288" s="18"/>
      <c r="J288" s="25"/>
      <c r="K288" s="68" t="s">
        <v>243</v>
      </c>
      <c r="L288" s="18"/>
      <c r="N288" s="21"/>
    </row>
    <row r="289" spans="1:19" s="3" customFormat="1" x14ac:dyDescent="0.2">
      <c r="A289" s="8"/>
      <c r="B289" s="1"/>
      <c r="C289" s="7"/>
      <c r="D289" s="39"/>
      <c r="E289" s="39" t="s">
        <v>194</v>
      </c>
      <c r="F289" s="39"/>
      <c r="G289" s="2" t="s">
        <v>126</v>
      </c>
      <c r="I289" s="35"/>
      <c r="J289" s="16"/>
      <c r="K289" s="35">
        <v>37273279</v>
      </c>
      <c r="L289" s="246"/>
      <c r="N289" s="21"/>
      <c r="S289" s="78"/>
    </row>
    <row r="290" spans="1:19" s="3" customFormat="1" x14ac:dyDescent="0.2">
      <c r="A290" s="8"/>
      <c r="B290" s="1"/>
      <c r="C290" s="7"/>
      <c r="D290" s="39"/>
      <c r="E290" s="39" t="s">
        <v>193</v>
      </c>
      <c r="F290" s="39"/>
      <c r="G290" s="2" t="s">
        <v>131</v>
      </c>
      <c r="I290" s="35"/>
      <c r="J290" s="16"/>
      <c r="K290" s="35">
        <v>4366809</v>
      </c>
      <c r="L290" s="246"/>
      <c r="N290" s="21"/>
      <c r="S290" s="78"/>
    </row>
    <row r="291" spans="1:19" s="3" customFormat="1" x14ac:dyDescent="0.2">
      <c r="A291" s="8"/>
      <c r="B291" s="1"/>
      <c r="C291" s="7"/>
      <c r="D291" s="2"/>
      <c r="E291" s="2"/>
      <c r="G291" s="2"/>
      <c r="I291" s="35"/>
      <c r="J291" s="16"/>
      <c r="K291" s="35"/>
      <c r="L291" s="246"/>
      <c r="M291" s="16"/>
      <c r="N291" s="21"/>
    </row>
    <row r="292" spans="1:19" s="3" customFormat="1" x14ac:dyDescent="0.2">
      <c r="A292" s="26"/>
      <c r="B292" s="27" t="s">
        <v>19</v>
      </c>
      <c r="C292" s="28" t="s">
        <v>20</v>
      </c>
      <c r="D292" s="29"/>
      <c r="E292" s="29"/>
      <c r="F292" s="30"/>
      <c r="G292" s="30" t="str">
        <f>+$S$1</f>
        <v>Saldo Contable al</v>
      </c>
      <c r="H292" s="31">
        <f>+$T$1</f>
        <v>43220</v>
      </c>
      <c r="I292" s="32"/>
      <c r="J292" s="33"/>
      <c r="K292" s="34">
        <f>SUM(K293:K301)</f>
        <v>3500000</v>
      </c>
      <c r="L292" s="18"/>
      <c r="M292" s="16">
        <f>+BCE!H21</f>
        <v>3500000</v>
      </c>
      <c r="N292" s="21">
        <f>+K292-M292</f>
        <v>0</v>
      </c>
    </row>
    <row r="293" spans="1:19" s="3" customFormat="1" x14ac:dyDescent="0.2">
      <c r="B293" s="1"/>
      <c r="C293" s="2"/>
      <c r="F293" s="12"/>
      <c r="G293" s="12"/>
      <c r="H293" s="60"/>
      <c r="I293" s="16"/>
      <c r="J293" s="35"/>
      <c r="K293" s="16"/>
      <c r="L293" s="18"/>
      <c r="N293" s="21"/>
    </row>
    <row r="294" spans="1:19" s="218" customFormat="1" x14ac:dyDescent="0.2">
      <c r="A294" s="39"/>
      <c r="B294" s="73" t="s">
        <v>1371</v>
      </c>
      <c r="D294" s="39"/>
      <c r="G294" s="218" t="s">
        <v>1372</v>
      </c>
      <c r="H294" s="69"/>
      <c r="I294" s="39"/>
      <c r="J294" s="39"/>
      <c r="K294" s="40">
        <v>300000</v>
      </c>
      <c r="L294" s="17"/>
      <c r="N294" s="21"/>
    </row>
    <row r="295" spans="1:19" s="257" customFormat="1" x14ac:dyDescent="0.2">
      <c r="A295" s="39"/>
      <c r="B295" s="73" t="s">
        <v>1371</v>
      </c>
      <c r="D295" s="39"/>
      <c r="G295" s="257" t="s">
        <v>1750</v>
      </c>
      <c r="H295" s="69"/>
      <c r="I295" s="39"/>
      <c r="J295" s="39"/>
      <c r="K295" s="40">
        <v>300000</v>
      </c>
      <c r="L295" s="17"/>
      <c r="N295" s="21"/>
    </row>
    <row r="296" spans="1:19" s="257" customFormat="1" x14ac:dyDescent="0.2">
      <c r="A296" s="39"/>
      <c r="B296" s="73" t="s">
        <v>1371</v>
      </c>
      <c r="D296" s="39"/>
      <c r="G296" s="257" t="s">
        <v>1772</v>
      </c>
      <c r="H296" s="69"/>
      <c r="I296" s="39"/>
      <c r="J296" s="39"/>
      <c r="K296" s="40">
        <v>300000</v>
      </c>
      <c r="L296" s="17"/>
      <c r="N296" s="21"/>
    </row>
    <row r="297" spans="1:19" s="257" customFormat="1" x14ac:dyDescent="0.2">
      <c r="A297" s="39"/>
      <c r="B297" s="73" t="s">
        <v>1371</v>
      </c>
      <c r="D297" s="39"/>
      <c r="G297" s="257" t="s">
        <v>2329</v>
      </c>
      <c r="H297" s="69"/>
      <c r="I297" s="39"/>
      <c r="J297" s="39"/>
      <c r="K297" s="40">
        <v>300000</v>
      </c>
      <c r="L297" s="17"/>
      <c r="N297" s="21"/>
    </row>
    <row r="298" spans="1:19" s="257" customFormat="1" x14ac:dyDescent="0.2">
      <c r="A298" s="39"/>
      <c r="B298" s="73" t="s">
        <v>1751</v>
      </c>
      <c r="D298" s="39"/>
      <c r="G298" s="257" t="s">
        <v>1750</v>
      </c>
      <c r="H298" s="69"/>
      <c r="I298" s="39"/>
      <c r="J298" s="39"/>
      <c r="K298" s="40">
        <v>400000</v>
      </c>
      <c r="L298" s="17"/>
      <c r="N298" s="21"/>
    </row>
    <row r="299" spans="1:19" s="257" customFormat="1" x14ac:dyDescent="0.2">
      <c r="A299" s="39"/>
      <c r="B299" s="73" t="s">
        <v>1751</v>
      </c>
      <c r="D299" s="39"/>
      <c r="G299" s="257" t="s">
        <v>1772</v>
      </c>
      <c r="H299" s="69"/>
      <c r="I299" s="39"/>
      <c r="J299" s="39"/>
      <c r="K299" s="40">
        <v>400000</v>
      </c>
      <c r="L299" s="17"/>
      <c r="N299" s="21"/>
    </row>
    <row r="300" spans="1:19" s="257" customFormat="1" x14ac:dyDescent="0.2">
      <c r="A300" s="39"/>
      <c r="B300" s="73" t="s">
        <v>2511</v>
      </c>
      <c r="D300" s="39"/>
      <c r="G300" s="257" t="s">
        <v>2512</v>
      </c>
      <c r="H300" s="69"/>
      <c r="I300" s="39"/>
      <c r="J300" s="39"/>
      <c r="K300" s="40">
        <v>1500000</v>
      </c>
      <c r="L300" s="17"/>
      <c r="N300" s="21"/>
    </row>
    <row r="301" spans="1:19" s="3" customFormat="1" x14ac:dyDescent="0.2">
      <c r="B301" s="1"/>
      <c r="C301" s="2"/>
      <c r="F301" s="12"/>
      <c r="G301" s="12"/>
      <c r="H301" s="60"/>
      <c r="I301" s="16"/>
      <c r="J301" s="35"/>
      <c r="K301" s="16"/>
      <c r="L301" s="18"/>
      <c r="M301" s="16"/>
      <c r="N301" s="21"/>
    </row>
    <row r="302" spans="1:19" s="3" customFormat="1" x14ac:dyDescent="0.2">
      <c r="A302" s="26"/>
      <c r="B302" s="27" t="s">
        <v>21</v>
      </c>
      <c r="C302" s="28" t="s">
        <v>22</v>
      </c>
      <c r="D302" s="29"/>
      <c r="E302" s="29"/>
      <c r="F302" s="30"/>
      <c r="G302" s="30" t="str">
        <f>+$S$1</f>
        <v>Saldo Contable al</v>
      </c>
      <c r="H302" s="31">
        <f>+$T$1</f>
        <v>43220</v>
      </c>
      <c r="I302" s="32"/>
      <c r="J302" s="33"/>
      <c r="K302" s="34">
        <f>SUM(K303:K305)</f>
        <v>0</v>
      </c>
      <c r="L302" s="18"/>
      <c r="N302" s="21"/>
    </row>
    <row r="303" spans="1:19" s="3" customFormat="1" x14ac:dyDescent="0.2">
      <c r="B303" s="1"/>
      <c r="C303" s="2"/>
      <c r="F303" s="12"/>
      <c r="G303" s="12"/>
      <c r="H303" s="60"/>
      <c r="I303" s="16"/>
      <c r="J303" s="16"/>
      <c r="K303" s="16"/>
      <c r="L303" s="18"/>
      <c r="N303" s="21"/>
    </row>
    <row r="304" spans="1:19" s="3" customFormat="1" x14ac:dyDescent="0.2">
      <c r="A304" s="8"/>
      <c r="B304" s="1"/>
      <c r="C304" s="7"/>
      <c r="D304" s="2"/>
      <c r="E304" s="2"/>
      <c r="G304" s="2"/>
      <c r="I304" s="35"/>
      <c r="J304" s="16"/>
      <c r="K304" s="35"/>
      <c r="L304" s="246"/>
      <c r="N304" s="21"/>
    </row>
    <row r="305" spans="1:14" s="3" customFormat="1" x14ac:dyDescent="0.2">
      <c r="B305" s="1"/>
      <c r="C305" s="2"/>
      <c r="F305" s="12"/>
      <c r="G305" s="12"/>
      <c r="H305" s="60"/>
      <c r="I305" s="16"/>
      <c r="J305" s="16"/>
      <c r="K305" s="16"/>
      <c r="L305" s="18"/>
      <c r="M305" s="218"/>
      <c r="N305" s="21"/>
    </row>
    <row r="306" spans="1:14" s="218" customFormat="1" x14ac:dyDescent="0.2">
      <c r="A306" s="26"/>
      <c r="B306" s="27" t="str">
        <f>+BCE!C27</f>
        <v>Maquinarias</v>
      </c>
      <c r="C306" s="28" t="str">
        <f>+BCE!C27</f>
        <v>Maquinarias</v>
      </c>
      <c r="D306" s="29"/>
      <c r="E306" s="29"/>
      <c r="F306" s="30"/>
      <c r="G306" s="30" t="str">
        <f>+$S$1</f>
        <v>Saldo Contable al</v>
      </c>
      <c r="H306" s="31">
        <f>+$T$1</f>
        <v>43220</v>
      </c>
      <c r="I306" s="32"/>
      <c r="J306" s="33"/>
      <c r="K306" s="34">
        <f>SUM(K307:K309)</f>
        <v>0</v>
      </c>
      <c r="L306" s="18"/>
      <c r="N306" s="21"/>
    </row>
    <row r="307" spans="1:14" s="218" customFormat="1" x14ac:dyDescent="0.2">
      <c r="B307" s="1"/>
      <c r="C307" s="2"/>
      <c r="F307" s="12"/>
      <c r="G307" s="12"/>
      <c r="H307" s="60"/>
      <c r="I307" s="16"/>
      <c r="J307" s="16"/>
      <c r="K307" s="16"/>
      <c r="L307" s="18"/>
      <c r="N307" s="21"/>
    </row>
    <row r="308" spans="1:14" s="218" customFormat="1" x14ac:dyDescent="0.2">
      <c r="A308" s="8"/>
      <c r="B308" s="1"/>
      <c r="C308" s="7"/>
      <c r="D308" s="2"/>
      <c r="E308" s="2"/>
      <c r="G308" s="2"/>
      <c r="I308" s="35"/>
      <c r="J308" s="16"/>
      <c r="K308" s="35"/>
      <c r="L308" s="246"/>
      <c r="N308" s="21"/>
    </row>
    <row r="309" spans="1:14" s="218" customFormat="1" x14ac:dyDescent="0.2">
      <c r="B309" s="1"/>
      <c r="C309" s="2"/>
      <c r="F309" s="12"/>
      <c r="G309" s="12"/>
      <c r="H309" s="60"/>
      <c r="I309" s="16"/>
      <c r="J309" s="16"/>
      <c r="K309" s="16"/>
      <c r="L309" s="18"/>
      <c r="N309" s="21"/>
    </row>
    <row r="310" spans="1:14" s="3" customFormat="1" x14ac:dyDescent="0.2">
      <c r="A310" s="26"/>
      <c r="B310" s="27">
        <v>11100100</v>
      </c>
      <c r="C310" s="28" t="s">
        <v>247</v>
      </c>
      <c r="D310" s="29"/>
      <c r="E310" s="29"/>
      <c r="F310" s="30"/>
      <c r="G310" s="30" t="str">
        <f>+$S$1</f>
        <v>Saldo Contable al</v>
      </c>
      <c r="H310" s="31">
        <f>+$T$1</f>
        <v>43220</v>
      </c>
      <c r="I310" s="32"/>
      <c r="J310" s="33"/>
      <c r="K310" s="34">
        <f>SUM(K311:K313)</f>
        <v>0</v>
      </c>
      <c r="L310" s="18"/>
      <c r="N310" s="21"/>
    </row>
    <row r="311" spans="1:14" s="3" customFormat="1" x14ac:dyDescent="0.2">
      <c r="B311" s="1"/>
      <c r="C311" s="2"/>
      <c r="F311" s="12"/>
      <c r="G311" s="12"/>
      <c r="H311" s="60"/>
      <c r="I311" s="16"/>
      <c r="J311" s="35"/>
      <c r="K311" s="16"/>
      <c r="L311" s="18"/>
      <c r="M311" s="218"/>
      <c r="N311" s="21"/>
    </row>
    <row r="312" spans="1:14" s="3" customFormat="1" x14ac:dyDescent="0.2">
      <c r="B312" s="1"/>
      <c r="C312" s="2"/>
      <c r="G312" s="70"/>
      <c r="H312" s="60"/>
      <c r="I312" s="16"/>
      <c r="J312" s="35"/>
      <c r="K312" s="16"/>
      <c r="L312" s="18"/>
      <c r="M312" s="218"/>
      <c r="N312" s="21"/>
    </row>
    <row r="313" spans="1:14" s="3" customFormat="1" x14ac:dyDescent="0.2">
      <c r="B313" s="1"/>
      <c r="C313" s="2"/>
      <c r="F313" s="12"/>
      <c r="G313" s="12"/>
      <c r="H313" s="60"/>
      <c r="I313" s="16"/>
      <c r="J313" s="35"/>
      <c r="K313" s="16"/>
      <c r="L313" s="18"/>
      <c r="M313" s="218"/>
      <c r="N313" s="21"/>
    </row>
    <row r="314" spans="1:14" s="3" customFormat="1" x14ac:dyDescent="0.2">
      <c r="A314" s="26"/>
      <c r="B314" s="27" t="s">
        <v>23</v>
      </c>
      <c r="C314" s="28" t="s">
        <v>24</v>
      </c>
      <c r="D314" s="29"/>
      <c r="E314" s="29"/>
      <c r="F314" s="30"/>
      <c r="G314" s="30" t="str">
        <f>+$S$1</f>
        <v>Saldo Contable al</v>
      </c>
      <c r="H314" s="31">
        <f>+$T$1</f>
        <v>43220</v>
      </c>
      <c r="I314" s="32"/>
      <c r="J314" s="33"/>
      <c r="K314" s="34">
        <f>SUM(K315:K320)</f>
        <v>10419056</v>
      </c>
      <c r="L314" s="18"/>
      <c r="M314" s="16">
        <f>+BCE!H22</f>
        <v>10419056</v>
      </c>
      <c r="N314" s="21">
        <f>+K314-M314</f>
        <v>0</v>
      </c>
    </row>
    <row r="315" spans="1:14" s="3" customFormat="1" x14ac:dyDescent="0.2">
      <c r="B315" s="1"/>
      <c r="C315" s="2"/>
      <c r="F315" s="12"/>
      <c r="G315" s="12"/>
      <c r="H315" s="60"/>
      <c r="I315" s="16"/>
      <c r="J315" s="35"/>
      <c r="K315" s="16"/>
      <c r="L315" s="18"/>
      <c r="N315" s="21"/>
    </row>
    <row r="316" spans="1:14" s="3" customFormat="1" x14ac:dyDescent="0.2">
      <c r="A316" s="37">
        <v>31</v>
      </c>
      <c r="B316" s="39" t="s">
        <v>79</v>
      </c>
      <c r="C316" s="3">
        <v>146</v>
      </c>
      <c r="D316" s="3" t="s">
        <v>177</v>
      </c>
      <c r="F316" s="62" t="s">
        <v>176</v>
      </c>
      <c r="G316" s="16" t="s">
        <v>186</v>
      </c>
      <c r="H316" s="71"/>
      <c r="J316" s="40"/>
      <c r="K316" s="224">
        <v>10000</v>
      </c>
      <c r="L316" s="17"/>
      <c r="N316" s="21"/>
    </row>
    <row r="317" spans="1:14" s="218" customFormat="1" x14ac:dyDescent="0.2">
      <c r="B317" s="1" t="s">
        <v>1197</v>
      </c>
      <c r="C317" s="2">
        <v>128</v>
      </c>
      <c r="D317" s="218" t="s">
        <v>177</v>
      </c>
      <c r="F317" s="12"/>
      <c r="G317" s="70" t="s">
        <v>1143</v>
      </c>
      <c r="H317" s="60"/>
      <c r="I317" s="16"/>
      <c r="J317" s="35"/>
      <c r="K317" s="16">
        <v>2</v>
      </c>
      <c r="L317" s="18"/>
      <c r="N317" s="21"/>
    </row>
    <row r="318" spans="1:14" s="257" customFormat="1" x14ac:dyDescent="0.2">
      <c r="B318" s="1"/>
      <c r="C318" s="2"/>
      <c r="F318" s="12"/>
      <c r="G318" s="70" t="s">
        <v>2513</v>
      </c>
      <c r="H318" s="60"/>
      <c r="I318" s="16"/>
      <c r="J318" s="35"/>
      <c r="K318" s="16">
        <v>7700000</v>
      </c>
      <c r="L318" s="18"/>
      <c r="N318" s="21"/>
    </row>
    <row r="319" spans="1:14" s="257" customFormat="1" x14ac:dyDescent="0.2">
      <c r="B319" s="1"/>
      <c r="C319" s="2"/>
      <c r="F319" s="12"/>
      <c r="G319" s="70" t="s">
        <v>2514</v>
      </c>
      <c r="H319" s="60"/>
      <c r="I319" s="16"/>
      <c r="J319" s="35"/>
      <c r="K319" s="16">
        <v>2709054</v>
      </c>
      <c r="L319" s="18"/>
      <c r="N319" s="21"/>
    </row>
    <row r="320" spans="1:14" s="218" customFormat="1" x14ac:dyDescent="0.2">
      <c r="B320" s="1"/>
      <c r="C320" s="2"/>
      <c r="F320" s="12"/>
      <c r="G320" s="12"/>
      <c r="H320" s="60"/>
      <c r="I320" s="16"/>
      <c r="J320" s="35"/>
      <c r="K320" s="16"/>
      <c r="L320" s="18"/>
      <c r="N320" s="21"/>
    </row>
    <row r="321" spans="1:14" s="3" customFormat="1" x14ac:dyDescent="0.2">
      <c r="A321" s="26"/>
      <c r="B321" s="28">
        <v>11120100</v>
      </c>
      <c r="C321" s="28" t="s">
        <v>260</v>
      </c>
      <c r="D321" s="29"/>
      <c r="E321" s="29"/>
      <c r="F321" s="30"/>
      <c r="G321" s="30" t="str">
        <f>+$S$1</f>
        <v>Saldo Contable al</v>
      </c>
      <c r="H321" s="31">
        <f>+$T$1</f>
        <v>43220</v>
      </c>
      <c r="I321" s="32"/>
      <c r="J321" s="33"/>
      <c r="K321" s="34">
        <f>SUM(K322:K328)</f>
        <v>2082175</v>
      </c>
      <c r="L321" s="18"/>
      <c r="M321" s="16">
        <f>+BCE!H23</f>
        <v>2082175</v>
      </c>
      <c r="N321" s="21">
        <f>+K321-M321</f>
        <v>0</v>
      </c>
    </row>
    <row r="322" spans="1:14" s="3" customFormat="1" x14ac:dyDescent="0.2">
      <c r="B322" s="1"/>
      <c r="C322" s="2"/>
      <c r="F322" s="12"/>
      <c r="G322" s="12"/>
      <c r="H322" s="60"/>
      <c r="I322" s="16"/>
      <c r="J322" s="35"/>
      <c r="K322" s="16"/>
      <c r="L322" s="18"/>
      <c r="N322" s="21"/>
    </row>
    <row r="323" spans="1:14" s="3" customFormat="1" x14ac:dyDescent="0.2">
      <c r="A323" s="37"/>
      <c r="B323" s="39"/>
      <c r="F323" s="62"/>
      <c r="G323" s="3" t="s">
        <v>1033</v>
      </c>
      <c r="K323" s="3">
        <f>229200+6996</f>
        <v>236196</v>
      </c>
      <c r="L323" s="17"/>
      <c r="N323" s="21"/>
    </row>
    <row r="324" spans="1:14" s="3" customFormat="1" x14ac:dyDescent="0.2">
      <c r="A324" s="37"/>
      <c r="B324" s="39"/>
      <c r="F324" s="62"/>
      <c r="G324" s="218" t="s">
        <v>1034</v>
      </c>
      <c r="K324" s="3">
        <v>395979</v>
      </c>
      <c r="L324" s="17"/>
      <c r="N324" s="21"/>
    </row>
    <row r="325" spans="1:14" s="3" customFormat="1" x14ac:dyDescent="0.2">
      <c r="A325" s="37"/>
      <c r="B325" s="39"/>
      <c r="F325" s="62"/>
      <c r="G325" s="16" t="s">
        <v>877</v>
      </c>
      <c r="H325" s="71"/>
      <c r="J325" s="40"/>
      <c r="K325" s="16">
        <v>400000</v>
      </c>
      <c r="L325" s="17"/>
      <c r="N325" s="21"/>
    </row>
    <row r="326" spans="1:14" s="218" customFormat="1" x14ac:dyDescent="0.2">
      <c r="A326" s="37"/>
      <c r="B326" s="39"/>
      <c r="F326" s="62"/>
      <c r="G326" s="16" t="s">
        <v>878</v>
      </c>
      <c r="H326" s="71"/>
      <c r="I326" s="3"/>
      <c r="J326" s="40"/>
      <c r="K326" s="16">
        <v>450000</v>
      </c>
      <c r="L326" s="17"/>
      <c r="N326" s="21"/>
    </row>
    <row r="327" spans="1:14" s="218" customFormat="1" x14ac:dyDescent="0.2">
      <c r="A327" s="37"/>
      <c r="B327" s="39"/>
      <c r="F327" s="62"/>
      <c r="G327" s="16" t="s">
        <v>995</v>
      </c>
      <c r="H327" s="71"/>
      <c r="I327" s="3"/>
      <c r="J327" s="40"/>
      <c r="K327" s="16">
        <v>600000</v>
      </c>
      <c r="L327" s="17"/>
      <c r="N327" s="21"/>
    </row>
    <row r="328" spans="1:14" s="3" customFormat="1" x14ac:dyDescent="0.2">
      <c r="B328" s="1"/>
      <c r="C328" s="2"/>
      <c r="F328" s="12"/>
      <c r="G328" s="12"/>
      <c r="H328" s="60"/>
      <c r="I328" s="16"/>
      <c r="J328" s="35"/>
      <c r="K328" s="16"/>
      <c r="L328" s="18"/>
      <c r="M328" s="16"/>
      <c r="N328" s="21"/>
    </row>
    <row r="329" spans="1:14" s="3" customFormat="1" x14ac:dyDescent="0.2">
      <c r="A329" s="26"/>
      <c r="B329" s="27" t="s">
        <v>25</v>
      </c>
      <c r="C329" s="28" t="s">
        <v>26</v>
      </c>
      <c r="D329" s="29"/>
      <c r="E329" s="29"/>
      <c r="F329" s="30"/>
      <c r="G329" s="30" t="str">
        <f>+$S$1</f>
        <v>Saldo Contable al</v>
      </c>
      <c r="H329" s="31">
        <f>+$T$1</f>
        <v>43220</v>
      </c>
      <c r="I329" s="32"/>
      <c r="J329" s="33"/>
      <c r="K329" s="34">
        <f>SUM(K330:K332)</f>
        <v>2050568745</v>
      </c>
      <c r="L329" s="18"/>
      <c r="M329" s="16">
        <f>+BCE!H24</f>
        <v>2050568745</v>
      </c>
      <c r="N329" s="21">
        <f>+K329-M329</f>
        <v>0</v>
      </c>
    </row>
    <row r="330" spans="1:14" s="3" customFormat="1" x14ac:dyDescent="0.2">
      <c r="B330" s="1"/>
      <c r="C330" s="2"/>
      <c r="F330" s="12"/>
      <c r="G330" s="12"/>
      <c r="H330" s="60"/>
      <c r="I330" s="16"/>
      <c r="J330" s="35"/>
      <c r="K330" s="16"/>
      <c r="L330" s="18"/>
      <c r="N330" s="21"/>
    </row>
    <row r="331" spans="1:14" s="3" customFormat="1" x14ac:dyDescent="0.2">
      <c r="A331" s="8"/>
      <c r="B331" s="1"/>
      <c r="C331" s="7"/>
      <c r="D331" s="2"/>
      <c r="G331" s="2" t="s">
        <v>92</v>
      </c>
      <c r="I331" s="35"/>
      <c r="J331" s="16"/>
      <c r="K331" s="35">
        <v>2050568745</v>
      </c>
      <c r="L331" s="246"/>
      <c r="N331" s="21"/>
    </row>
    <row r="332" spans="1:14" s="3" customFormat="1" x14ac:dyDescent="0.2">
      <c r="B332" s="1"/>
      <c r="C332" s="2"/>
      <c r="F332" s="12"/>
      <c r="G332" s="12"/>
      <c r="H332" s="60"/>
      <c r="I332" s="16"/>
      <c r="J332" s="35"/>
      <c r="K332" s="16"/>
      <c r="L332" s="18"/>
      <c r="N332" s="21"/>
    </row>
    <row r="333" spans="1:14" s="218" customFormat="1" x14ac:dyDescent="0.2">
      <c r="A333" s="26"/>
      <c r="B333" s="27">
        <f>+BCE!B32</f>
        <v>13040100</v>
      </c>
      <c r="C333" s="27" t="str">
        <f>+BCE!C32</f>
        <v>Amortización del Ejercicio</v>
      </c>
      <c r="D333" s="29"/>
      <c r="E333" s="29"/>
      <c r="F333" s="30"/>
      <c r="G333" s="30" t="str">
        <f>+$S$1</f>
        <v>Saldo Contable al</v>
      </c>
      <c r="H333" s="31">
        <f>+$T$1</f>
        <v>43220</v>
      </c>
      <c r="I333" s="32"/>
      <c r="J333" s="33"/>
      <c r="K333" s="34">
        <f>SUM(K334:K336)</f>
        <v>1333999380</v>
      </c>
      <c r="L333" s="18"/>
      <c r="M333" s="16">
        <f>+BCE!H25</f>
        <v>1333999380</v>
      </c>
      <c r="N333" s="21">
        <f>+K333-M333</f>
        <v>0</v>
      </c>
    </row>
    <row r="334" spans="1:14" s="218" customFormat="1" x14ac:dyDescent="0.2">
      <c r="B334" s="1"/>
      <c r="C334" s="2"/>
      <c r="F334" s="12"/>
      <c r="G334" s="12"/>
      <c r="H334" s="60"/>
      <c r="I334" s="16"/>
      <c r="J334" s="35"/>
      <c r="K334" s="16"/>
      <c r="L334" s="18"/>
      <c r="N334" s="21"/>
    </row>
    <row r="335" spans="1:14" s="218" customFormat="1" x14ac:dyDescent="0.2">
      <c r="A335" s="8"/>
      <c r="B335" s="1"/>
      <c r="C335" s="7"/>
      <c r="D335" s="2"/>
      <c r="G335" s="2" t="s">
        <v>92</v>
      </c>
      <c r="I335" s="35"/>
      <c r="J335" s="16"/>
      <c r="K335" s="35">
        <v>1333999380</v>
      </c>
      <c r="L335" s="246"/>
      <c r="N335" s="21"/>
    </row>
    <row r="336" spans="1:14" s="218" customFormat="1" x14ac:dyDescent="0.2">
      <c r="B336" s="1"/>
      <c r="C336" s="2"/>
      <c r="F336" s="12"/>
      <c r="G336" s="12"/>
      <c r="H336" s="60"/>
      <c r="I336" s="16"/>
      <c r="J336" s="35"/>
      <c r="K336" s="16"/>
      <c r="L336" s="18"/>
      <c r="N336" s="21"/>
    </row>
    <row r="337" spans="1:19" s="3" customFormat="1" x14ac:dyDescent="0.2">
      <c r="A337" s="26"/>
      <c r="B337" s="27">
        <v>12020800</v>
      </c>
      <c r="C337" s="28" t="s">
        <v>28</v>
      </c>
      <c r="D337" s="29"/>
      <c r="E337" s="29"/>
      <c r="F337" s="30"/>
      <c r="G337" s="30" t="str">
        <f>+$S$1</f>
        <v>Saldo Contable al</v>
      </c>
      <c r="H337" s="31">
        <f>+$T$1</f>
        <v>43220</v>
      </c>
      <c r="I337" s="32"/>
      <c r="J337" s="33"/>
      <c r="K337" s="34">
        <f>SUM(K338:K340)</f>
        <v>477367027</v>
      </c>
      <c r="L337" s="18"/>
      <c r="M337" s="16">
        <f>+BCE!H26</f>
        <v>477367027</v>
      </c>
      <c r="N337" s="21">
        <f>+K337-M337</f>
        <v>0</v>
      </c>
    </row>
    <row r="338" spans="1:19" s="3" customFormat="1" x14ac:dyDescent="0.2">
      <c r="B338" s="1"/>
      <c r="C338" s="2"/>
      <c r="F338" s="12"/>
      <c r="G338" s="12"/>
      <c r="H338" s="60"/>
      <c r="I338" s="16"/>
      <c r="J338" s="35"/>
      <c r="K338" s="16"/>
      <c r="L338" s="18"/>
      <c r="N338" s="21"/>
    </row>
    <row r="339" spans="1:19" s="3" customFormat="1" x14ac:dyDescent="0.2">
      <c r="A339" s="8"/>
      <c r="B339" s="1"/>
      <c r="C339" s="7"/>
      <c r="D339" s="2"/>
      <c r="G339" s="2" t="s">
        <v>93</v>
      </c>
      <c r="I339" s="35"/>
      <c r="J339" s="16"/>
      <c r="K339" s="35">
        <v>477367027</v>
      </c>
      <c r="L339" s="246"/>
      <c r="N339" s="21"/>
    </row>
    <row r="340" spans="1:19" s="3" customFormat="1" x14ac:dyDescent="0.2">
      <c r="B340" s="1"/>
      <c r="C340" s="2"/>
      <c r="F340" s="12"/>
      <c r="G340" s="12"/>
      <c r="H340" s="60"/>
      <c r="I340" s="16"/>
      <c r="J340" s="35"/>
      <c r="K340" s="16"/>
      <c r="L340" s="18"/>
      <c r="N340" s="21"/>
    </row>
    <row r="341" spans="1:19" s="3" customFormat="1" x14ac:dyDescent="0.2">
      <c r="A341" s="26"/>
      <c r="B341" s="27">
        <v>12030100</v>
      </c>
      <c r="C341" s="28" t="s">
        <v>138</v>
      </c>
      <c r="D341" s="29"/>
      <c r="E341" s="29"/>
      <c r="F341" s="30"/>
      <c r="G341" s="30" t="str">
        <f>+$S$1</f>
        <v>Saldo Contable al</v>
      </c>
      <c r="H341" s="31">
        <f>+$T$1</f>
        <v>43220</v>
      </c>
      <c r="I341" s="32"/>
      <c r="J341" s="33"/>
      <c r="K341" s="34">
        <f>SUM(K342:K344)</f>
        <v>1285795</v>
      </c>
      <c r="L341" s="18"/>
      <c r="M341" s="16">
        <f>+BCE!H27</f>
        <v>1285795</v>
      </c>
      <c r="N341" s="21">
        <f>+K341-M341</f>
        <v>0</v>
      </c>
    </row>
    <row r="342" spans="1:19" s="3" customFormat="1" x14ac:dyDescent="0.2">
      <c r="B342" s="1"/>
      <c r="C342" s="2"/>
      <c r="F342" s="12"/>
      <c r="G342" s="12"/>
      <c r="H342" s="60"/>
      <c r="I342" s="16"/>
      <c r="J342" s="35"/>
      <c r="K342" s="16"/>
      <c r="L342" s="18"/>
      <c r="N342" s="21"/>
    </row>
    <row r="343" spans="1:19" s="3" customFormat="1" x14ac:dyDescent="0.2">
      <c r="A343" s="8"/>
      <c r="B343" s="1"/>
      <c r="C343" s="7"/>
      <c r="D343" s="2"/>
      <c r="F343" s="7"/>
      <c r="G343" s="2" t="s">
        <v>187</v>
      </c>
      <c r="I343" s="8"/>
      <c r="K343" s="35">
        <v>1285795</v>
      </c>
      <c r="L343" s="5"/>
      <c r="N343" s="21"/>
    </row>
    <row r="344" spans="1:19" s="3" customFormat="1" x14ac:dyDescent="0.2">
      <c r="B344" s="1"/>
      <c r="C344" s="2"/>
      <c r="F344" s="12"/>
      <c r="G344" s="12"/>
      <c r="H344" s="60"/>
      <c r="I344" s="16"/>
      <c r="J344" s="35"/>
      <c r="K344" s="16"/>
      <c r="L344" s="18"/>
      <c r="M344" s="16"/>
      <c r="N344" s="21"/>
    </row>
    <row r="345" spans="1:19" s="3" customFormat="1" x14ac:dyDescent="0.2">
      <c r="A345" s="26"/>
      <c r="B345" s="27" t="s">
        <v>29</v>
      </c>
      <c r="C345" s="28" t="s">
        <v>30</v>
      </c>
      <c r="D345" s="29"/>
      <c r="E345" s="29"/>
      <c r="F345" s="30"/>
      <c r="G345" s="30" t="str">
        <f>+$S$1</f>
        <v>Saldo Contable al</v>
      </c>
      <c r="H345" s="31">
        <f>+$T$1</f>
        <v>43220</v>
      </c>
      <c r="I345" s="32"/>
      <c r="J345" s="33"/>
      <c r="K345" s="34">
        <f>SUM(K346:K348)</f>
        <v>39468781</v>
      </c>
      <c r="L345" s="18"/>
      <c r="M345" s="16">
        <f>+BCE!H28</f>
        <v>39468781</v>
      </c>
      <c r="N345" s="21">
        <f>+K345-M345</f>
        <v>0</v>
      </c>
    </row>
    <row r="346" spans="1:19" s="3" customFormat="1" x14ac:dyDescent="0.2">
      <c r="B346" s="1"/>
      <c r="C346" s="2"/>
      <c r="F346" s="12"/>
      <c r="G346" s="12"/>
      <c r="H346" s="60"/>
      <c r="I346" s="16"/>
      <c r="J346" s="35"/>
      <c r="K346" s="16"/>
      <c r="L346" s="18"/>
      <c r="N346" s="21"/>
    </row>
    <row r="347" spans="1:19" s="3" customFormat="1" x14ac:dyDescent="0.2">
      <c r="A347" s="8"/>
      <c r="B347" s="1"/>
      <c r="C347" s="7"/>
      <c r="D347" s="2"/>
      <c r="G347" s="2" t="s">
        <v>94</v>
      </c>
      <c r="I347" s="35"/>
      <c r="J347" s="16"/>
      <c r="K347" s="35">
        <v>39468781</v>
      </c>
      <c r="L347" s="246"/>
      <c r="N347" s="21"/>
    </row>
    <row r="348" spans="1:19" s="218" customFormat="1" x14ac:dyDescent="0.2">
      <c r="B348" s="1"/>
      <c r="C348" s="2"/>
      <c r="F348" s="12"/>
      <c r="G348" s="2"/>
      <c r="H348" s="60"/>
      <c r="I348" s="16"/>
      <c r="J348" s="35"/>
      <c r="K348" s="16"/>
      <c r="L348" s="18"/>
      <c r="N348" s="21"/>
      <c r="S348" s="24"/>
    </row>
    <row r="349" spans="1:19" s="3" customFormat="1" x14ac:dyDescent="0.2">
      <c r="A349" s="26"/>
      <c r="B349" s="27" t="s">
        <v>31</v>
      </c>
      <c r="C349" s="28" t="s">
        <v>32</v>
      </c>
      <c r="D349" s="29"/>
      <c r="E349" s="29"/>
      <c r="F349" s="30"/>
      <c r="G349" s="30" t="str">
        <f>+$S$1</f>
        <v>Saldo Contable al</v>
      </c>
      <c r="H349" s="31">
        <f>+$T$1</f>
        <v>43220</v>
      </c>
      <c r="I349" s="32"/>
      <c r="J349" s="33"/>
      <c r="K349" s="34">
        <f>SUM(K350:K352)</f>
        <v>7659970</v>
      </c>
      <c r="L349" s="18"/>
      <c r="M349" s="16">
        <f>+BCE!H29</f>
        <v>7659970</v>
      </c>
      <c r="N349" s="21">
        <f>+K349-M349</f>
        <v>0</v>
      </c>
    </row>
    <row r="350" spans="1:19" s="3" customFormat="1" x14ac:dyDescent="0.2">
      <c r="B350" s="1"/>
      <c r="C350" s="2"/>
      <c r="F350" s="12"/>
      <c r="G350" s="12"/>
      <c r="H350" s="60"/>
      <c r="I350" s="16"/>
      <c r="J350" s="35"/>
      <c r="K350" s="16"/>
      <c r="L350" s="16"/>
      <c r="N350" s="21"/>
    </row>
    <row r="351" spans="1:19" s="3" customFormat="1" x14ac:dyDescent="0.2">
      <c r="A351" s="8"/>
      <c r="B351" s="1"/>
      <c r="C351" s="7"/>
      <c r="D351" s="2"/>
      <c r="F351" s="7"/>
      <c r="G351" s="2" t="s">
        <v>183</v>
      </c>
      <c r="K351" s="35">
        <v>7659970</v>
      </c>
      <c r="M351" s="16"/>
      <c r="N351" s="21"/>
    </row>
    <row r="352" spans="1:19" s="3" customFormat="1" x14ac:dyDescent="0.2">
      <c r="A352" s="8"/>
      <c r="B352" s="1"/>
      <c r="C352" s="7"/>
      <c r="D352" s="2"/>
      <c r="F352" s="7"/>
      <c r="G352" s="2"/>
      <c r="I352" s="8"/>
      <c r="K352" s="35"/>
      <c r="L352" s="5"/>
      <c r="M352" s="16"/>
      <c r="N352" s="21"/>
    </row>
    <row r="353" spans="1:14" s="3" customFormat="1" x14ac:dyDescent="0.2">
      <c r="A353" s="26"/>
      <c r="B353" s="27" t="s">
        <v>33</v>
      </c>
      <c r="C353" s="28" t="s">
        <v>34</v>
      </c>
      <c r="D353" s="29"/>
      <c r="E353" s="29"/>
      <c r="F353" s="30"/>
      <c r="G353" s="30" t="str">
        <f>+$S$1</f>
        <v>Saldo Contable al</v>
      </c>
      <c r="H353" s="31">
        <f>+$T$1</f>
        <v>43220</v>
      </c>
      <c r="I353" s="32"/>
      <c r="J353" s="33"/>
      <c r="K353" s="34">
        <f>SUM(K354:K356)</f>
        <v>-38914327</v>
      </c>
      <c r="L353" s="18"/>
      <c r="M353" s="16">
        <f>-BCE!I30</f>
        <v>-38914327</v>
      </c>
      <c r="N353" s="21">
        <f>+K353-M353</f>
        <v>0</v>
      </c>
    </row>
    <row r="354" spans="1:14" s="3" customFormat="1" x14ac:dyDescent="0.2">
      <c r="B354" s="1"/>
      <c r="C354" s="2"/>
      <c r="G354" s="12"/>
      <c r="H354" s="60"/>
      <c r="I354" s="35"/>
      <c r="J354" s="16"/>
      <c r="K354" s="35"/>
      <c r="L354" s="18"/>
      <c r="M354" s="16"/>
      <c r="N354" s="21"/>
    </row>
    <row r="355" spans="1:14" s="3" customFormat="1" x14ac:dyDescent="0.2">
      <c r="A355" s="8"/>
      <c r="B355" s="1"/>
      <c r="C355" s="7"/>
      <c r="D355" s="2"/>
      <c r="G355" s="2" t="s">
        <v>95</v>
      </c>
      <c r="I355" s="16"/>
      <c r="J355" s="35"/>
      <c r="K355" s="35">
        <v>-38914327</v>
      </c>
      <c r="L355" s="246"/>
      <c r="M355" s="16"/>
      <c r="N355" s="21"/>
    </row>
    <row r="356" spans="1:14" s="3" customFormat="1" x14ac:dyDescent="0.2">
      <c r="B356" s="1"/>
      <c r="C356" s="2"/>
      <c r="G356" s="12"/>
      <c r="H356" s="60"/>
      <c r="I356" s="35"/>
      <c r="J356" s="16"/>
      <c r="K356" s="35"/>
      <c r="L356" s="18"/>
      <c r="M356" s="16"/>
      <c r="N356" s="21"/>
    </row>
    <row r="357" spans="1:14" s="3" customFormat="1" x14ac:dyDescent="0.2">
      <c r="A357" s="26"/>
      <c r="B357" s="28">
        <f>+BCE!B38</f>
        <v>21080101</v>
      </c>
      <c r="C357" s="28" t="str">
        <f>+BCE!C38</f>
        <v>Facturas por Recibir</v>
      </c>
      <c r="D357" s="29"/>
      <c r="E357" s="29"/>
      <c r="F357" s="30"/>
      <c r="G357" s="30" t="str">
        <f>+$S$1</f>
        <v>Saldo Contable al</v>
      </c>
      <c r="H357" s="31">
        <f>+$T$1</f>
        <v>43220</v>
      </c>
      <c r="I357" s="32"/>
      <c r="J357" s="33"/>
      <c r="K357" s="34">
        <f>SUM(K358:K360)</f>
        <v>14930028</v>
      </c>
      <c r="L357" s="18"/>
      <c r="M357" s="16">
        <f>+BCE!H31</f>
        <v>14930028</v>
      </c>
      <c r="N357" s="21">
        <f>+K357-M357</f>
        <v>0</v>
      </c>
    </row>
    <row r="358" spans="1:14" s="3" customFormat="1" x14ac:dyDescent="0.2">
      <c r="B358" s="1"/>
      <c r="C358" s="2"/>
      <c r="G358" s="12"/>
      <c r="H358" s="60"/>
      <c r="I358" s="35"/>
      <c r="J358" s="16"/>
      <c r="K358" s="35"/>
      <c r="L358" s="18"/>
      <c r="N358" s="21"/>
    </row>
    <row r="359" spans="1:14" s="3" customFormat="1" x14ac:dyDescent="0.2">
      <c r="A359" s="8"/>
      <c r="B359" s="1"/>
      <c r="C359" s="7"/>
      <c r="D359" s="2"/>
      <c r="G359" s="2" t="s">
        <v>248</v>
      </c>
      <c r="K359" s="35">
        <v>14930028</v>
      </c>
      <c r="L359" s="246"/>
      <c r="N359" s="21"/>
    </row>
    <row r="360" spans="1:14" s="3" customFormat="1" x14ac:dyDescent="0.2">
      <c r="A360" s="8"/>
      <c r="B360" s="1"/>
      <c r="C360" s="7"/>
      <c r="D360" s="2"/>
      <c r="I360" s="16"/>
      <c r="J360" s="35"/>
      <c r="K360" s="35"/>
      <c r="L360" s="246"/>
      <c r="M360" s="16"/>
      <c r="N360" s="21"/>
    </row>
    <row r="361" spans="1:14" s="3" customFormat="1" x14ac:dyDescent="0.2">
      <c r="A361" s="26"/>
      <c r="B361" s="28">
        <v>13040100</v>
      </c>
      <c r="C361" s="28" t="s">
        <v>245</v>
      </c>
      <c r="D361" s="29"/>
      <c r="E361" s="29"/>
      <c r="F361" s="30"/>
      <c r="G361" s="30" t="str">
        <f>+$S$1</f>
        <v>Saldo Contable al</v>
      </c>
      <c r="H361" s="31">
        <f>+$T$1</f>
        <v>43220</v>
      </c>
      <c r="I361" s="32"/>
      <c r="J361" s="33"/>
      <c r="K361" s="34">
        <f>SUM(K362:K363)</f>
        <v>-4961552</v>
      </c>
      <c r="L361" s="18"/>
      <c r="M361" s="16">
        <f>-BCE!I32</f>
        <v>-4961552</v>
      </c>
      <c r="N361" s="21">
        <f>+K361-M361</f>
        <v>0</v>
      </c>
    </row>
    <row r="362" spans="1:14" s="3" customFormat="1" x14ac:dyDescent="0.2">
      <c r="B362" s="1"/>
      <c r="C362" s="2"/>
      <c r="F362" s="12"/>
      <c r="G362" s="12"/>
      <c r="H362" s="60"/>
      <c r="I362" s="16"/>
      <c r="J362" s="35"/>
      <c r="K362" s="16"/>
      <c r="L362" s="18"/>
      <c r="N362" s="21"/>
    </row>
    <row r="363" spans="1:14" s="3" customFormat="1" x14ac:dyDescent="0.2">
      <c r="A363" s="8"/>
      <c r="B363" s="1"/>
      <c r="C363" s="7"/>
      <c r="D363" s="2"/>
      <c r="G363" s="2" t="s">
        <v>1166</v>
      </c>
      <c r="H363" s="60"/>
      <c r="I363" s="35"/>
      <c r="J363" s="16"/>
      <c r="K363" s="35">
        <v>-4961552</v>
      </c>
      <c r="L363" s="17"/>
      <c r="N363" s="21"/>
    </row>
    <row r="364" spans="1:14" s="3" customFormat="1" x14ac:dyDescent="0.2">
      <c r="A364" s="8"/>
      <c r="B364" s="1"/>
      <c r="C364" s="7"/>
      <c r="D364" s="2"/>
      <c r="F364" s="7"/>
      <c r="G364" s="2"/>
      <c r="I364" s="8"/>
      <c r="K364" s="35"/>
      <c r="L364" s="5"/>
      <c r="N364" s="21"/>
    </row>
    <row r="365" spans="1:14" s="3" customFormat="1" x14ac:dyDescent="0.2">
      <c r="A365" s="26"/>
      <c r="B365" s="27" t="s">
        <v>35</v>
      </c>
      <c r="C365" s="28" t="s">
        <v>36</v>
      </c>
      <c r="D365" s="29"/>
      <c r="E365" s="29"/>
      <c r="F365" s="30"/>
      <c r="G365" s="30" t="str">
        <f>+$S$1</f>
        <v>Saldo Contable al</v>
      </c>
      <c r="H365" s="31">
        <f>+$T$1</f>
        <v>43220</v>
      </c>
      <c r="I365" s="32"/>
      <c r="J365" s="33"/>
      <c r="K365" s="34">
        <f>SUM(K367:K371)</f>
        <v>-9246776</v>
      </c>
      <c r="L365" s="18"/>
      <c r="M365" s="16">
        <f>-BCE!G33</f>
        <v>-9246776</v>
      </c>
      <c r="N365" s="21">
        <f>+K365-M365</f>
        <v>0</v>
      </c>
    </row>
    <row r="366" spans="1:14" x14ac:dyDescent="0.2">
      <c r="B366" s="19"/>
      <c r="I366" s="19"/>
      <c r="J366" s="19"/>
      <c r="K366" s="23"/>
      <c r="L366" s="248"/>
      <c r="M366" s="19"/>
    </row>
    <row r="367" spans="1:14" s="3" customFormat="1" x14ac:dyDescent="0.2">
      <c r="A367" s="72"/>
      <c r="B367" s="73" t="s">
        <v>185</v>
      </c>
      <c r="D367" s="38"/>
      <c r="F367" s="74">
        <v>42669</v>
      </c>
      <c r="G367" s="39" t="s">
        <v>166</v>
      </c>
      <c r="I367" s="16"/>
      <c r="J367" s="40"/>
      <c r="K367" s="40">
        <v>-100</v>
      </c>
      <c r="L367" s="249"/>
      <c r="N367" s="21"/>
    </row>
    <row r="368" spans="1:14" s="257" customFormat="1" x14ac:dyDescent="0.2">
      <c r="A368" s="72"/>
      <c r="B368" s="73"/>
      <c r="D368" s="38"/>
      <c r="F368" s="74"/>
      <c r="G368" s="39" t="s">
        <v>1759</v>
      </c>
      <c r="I368" s="16"/>
      <c r="J368" s="40"/>
      <c r="K368" s="40">
        <v>-33</v>
      </c>
      <c r="L368" s="249"/>
      <c r="N368" s="21"/>
    </row>
    <row r="369" spans="1:14" s="257" customFormat="1" x14ac:dyDescent="0.2">
      <c r="A369" s="72"/>
      <c r="B369" s="73"/>
      <c r="D369" s="38"/>
      <c r="F369" s="277">
        <v>1</v>
      </c>
      <c r="G369" s="39" t="s">
        <v>1774</v>
      </c>
      <c r="I369" s="16"/>
      <c r="J369" s="40"/>
      <c r="K369" s="40">
        <v>-343</v>
      </c>
      <c r="L369" s="249"/>
      <c r="N369" s="21"/>
    </row>
    <row r="370" spans="1:14" s="257" customFormat="1" x14ac:dyDescent="0.2">
      <c r="A370" s="72"/>
      <c r="B370" s="73"/>
      <c r="D370" s="38"/>
      <c r="F370" s="277">
        <v>3</v>
      </c>
      <c r="G370" s="39" t="s">
        <v>1774</v>
      </c>
      <c r="I370" s="16"/>
      <c r="J370" s="40"/>
      <c r="K370" s="40">
        <v>-9246300</v>
      </c>
      <c r="L370" s="249"/>
      <c r="N370" s="21"/>
    </row>
    <row r="371" spans="1:14" s="3" customFormat="1" x14ac:dyDescent="0.2">
      <c r="A371" s="8"/>
      <c r="B371" s="1"/>
      <c r="C371" s="7"/>
      <c r="D371" s="2"/>
      <c r="I371" s="16"/>
      <c r="J371" s="35"/>
      <c r="K371" s="35"/>
      <c r="L371" s="246"/>
      <c r="N371" s="21"/>
    </row>
    <row r="372" spans="1:14" s="3" customFormat="1" x14ac:dyDescent="0.2">
      <c r="A372" s="26"/>
      <c r="B372" s="27">
        <v>21050200</v>
      </c>
      <c r="C372" s="28" t="s">
        <v>38</v>
      </c>
      <c r="D372" s="29"/>
      <c r="E372" s="29"/>
      <c r="F372" s="30"/>
      <c r="G372" s="30" t="str">
        <f>+$S$1</f>
        <v>Saldo Contable al</v>
      </c>
      <c r="H372" s="31">
        <f>+$T$1</f>
        <v>43220</v>
      </c>
      <c r="I372" s="32"/>
      <c r="J372" s="33"/>
      <c r="K372" s="34">
        <f>SUM(K373:K384)</f>
        <v>-4590375</v>
      </c>
      <c r="L372" s="18"/>
      <c r="M372" s="16">
        <f>-BCE!I34</f>
        <v>-4590375</v>
      </c>
      <c r="N372" s="21">
        <f>+K372-M372</f>
        <v>0</v>
      </c>
    </row>
    <row r="373" spans="1:14" s="3" customFormat="1" x14ac:dyDescent="0.2">
      <c r="B373" s="1"/>
      <c r="C373" s="2"/>
      <c r="F373" s="12"/>
      <c r="G373" s="12"/>
      <c r="H373" s="60"/>
      <c r="I373" s="35"/>
      <c r="J373" s="16"/>
      <c r="K373" s="35"/>
      <c r="M373" s="16"/>
      <c r="N373" s="21"/>
    </row>
    <row r="374" spans="1:14" s="3" customFormat="1" x14ac:dyDescent="0.2">
      <c r="A374" s="4" t="s">
        <v>127</v>
      </c>
      <c r="B374" s="75"/>
      <c r="C374" s="76"/>
      <c r="D374" s="38"/>
      <c r="E374" s="38"/>
      <c r="F374" s="77"/>
      <c r="G374" s="39" t="s">
        <v>163</v>
      </c>
      <c r="I374" s="36"/>
      <c r="K374" s="40">
        <v>-22222</v>
      </c>
      <c r="L374" s="16"/>
      <c r="N374" s="21"/>
    </row>
    <row r="375" spans="1:14" s="3" customFormat="1" x14ac:dyDescent="0.2">
      <c r="A375" s="4" t="s">
        <v>161</v>
      </c>
      <c r="B375" s="75"/>
      <c r="C375" s="76"/>
      <c r="D375" s="38"/>
      <c r="E375" s="38"/>
      <c r="F375" s="77"/>
      <c r="G375" s="39" t="s">
        <v>162</v>
      </c>
      <c r="I375" s="36"/>
      <c r="K375" s="40">
        <v>-84004</v>
      </c>
      <c r="L375" s="16"/>
      <c r="N375" s="21"/>
    </row>
    <row r="376" spans="1:14" s="3" customFormat="1" x14ac:dyDescent="0.2">
      <c r="A376" s="4" t="s">
        <v>226</v>
      </c>
      <c r="C376" s="76"/>
      <c r="D376" s="38"/>
      <c r="E376" s="38"/>
      <c r="F376" s="77"/>
      <c r="G376" s="39" t="s">
        <v>225</v>
      </c>
      <c r="I376" s="36"/>
      <c r="K376" s="40">
        <v>-200000</v>
      </c>
      <c r="L376" s="17"/>
      <c r="M376" s="16"/>
      <c r="N376" s="21"/>
    </row>
    <row r="377" spans="1:14" s="257" customFormat="1" x14ac:dyDescent="0.2">
      <c r="A377" s="4"/>
      <c r="C377" s="76"/>
      <c r="D377" s="38"/>
      <c r="E377" s="38"/>
      <c r="F377" s="77"/>
      <c r="G377" s="39" t="s">
        <v>2515</v>
      </c>
      <c r="I377" s="36"/>
      <c r="K377" s="40">
        <v>-34200</v>
      </c>
      <c r="L377" s="17"/>
      <c r="M377" s="16"/>
      <c r="N377" s="21"/>
    </row>
    <row r="378" spans="1:14" s="257" customFormat="1" x14ac:dyDescent="0.2">
      <c r="A378" s="4"/>
      <c r="C378" s="76"/>
      <c r="D378" s="38"/>
      <c r="E378" s="38"/>
      <c r="F378" s="77"/>
      <c r="G378" s="39" t="s">
        <v>2516</v>
      </c>
      <c r="I378" s="36"/>
      <c r="K378" s="40">
        <v>-3000000</v>
      </c>
      <c r="L378" s="17"/>
      <c r="M378" s="16"/>
      <c r="N378" s="21"/>
    </row>
    <row r="379" spans="1:14" s="257" customFormat="1" x14ac:dyDescent="0.2">
      <c r="A379" s="4"/>
      <c r="C379" s="76"/>
      <c r="D379" s="38"/>
      <c r="E379" s="38"/>
      <c r="F379" s="77"/>
      <c r="G379" s="39" t="s">
        <v>2517</v>
      </c>
      <c r="I379" s="36"/>
      <c r="K379" s="40">
        <v>-49950</v>
      </c>
      <c r="L379" s="17"/>
      <c r="M379" s="16"/>
      <c r="N379" s="21"/>
    </row>
    <row r="380" spans="1:14" s="257" customFormat="1" x14ac:dyDescent="0.2">
      <c r="A380" s="4"/>
      <c r="C380" s="76"/>
      <c r="D380" s="38"/>
      <c r="E380" s="38"/>
      <c r="F380" s="77"/>
      <c r="G380" s="39" t="s">
        <v>2518</v>
      </c>
      <c r="I380" s="36"/>
      <c r="K380" s="40">
        <v>-799999</v>
      </c>
      <c r="L380" s="17"/>
      <c r="M380" s="16"/>
      <c r="N380" s="21"/>
    </row>
    <row r="381" spans="1:14" s="257" customFormat="1" x14ac:dyDescent="0.2">
      <c r="A381" s="4"/>
      <c r="C381" s="76"/>
      <c r="D381" s="38"/>
      <c r="E381" s="38"/>
      <c r="F381" s="77"/>
      <c r="G381" s="39" t="s">
        <v>1751</v>
      </c>
      <c r="I381" s="36"/>
      <c r="K381" s="40">
        <v>-400000</v>
      </c>
      <c r="L381" s="17"/>
      <c r="M381" s="16"/>
      <c r="N381" s="21"/>
    </row>
    <row r="382" spans="1:14" s="257" customFormat="1" x14ac:dyDescent="0.2">
      <c r="A382" s="4"/>
      <c r="C382" s="76"/>
      <c r="D382" s="38"/>
      <c r="E382" s="38"/>
      <c r="F382" s="77"/>
      <c r="G382" s="39"/>
      <c r="I382" s="36"/>
      <c r="K382" s="40"/>
      <c r="L382" s="17"/>
      <c r="M382" s="16"/>
      <c r="N382" s="21"/>
    </row>
    <row r="383" spans="1:14" s="257" customFormat="1" x14ac:dyDescent="0.2">
      <c r="A383" s="4"/>
      <c r="C383" s="76"/>
      <c r="D383" s="38"/>
      <c r="E383" s="38"/>
      <c r="F383" s="77"/>
      <c r="G383" s="39"/>
      <c r="I383" s="36"/>
      <c r="K383" s="40"/>
      <c r="L383" s="17"/>
      <c r="M383" s="16"/>
      <c r="N383" s="21"/>
    </row>
    <row r="384" spans="1:14" s="218" customFormat="1" x14ac:dyDescent="0.2">
      <c r="A384" s="4"/>
      <c r="C384" s="76"/>
      <c r="D384" s="38"/>
      <c r="E384" s="38"/>
      <c r="F384" s="77"/>
      <c r="G384" s="39"/>
      <c r="I384" s="36"/>
      <c r="K384" s="40"/>
      <c r="L384" s="17"/>
      <c r="M384" s="16"/>
      <c r="N384" s="21"/>
    </row>
    <row r="385" spans="1:14" s="3" customFormat="1" x14ac:dyDescent="0.2">
      <c r="A385" s="26"/>
      <c r="B385" s="27" t="s">
        <v>39</v>
      </c>
      <c r="C385" s="28" t="s">
        <v>40</v>
      </c>
      <c r="D385" s="29"/>
      <c r="E385" s="29"/>
      <c r="F385" s="30"/>
      <c r="G385" s="30" t="str">
        <f>+$S$1</f>
        <v>Saldo Contable al</v>
      </c>
      <c r="H385" s="31">
        <f>+$T$1</f>
        <v>43220</v>
      </c>
      <c r="I385" s="32"/>
      <c r="J385" s="33"/>
      <c r="K385" s="34">
        <f>SUM(K387:K387)</f>
        <v>508</v>
      </c>
      <c r="L385" s="18"/>
      <c r="M385" s="16">
        <f>+BCE!H35</f>
        <v>508</v>
      </c>
      <c r="N385" s="21">
        <f>+K385-M385</f>
        <v>0</v>
      </c>
    </row>
    <row r="386" spans="1:14" s="3" customFormat="1" x14ac:dyDescent="0.2">
      <c r="B386" s="1"/>
      <c r="C386" s="2"/>
      <c r="F386" s="12"/>
      <c r="G386" s="12"/>
      <c r="H386" s="60"/>
      <c r="I386" s="35"/>
      <c r="J386" s="16"/>
      <c r="K386" s="35"/>
      <c r="L386" s="18"/>
      <c r="M386" s="218"/>
      <c r="N386" s="21"/>
    </row>
    <row r="387" spans="1:14" s="3" customFormat="1" x14ac:dyDescent="0.2">
      <c r="B387" s="1"/>
      <c r="C387" s="2"/>
      <c r="F387" s="12"/>
      <c r="G387" s="12" t="s">
        <v>1390</v>
      </c>
      <c r="H387" s="60"/>
      <c r="I387" s="35"/>
      <c r="J387" s="16"/>
      <c r="K387" s="3">
        <v>508</v>
      </c>
      <c r="L387" s="18"/>
      <c r="M387" s="218"/>
      <c r="N387" s="21"/>
    </row>
    <row r="388" spans="1:14" s="218" customFormat="1" x14ac:dyDescent="0.2">
      <c r="B388" s="1"/>
      <c r="C388" s="2"/>
      <c r="F388" s="12"/>
      <c r="G388" s="12"/>
      <c r="H388" s="60"/>
      <c r="I388" s="35"/>
      <c r="J388" s="16"/>
      <c r="L388" s="18"/>
      <c r="N388" s="21"/>
    </row>
    <row r="389" spans="1:14" s="3" customFormat="1" x14ac:dyDescent="0.2">
      <c r="A389" s="26"/>
      <c r="B389" s="27">
        <v>21050500</v>
      </c>
      <c r="C389" s="28" t="s">
        <v>118</v>
      </c>
      <c r="D389" s="29"/>
      <c r="E389" s="29"/>
      <c r="F389" s="30"/>
      <c r="G389" s="30" t="str">
        <f>+$S$1</f>
        <v>Saldo Contable al</v>
      </c>
      <c r="H389" s="31">
        <f>+$T$1</f>
        <v>43220</v>
      </c>
      <c r="I389" s="32"/>
      <c r="J389" s="33"/>
      <c r="K389" s="34">
        <f>SUM(K390:K392)</f>
        <v>0</v>
      </c>
      <c r="L389" s="18"/>
      <c r="M389" s="16"/>
      <c r="N389" s="21"/>
    </row>
    <row r="390" spans="1:14" s="3" customFormat="1" x14ac:dyDescent="0.2">
      <c r="B390" s="1"/>
      <c r="C390" s="2"/>
      <c r="F390" s="12"/>
      <c r="G390" s="12"/>
      <c r="H390" s="60"/>
      <c r="I390" s="35"/>
      <c r="J390" s="16"/>
      <c r="K390" s="35"/>
      <c r="L390" s="18"/>
      <c r="N390" s="21"/>
    </row>
    <row r="391" spans="1:14" s="3" customFormat="1" x14ac:dyDescent="0.2">
      <c r="A391" s="36"/>
      <c r="B391" s="37"/>
      <c r="C391" s="38"/>
      <c r="D391" s="39"/>
      <c r="E391" s="39"/>
      <c r="F391" s="38"/>
      <c r="G391" s="39"/>
      <c r="K391" s="40"/>
      <c r="L391" s="246"/>
      <c r="M391" s="16"/>
      <c r="N391" s="21"/>
    </row>
    <row r="392" spans="1:14" x14ac:dyDescent="0.2">
      <c r="M392" s="16"/>
    </row>
    <row r="393" spans="1:14" s="3" customFormat="1" x14ac:dyDescent="0.2">
      <c r="A393" s="26"/>
      <c r="B393" s="27">
        <v>21050600</v>
      </c>
      <c r="C393" s="28" t="s">
        <v>139</v>
      </c>
      <c r="D393" s="29"/>
      <c r="E393" s="29"/>
      <c r="F393" s="30"/>
      <c r="G393" s="30" t="str">
        <f>+$S$1</f>
        <v>Saldo Contable al</v>
      </c>
      <c r="H393" s="31">
        <f>+$T$1</f>
        <v>43220</v>
      </c>
      <c r="I393" s="32"/>
      <c r="J393" s="33"/>
      <c r="K393" s="34">
        <f>SUM(K394:K396)</f>
        <v>-6250</v>
      </c>
      <c r="L393" s="18"/>
      <c r="M393" s="16">
        <f>-BCE!I36</f>
        <v>-6250</v>
      </c>
      <c r="N393" s="21">
        <f>+K393-M393</f>
        <v>0</v>
      </c>
    </row>
    <row r="394" spans="1:14" s="3" customFormat="1" x14ac:dyDescent="0.2">
      <c r="B394" s="1"/>
      <c r="C394" s="2"/>
      <c r="F394" s="12"/>
      <c r="G394" s="12"/>
      <c r="H394" s="60"/>
      <c r="I394" s="35"/>
      <c r="J394" s="16"/>
      <c r="K394" s="35"/>
      <c r="L394" s="18"/>
      <c r="N394" s="21"/>
    </row>
    <row r="395" spans="1:14" s="3" customFormat="1" x14ac:dyDescent="0.2">
      <c r="B395" s="1"/>
      <c r="C395" s="70"/>
      <c r="F395" s="12"/>
      <c r="H395" s="60"/>
      <c r="I395" s="35"/>
      <c r="J395" s="16"/>
      <c r="K395" s="35">
        <v>-6250</v>
      </c>
      <c r="L395" s="18"/>
      <c r="M395" s="16"/>
      <c r="N395" s="21"/>
    </row>
    <row r="396" spans="1:14" s="218" customFormat="1" x14ac:dyDescent="0.2">
      <c r="B396" s="1"/>
      <c r="C396" s="70"/>
      <c r="F396" s="12"/>
      <c r="H396" s="60"/>
      <c r="I396" s="35"/>
      <c r="J396" s="16"/>
      <c r="K396" s="35"/>
      <c r="L396" s="18"/>
      <c r="M396" s="3"/>
      <c r="N396" s="21"/>
    </row>
    <row r="397" spans="1:14" s="3" customFormat="1" x14ac:dyDescent="0.2">
      <c r="A397" s="26"/>
      <c r="B397" s="27">
        <v>21050700</v>
      </c>
      <c r="C397" s="28" t="s">
        <v>179</v>
      </c>
      <c r="D397" s="29"/>
      <c r="E397" s="29"/>
      <c r="F397" s="30"/>
      <c r="G397" s="30" t="str">
        <f>+$S$1</f>
        <v>Saldo Contable al</v>
      </c>
      <c r="H397" s="31">
        <f>+$T$1</f>
        <v>43220</v>
      </c>
      <c r="I397" s="32"/>
      <c r="J397" s="33"/>
      <c r="K397" s="34">
        <f>SUM(K398:K400)</f>
        <v>-33248</v>
      </c>
      <c r="L397" s="18"/>
      <c r="M397" s="16">
        <f>-BCE!I37</f>
        <v>-33248</v>
      </c>
      <c r="N397" s="21">
        <f>+K397-M397</f>
        <v>0</v>
      </c>
    </row>
    <row r="398" spans="1:14" s="3" customFormat="1" x14ac:dyDescent="0.2">
      <c r="B398" s="1"/>
      <c r="C398" s="2"/>
      <c r="F398" s="12"/>
      <c r="G398" s="12"/>
      <c r="H398" s="60"/>
      <c r="I398" s="35"/>
      <c r="J398" s="16"/>
      <c r="K398" s="35"/>
      <c r="L398" s="18"/>
      <c r="N398" s="21"/>
    </row>
    <row r="399" spans="1:14" s="3" customFormat="1" x14ac:dyDescent="0.2">
      <c r="B399" s="1"/>
      <c r="C399" s="2"/>
      <c r="D399" s="3" t="s">
        <v>1007</v>
      </c>
      <c r="K399" s="3">
        <v>-33248</v>
      </c>
      <c r="L399" s="18"/>
      <c r="N399" s="21"/>
    </row>
    <row r="400" spans="1:14" s="3" customFormat="1" x14ac:dyDescent="0.2">
      <c r="B400" s="1"/>
      <c r="C400" s="2"/>
      <c r="F400" s="12"/>
      <c r="G400" s="12"/>
      <c r="H400" s="60"/>
      <c r="I400" s="35"/>
      <c r="J400" s="16"/>
      <c r="K400" s="35"/>
      <c r="L400" s="18"/>
      <c r="M400" s="36"/>
      <c r="N400" s="21"/>
    </row>
    <row r="401" spans="1:14" s="3" customFormat="1" x14ac:dyDescent="0.2">
      <c r="A401" s="26"/>
      <c r="B401" s="27">
        <v>21080101</v>
      </c>
      <c r="C401" s="28" t="s">
        <v>133</v>
      </c>
      <c r="D401" s="29"/>
      <c r="E401" s="29"/>
      <c r="F401" s="30"/>
      <c r="G401" s="30" t="str">
        <f>+$S$1</f>
        <v>Saldo Contable al</v>
      </c>
      <c r="H401" s="31">
        <f>+$T$1</f>
        <v>43220</v>
      </c>
      <c r="I401" s="32"/>
      <c r="J401" s="33"/>
      <c r="K401" s="34">
        <f>SUM(K402:K404)</f>
        <v>-197614</v>
      </c>
      <c r="L401" s="18"/>
      <c r="M401" s="16">
        <f>-BCE!I38</f>
        <v>-197614</v>
      </c>
      <c r="N401" s="21">
        <f>+K401-M401</f>
        <v>0</v>
      </c>
    </row>
    <row r="402" spans="1:14" s="3" customFormat="1" x14ac:dyDescent="0.2">
      <c r="A402" s="8"/>
      <c r="B402" s="1"/>
      <c r="C402" s="7"/>
      <c r="D402" s="2"/>
      <c r="E402" s="2"/>
      <c r="F402" s="7"/>
      <c r="G402" s="2"/>
      <c r="L402" s="17"/>
      <c r="N402" s="21"/>
    </row>
    <row r="403" spans="1:14" s="3" customFormat="1" x14ac:dyDescent="0.2">
      <c r="A403" s="72" t="s">
        <v>170</v>
      </c>
      <c r="B403" s="73" t="s">
        <v>165</v>
      </c>
      <c r="C403" s="76"/>
      <c r="D403" s="39"/>
      <c r="E403" s="38">
        <v>158</v>
      </c>
      <c r="F403" s="77">
        <v>42735</v>
      </c>
      <c r="G403" s="39" t="s">
        <v>171</v>
      </c>
      <c r="I403" s="36"/>
      <c r="K403" s="36">
        <v>-197614</v>
      </c>
      <c r="L403" s="17"/>
      <c r="M403" s="16"/>
      <c r="N403" s="21"/>
    </row>
    <row r="404" spans="1:14" s="3" customFormat="1" x14ac:dyDescent="0.2">
      <c r="A404" s="8"/>
      <c r="B404" s="1"/>
      <c r="C404" s="7"/>
      <c r="D404" s="2"/>
      <c r="E404" s="2"/>
      <c r="F404" s="7"/>
      <c r="G404" s="2"/>
      <c r="K404" s="35"/>
      <c r="L404" s="5"/>
      <c r="M404" s="16"/>
      <c r="N404" s="21"/>
    </row>
    <row r="405" spans="1:14" s="3" customFormat="1" x14ac:dyDescent="0.2">
      <c r="A405" s="26"/>
      <c r="B405" s="27">
        <v>21080201</v>
      </c>
      <c r="C405" s="28" t="s">
        <v>167</v>
      </c>
      <c r="D405" s="29"/>
      <c r="E405" s="29"/>
      <c r="F405" s="30"/>
      <c r="G405" s="30" t="str">
        <f>+$S$1</f>
        <v>Saldo Contable al</v>
      </c>
      <c r="H405" s="31">
        <f>+$T$1</f>
        <v>43220</v>
      </c>
      <c r="I405" s="32"/>
      <c r="J405" s="33"/>
      <c r="K405" s="34">
        <f>SUM(K406:K408)</f>
        <v>-6393818</v>
      </c>
      <c r="L405" s="18"/>
      <c r="M405" s="16">
        <f>-BCE!I39</f>
        <v>-6393818</v>
      </c>
      <c r="N405" s="21">
        <f>+K405-M405</f>
        <v>0</v>
      </c>
    </row>
    <row r="406" spans="1:14" s="3" customFormat="1" x14ac:dyDescent="0.2">
      <c r="A406" s="8"/>
      <c r="B406" s="1"/>
      <c r="C406" s="7"/>
      <c r="D406" s="2"/>
      <c r="E406" s="2"/>
      <c r="F406" s="7"/>
      <c r="G406" s="2"/>
      <c r="K406" s="35"/>
      <c r="L406" s="5"/>
      <c r="N406" s="21"/>
    </row>
    <row r="407" spans="1:14" s="3" customFormat="1" x14ac:dyDescent="0.2">
      <c r="A407" s="8"/>
      <c r="B407" s="1"/>
      <c r="C407" s="2" t="s">
        <v>172</v>
      </c>
      <c r="D407" s="2"/>
      <c r="E407" s="2"/>
      <c r="F407" s="7"/>
      <c r="G407" s="2"/>
      <c r="K407" s="35">
        <v>-6393818</v>
      </c>
      <c r="L407" s="5"/>
      <c r="N407" s="21"/>
    </row>
    <row r="408" spans="1:14" s="3" customFormat="1" x14ac:dyDescent="0.2">
      <c r="A408" s="8"/>
      <c r="B408" s="1"/>
      <c r="C408" s="7"/>
      <c r="D408" s="2"/>
      <c r="E408" s="2"/>
      <c r="F408" s="7"/>
      <c r="G408" s="2"/>
      <c r="K408" s="35"/>
      <c r="L408" s="5"/>
      <c r="N408" s="21"/>
    </row>
    <row r="409" spans="1:14" s="3" customFormat="1" x14ac:dyDescent="0.2">
      <c r="A409" s="26"/>
      <c r="B409" s="27" t="s">
        <v>41</v>
      </c>
      <c r="C409" s="28" t="s">
        <v>42</v>
      </c>
      <c r="D409" s="29"/>
      <c r="E409" s="29"/>
      <c r="F409" s="30"/>
      <c r="G409" s="30" t="str">
        <f>+$S$1</f>
        <v>Saldo Contable al</v>
      </c>
      <c r="H409" s="31">
        <f>+$T$1</f>
        <v>43220</v>
      </c>
      <c r="I409" s="32"/>
      <c r="J409" s="33"/>
      <c r="K409" s="34">
        <f>SUM(K410:K412)</f>
        <v>0</v>
      </c>
      <c r="L409" s="18"/>
      <c r="M409" s="16">
        <f>-BCE!I40</f>
        <v>0</v>
      </c>
      <c r="N409" s="21">
        <f>+K409-M409</f>
        <v>0</v>
      </c>
    </row>
    <row r="410" spans="1:14" s="3" customFormat="1" x14ac:dyDescent="0.2">
      <c r="B410" s="1"/>
      <c r="C410" s="2"/>
      <c r="G410" s="12"/>
      <c r="H410" s="60"/>
      <c r="I410" s="35"/>
      <c r="J410" s="16"/>
      <c r="K410" s="35"/>
      <c r="L410" s="18"/>
      <c r="N410" s="21"/>
    </row>
    <row r="411" spans="1:14" s="218" customFormat="1" x14ac:dyDescent="0.2">
      <c r="B411" s="1"/>
      <c r="C411" s="2"/>
      <c r="G411" s="12" t="s">
        <v>1389</v>
      </c>
      <c r="H411" s="60"/>
      <c r="I411" s="35"/>
      <c r="J411" s="16"/>
      <c r="K411" s="35">
        <v>0</v>
      </c>
      <c r="L411" s="18"/>
      <c r="N411" s="21"/>
    </row>
    <row r="412" spans="1:14" s="3" customFormat="1" x14ac:dyDescent="0.2">
      <c r="B412" s="1"/>
      <c r="C412" s="2"/>
      <c r="G412" s="12"/>
      <c r="H412" s="60"/>
      <c r="I412" s="35"/>
      <c r="J412" s="16"/>
      <c r="K412" s="35"/>
      <c r="L412" s="18"/>
      <c r="N412" s="21"/>
    </row>
    <row r="413" spans="1:14" s="3" customFormat="1" x14ac:dyDescent="0.2">
      <c r="A413" s="26"/>
      <c r="B413" s="27" t="s">
        <v>43</v>
      </c>
      <c r="C413" s="28" t="s">
        <v>44</v>
      </c>
      <c r="D413" s="29"/>
      <c r="E413" s="29"/>
      <c r="F413" s="30"/>
      <c r="G413" s="30" t="str">
        <f>+$S$1</f>
        <v>Saldo Contable al</v>
      </c>
      <c r="H413" s="31">
        <f>+$T$1</f>
        <v>43220</v>
      </c>
      <c r="I413" s="32"/>
      <c r="J413" s="33"/>
      <c r="K413" s="34">
        <f>SUM(K414:K416)</f>
        <v>0</v>
      </c>
      <c r="L413" s="18"/>
      <c r="M413" s="16">
        <f>-BCE!I41</f>
        <v>0</v>
      </c>
      <c r="N413" s="21">
        <f>+K413-M413</f>
        <v>0</v>
      </c>
    </row>
    <row r="414" spans="1:14" x14ac:dyDescent="0.2">
      <c r="M414" s="19"/>
    </row>
    <row r="415" spans="1:14" x14ac:dyDescent="0.2">
      <c r="C415" s="2"/>
      <c r="G415" s="12" t="s">
        <v>1389</v>
      </c>
      <c r="K415" s="20">
        <v>0</v>
      </c>
      <c r="M415" s="19"/>
    </row>
    <row r="416" spans="1:14" s="3" customFormat="1" x14ac:dyDescent="0.2">
      <c r="B416" s="1"/>
      <c r="C416" s="2"/>
      <c r="G416" s="12"/>
      <c r="H416" s="60"/>
      <c r="I416" s="35"/>
      <c r="J416" s="16"/>
      <c r="K416" s="35"/>
      <c r="L416" s="18"/>
      <c r="N416" s="21"/>
    </row>
    <row r="417" spans="1:14" s="3" customFormat="1" x14ac:dyDescent="0.2">
      <c r="A417" s="26"/>
      <c r="B417" s="27">
        <v>21080403</v>
      </c>
      <c r="C417" s="28" t="s">
        <v>173</v>
      </c>
      <c r="D417" s="29"/>
      <c r="E417" s="29"/>
      <c r="F417" s="30"/>
      <c r="G417" s="30" t="str">
        <f>+$S$1</f>
        <v>Saldo Contable al</v>
      </c>
      <c r="H417" s="31">
        <f>+$T$1</f>
        <v>43220</v>
      </c>
      <c r="I417" s="32"/>
      <c r="J417" s="33"/>
      <c r="K417" s="34">
        <f>SUM(K418:K419)</f>
        <v>0</v>
      </c>
      <c r="L417" s="18"/>
      <c r="N417" s="21"/>
    </row>
    <row r="418" spans="1:14" s="3" customFormat="1" x14ac:dyDescent="0.2">
      <c r="B418" s="1"/>
      <c r="C418" s="2"/>
      <c r="G418" s="12"/>
      <c r="H418" s="60"/>
      <c r="I418" s="35"/>
      <c r="J418" s="16"/>
      <c r="K418" s="35"/>
      <c r="L418" s="18"/>
      <c r="N418" s="21"/>
    </row>
    <row r="419" spans="1:14" s="3" customFormat="1" x14ac:dyDescent="0.2">
      <c r="B419" s="1"/>
      <c r="C419" s="2"/>
      <c r="G419" s="12" t="s">
        <v>1389</v>
      </c>
      <c r="H419" s="60"/>
      <c r="I419" s="35"/>
      <c r="J419" s="16"/>
      <c r="K419" s="35"/>
      <c r="L419" s="18"/>
      <c r="N419" s="21"/>
    </row>
    <row r="420" spans="1:14" s="3" customFormat="1" x14ac:dyDescent="0.2">
      <c r="B420" s="1"/>
      <c r="C420" s="2"/>
      <c r="G420" s="12"/>
      <c r="H420" s="60"/>
      <c r="I420" s="35"/>
      <c r="J420" s="16"/>
      <c r="K420" s="35"/>
      <c r="L420" s="18"/>
      <c r="N420" s="21"/>
    </row>
    <row r="421" spans="1:14" s="3" customFormat="1" x14ac:dyDescent="0.2">
      <c r="A421" s="26"/>
      <c r="B421" s="27" t="s">
        <v>45</v>
      </c>
      <c r="C421" s="28" t="s">
        <v>46</v>
      </c>
      <c r="D421" s="29"/>
      <c r="E421" s="29"/>
      <c r="F421" s="30"/>
      <c r="G421" s="30" t="str">
        <f>+$S$1</f>
        <v>Saldo Contable al</v>
      </c>
      <c r="H421" s="31">
        <f>+$T$1</f>
        <v>43220</v>
      </c>
      <c r="I421" s="32"/>
      <c r="J421" s="33"/>
      <c r="K421" s="34">
        <f>SUM(K422:K424)</f>
        <v>-1</v>
      </c>
      <c r="L421" s="18"/>
      <c r="M421" s="16">
        <f>-BCE!I42</f>
        <v>-1</v>
      </c>
      <c r="N421" s="21">
        <f>+K421-M421</f>
        <v>0</v>
      </c>
    </row>
    <row r="422" spans="1:14" s="3" customFormat="1" x14ac:dyDescent="0.2">
      <c r="B422" s="1"/>
      <c r="C422" s="2"/>
      <c r="G422" s="12"/>
      <c r="H422" s="60"/>
      <c r="I422" s="35"/>
      <c r="J422" s="16"/>
      <c r="K422" s="35"/>
      <c r="L422" s="18"/>
      <c r="N422" s="21"/>
    </row>
    <row r="423" spans="1:14" s="218" customFormat="1" x14ac:dyDescent="0.2">
      <c r="B423" s="1"/>
      <c r="C423" s="2"/>
      <c r="G423" s="12" t="s">
        <v>1389</v>
      </c>
      <c r="H423" s="60"/>
      <c r="I423" s="35"/>
      <c r="J423" s="16"/>
      <c r="K423" s="35">
        <v>-1</v>
      </c>
      <c r="L423" s="18"/>
      <c r="N423" s="21"/>
    </row>
    <row r="424" spans="1:14" s="218" customFormat="1" x14ac:dyDescent="0.2">
      <c r="B424" s="1"/>
      <c r="C424" s="2"/>
      <c r="G424" s="12"/>
      <c r="H424" s="60"/>
      <c r="I424" s="35"/>
      <c r="J424" s="16"/>
      <c r="K424" s="35"/>
      <c r="L424" s="18"/>
      <c r="N424" s="21"/>
    </row>
    <row r="425" spans="1:14" s="3" customFormat="1" x14ac:dyDescent="0.2">
      <c r="A425" s="26"/>
      <c r="B425" s="27" t="s">
        <v>47</v>
      </c>
      <c r="C425" s="28" t="s">
        <v>48</v>
      </c>
      <c r="D425" s="29"/>
      <c r="E425" s="29"/>
      <c r="F425" s="30"/>
      <c r="G425" s="30" t="str">
        <f>+$S$1</f>
        <v>Saldo Contable al</v>
      </c>
      <c r="H425" s="31">
        <f>+$T$1</f>
        <v>43220</v>
      </c>
      <c r="I425" s="32"/>
      <c r="J425" s="33"/>
      <c r="K425" s="34">
        <f>SUM(K426:K428)</f>
        <v>0</v>
      </c>
      <c r="L425" s="18"/>
      <c r="M425" s="16">
        <f>-BCE!I43</f>
        <v>0</v>
      </c>
      <c r="N425" s="21">
        <f>+K425-M425</f>
        <v>0</v>
      </c>
    </row>
    <row r="426" spans="1:14" s="3" customFormat="1" x14ac:dyDescent="0.2">
      <c r="B426" s="1"/>
      <c r="C426" s="2"/>
      <c r="G426" s="12"/>
      <c r="H426" s="60"/>
      <c r="I426" s="35"/>
      <c r="J426" s="16"/>
      <c r="K426" s="35"/>
      <c r="L426" s="18"/>
      <c r="N426" s="21"/>
    </row>
    <row r="427" spans="1:14" s="218" customFormat="1" x14ac:dyDescent="0.2">
      <c r="B427" s="1"/>
      <c r="C427" s="2"/>
      <c r="G427" s="12" t="s">
        <v>1389</v>
      </c>
      <c r="H427" s="60"/>
      <c r="I427" s="35"/>
      <c r="J427" s="16"/>
      <c r="K427" s="35">
        <v>0</v>
      </c>
      <c r="L427" s="18"/>
      <c r="N427" s="21"/>
    </row>
    <row r="428" spans="1:14" s="3" customFormat="1" x14ac:dyDescent="0.2">
      <c r="B428" s="1"/>
      <c r="C428" s="2"/>
      <c r="G428" s="12"/>
      <c r="H428" s="60"/>
      <c r="I428" s="35"/>
      <c r="J428" s="16"/>
      <c r="K428" s="35"/>
      <c r="L428" s="18"/>
      <c r="M428" s="16"/>
      <c r="N428" s="21"/>
    </row>
    <row r="429" spans="1:14" s="3" customFormat="1" x14ac:dyDescent="0.2">
      <c r="A429" s="26"/>
      <c r="B429" s="27" t="s">
        <v>49</v>
      </c>
      <c r="C429" s="28" t="s">
        <v>50</v>
      </c>
      <c r="D429" s="29"/>
      <c r="E429" s="29"/>
      <c r="F429" s="30"/>
      <c r="G429" s="30" t="str">
        <f>+$S$1</f>
        <v>Saldo Contable al</v>
      </c>
      <c r="H429" s="31">
        <f>+$T$1</f>
        <v>43220</v>
      </c>
      <c r="I429" s="32"/>
      <c r="J429" s="33"/>
      <c r="K429" s="34">
        <f>SUM(K430:K432)</f>
        <v>0</v>
      </c>
      <c r="L429" s="18"/>
      <c r="M429" s="16">
        <f>-BCE!I44</f>
        <v>0</v>
      </c>
      <c r="N429" s="21">
        <f>+K429-M429</f>
        <v>0</v>
      </c>
    </row>
    <row r="430" spans="1:14" s="3" customFormat="1" x14ac:dyDescent="0.2">
      <c r="B430" s="1"/>
      <c r="C430" s="2"/>
      <c r="G430" s="12"/>
      <c r="H430" s="60"/>
      <c r="I430" s="35"/>
      <c r="J430" s="16"/>
      <c r="K430" s="35"/>
      <c r="L430" s="18"/>
      <c r="N430" s="21"/>
    </row>
    <row r="431" spans="1:14" s="218" customFormat="1" x14ac:dyDescent="0.2">
      <c r="B431" s="1"/>
      <c r="C431" s="2"/>
      <c r="G431" s="12" t="s">
        <v>1389</v>
      </c>
      <c r="H431" s="60"/>
      <c r="I431" s="35"/>
      <c r="J431" s="16"/>
      <c r="K431" s="35">
        <v>0</v>
      </c>
      <c r="L431" s="18"/>
      <c r="N431" s="21"/>
    </row>
    <row r="432" spans="1:14" s="3" customFormat="1" x14ac:dyDescent="0.2">
      <c r="B432" s="1"/>
      <c r="C432" s="2"/>
      <c r="G432" s="12"/>
      <c r="H432" s="60"/>
      <c r="I432" s="35"/>
      <c r="J432" s="16"/>
      <c r="K432" s="35"/>
      <c r="L432" s="18"/>
      <c r="N432" s="21"/>
    </row>
    <row r="433" spans="1:14" s="3" customFormat="1" x14ac:dyDescent="0.2">
      <c r="A433" s="26"/>
      <c r="B433" s="27" t="s">
        <v>51</v>
      </c>
      <c r="C433" s="28" t="s">
        <v>52</v>
      </c>
      <c r="D433" s="29"/>
      <c r="E433" s="29"/>
      <c r="F433" s="30"/>
      <c r="G433" s="30" t="str">
        <f>+$S$1</f>
        <v>Saldo Contable al</v>
      </c>
      <c r="H433" s="31">
        <f>+$T$1</f>
        <v>43220</v>
      </c>
      <c r="I433" s="32"/>
      <c r="J433" s="33"/>
      <c r="K433" s="34">
        <f>SUM(K434:K436)</f>
        <v>0</v>
      </c>
      <c r="L433" s="18"/>
      <c r="N433" s="21"/>
    </row>
    <row r="434" spans="1:14" s="3" customFormat="1" x14ac:dyDescent="0.2">
      <c r="B434" s="1"/>
      <c r="C434" s="2"/>
      <c r="F434" s="12"/>
      <c r="G434" s="12"/>
      <c r="H434" s="60"/>
      <c r="I434" s="16"/>
      <c r="J434" s="35"/>
      <c r="K434" s="16"/>
      <c r="L434" s="18"/>
      <c r="N434" s="21"/>
    </row>
    <row r="435" spans="1:14" s="3" customFormat="1" x14ac:dyDescent="0.2">
      <c r="B435" s="37"/>
      <c r="C435" s="2"/>
      <c r="D435" s="38"/>
      <c r="E435" s="39"/>
      <c r="F435" s="62"/>
      <c r="G435" s="39"/>
      <c r="H435" s="71"/>
      <c r="I435" s="16"/>
      <c r="J435" s="40"/>
      <c r="K435" s="16"/>
      <c r="L435" s="18"/>
      <c r="M435" s="218"/>
      <c r="N435" s="21"/>
    </row>
    <row r="436" spans="1:14" s="3" customFormat="1" x14ac:dyDescent="0.2">
      <c r="B436" s="1"/>
      <c r="C436" s="2"/>
      <c r="F436" s="12"/>
      <c r="G436" s="12"/>
      <c r="H436" s="60"/>
      <c r="I436" s="16"/>
      <c r="J436" s="35"/>
      <c r="K436" s="16"/>
      <c r="L436" s="18"/>
      <c r="N436" s="21"/>
    </row>
    <row r="437" spans="1:14" s="3" customFormat="1" x14ac:dyDescent="0.2">
      <c r="A437" s="26"/>
      <c r="B437" s="27" t="s">
        <v>53</v>
      </c>
      <c r="C437" s="28" t="s">
        <v>54</v>
      </c>
      <c r="D437" s="29"/>
      <c r="E437" s="29"/>
      <c r="F437" s="30"/>
      <c r="G437" s="30" t="str">
        <f>+$S$1</f>
        <v>Saldo Contable al</v>
      </c>
      <c r="H437" s="31">
        <f>+$T$1</f>
        <v>43220</v>
      </c>
      <c r="I437" s="32"/>
      <c r="J437" s="33"/>
      <c r="K437" s="34">
        <f>SUM(K438:K440)</f>
        <v>0</v>
      </c>
      <c r="L437" s="18"/>
      <c r="M437" s="16">
        <f>-BCE!G45</f>
        <v>0</v>
      </c>
      <c r="N437" s="21">
        <f>+K437-M437</f>
        <v>0</v>
      </c>
    </row>
    <row r="438" spans="1:14" s="3" customFormat="1" x14ac:dyDescent="0.2">
      <c r="B438" s="1"/>
      <c r="C438" s="2"/>
      <c r="F438" s="12"/>
      <c r="G438" s="12"/>
      <c r="H438" s="60"/>
      <c r="I438" s="35"/>
      <c r="J438" s="16"/>
      <c r="K438" s="35"/>
      <c r="L438" s="18"/>
      <c r="N438" s="21"/>
    </row>
    <row r="439" spans="1:14" s="257" customFormat="1" x14ac:dyDescent="0.2">
      <c r="B439" s="1"/>
      <c r="C439" s="2"/>
      <c r="F439" s="12"/>
      <c r="G439" s="12"/>
      <c r="H439" s="60"/>
      <c r="I439" s="35"/>
      <c r="J439" s="16"/>
      <c r="K439" s="35"/>
      <c r="L439" s="18"/>
      <c r="N439" s="21"/>
    </row>
    <row r="440" spans="1:14" s="3" customFormat="1" x14ac:dyDescent="0.2">
      <c r="B440" s="1"/>
      <c r="C440" s="2"/>
      <c r="F440" s="12"/>
      <c r="G440" s="12"/>
      <c r="H440" s="60"/>
      <c r="I440" s="35"/>
      <c r="J440" s="16"/>
      <c r="K440" s="35"/>
      <c r="L440" s="18"/>
      <c r="N440" s="21"/>
    </row>
    <row r="441" spans="1:14" s="3" customFormat="1" x14ac:dyDescent="0.2">
      <c r="A441" s="26"/>
      <c r="B441" s="27" t="s">
        <v>55</v>
      </c>
      <c r="C441" s="28" t="s">
        <v>56</v>
      </c>
      <c r="D441" s="29"/>
      <c r="E441" s="29"/>
      <c r="F441" s="30"/>
      <c r="G441" s="30" t="str">
        <f>+$S$1</f>
        <v>Saldo Contable al</v>
      </c>
      <c r="H441" s="31">
        <f>+$T$1</f>
        <v>43220</v>
      </c>
      <c r="I441" s="32"/>
      <c r="J441" s="33"/>
      <c r="K441" s="34">
        <f>SUM(K442:K444)</f>
        <v>0</v>
      </c>
      <c r="L441" s="18"/>
      <c r="M441" s="16">
        <f>-BCE!I46</f>
        <v>0</v>
      </c>
      <c r="N441" s="21">
        <f>+K441-M441</f>
        <v>0</v>
      </c>
    </row>
    <row r="442" spans="1:14" s="3" customFormat="1" x14ac:dyDescent="0.2">
      <c r="B442" s="1"/>
      <c r="C442" s="2"/>
      <c r="G442" s="12"/>
      <c r="H442" s="60"/>
      <c r="I442" s="35"/>
      <c r="J442" s="16"/>
      <c r="K442" s="35"/>
      <c r="L442" s="18"/>
      <c r="N442" s="21"/>
    </row>
    <row r="443" spans="1:14" s="3" customFormat="1" x14ac:dyDescent="0.2">
      <c r="B443" s="37"/>
      <c r="C443" s="39" t="s">
        <v>1198</v>
      </c>
      <c r="G443" s="251"/>
      <c r="H443" s="71"/>
      <c r="I443" s="40"/>
      <c r="J443" s="16"/>
      <c r="K443" s="40"/>
      <c r="L443" s="18"/>
      <c r="N443" s="21"/>
    </row>
    <row r="444" spans="1:14" s="3" customFormat="1" x14ac:dyDescent="0.2">
      <c r="B444" s="1"/>
      <c r="C444" s="2"/>
      <c r="G444" s="12"/>
      <c r="H444" s="60"/>
      <c r="I444" s="35"/>
      <c r="J444" s="16"/>
      <c r="K444" s="35"/>
      <c r="L444" s="18"/>
      <c r="N444" s="21"/>
    </row>
    <row r="445" spans="1:14" s="3" customFormat="1" x14ac:dyDescent="0.2">
      <c r="A445" s="26"/>
      <c r="B445" s="27" t="s">
        <v>57</v>
      </c>
      <c r="C445" s="28" t="s">
        <v>58</v>
      </c>
      <c r="D445" s="29"/>
      <c r="E445" s="29"/>
      <c r="F445" s="30"/>
      <c r="G445" s="30" t="str">
        <f>+$S$1</f>
        <v>Saldo Contable al</v>
      </c>
      <c r="H445" s="31">
        <f>+$T$1</f>
        <v>43220</v>
      </c>
      <c r="I445" s="32"/>
      <c r="J445" s="33"/>
      <c r="K445" s="34">
        <f>SUM(K446:K448)</f>
        <v>-2414856190</v>
      </c>
      <c r="L445" s="18"/>
      <c r="M445" s="16">
        <f>-BCE!I48</f>
        <v>-2414856190</v>
      </c>
      <c r="N445" s="21">
        <f>+K445-M445</f>
        <v>0</v>
      </c>
    </row>
    <row r="446" spans="1:14" s="3" customFormat="1" x14ac:dyDescent="0.2">
      <c r="B446" s="1"/>
      <c r="C446" s="2"/>
      <c r="G446" s="12"/>
      <c r="H446" s="60"/>
      <c r="I446" s="35"/>
      <c r="J446" s="16"/>
      <c r="K446" s="35"/>
      <c r="L446" s="18"/>
      <c r="N446" s="21"/>
    </row>
    <row r="447" spans="1:14" s="3" customFormat="1" x14ac:dyDescent="0.2">
      <c r="B447" s="51" t="s">
        <v>146</v>
      </c>
      <c r="C447" s="2"/>
      <c r="G447" s="12"/>
      <c r="H447" s="60"/>
      <c r="I447" s="35"/>
      <c r="J447" s="16"/>
      <c r="K447" s="35">
        <v>-2414856190</v>
      </c>
      <c r="L447" s="18"/>
      <c r="N447" s="21"/>
    </row>
    <row r="448" spans="1:14" s="3" customFormat="1" x14ac:dyDescent="0.2">
      <c r="B448" s="1"/>
      <c r="C448" s="2"/>
      <c r="G448" s="12"/>
      <c r="H448" s="60"/>
      <c r="I448" s="35"/>
      <c r="J448" s="16"/>
      <c r="K448" s="35"/>
      <c r="L448" s="18"/>
      <c r="N448" s="21"/>
    </row>
    <row r="449" spans="1:14" s="3" customFormat="1" x14ac:dyDescent="0.2">
      <c r="A449" s="26"/>
      <c r="B449" s="27" t="s">
        <v>59</v>
      </c>
      <c r="C449" s="28" t="s">
        <v>60</v>
      </c>
      <c r="D449" s="29"/>
      <c r="E449" s="29"/>
      <c r="F449" s="30"/>
      <c r="G449" s="30" t="str">
        <f>+$S$1</f>
        <v>Saldo Contable al</v>
      </c>
      <c r="H449" s="31">
        <f>+$T$1</f>
        <v>43220</v>
      </c>
      <c r="I449" s="32"/>
      <c r="J449" s="33"/>
      <c r="K449" s="34">
        <f>SUM(K450:K452)</f>
        <v>-969602156</v>
      </c>
      <c r="L449" s="18"/>
      <c r="M449" s="16">
        <f>-BCE!I49</f>
        <v>-969602156</v>
      </c>
      <c r="N449" s="21">
        <f>+K449-M449</f>
        <v>0</v>
      </c>
    </row>
    <row r="450" spans="1:14" s="3" customFormat="1" x14ac:dyDescent="0.2">
      <c r="B450" s="1"/>
      <c r="C450" s="2"/>
      <c r="G450" s="12"/>
      <c r="H450" s="60"/>
      <c r="I450" s="35"/>
      <c r="J450" s="16"/>
      <c r="K450" s="35"/>
      <c r="L450" s="18"/>
      <c r="M450" s="78"/>
      <c r="N450" s="21"/>
    </row>
    <row r="451" spans="1:14" s="3" customFormat="1" x14ac:dyDescent="0.2">
      <c r="B451" s="51" t="s">
        <v>146</v>
      </c>
      <c r="C451" s="2"/>
      <c r="G451" s="12"/>
      <c r="H451" s="60"/>
      <c r="I451" s="35"/>
      <c r="J451" s="16"/>
      <c r="K451" s="35">
        <v>-969602156</v>
      </c>
      <c r="L451" s="18"/>
      <c r="N451" s="21"/>
    </row>
    <row r="452" spans="1:14" s="3" customFormat="1" x14ac:dyDescent="0.2">
      <c r="B452" s="1"/>
      <c r="C452" s="2"/>
      <c r="G452" s="12"/>
      <c r="H452" s="60"/>
      <c r="I452" s="35"/>
      <c r="J452" s="16"/>
      <c r="K452" s="35"/>
      <c r="L452" s="18"/>
      <c r="M452" s="16"/>
      <c r="N452" s="21"/>
    </row>
    <row r="453" spans="1:14" s="3" customFormat="1" x14ac:dyDescent="0.2">
      <c r="A453" s="26"/>
      <c r="B453" s="27" t="s">
        <v>61</v>
      </c>
      <c r="C453" s="28" t="s">
        <v>62</v>
      </c>
      <c r="D453" s="29"/>
      <c r="E453" s="29"/>
      <c r="F453" s="30"/>
      <c r="G453" s="30" t="str">
        <f>+$S$1</f>
        <v>Saldo Contable al</v>
      </c>
      <c r="H453" s="31">
        <f>+$T$1</f>
        <v>43220</v>
      </c>
      <c r="I453" s="32"/>
      <c r="J453" s="33"/>
      <c r="K453" s="34">
        <f>SUM(K454:K456)</f>
        <v>167643310</v>
      </c>
      <c r="L453" s="18"/>
      <c r="M453" s="16">
        <f>+BCE!H50</f>
        <v>167643310</v>
      </c>
      <c r="N453" s="21">
        <f>+K453-M453</f>
        <v>0</v>
      </c>
    </row>
    <row r="454" spans="1:14" x14ac:dyDescent="0.2">
      <c r="M454" s="78"/>
    </row>
    <row r="455" spans="1:14" x14ac:dyDescent="0.2">
      <c r="B455" s="51" t="s">
        <v>146</v>
      </c>
      <c r="K455" s="20">
        <v>167643310</v>
      </c>
      <c r="M455" s="16"/>
    </row>
    <row r="456" spans="1:14" x14ac:dyDescent="0.2">
      <c r="M456" s="16"/>
    </row>
    <row r="457" spans="1:14" s="3" customFormat="1" x14ac:dyDescent="0.2">
      <c r="A457" s="26"/>
      <c r="B457" s="27">
        <v>23080000</v>
      </c>
      <c r="C457" s="28" t="s">
        <v>168</v>
      </c>
      <c r="D457" s="29"/>
      <c r="E457" s="29"/>
      <c r="F457" s="30"/>
      <c r="G457" s="30" t="str">
        <f>+$S$1</f>
        <v>Saldo Contable al</v>
      </c>
      <c r="H457" s="31">
        <f>+$T$1</f>
        <v>43220</v>
      </c>
      <c r="I457" s="32"/>
      <c r="J457" s="33"/>
      <c r="K457" s="34">
        <f>SUM(K458:K460)</f>
        <v>-786953702</v>
      </c>
      <c r="L457" s="18"/>
      <c r="M457" s="16">
        <f>-BCE!I51</f>
        <v>-786953702</v>
      </c>
      <c r="N457" s="21">
        <f>+K457-M457</f>
        <v>0</v>
      </c>
    </row>
    <row r="458" spans="1:14" x14ac:dyDescent="0.2">
      <c r="M458" s="78"/>
    </row>
    <row r="459" spans="1:14" x14ac:dyDescent="0.2">
      <c r="B459" s="51" t="s">
        <v>146</v>
      </c>
      <c r="K459" s="20">
        <v>-786953702</v>
      </c>
      <c r="M459" s="78"/>
    </row>
    <row r="460" spans="1:14" x14ac:dyDescent="0.2">
      <c r="M460" s="78"/>
    </row>
    <row r="461" spans="1:14" x14ac:dyDescent="0.2">
      <c r="M461" s="16"/>
    </row>
    <row r="462" spans="1:14" x14ac:dyDescent="0.2">
      <c r="M462" s="3"/>
    </row>
    <row r="463" spans="1:14" x14ac:dyDescent="0.2">
      <c r="M463" s="218"/>
    </row>
    <row r="464" spans="1:14" x14ac:dyDescent="0.2">
      <c r="M464" s="16"/>
    </row>
    <row r="465" spans="13:13" x14ac:dyDescent="0.2">
      <c r="M465" s="16"/>
    </row>
    <row r="466" spans="13:13" x14ac:dyDescent="0.2">
      <c r="M466" s="3"/>
    </row>
    <row r="467" spans="13:13" x14ac:dyDescent="0.2">
      <c r="M467" s="3"/>
    </row>
    <row r="468" spans="13:13" x14ac:dyDescent="0.2">
      <c r="M468" s="16"/>
    </row>
    <row r="469" spans="13:13" x14ac:dyDescent="0.2">
      <c r="M469" s="16"/>
    </row>
    <row r="470" spans="13:13" x14ac:dyDescent="0.2">
      <c r="M470" s="3"/>
    </row>
    <row r="471" spans="13:13" x14ac:dyDescent="0.2">
      <c r="M471" s="16"/>
    </row>
    <row r="472" spans="13:13" x14ac:dyDescent="0.2">
      <c r="M472" s="16"/>
    </row>
    <row r="473" spans="13:13" x14ac:dyDescent="0.2">
      <c r="M473" s="16"/>
    </row>
    <row r="474" spans="13:13" x14ac:dyDescent="0.2">
      <c r="M474" s="3"/>
    </row>
    <row r="475" spans="13:13" x14ac:dyDescent="0.2">
      <c r="M475" s="16"/>
    </row>
    <row r="476" spans="13:13" x14ac:dyDescent="0.2">
      <c r="M476" s="16"/>
    </row>
    <row r="477" spans="13:13" x14ac:dyDescent="0.2">
      <c r="M477" s="16"/>
    </row>
    <row r="478" spans="13:13" x14ac:dyDescent="0.2">
      <c r="M478" s="3"/>
    </row>
    <row r="479" spans="13:13" x14ac:dyDescent="0.2">
      <c r="M479" s="16"/>
    </row>
    <row r="480" spans="13:13" x14ac:dyDescent="0.2">
      <c r="M480" s="16"/>
    </row>
    <row r="481" spans="13:13" x14ac:dyDescent="0.2">
      <c r="M481" s="16"/>
    </row>
    <row r="482" spans="13:13" x14ac:dyDescent="0.2">
      <c r="M482" s="16"/>
    </row>
    <row r="483" spans="13:13" x14ac:dyDescent="0.2">
      <c r="M483" s="3"/>
    </row>
    <row r="484" spans="13:13" x14ac:dyDescent="0.2">
      <c r="M484" s="16"/>
    </row>
    <row r="485" spans="13:13" x14ac:dyDescent="0.2">
      <c r="M485" s="16"/>
    </row>
    <row r="486" spans="13:13" x14ac:dyDescent="0.2">
      <c r="M486" s="16"/>
    </row>
    <row r="489" spans="13:13" x14ac:dyDescent="0.2">
      <c r="M489" s="16"/>
    </row>
    <row r="1831" spans="7:7" x14ac:dyDescent="0.2">
      <c r="G1831" s="19" t="s">
        <v>140</v>
      </c>
    </row>
  </sheetData>
  <sortState ref="A87:K89">
    <sortCondition ref="F87:F89"/>
  </sortState>
  <customSheetViews>
    <customSheetView guid="{6698E5B6-2E69-4A58-B892-90E9A2C92828}" scale="85" showPageBreaks="1" showGridLines="0" fitToPage="1" printArea="1" hiddenRows="1">
      <pane ySplit="7" topLeftCell="A182" activePane="bottomLeft" state="frozen"/>
      <selection pane="bottomLeft" activeCell="G7" sqref="G7"/>
      <rowBreaks count="17" manualBreakCount="17">
        <brk id="12" max="10" man="1"/>
        <brk id="40" max="10" man="1"/>
        <brk id="62" max="10" man="1"/>
        <brk id="84" max="10" man="1"/>
        <brk id="141" max="10" man="1"/>
        <brk id="164" max="10" man="1"/>
        <brk id="187" max="10" man="1"/>
        <brk id="200" max="10" man="1"/>
        <brk id="204" max="10" man="1"/>
        <brk id="208" max="10" man="1"/>
        <brk id="259" max="10" man="1"/>
        <brk id="284" max="10" man="1"/>
        <brk id="315" max="10" man="1"/>
        <brk id="330" max="10" man="1"/>
        <brk id="339" max="10" man="1"/>
        <brk id="367" max="10" man="1"/>
        <brk id="375" max="10" man="1"/>
      </rowBreaks>
      <pageMargins left="0.70866141732283472" right="0.70866141732283472" top="0.74803149606299213" bottom="0.74803149606299213" header="0.31496062992125984" footer="0.31496062992125984"/>
      <pageSetup scale="59" fitToHeight="8" orientation="portrait" r:id="rId1"/>
    </customSheetView>
  </customSheetViews>
  <mergeCells count="2">
    <mergeCell ref="F3:G3"/>
    <mergeCell ref="F4:G4"/>
  </mergeCells>
  <pageMargins left="0.70866141732283472" right="0.70866141732283472" top="0.74803149606299213" bottom="0.74803149606299213" header="0.31496062992125984" footer="0.31496062992125984"/>
  <pageSetup scale="57" fitToHeight="8" orientation="portrait" r:id="rId2"/>
  <rowBreaks count="15" manualBreakCount="15">
    <brk id="7" max="10" man="1"/>
    <brk id="35" max="10" man="1"/>
    <brk id="58" max="10" man="1"/>
    <brk id="80" max="10" man="1"/>
    <brk id="158" max="10" man="1"/>
    <brk id="180" max="10" man="1"/>
    <brk id="266" max="10" man="1"/>
    <brk id="279" max="10" man="1"/>
    <brk id="328" max="10" man="1"/>
    <brk id="364" max="10" man="1"/>
    <brk id="388" max="10" man="1"/>
    <brk id="400" max="10" man="1"/>
    <brk id="408" max="10" man="1"/>
    <brk id="436" max="10" man="1"/>
    <brk id="44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145"/>
  <sheetViews>
    <sheetView zoomScale="85" zoomScaleNormal="85" workbookViewId="0">
      <pane xSplit="2" ySplit="11" topLeftCell="C12" activePane="bottomRight" state="frozen"/>
      <selection activeCell="C475" sqref="C475"/>
      <selection pane="topRight" activeCell="C475" sqref="C475"/>
      <selection pane="bottomLeft" activeCell="C475" sqref="C475"/>
      <selection pane="bottomRight" activeCell="C32" sqref="C32"/>
    </sheetView>
  </sheetViews>
  <sheetFormatPr baseColWidth="10" defaultRowHeight="12" x14ac:dyDescent="0.2"/>
  <cols>
    <col min="1" max="3" width="11.42578125" style="257"/>
    <col min="4" max="4" width="13.140625" style="257" customWidth="1"/>
    <col min="5" max="10" width="14.28515625" style="257" customWidth="1"/>
    <col min="11" max="16384" width="11.42578125" style="257"/>
  </cols>
  <sheetData>
    <row r="1" spans="1:16" x14ac:dyDescent="0.2">
      <c r="A1" s="1" t="s">
        <v>0</v>
      </c>
      <c r="B1" s="2" t="s">
        <v>1</v>
      </c>
      <c r="N1" s="268"/>
    </row>
    <row r="2" spans="1:16" x14ac:dyDescent="0.2">
      <c r="A2" s="1" t="s">
        <v>4</v>
      </c>
      <c r="B2" s="2" t="s">
        <v>5</v>
      </c>
      <c r="N2" s="268"/>
    </row>
    <row r="3" spans="1:16" x14ac:dyDescent="0.2">
      <c r="A3" s="1" t="s">
        <v>181</v>
      </c>
      <c r="B3" s="2" t="s">
        <v>1165</v>
      </c>
    </row>
    <row r="4" spans="1:16" hidden="1" x14ac:dyDescent="0.2"/>
    <row r="5" spans="1:16" x14ac:dyDescent="0.2">
      <c r="A5" s="1" t="s">
        <v>7</v>
      </c>
      <c r="B5" s="2" t="s">
        <v>8</v>
      </c>
    </row>
    <row r="7" spans="1:16" ht="20.25" x14ac:dyDescent="0.2">
      <c r="H7" s="271" t="s">
        <v>204</v>
      </c>
    </row>
    <row r="8" spans="1:16" x14ac:dyDescent="0.2">
      <c r="H8" s="278" t="s">
        <v>205</v>
      </c>
    </row>
    <row r="9" spans="1:16" x14ac:dyDescent="0.2">
      <c r="H9" s="278" t="s">
        <v>2549</v>
      </c>
    </row>
    <row r="10" spans="1:16" x14ac:dyDescent="0.2">
      <c r="H10" s="278" t="s">
        <v>257</v>
      </c>
    </row>
    <row r="13" spans="1:16" x14ac:dyDescent="0.2">
      <c r="A13" s="279" t="s">
        <v>203</v>
      </c>
      <c r="B13" s="280" t="s">
        <v>143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2"/>
    </row>
    <row r="14" spans="1:16" x14ac:dyDescent="0.2">
      <c r="A14" s="283"/>
      <c r="P14" s="284"/>
    </row>
    <row r="15" spans="1:16" x14ac:dyDescent="0.2">
      <c r="A15" s="285" t="s">
        <v>206</v>
      </c>
      <c r="P15" s="284"/>
    </row>
    <row r="16" spans="1:16" x14ac:dyDescent="0.2">
      <c r="A16" s="283"/>
      <c r="P16" s="284"/>
    </row>
    <row r="17" spans="1:16" x14ac:dyDescent="0.2">
      <c r="A17" s="283"/>
      <c r="P17" s="284"/>
    </row>
    <row r="18" spans="1:16" x14ac:dyDescent="0.2">
      <c r="A18" s="286" t="s">
        <v>207</v>
      </c>
      <c r="D18" s="287" t="s">
        <v>79</v>
      </c>
      <c r="E18" s="287" t="s">
        <v>123</v>
      </c>
      <c r="F18" s="287" t="s">
        <v>208</v>
      </c>
      <c r="G18" s="287" t="s">
        <v>209</v>
      </c>
      <c r="H18" s="287" t="s">
        <v>210</v>
      </c>
      <c r="I18" s="287" t="s">
        <v>211</v>
      </c>
      <c r="J18" s="287" t="s">
        <v>212</v>
      </c>
      <c r="K18" s="287" t="s">
        <v>213</v>
      </c>
      <c r="L18" s="287" t="s">
        <v>214</v>
      </c>
      <c r="M18" s="287" t="s">
        <v>144</v>
      </c>
      <c r="N18" s="287" t="s">
        <v>215</v>
      </c>
      <c r="O18" s="287" t="s">
        <v>145</v>
      </c>
      <c r="P18" s="288" t="s">
        <v>78</v>
      </c>
    </row>
    <row r="19" spans="1:16" x14ac:dyDescent="0.2">
      <c r="A19" s="286" t="s">
        <v>1031</v>
      </c>
      <c r="E19" s="289">
        <v>39479865</v>
      </c>
      <c r="F19" s="289">
        <v>33405565</v>
      </c>
      <c r="I19" s="289">
        <v>160407587</v>
      </c>
      <c r="J19" s="289">
        <v>65962444</v>
      </c>
      <c r="P19" s="290">
        <v>299255461</v>
      </c>
    </row>
    <row r="20" spans="1:16" x14ac:dyDescent="0.2">
      <c r="A20" s="286" t="s">
        <v>143</v>
      </c>
      <c r="E20" s="289">
        <v>261762241</v>
      </c>
      <c r="I20" s="289">
        <v>145939809</v>
      </c>
      <c r="P20" s="290">
        <v>407702050</v>
      </c>
    </row>
    <row r="21" spans="1:16" x14ac:dyDescent="0.2">
      <c r="A21" s="286" t="s">
        <v>1744</v>
      </c>
      <c r="D21" s="289">
        <v>140269</v>
      </c>
      <c r="P21" s="290">
        <v>140269</v>
      </c>
    </row>
    <row r="22" spans="1:16" x14ac:dyDescent="0.2">
      <c r="A22" s="291" t="s">
        <v>216</v>
      </c>
      <c r="D22" s="292">
        <v>140269</v>
      </c>
      <c r="E22" s="292">
        <v>301242106</v>
      </c>
      <c r="F22" s="292">
        <v>33405565</v>
      </c>
      <c r="G22" s="292">
        <v>0</v>
      </c>
      <c r="H22" s="292">
        <v>0</v>
      </c>
      <c r="I22" s="292">
        <v>306347396</v>
      </c>
      <c r="J22" s="292">
        <v>65962444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P22" s="290">
        <v>707097780</v>
      </c>
    </row>
    <row r="23" spans="1:16" x14ac:dyDescent="0.2">
      <c r="A23" s="283"/>
      <c r="P23" s="284"/>
    </row>
    <row r="24" spans="1:16" x14ac:dyDescent="0.2">
      <c r="A24" s="285" t="s">
        <v>217</v>
      </c>
      <c r="P24" s="284"/>
    </row>
    <row r="25" spans="1:16" x14ac:dyDescent="0.2">
      <c r="A25" s="283"/>
      <c r="P25" s="284"/>
    </row>
    <row r="26" spans="1:16" x14ac:dyDescent="0.2">
      <c r="A26" s="283"/>
      <c r="P26" s="284"/>
    </row>
    <row r="27" spans="1:16" x14ac:dyDescent="0.2">
      <c r="A27" s="286" t="s">
        <v>207</v>
      </c>
      <c r="D27" s="287" t="s">
        <v>79</v>
      </c>
      <c r="E27" s="287" t="s">
        <v>123</v>
      </c>
      <c r="F27" s="287" t="s">
        <v>208</v>
      </c>
      <c r="G27" s="287" t="s">
        <v>209</v>
      </c>
      <c r="H27" s="287" t="s">
        <v>210</v>
      </c>
      <c r="I27" s="287" t="s">
        <v>211</v>
      </c>
      <c r="J27" s="287" t="s">
        <v>212</v>
      </c>
      <c r="K27" s="287" t="s">
        <v>213</v>
      </c>
      <c r="L27" s="287" t="s">
        <v>214</v>
      </c>
      <c r="M27" s="287" t="s">
        <v>144</v>
      </c>
      <c r="N27" s="287" t="s">
        <v>215</v>
      </c>
      <c r="O27" s="287" t="s">
        <v>145</v>
      </c>
      <c r="P27" s="288" t="s">
        <v>78</v>
      </c>
    </row>
    <row r="28" spans="1:16" x14ac:dyDescent="0.2">
      <c r="A28" s="286" t="s">
        <v>970</v>
      </c>
      <c r="F28" s="289">
        <v>-15470916</v>
      </c>
      <c r="G28" s="289">
        <v>-3256475</v>
      </c>
      <c r="H28" s="289">
        <v>-27000</v>
      </c>
      <c r="I28" s="289">
        <v>-2038921</v>
      </c>
      <c r="J28" s="289">
        <v>-10036986</v>
      </c>
      <c r="P28" s="290">
        <v>-30830298</v>
      </c>
    </row>
    <row r="29" spans="1:16" x14ac:dyDescent="0.2">
      <c r="A29" s="286" t="s">
        <v>135</v>
      </c>
      <c r="F29" s="289">
        <v>-177778</v>
      </c>
      <c r="P29" s="290">
        <v>-177778</v>
      </c>
    </row>
    <row r="30" spans="1:16" x14ac:dyDescent="0.2">
      <c r="A30" s="286" t="s">
        <v>164</v>
      </c>
      <c r="F30" s="289">
        <v>-34018435</v>
      </c>
      <c r="G30" s="289">
        <v>-9246523</v>
      </c>
      <c r="H30" s="289">
        <v>-971000</v>
      </c>
      <c r="P30" s="290">
        <v>-44235958</v>
      </c>
    </row>
    <row r="31" spans="1:16" x14ac:dyDescent="0.2">
      <c r="A31" s="286" t="s">
        <v>174</v>
      </c>
      <c r="E31" s="289">
        <v>-7312676</v>
      </c>
      <c r="F31" s="289">
        <v>-9617457</v>
      </c>
      <c r="G31" s="289">
        <v>-315890</v>
      </c>
      <c r="I31" s="289">
        <v>-7500561</v>
      </c>
      <c r="J31" s="289">
        <v>-155771</v>
      </c>
      <c r="P31" s="290">
        <v>-24902355</v>
      </c>
    </row>
    <row r="32" spans="1:16" x14ac:dyDescent="0.2">
      <c r="A32" s="286" t="s">
        <v>259</v>
      </c>
      <c r="D32" s="289">
        <v>-44444</v>
      </c>
      <c r="E32" s="289">
        <v>-161764</v>
      </c>
      <c r="F32" s="289">
        <v>-457847</v>
      </c>
      <c r="G32" s="289">
        <v>-421565</v>
      </c>
      <c r="H32" s="289">
        <v>-40999</v>
      </c>
      <c r="J32" s="289">
        <v>-238000</v>
      </c>
      <c r="P32" s="290">
        <v>-1364619</v>
      </c>
    </row>
    <row r="33" spans="1:16" x14ac:dyDescent="0.2">
      <c r="A33" s="286" t="s">
        <v>1387</v>
      </c>
      <c r="F33" s="289">
        <v>-683520</v>
      </c>
      <c r="G33" s="289">
        <v>-2008989</v>
      </c>
      <c r="P33" s="290">
        <v>-2692509</v>
      </c>
    </row>
    <row r="34" spans="1:16" x14ac:dyDescent="0.2">
      <c r="A34" s="286" t="s">
        <v>1388</v>
      </c>
      <c r="F34" s="289">
        <v>-1809577</v>
      </c>
      <c r="G34" s="289">
        <v>-8842080</v>
      </c>
      <c r="H34" s="289">
        <v>-2449883</v>
      </c>
      <c r="J34" s="289">
        <v>-127449</v>
      </c>
      <c r="P34" s="290">
        <v>-13228989</v>
      </c>
    </row>
    <row r="35" spans="1:16" x14ac:dyDescent="0.2">
      <c r="A35" s="286" t="s">
        <v>63</v>
      </c>
      <c r="D35" s="289">
        <v>-10465258</v>
      </c>
      <c r="E35" s="289">
        <v>-10567345</v>
      </c>
      <c r="F35" s="289">
        <v>-10115504</v>
      </c>
      <c r="G35" s="289">
        <v>-9601270</v>
      </c>
      <c r="H35" s="289">
        <v>-10084406</v>
      </c>
      <c r="I35" s="289">
        <v>-10084406</v>
      </c>
      <c r="J35" s="289">
        <v>-10295028</v>
      </c>
      <c r="P35" s="290">
        <v>-71213217</v>
      </c>
    </row>
    <row r="36" spans="1:16" x14ac:dyDescent="0.2">
      <c r="A36" s="286" t="s">
        <v>64</v>
      </c>
      <c r="D36" s="289">
        <v>-917353</v>
      </c>
      <c r="E36" s="289">
        <v>-762737</v>
      </c>
      <c r="F36" s="289">
        <v>-810868</v>
      </c>
      <c r="G36" s="289">
        <v>-531733</v>
      </c>
      <c r="H36" s="289">
        <v>-617533</v>
      </c>
      <c r="I36" s="289">
        <v>-990148</v>
      </c>
      <c r="J36" s="289">
        <v>-458395</v>
      </c>
      <c r="P36" s="290">
        <v>-5088767</v>
      </c>
    </row>
    <row r="37" spans="1:16" x14ac:dyDescent="0.2">
      <c r="A37" s="286" t="s">
        <v>222</v>
      </c>
      <c r="F37" s="289">
        <v>-5466650</v>
      </c>
      <c r="P37" s="290">
        <v>-5466650</v>
      </c>
    </row>
    <row r="38" spans="1:16" x14ac:dyDescent="0.2">
      <c r="A38" s="286" t="s">
        <v>65</v>
      </c>
      <c r="D38" s="289">
        <v>-1120000</v>
      </c>
      <c r="E38" s="289">
        <v>-423500</v>
      </c>
      <c r="F38" s="289">
        <v>-1045000</v>
      </c>
      <c r="G38" s="289">
        <v>-970000</v>
      </c>
      <c r="H38" s="289">
        <v>-955000</v>
      </c>
      <c r="I38" s="289">
        <v>-1025000</v>
      </c>
      <c r="J38" s="289">
        <v>-1018150</v>
      </c>
      <c r="P38" s="290">
        <v>-6556650</v>
      </c>
    </row>
    <row r="39" spans="1:16" x14ac:dyDescent="0.2">
      <c r="A39" s="286" t="s">
        <v>66</v>
      </c>
      <c r="D39" s="289">
        <v>-507566</v>
      </c>
      <c r="E39" s="289">
        <v>-496358</v>
      </c>
      <c r="F39" s="289">
        <v>-745689</v>
      </c>
      <c r="G39" s="289">
        <v>-497683</v>
      </c>
      <c r="H39" s="289">
        <v>-498136</v>
      </c>
      <c r="I39" s="289">
        <v>-510167</v>
      </c>
      <c r="J39" s="289">
        <v>-778101</v>
      </c>
      <c r="P39" s="290">
        <v>-4033700</v>
      </c>
    </row>
    <row r="40" spans="1:16" x14ac:dyDescent="0.2">
      <c r="A40" s="286" t="s">
        <v>251</v>
      </c>
      <c r="F40" s="289">
        <v>-1882286</v>
      </c>
      <c r="P40" s="290">
        <v>-1882286</v>
      </c>
    </row>
    <row r="41" spans="1:16" x14ac:dyDescent="0.2">
      <c r="A41" s="286" t="s">
        <v>1141</v>
      </c>
      <c r="F41" s="289">
        <v>-15439417</v>
      </c>
      <c r="P41" s="290">
        <v>-15439417</v>
      </c>
    </row>
    <row r="42" spans="1:16" x14ac:dyDescent="0.2">
      <c r="A42" s="286" t="s">
        <v>223</v>
      </c>
      <c r="F42" s="289">
        <v>-140000</v>
      </c>
      <c r="G42" s="289">
        <v>-27688</v>
      </c>
      <c r="J42" s="289">
        <v>-5949812</v>
      </c>
      <c r="P42" s="290">
        <v>-6117500</v>
      </c>
    </row>
    <row r="43" spans="1:16" x14ac:dyDescent="0.2">
      <c r="A43" s="286" t="s">
        <v>67</v>
      </c>
      <c r="D43" s="289">
        <v>-3299786</v>
      </c>
      <c r="E43" s="289">
        <v>-3300061</v>
      </c>
      <c r="F43" s="289">
        <v>-2702889</v>
      </c>
      <c r="G43" s="289">
        <v>-2703844</v>
      </c>
      <c r="H43" s="289">
        <v>-2704453</v>
      </c>
      <c r="I43" s="289">
        <v>-2707542</v>
      </c>
      <c r="J43" s="289">
        <v>-2708298</v>
      </c>
      <c r="P43" s="290">
        <v>-20126873</v>
      </c>
    </row>
    <row r="44" spans="1:16" x14ac:dyDescent="0.2">
      <c r="A44" s="286" t="s">
        <v>1745</v>
      </c>
      <c r="G44" s="289">
        <v>-6168400</v>
      </c>
      <c r="I44" s="289">
        <v>-6168400</v>
      </c>
      <c r="P44" s="290">
        <v>-12336800</v>
      </c>
    </row>
    <row r="45" spans="1:16" x14ac:dyDescent="0.2">
      <c r="A45" s="286" t="s">
        <v>68</v>
      </c>
      <c r="D45" s="289">
        <v>-1384013</v>
      </c>
      <c r="E45" s="289">
        <v>-1137624</v>
      </c>
      <c r="F45" s="289">
        <v>-1263453</v>
      </c>
      <c r="G45" s="289">
        <v>-1213993</v>
      </c>
      <c r="H45" s="289">
        <v>-1214368</v>
      </c>
      <c r="I45" s="289">
        <v>-2660917</v>
      </c>
      <c r="J45" s="289">
        <v>-1150811</v>
      </c>
      <c r="P45" s="290">
        <v>-10025179</v>
      </c>
    </row>
    <row r="46" spans="1:16" x14ac:dyDescent="0.2">
      <c r="A46" s="286" t="s">
        <v>69</v>
      </c>
      <c r="D46" s="289">
        <v>-3255999</v>
      </c>
      <c r="E46" s="289">
        <v>-3077117</v>
      </c>
      <c r="F46" s="289">
        <v>-707970</v>
      </c>
      <c r="G46" s="289">
        <v>-5307044</v>
      </c>
      <c r="H46" s="289">
        <v>-2992635</v>
      </c>
      <c r="I46" s="289">
        <v>-3067125</v>
      </c>
      <c r="J46" s="289">
        <v>-848979</v>
      </c>
      <c r="P46" s="290">
        <v>-19256869</v>
      </c>
    </row>
    <row r="47" spans="1:16" x14ac:dyDescent="0.2">
      <c r="A47" s="286" t="s">
        <v>70</v>
      </c>
      <c r="D47" s="289">
        <v>-1043509</v>
      </c>
      <c r="E47" s="289">
        <v>-530617</v>
      </c>
      <c r="F47" s="289">
        <v>-1716159</v>
      </c>
      <c r="G47" s="289">
        <v>-934733</v>
      </c>
      <c r="H47" s="289">
        <v>-1437589</v>
      </c>
      <c r="I47" s="289">
        <v>-1068467</v>
      </c>
      <c r="J47" s="289">
        <v>-1140808</v>
      </c>
      <c r="P47" s="290">
        <v>-7871882</v>
      </c>
    </row>
    <row r="48" spans="1:16" x14ac:dyDescent="0.2">
      <c r="A48" s="286" t="s">
        <v>71</v>
      </c>
      <c r="D48" s="289">
        <v>-732635</v>
      </c>
      <c r="E48" s="289">
        <v>-29799</v>
      </c>
      <c r="F48" s="289">
        <v>-6990</v>
      </c>
      <c r="G48" s="289">
        <v>-3849908</v>
      </c>
      <c r="H48" s="289">
        <v>-11710</v>
      </c>
      <c r="I48" s="289">
        <v>-65270</v>
      </c>
      <c r="J48" s="289">
        <v>-863696</v>
      </c>
      <c r="P48" s="290">
        <v>-5560008</v>
      </c>
    </row>
    <row r="49" spans="1:16" x14ac:dyDescent="0.2">
      <c r="A49" s="286" t="s">
        <v>72</v>
      </c>
      <c r="D49" s="289">
        <v>-166666</v>
      </c>
      <c r="E49" s="289">
        <v>-366667</v>
      </c>
      <c r="F49" s="289">
        <v>-866296</v>
      </c>
      <c r="H49" s="289">
        <v>-7726741</v>
      </c>
      <c r="I49" s="289">
        <v>-31342563</v>
      </c>
      <c r="J49" s="289">
        <v>-227563</v>
      </c>
      <c r="P49" s="290">
        <v>-40696496</v>
      </c>
    </row>
    <row r="50" spans="1:16" x14ac:dyDescent="0.2">
      <c r="A50" s="286" t="s">
        <v>1780</v>
      </c>
      <c r="D50" s="289">
        <v>-1925000</v>
      </c>
      <c r="E50" s="289">
        <v>-1925000</v>
      </c>
      <c r="F50" s="289">
        <v>-1925000</v>
      </c>
      <c r="G50" s="289">
        <v>-4425000</v>
      </c>
      <c r="H50" s="289">
        <v>-1925000</v>
      </c>
      <c r="I50" s="289">
        <v>-2250808</v>
      </c>
      <c r="J50" s="289">
        <v>-1925000</v>
      </c>
      <c r="P50" s="290">
        <v>-16300808</v>
      </c>
    </row>
    <row r="51" spans="1:16" x14ac:dyDescent="0.2">
      <c r="A51" s="286" t="s">
        <v>1781</v>
      </c>
      <c r="D51" s="289">
        <v>-1925000</v>
      </c>
      <c r="E51" s="289">
        <v>-1925000</v>
      </c>
      <c r="F51" s="289">
        <v>-1925000</v>
      </c>
      <c r="G51" s="289">
        <v>-1925000</v>
      </c>
      <c r="H51" s="289">
        <v>-1925000</v>
      </c>
      <c r="I51" s="289">
        <v>-1925000</v>
      </c>
      <c r="J51" s="289">
        <v>-1925000</v>
      </c>
      <c r="P51" s="290">
        <v>-13475000</v>
      </c>
    </row>
    <row r="52" spans="1:16" x14ac:dyDescent="0.2">
      <c r="A52" s="286" t="s">
        <v>1782</v>
      </c>
      <c r="D52" s="289">
        <v>-1925000</v>
      </c>
      <c r="E52" s="289">
        <v>-1925000</v>
      </c>
      <c r="F52" s="289">
        <v>-1925000</v>
      </c>
      <c r="G52" s="289">
        <v>-1925000</v>
      </c>
      <c r="H52" s="289">
        <v>-1925000</v>
      </c>
      <c r="I52" s="289">
        <v>-1925000</v>
      </c>
      <c r="J52" s="289">
        <v>-1925000</v>
      </c>
      <c r="P52" s="290">
        <v>-13475000</v>
      </c>
    </row>
    <row r="53" spans="1:16" x14ac:dyDescent="0.2">
      <c r="A53" s="286" t="s">
        <v>180</v>
      </c>
      <c r="D53" s="289">
        <v>-542124</v>
      </c>
      <c r="E53" s="289">
        <v>-406987</v>
      </c>
      <c r="F53" s="289">
        <v>-544763</v>
      </c>
      <c r="G53" s="289">
        <v>-545522</v>
      </c>
      <c r="H53" s="289">
        <v>-546331</v>
      </c>
      <c r="I53" s="289">
        <v>-670051</v>
      </c>
      <c r="J53" s="289">
        <v>-549467</v>
      </c>
      <c r="P53" s="290">
        <v>-3805245</v>
      </c>
    </row>
    <row r="54" spans="1:16" x14ac:dyDescent="0.2">
      <c r="A54" s="286" t="s">
        <v>1129</v>
      </c>
      <c r="D54" s="289">
        <v>-83334</v>
      </c>
      <c r="I54" s="289">
        <v>-115500</v>
      </c>
      <c r="P54" s="290">
        <v>-198834</v>
      </c>
    </row>
    <row r="55" spans="1:16" x14ac:dyDescent="0.2">
      <c r="A55" s="286" t="s">
        <v>136</v>
      </c>
      <c r="D55" s="289">
        <v>-4670779</v>
      </c>
      <c r="E55" s="289">
        <v>-8727776</v>
      </c>
      <c r="F55" s="289">
        <v>-6622221</v>
      </c>
      <c r="G55" s="289">
        <v>-5727777</v>
      </c>
      <c r="H55" s="289">
        <v>-7366665</v>
      </c>
      <c r="I55" s="289">
        <v>-4505555</v>
      </c>
      <c r="J55" s="289">
        <v>-15172220</v>
      </c>
      <c r="P55" s="290">
        <v>-52792993</v>
      </c>
    </row>
    <row r="56" spans="1:16" x14ac:dyDescent="0.2">
      <c r="A56" s="286" t="s">
        <v>224</v>
      </c>
      <c r="D56" s="289">
        <v>-13947913</v>
      </c>
      <c r="E56" s="289">
        <v>-30101679</v>
      </c>
      <c r="F56" s="289">
        <v>-603782</v>
      </c>
      <c r="G56" s="289">
        <v>-2416890</v>
      </c>
      <c r="H56" s="289">
        <v>-13088561</v>
      </c>
      <c r="I56" s="289">
        <v>-12790567</v>
      </c>
      <c r="J56" s="289">
        <v>-49564</v>
      </c>
      <c r="P56" s="290">
        <v>-72998956</v>
      </c>
    </row>
    <row r="57" spans="1:16" x14ac:dyDescent="0.2">
      <c r="A57" s="286" t="s">
        <v>1783</v>
      </c>
      <c r="D57" s="289">
        <v>-1925000</v>
      </c>
      <c r="E57" s="289">
        <v>-1925000</v>
      </c>
      <c r="F57" s="289">
        <v>-1925000</v>
      </c>
      <c r="G57" s="289">
        <v>-1925000</v>
      </c>
      <c r="H57" s="289">
        <v>-1925000</v>
      </c>
      <c r="I57" s="289">
        <v>-1925000</v>
      </c>
      <c r="J57" s="289">
        <v>-1925000</v>
      </c>
      <c r="P57" s="290">
        <v>-13475000</v>
      </c>
    </row>
    <row r="58" spans="1:16" x14ac:dyDescent="0.2">
      <c r="A58" s="286" t="s">
        <v>73</v>
      </c>
      <c r="F58" s="289">
        <v>-8000</v>
      </c>
      <c r="P58" s="290">
        <v>-8000</v>
      </c>
    </row>
    <row r="59" spans="1:16" x14ac:dyDescent="0.2">
      <c r="A59" s="286" t="s">
        <v>119</v>
      </c>
      <c r="D59" s="289">
        <v>-135284</v>
      </c>
      <c r="E59" s="289">
        <v>-93140</v>
      </c>
      <c r="F59" s="289">
        <v>-151015</v>
      </c>
      <c r="G59" s="289">
        <v>-1064097</v>
      </c>
      <c r="H59" s="289">
        <v>-148441</v>
      </c>
      <c r="I59" s="289">
        <v>-705923</v>
      </c>
      <c r="J59" s="289">
        <v>-77390</v>
      </c>
      <c r="P59" s="290">
        <v>-2375290</v>
      </c>
    </row>
    <row r="60" spans="1:16" x14ac:dyDescent="0.2">
      <c r="A60" s="286" t="s">
        <v>220</v>
      </c>
      <c r="E60" s="289">
        <v>-67830</v>
      </c>
      <c r="P60" s="290">
        <v>-67830</v>
      </c>
    </row>
    <row r="61" spans="1:16" x14ac:dyDescent="0.2">
      <c r="A61" s="286" t="s">
        <v>74</v>
      </c>
      <c r="D61" s="289">
        <v>-289215</v>
      </c>
      <c r="E61" s="289">
        <v>-106100</v>
      </c>
      <c r="F61" s="289">
        <v>-91688</v>
      </c>
      <c r="G61" s="289">
        <v>-198079</v>
      </c>
      <c r="H61" s="289">
        <v>-91600</v>
      </c>
      <c r="I61" s="289">
        <v>-324015</v>
      </c>
      <c r="J61" s="289">
        <v>-244790</v>
      </c>
      <c r="P61" s="290">
        <v>-1345487</v>
      </c>
    </row>
    <row r="62" spans="1:16" x14ac:dyDescent="0.2">
      <c r="A62" s="286" t="s">
        <v>1746</v>
      </c>
      <c r="G62" s="289">
        <v>-4773320</v>
      </c>
      <c r="H62" s="289">
        <v>-2889678</v>
      </c>
      <c r="P62" s="290">
        <v>-7662998</v>
      </c>
    </row>
    <row r="63" spans="1:16" x14ac:dyDescent="0.2">
      <c r="A63" s="286" t="s">
        <v>75</v>
      </c>
      <c r="D63" s="289">
        <v>-451994</v>
      </c>
      <c r="E63" s="289">
        <v>-104889</v>
      </c>
      <c r="F63" s="289">
        <v>-703862</v>
      </c>
      <c r="G63" s="289">
        <v>-139336</v>
      </c>
      <c r="H63" s="289">
        <v>-817326</v>
      </c>
      <c r="I63" s="289">
        <v>-218005</v>
      </c>
      <c r="J63" s="289">
        <v>-95499</v>
      </c>
      <c r="P63" s="290">
        <v>-2530911</v>
      </c>
    </row>
    <row r="64" spans="1:16" x14ac:dyDescent="0.2">
      <c r="A64" s="291" t="s">
        <v>216</v>
      </c>
      <c r="D64" s="292">
        <v>-50757872</v>
      </c>
      <c r="E64" s="292">
        <v>-75474666</v>
      </c>
      <c r="F64" s="292">
        <v>-121570032</v>
      </c>
      <c r="G64" s="292">
        <v>-80962839</v>
      </c>
      <c r="H64" s="292">
        <v>-64380055</v>
      </c>
      <c r="I64" s="292">
        <v>-96584911</v>
      </c>
      <c r="J64" s="292">
        <v>-59886777</v>
      </c>
      <c r="K64" s="292">
        <v>0</v>
      </c>
      <c r="L64" s="292">
        <v>0</v>
      </c>
      <c r="M64" s="292">
        <v>0</v>
      </c>
      <c r="N64" s="292">
        <v>0</v>
      </c>
      <c r="O64" s="292">
        <v>0</v>
      </c>
      <c r="P64" s="290">
        <v>-549617152</v>
      </c>
    </row>
    <row r="65" spans="1:16" x14ac:dyDescent="0.2">
      <c r="A65" s="283"/>
      <c r="P65" s="284"/>
    </row>
    <row r="66" spans="1:16" x14ac:dyDescent="0.2">
      <c r="A66" s="285" t="s">
        <v>229</v>
      </c>
      <c r="P66" s="284"/>
    </row>
    <row r="67" spans="1:16" x14ac:dyDescent="0.2">
      <c r="A67" s="283"/>
      <c r="P67" s="284"/>
    </row>
    <row r="68" spans="1:16" x14ac:dyDescent="0.2">
      <c r="A68" s="283"/>
      <c r="P68" s="284"/>
    </row>
    <row r="69" spans="1:16" x14ac:dyDescent="0.2">
      <c r="A69" s="286" t="s">
        <v>207</v>
      </c>
      <c r="D69" s="287" t="s">
        <v>79</v>
      </c>
      <c r="E69" s="287" t="s">
        <v>123</v>
      </c>
      <c r="F69" s="287" t="s">
        <v>208</v>
      </c>
      <c r="G69" s="287" t="s">
        <v>209</v>
      </c>
      <c r="H69" s="287" t="s">
        <v>210</v>
      </c>
      <c r="I69" s="287" t="s">
        <v>211</v>
      </c>
      <c r="J69" s="287" t="s">
        <v>212</v>
      </c>
      <c r="K69" s="287" t="s">
        <v>213</v>
      </c>
      <c r="L69" s="287" t="s">
        <v>214</v>
      </c>
      <c r="M69" s="287" t="s">
        <v>144</v>
      </c>
      <c r="N69" s="287" t="s">
        <v>215</v>
      </c>
      <c r="O69" s="287" t="s">
        <v>145</v>
      </c>
      <c r="P69" s="288" t="s">
        <v>78</v>
      </c>
    </row>
    <row r="70" spans="1:16" x14ac:dyDescent="0.2">
      <c r="A70" s="286" t="s">
        <v>120</v>
      </c>
      <c r="G70" s="289">
        <v>-49015</v>
      </c>
      <c r="J70" s="289">
        <v>-75279</v>
      </c>
      <c r="P70" s="290">
        <v>-124294</v>
      </c>
    </row>
    <row r="71" spans="1:16" x14ac:dyDescent="0.2">
      <c r="A71" s="291" t="s">
        <v>216</v>
      </c>
      <c r="D71" s="292">
        <v>0</v>
      </c>
      <c r="E71" s="292">
        <v>0</v>
      </c>
      <c r="F71" s="292">
        <v>0</v>
      </c>
      <c r="G71" s="292">
        <v>-49015</v>
      </c>
      <c r="H71" s="292">
        <v>0</v>
      </c>
      <c r="I71" s="292">
        <v>0</v>
      </c>
      <c r="J71" s="292">
        <v>-75279</v>
      </c>
      <c r="K71" s="292">
        <v>0</v>
      </c>
      <c r="L71" s="292">
        <v>0</v>
      </c>
      <c r="M71" s="292">
        <v>0</v>
      </c>
      <c r="N71" s="292">
        <v>0</v>
      </c>
      <c r="O71" s="292">
        <v>0</v>
      </c>
      <c r="P71" s="290">
        <v>-124294</v>
      </c>
    </row>
    <row r="72" spans="1:16" x14ac:dyDescent="0.2">
      <c r="A72" s="283"/>
      <c r="P72" s="284"/>
    </row>
    <row r="73" spans="1:16" x14ac:dyDescent="0.2">
      <c r="A73" s="293" t="s">
        <v>218</v>
      </c>
      <c r="B73" s="294"/>
      <c r="C73" s="294"/>
      <c r="D73" s="295">
        <v>-50617603</v>
      </c>
      <c r="E73" s="295">
        <v>225767440</v>
      </c>
      <c r="F73" s="295">
        <v>-88164467</v>
      </c>
      <c r="G73" s="295">
        <v>-81011854</v>
      </c>
      <c r="H73" s="295">
        <v>-64380055</v>
      </c>
      <c r="I73" s="295">
        <v>209762485</v>
      </c>
      <c r="J73" s="295">
        <v>6000388</v>
      </c>
      <c r="K73" s="294"/>
      <c r="L73" s="294"/>
      <c r="M73" s="294"/>
      <c r="N73" s="294"/>
      <c r="O73" s="294"/>
      <c r="P73" s="296">
        <v>157356334</v>
      </c>
    </row>
    <row r="76" spans="1:16" x14ac:dyDescent="0.2">
      <c r="A76" s="279" t="s">
        <v>1761</v>
      </c>
      <c r="B76" s="280" t="s">
        <v>1038</v>
      </c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2"/>
    </row>
    <row r="77" spans="1:16" x14ac:dyDescent="0.2">
      <c r="A77" s="283"/>
      <c r="P77" s="284"/>
    </row>
    <row r="78" spans="1:16" x14ac:dyDescent="0.2">
      <c r="A78" s="285" t="s">
        <v>217</v>
      </c>
      <c r="P78" s="284"/>
    </row>
    <row r="79" spans="1:16" x14ac:dyDescent="0.2">
      <c r="A79" s="283"/>
      <c r="P79" s="284"/>
    </row>
    <row r="80" spans="1:16" x14ac:dyDescent="0.2">
      <c r="A80" s="283"/>
      <c r="P80" s="284"/>
    </row>
    <row r="81" spans="1:16" x14ac:dyDescent="0.2">
      <c r="A81" s="286" t="s">
        <v>207</v>
      </c>
      <c r="D81" s="287" t="s">
        <v>79</v>
      </c>
      <c r="E81" s="287" t="s">
        <v>123</v>
      </c>
      <c r="F81" s="287" t="s">
        <v>208</v>
      </c>
      <c r="G81" s="287" t="s">
        <v>209</v>
      </c>
      <c r="H81" s="287" t="s">
        <v>210</v>
      </c>
      <c r="I81" s="287" t="s">
        <v>211</v>
      </c>
      <c r="J81" s="287" t="s">
        <v>212</v>
      </c>
      <c r="K81" s="287" t="s">
        <v>213</v>
      </c>
      <c r="L81" s="287" t="s">
        <v>214</v>
      </c>
      <c r="M81" s="287" t="s">
        <v>144</v>
      </c>
      <c r="N81" s="287" t="s">
        <v>215</v>
      </c>
      <c r="O81" s="287" t="s">
        <v>145</v>
      </c>
      <c r="P81" s="288" t="s">
        <v>78</v>
      </c>
    </row>
    <row r="82" spans="1:16" x14ac:dyDescent="0.2">
      <c r="A82" s="286" t="s">
        <v>1779</v>
      </c>
      <c r="G82" s="289">
        <v>-74769</v>
      </c>
      <c r="P82" s="290">
        <v>-74769</v>
      </c>
    </row>
    <row r="83" spans="1:16" x14ac:dyDescent="0.2">
      <c r="A83" s="291" t="s">
        <v>216</v>
      </c>
      <c r="D83" s="292">
        <v>0</v>
      </c>
      <c r="E83" s="292">
        <v>0</v>
      </c>
      <c r="F83" s="292">
        <v>0</v>
      </c>
      <c r="G83" s="292">
        <v>-74769</v>
      </c>
      <c r="H83" s="292">
        <v>0</v>
      </c>
      <c r="I83" s="292">
        <v>0</v>
      </c>
      <c r="J83" s="292">
        <v>0</v>
      </c>
      <c r="K83" s="292">
        <v>0</v>
      </c>
      <c r="L83" s="292">
        <v>0</v>
      </c>
      <c r="M83" s="292">
        <v>0</v>
      </c>
      <c r="N83" s="292">
        <v>0</v>
      </c>
      <c r="O83" s="292">
        <v>0</v>
      </c>
      <c r="P83" s="290">
        <v>-74769</v>
      </c>
    </row>
    <row r="84" spans="1:16" x14ac:dyDescent="0.2">
      <c r="A84" s="283"/>
      <c r="P84" s="284"/>
    </row>
    <row r="85" spans="1:16" x14ac:dyDescent="0.2">
      <c r="A85" s="293" t="s">
        <v>218</v>
      </c>
      <c r="B85" s="294"/>
      <c r="C85" s="294"/>
      <c r="D85" s="294"/>
      <c r="E85" s="294"/>
      <c r="F85" s="294"/>
      <c r="G85" s="295">
        <v>-74769</v>
      </c>
      <c r="H85" s="294"/>
      <c r="I85" s="294"/>
      <c r="J85" s="294"/>
      <c r="K85" s="294"/>
      <c r="L85" s="294"/>
      <c r="M85" s="294"/>
      <c r="N85" s="294"/>
      <c r="O85" s="294"/>
      <c r="P85" s="296">
        <v>-74769</v>
      </c>
    </row>
    <row r="88" spans="1:16" x14ac:dyDescent="0.2">
      <c r="A88" s="279" t="s">
        <v>1762</v>
      </c>
      <c r="B88" s="280" t="s">
        <v>1039</v>
      </c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2"/>
    </row>
    <row r="89" spans="1:16" x14ac:dyDescent="0.2">
      <c r="A89" s="283"/>
      <c r="P89" s="284"/>
    </row>
    <row r="90" spans="1:16" x14ac:dyDescent="0.2">
      <c r="A90" s="285" t="s">
        <v>217</v>
      </c>
      <c r="P90" s="284"/>
    </row>
    <row r="91" spans="1:16" x14ac:dyDescent="0.2">
      <c r="A91" s="283"/>
      <c r="P91" s="284"/>
    </row>
    <row r="92" spans="1:16" x14ac:dyDescent="0.2">
      <c r="A92" s="283"/>
      <c r="P92" s="284"/>
    </row>
    <row r="93" spans="1:16" x14ac:dyDescent="0.2">
      <c r="A93" s="286" t="s">
        <v>207</v>
      </c>
      <c r="D93" s="287" t="s">
        <v>79</v>
      </c>
      <c r="E93" s="287" t="s">
        <v>123</v>
      </c>
      <c r="F93" s="287" t="s">
        <v>208</v>
      </c>
      <c r="G93" s="287" t="s">
        <v>209</v>
      </c>
      <c r="H93" s="287" t="s">
        <v>210</v>
      </c>
      <c r="I93" s="287" t="s">
        <v>211</v>
      </c>
      <c r="J93" s="287" t="s">
        <v>212</v>
      </c>
      <c r="K93" s="287" t="s">
        <v>213</v>
      </c>
      <c r="L93" s="287" t="s">
        <v>214</v>
      </c>
      <c r="M93" s="287" t="s">
        <v>144</v>
      </c>
      <c r="N93" s="287" t="s">
        <v>215</v>
      </c>
      <c r="O93" s="287" t="s">
        <v>145</v>
      </c>
      <c r="P93" s="288" t="s">
        <v>78</v>
      </c>
    </row>
    <row r="94" spans="1:16" x14ac:dyDescent="0.2">
      <c r="A94" s="286" t="s">
        <v>1779</v>
      </c>
      <c r="G94" s="289">
        <v>-42633</v>
      </c>
      <c r="P94" s="290">
        <v>-42633</v>
      </c>
    </row>
    <row r="95" spans="1:16" x14ac:dyDescent="0.2">
      <c r="A95" s="291" t="s">
        <v>216</v>
      </c>
      <c r="D95" s="292">
        <v>0</v>
      </c>
      <c r="E95" s="292">
        <v>0</v>
      </c>
      <c r="F95" s="292">
        <v>0</v>
      </c>
      <c r="G95" s="292">
        <v>-42633</v>
      </c>
      <c r="H95" s="292">
        <v>0</v>
      </c>
      <c r="I95" s="292">
        <v>0</v>
      </c>
      <c r="J95" s="292">
        <v>0</v>
      </c>
      <c r="K95" s="292">
        <v>0</v>
      </c>
      <c r="L95" s="292">
        <v>0</v>
      </c>
      <c r="M95" s="292">
        <v>0</v>
      </c>
      <c r="N95" s="292">
        <v>0</v>
      </c>
      <c r="O95" s="292">
        <v>0</v>
      </c>
      <c r="P95" s="290">
        <v>-42633</v>
      </c>
    </row>
    <row r="96" spans="1:16" x14ac:dyDescent="0.2">
      <c r="A96" s="283"/>
      <c r="P96" s="284"/>
    </row>
    <row r="97" spans="1:16" x14ac:dyDescent="0.2">
      <c r="A97" s="293" t="s">
        <v>218</v>
      </c>
      <c r="B97" s="294"/>
      <c r="C97" s="294"/>
      <c r="D97" s="294"/>
      <c r="E97" s="294"/>
      <c r="F97" s="294"/>
      <c r="G97" s="295">
        <v>-42633</v>
      </c>
      <c r="H97" s="294"/>
      <c r="I97" s="294"/>
      <c r="J97" s="294"/>
      <c r="K97" s="294"/>
      <c r="L97" s="294"/>
      <c r="M97" s="294"/>
      <c r="N97" s="294"/>
      <c r="O97" s="294"/>
      <c r="P97" s="296">
        <v>-42633</v>
      </c>
    </row>
    <row r="100" spans="1:16" x14ac:dyDescent="0.2">
      <c r="A100" s="279" t="s">
        <v>1763</v>
      </c>
      <c r="B100" s="280" t="s">
        <v>1764</v>
      </c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2"/>
    </row>
    <row r="101" spans="1:16" x14ac:dyDescent="0.2">
      <c r="A101" s="283"/>
      <c r="P101" s="284"/>
    </row>
    <row r="102" spans="1:16" x14ac:dyDescent="0.2">
      <c r="A102" s="285" t="s">
        <v>217</v>
      </c>
      <c r="P102" s="284"/>
    </row>
    <row r="103" spans="1:16" x14ac:dyDescent="0.2">
      <c r="A103" s="283"/>
      <c r="P103" s="284"/>
    </row>
    <row r="104" spans="1:16" x14ac:dyDescent="0.2">
      <c r="A104" s="283"/>
      <c r="P104" s="284"/>
    </row>
    <row r="105" spans="1:16" x14ac:dyDescent="0.2">
      <c r="A105" s="286" t="s">
        <v>207</v>
      </c>
      <c r="D105" s="287" t="s">
        <v>79</v>
      </c>
      <c r="E105" s="287" t="s">
        <v>123</v>
      </c>
      <c r="F105" s="287" t="s">
        <v>208</v>
      </c>
      <c r="G105" s="287" t="s">
        <v>209</v>
      </c>
      <c r="H105" s="287" t="s">
        <v>210</v>
      </c>
      <c r="I105" s="287" t="s">
        <v>211</v>
      </c>
      <c r="J105" s="287" t="s">
        <v>212</v>
      </c>
      <c r="K105" s="287" t="s">
        <v>213</v>
      </c>
      <c r="L105" s="287" t="s">
        <v>214</v>
      </c>
      <c r="M105" s="287" t="s">
        <v>144</v>
      </c>
      <c r="N105" s="287" t="s">
        <v>215</v>
      </c>
      <c r="O105" s="287" t="s">
        <v>145</v>
      </c>
      <c r="P105" s="288" t="s">
        <v>78</v>
      </c>
    </row>
    <row r="106" spans="1:16" x14ac:dyDescent="0.2">
      <c r="A106" s="286" t="s">
        <v>1779</v>
      </c>
      <c r="G106" s="289">
        <v>-251183</v>
      </c>
      <c r="P106" s="290">
        <v>-251183</v>
      </c>
    </row>
    <row r="107" spans="1:16" x14ac:dyDescent="0.2">
      <c r="A107" s="291" t="s">
        <v>216</v>
      </c>
      <c r="D107" s="292">
        <v>0</v>
      </c>
      <c r="E107" s="292">
        <v>0</v>
      </c>
      <c r="F107" s="292">
        <v>0</v>
      </c>
      <c r="G107" s="292">
        <v>-251183</v>
      </c>
      <c r="H107" s="292">
        <v>0</v>
      </c>
      <c r="I107" s="292">
        <v>0</v>
      </c>
      <c r="J107" s="292">
        <v>0</v>
      </c>
      <c r="K107" s="292">
        <v>0</v>
      </c>
      <c r="L107" s="292">
        <v>0</v>
      </c>
      <c r="M107" s="292">
        <v>0</v>
      </c>
      <c r="N107" s="292">
        <v>0</v>
      </c>
      <c r="O107" s="292">
        <v>0</v>
      </c>
      <c r="P107" s="290">
        <v>-251183</v>
      </c>
    </row>
    <row r="108" spans="1:16" x14ac:dyDescent="0.2">
      <c r="A108" s="283"/>
      <c r="P108" s="284"/>
    </row>
    <row r="109" spans="1:16" x14ac:dyDescent="0.2">
      <c r="A109" s="293" t="s">
        <v>218</v>
      </c>
      <c r="B109" s="294"/>
      <c r="C109" s="294"/>
      <c r="D109" s="294"/>
      <c r="E109" s="294"/>
      <c r="F109" s="294"/>
      <c r="G109" s="295">
        <v>-251183</v>
      </c>
      <c r="H109" s="294"/>
      <c r="I109" s="294"/>
      <c r="J109" s="294"/>
      <c r="K109" s="294"/>
      <c r="L109" s="294"/>
      <c r="M109" s="294"/>
      <c r="N109" s="294"/>
      <c r="O109" s="294"/>
      <c r="P109" s="296">
        <v>-251183</v>
      </c>
    </row>
    <row r="112" spans="1:16" x14ac:dyDescent="0.2">
      <c r="A112" s="279" t="s">
        <v>202</v>
      </c>
      <c r="B112" s="280" t="s">
        <v>228</v>
      </c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2"/>
    </row>
    <row r="113" spans="1:16" x14ac:dyDescent="0.2">
      <c r="A113" s="283"/>
      <c r="P113" s="284"/>
    </row>
    <row r="114" spans="1:16" x14ac:dyDescent="0.2">
      <c r="A114" s="285" t="s">
        <v>206</v>
      </c>
      <c r="P114" s="284"/>
    </row>
    <row r="115" spans="1:16" x14ac:dyDescent="0.2">
      <c r="A115" s="283"/>
      <c r="P115" s="284"/>
    </row>
    <row r="116" spans="1:16" x14ac:dyDescent="0.2">
      <c r="A116" s="283"/>
      <c r="P116" s="284"/>
    </row>
    <row r="117" spans="1:16" x14ac:dyDescent="0.2">
      <c r="A117" s="286" t="s">
        <v>207</v>
      </c>
      <c r="D117" s="287" t="s">
        <v>79</v>
      </c>
      <c r="E117" s="287" t="s">
        <v>123</v>
      </c>
      <c r="F117" s="287" t="s">
        <v>208</v>
      </c>
      <c r="G117" s="287" t="s">
        <v>209</v>
      </c>
      <c r="H117" s="287" t="s">
        <v>210</v>
      </c>
      <c r="I117" s="287" t="s">
        <v>211</v>
      </c>
      <c r="J117" s="287" t="s">
        <v>212</v>
      </c>
      <c r="K117" s="287" t="s">
        <v>213</v>
      </c>
      <c r="L117" s="287" t="s">
        <v>214</v>
      </c>
      <c r="M117" s="287" t="s">
        <v>144</v>
      </c>
      <c r="N117" s="287" t="s">
        <v>215</v>
      </c>
      <c r="O117" s="287" t="s">
        <v>145</v>
      </c>
      <c r="P117" s="288" t="s">
        <v>78</v>
      </c>
    </row>
    <row r="118" spans="1:16" x14ac:dyDescent="0.2">
      <c r="A118" s="286" t="s">
        <v>76</v>
      </c>
      <c r="D118" s="289">
        <v>630000</v>
      </c>
      <c r="E118" s="289">
        <v>1105000</v>
      </c>
      <c r="F118" s="289">
        <v>30000</v>
      </c>
      <c r="G118" s="289">
        <v>20000</v>
      </c>
      <c r="H118" s="289">
        <v>110000</v>
      </c>
      <c r="I118" s="289">
        <v>30000</v>
      </c>
      <c r="J118" s="289">
        <v>50000</v>
      </c>
      <c r="P118" s="290">
        <v>1975000</v>
      </c>
    </row>
    <row r="119" spans="1:16" x14ac:dyDescent="0.2">
      <c r="A119" s="286" t="s">
        <v>77</v>
      </c>
      <c r="D119" s="289">
        <v>4967216</v>
      </c>
      <c r="E119" s="289">
        <v>217000</v>
      </c>
      <c r="F119" s="289">
        <v>87000</v>
      </c>
      <c r="G119" s="289">
        <v>732033</v>
      </c>
      <c r="H119" s="289">
        <v>157000</v>
      </c>
      <c r="P119" s="290">
        <v>6160249</v>
      </c>
    </row>
    <row r="120" spans="1:16" x14ac:dyDescent="0.2">
      <c r="A120" s="286" t="s">
        <v>2510</v>
      </c>
      <c r="J120" s="289">
        <v>237000</v>
      </c>
      <c r="P120" s="290">
        <v>237000</v>
      </c>
    </row>
    <row r="121" spans="1:16" x14ac:dyDescent="0.2">
      <c r="A121" s="286" t="s">
        <v>252</v>
      </c>
      <c r="D121" s="289">
        <v>1000000</v>
      </c>
      <c r="E121" s="289">
        <v>1000000</v>
      </c>
      <c r="F121" s="289">
        <v>1000000</v>
      </c>
      <c r="G121" s="289">
        <v>200000</v>
      </c>
      <c r="H121" s="289">
        <v>200000</v>
      </c>
      <c r="I121" s="289">
        <v>200000</v>
      </c>
      <c r="J121" s="289">
        <v>200000</v>
      </c>
      <c r="P121" s="290">
        <v>3800000</v>
      </c>
    </row>
    <row r="122" spans="1:16" x14ac:dyDescent="0.2">
      <c r="A122" s="286" t="s">
        <v>1130</v>
      </c>
      <c r="D122" s="289">
        <v>9519</v>
      </c>
      <c r="E122" s="289">
        <v>50540</v>
      </c>
      <c r="F122" s="289">
        <v>1000</v>
      </c>
      <c r="G122" s="289">
        <v>19442</v>
      </c>
      <c r="P122" s="290">
        <v>80501</v>
      </c>
    </row>
    <row r="123" spans="1:16" x14ac:dyDescent="0.2">
      <c r="A123" s="286" t="s">
        <v>1031</v>
      </c>
      <c r="E123" s="289">
        <v>54550</v>
      </c>
      <c r="G123" s="289">
        <v>20294778</v>
      </c>
      <c r="P123" s="290">
        <v>20349328</v>
      </c>
    </row>
    <row r="124" spans="1:16" x14ac:dyDescent="0.2">
      <c r="A124" s="286" t="s">
        <v>134</v>
      </c>
      <c r="D124" s="289">
        <v>316240</v>
      </c>
      <c r="E124" s="289">
        <v>316620</v>
      </c>
      <c r="F124" s="289">
        <v>636420</v>
      </c>
      <c r="H124" s="289">
        <v>318830</v>
      </c>
      <c r="I124" s="289">
        <v>319990</v>
      </c>
      <c r="P124" s="290">
        <v>1908100</v>
      </c>
    </row>
    <row r="125" spans="1:16" x14ac:dyDescent="0.2">
      <c r="A125" s="291" t="s">
        <v>216</v>
      </c>
      <c r="D125" s="292">
        <v>6922975</v>
      </c>
      <c r="E125" s="292">
        <v>2743710</v>
      </c>
      <c r="F125" s="292">
        <v>1754420</v>
      </c>
      <c r="G125" s="292">
        <v>21266253</v>
      </c>
      <c r="H125" s="292">
        <v>785830</v>
      </c>
      <c r="I125" s="292">
        <v>549990</v>
      </c>
      <c r="J125" s="292">
        <v>487000</v>
      </c>
      <c r="K125" s="292">
        <v>0</v>
      </c>
      <c r="L125" s="292">
        <v>0</v>
      </c>
      <c r="M125" s="292">
        <v>0</v>
      </c>
      <c r="N125" s="292">
        <v>0</v>
      </c>
      <c r="O125" s="292">
        <v>0</v>
      </c>
      <c r="P125" s="290">
        <v>34510178</v>
      </c>
    </row>
    <row r="126" spans="1:16" x14ac:dyDescent="0.2">
      <c r="A126" s="283"/>
      <c r="P126" s="284"/>
    </row>
    <row r="127" spans="1:16" x14ac:dyDescent="0.2">
      <c r="A127" s="285" t="s">
        <v>217</v>
      </c>
      <c r="P127" s="284"/>
    </row>
    <row r="128" spans="1:16" x14ac:dyDescent="0.2">
      <c r="A128" s="283"/>
      <c r="P128" s="284"/>
    </row>
    <row r="129" spans="1:16" x14ac:dyDescent="0.2">
      <c r="A129" s="283"/>
      <c r="P129" s="284"/>
    </row>
    <row r="130" spans="1:16" x14ac:dyDescent="0.2">
      <c r="A130" s="286" t="s">
        <v>207</v>
      </c>
      <c r="D130" s="287" t="s">
        <v>79</v>
      </c>
      <c r="E130" s="287" t="s">
        <v>123</v>
      </c>
      <c r="F130" s="287" t="s">
        <v>208</v>
      </c>
      <c r="G130" s="287" t="s">
        <v>209</v>
      </c>
      <c r="H130" s="287" t="s">
        <v>210</v>
      </c>
      <c r="I130" s="287" t="s">
        <v>211</v>
      </c>
      <c r="J130" s="287" t="s">
        <v>212</v>
      </c>
      <c r="K130" s="287" t="s">
        <v>213</v>
      </c>
      <c r="L130" s="287" t="s">
        <v>214</v>
      </c>
      <c r="M130" s="287" t="s">
        <v>144</v>
      </c>
      <c r="N130" s="287" t="s">
        <v>215</v>
      </c>
      <c r="O130" s="287" t="s">
        <v>145</v>
      </c>
      <c r="P130" s="288" t="s">
        <v>78</v>
      </c>
    </row>
    <row r="131" spans="1:16" x14ac:dyDescent="0.2">
      <c r="A131" s="286" t="s">
        <v>70</v>
      </c>
      <c r="F131" s="289">
        <v>-119980</v>
      </c>
      <c r="H131" s="289">
        <v>-179970</v>
      </c>
      <c r="I131" s="289">
        <v>-56657</v>
      </c>
      <c r="P131" s="290">
        <v>-356607</v>
      </c>
    </row>
    <row r="132" spans="1:16" x14ac:dyDescent="0.2">
      <c r="A132" s="286" t="s">
        <v>71</v>
      </c>
      <c r="F132" s="289">
        <v>-4190</v>
      </c>
      <c r="H132" s="289">
        <v>-19510</v>
      </c>
      <c r="I132" s="289">
        <v>-55780</v>
      </c>
      <c r="P132" s="290">
        <v>-79480</v>
      </c>
    </row>
    <row r="133" spans="1:16" x14ac:dyDescent="0.2">
      <c r="A133" s="286" t="s">
        <v>119</v>
      </c>
      <c r="D133" s="289">
        <v>-141520</v>
      </c>
      <c r="F133" s="289">
        <v>-144933</v>
      </c>
      <c r="H133" s="289">
        <v>-770862</v>
      </c>
      <c r="I133" s="289">
        <v>-78290</v>
      </c>
      <c r="P133" s="290">
        <v>-1135605</v>
      </c>
    </row>
    <row r="134" spans="1:16" x14ac:dyDescent="0.2">
      <c r="A134" s="286" t="s">
        <v>74</v>
      </c>
      <c r="D134" s="289">
        <v>-63130</v>
      </c>
      <c r="E134" s="289">
        <v>-206166</v>
      </c>
      <c r="F134" s="289">
        <v>-6369</v>
      </c>
      <c r="H134" s="289">
        <v>-124075</v>
      </c>
      <c r="I134" s="289">
        <v>-37090</v>
      </c>
      <c r="P134" s="290">
        <v>-436830</v>
      </c>
    </row>
    <row r="135" spans="1:16" x14ac:dyDescent="0.2">
      <c r="A135" s="286" t="s">
        <v>1746</v>
      </c>
      <c r="G135" s="289">
        <v>-444444</v>
      </c>
      <c r="H135" s="289">
        <v>-111111</v>
      </c>
      <c r="I135" s="289">
        <v>-111111</v>
      </c>
      <c r="P135" s="290">
        <v>-666666</v>
      </c>
    </row>
    <row r="136" spans="1:16" x14ac:dyDescent="0.2">
      <c r="A136" s="291" t="s">
        <v>216</v>
      </c>
      <c r="D136" s="292">
        <v>-204650</v>
      </c>
      <c r="E136" s="292">
        <v>-206166</v>
      </c>
      <c r="F136" s="292">
        <v>-275472</v>
      </c>
      <c r="G136" s="292">
        <v>-444444</v>
      </c>
      <c r="H136" s="292">
        <v>-1205528</v>
      </c>
      <c r="I136" s="292">
        <v>-338928</v>
      </c>
      <c r="J136" s="292">
        <v>0</v>
      </c>
      <c r="K136" s="292">
        <v>0</v>
      </c>
      <c r="L136" s="292">
        <v>0</v>
      </c>
      <c r="M136" s="292">
        <v>0</v>
      </c>
      <c r="N136" s="292">
        <v>0</v>
      </c>
      <c r="O136" s="292">
        <v>0</v>
      </c>
      <c r="P136" s="290">
        <v>-2675188</v>
      </c>
    </row>
    <row r="137" spans="1:16" x14ac:dyDescent="0.2">
      <c r="A137" s="283"/>
      <c r="P137" s="284"/>
    </row>
    <row r="138" spans="1:16" x14ac:dyDescent="0.2">
      <c r="A138" s="285" t="s">
        <v>229</v>
      </c>
      <c r="P138" s="284"/>
    </row>
    <row r="139" spans="1:16" x14ac:dyDescent="0.2">
      <c r="A139" s="283"/>
      <c r="P139" s="284"/>
    </row>
    <row r="140" spans="1:16" x14ac:dyDescent="0.2">
      <c r="A140" s="283"/>
      <c r="P140" s="284"/>
    </row>
    <row r="141" spans="1:16" x14ac:dyDescent="0.2">
      <c r="A141" s="286" t="s">
        <v>207</v>
      </c>
      <c r="D141" s="287" t="s">
        <v>79</v>
      </c>
      <c r="E141" s="287" t="s">
        <v>123</v>
      </c>
      <c r="F141" s="287" t="s">
        <v>208</v>
      </c>
      <c r="G141" s="287" t="s">
        <v>209</v>
      </c>
      <c r="H141" s="287" t="s">
        <v>210</v>
      </c>
      <c r="I141" s="287" t="s">
        <v>211</v>
      </c>
      <c r="J141" s="287" t="s">
        <v>212</v>
      </c>
      <c r="K141" s="287" t="s">
        <v>213</v>
      </c>
      <c r="L141" s="287" t="s">
        <v>214</v>
      </c>
      <c r="M141" s="287" t="s">
        <v>144</v>
      </c>
      <c r="N141" s="287" t="s">
        <v>215</v>
      </c>
      <c r="O141" s="287" t="s">
        <v>145</v>
      </c>
      <c r="P141" s="288" t="s">
        <v>78</v>
      </c>
    </row>
    <row r="142" spans="1:16" x14ac:dyDescent="0.2">
      <c r="A142" s="286" t="s">
        <v>120</v>
      </c>
      <c r="E142" s="289">
        <v>-15163</v>
      </c>
      <c r="F142" s="289">
        <v>-13602</v>
      </c>
      <c r="G142" s="289">
        <v>-5616</v>
      </c>
      <c r="H142" s="289">
        <v>-5619</v>
      </c>
      <c r="I142" s="289">
        <v>-12059</v>
      </c>
      <c r="P142" s="290">
        <v>-52059</v>
      </c>
    </row>
    <row r="143" spans="1:16" x14ac:dyDescent="0.2">
      <c r="A143" s="291" t="s">
        <v>216</v>
      </c>
      <c r="D143" s="292">
        <v>0</v>
      </c>
      <c r="E143" s="292">
        <v>-15163</v>
      </c>
      <c r="F143" s="292">
        <v>-13602</v>
      </c>
      <c r="G143" s="292">
        <v>-5616</v>
      </c>
      <c r="H143" s="292">
        <v>-5619</v>
      </c>
      <c r="I143" s="292">
        <v>-12059</v>
      </c>
      <c r="J143" s="292">
        <v>0</v>
      </c>
      <c r="K143" s="292">
        <v>0</v>
      </c>
      <c r="L143" s="292">
        <v>0</v>
      </c>
      <c r="M143" s="292">
        <v>0</v>
      </c>
      <c r="N143" s="292">
        <v>0</v>
      </c>
      <c r="O143" s="292">
        <v>0</v>
      </c>
      <c r="P143" s="290">
        <v>-52059</v>
      </c>
    </row>
    <row r="144" spans="1:16" x14ac:dyDescent="0.2">
      <c r="A144" s="283"/>
      <c r="P144" s="284"/>
    </row>
    <row r="145" spans="1:16" x14ac:dyDescent="0.2">
      <c r="A145" s="293" t="s">
        <v>218</v>
      </c>
      <c r="B145" s="294"/>
      <c r="C145" s="294"/>
      <c r="D145" s="295">
        <v>6718325</v>
      </c>
      <c r="E145" s="295">
        <v>2522381</v>
      </c>
      <c r="F145" s="295">
        <v>1465346</v>
      </c>
      <c r="G145" s="295">
        <v>20816193</v>
      </c>
      <c r="H145" s="295">
        <v>-425317</v>
      </c>
      <c r="I145" s="295">
        <v>199003</v>
      </c>
      <c r="J145" s="295">
        <v>487000</v>
      </c>
      <c r="K145" s="294"/>
      <c r="L145" s="294"/>
      <c r="M145" s="294"/>
      <c r="N145" s="294"/>
      <c r="O145" s="294"/>
      <c r="P145" s="296">
        <v>31782931</v>
      </c>
    </row>
  </sheetData>
  <customSheetViews>
    <customSheetView guid="{6698E5B6-2E69-4A58-B892-90E9A2C92828}" showPageBreaks="1" fitToPage="1">
      <pane ySplit="10" topLeftCell="A11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scale="63" fitToHeight="2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scale="59" fitToHeight="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7562-86F9-4231-95FD-BBBF7A2C5A95}">
  <dimension ref="A1:XEW90"/>
  <sheetViews>
    <sheetView zoomScale="115" zoomScaleNormal="115" workbookViewId="0">
      <pane xSplit="5" ySplit="1" topLeftCell="F2" activePane="bottomRight" state="frozen"/>
      <selection activeCell="A2" sqref="A2:P86"/>
      <selection pane="topRight" activeCell="A2" sqref="A2:P86"/>
      <selection pane="bottomLeft" activeCell="A2" sqref="A2:P86"/>
      <selection pane="bottomRight" activeCell="F30" sqref="F30"/>
    </sheetView>
  </sheetViews>
  <sheetFormatPr baseColWidth="10" defaultColWidth="11.42578125" defaultRowHeight="10.5" x14ac:dyDescent="0.15"/>
  <cols>
    <col min="1" max="1" width="9.28515625" style="322" customWidth="1"/>
    <col min="2" max="2" width="15.5703125" style="322" customWidth="1"/>
    <col min="3" max="3" width="4.7109375" style="322" customWidth="1"/>
    <col min="4" max="4" width="3.42578125" style="319" bestFit="1" customWidth="1"/>
    <col min="5" max="5" width="36.85546875" style="322" customWidth="1"/>
    <col min="6" max="9" width="13.140625" style="319" customWidth="1"/>
    <col min="10" max="10" width="11" style="340" bestFit="1" customWidth="1"/>
    <col min="11" max="11" width="13.140625" style="319" customWidth="1"/>
    <col min="12" max="16384" width="11.42578125" style="322"/>
  </cols>
  <sheetData>
    <row r="1" spans="1:11" s="315" customFormat="1" x14ac:dyDescent="0.15">
      <c r="D1" s="316"/>
      <c r="E1" s="336"/>
      <c r="F1" s="317"/>
      <c r="G1" s="317"/>
      <c r="H1" s="317"/>
      <c r="I1" s="317"/>
      <c r="J1" s="337"/>
      <c r="K1" s="317"/>
    </row>
    <row r="2" spans="1:11" ht="16.5" customHeight="1" x14ac:dyDescent="0.15">
      <c r="A2" s="318" t="s">
        <v>0</v>
      </c>
      <c r="B2" s="320" t="s">
        <v>1</v>
      </c>
      <c r="F2" s="321"/>
      <c r="G2" s="321"/>
      <c r="H2" s="321"/>
      <c r="I2" s="321"/>
      <c r="J2" s="338"/>
      <c r="K2" s="321"/>
    </row>
    <row r="3" spans="1:11" x14ac:dyDescent="0.15">
      <c r="A3" s="318" t="s">
        <v>4</v>
      </c>
      <c r="B3" s="320" t="s">
        <v>5</v>
      </c>
      <c r="H3" s="323"/>
      <c r="I3" s="323"/>
      <c r="J3" s="339"/>
      <c r="K3" s="323"/>
    </row>
    <row r="4" spans="1:11" ht="18" x14ac:dyDescent="0.25">
      <c r="A4" s="318" t="s">
        <v>181</v>
      </c>
      <c r="B4" s="320" t="s">
        <v>3</v>
      </c>
      <c r="E4" s="430" t="s">
        <v>2731</v>
      </c>
      <c r="F4" s="430"/>
      <c r="G4" s="430"/>
      <c r="H4" s="430"/>
      <c r="I4" s="430"/>
      <c r="J4" s="430"/>
      <c r="K4" s="324"/>
    </row>
    <row r="5" spans="1:11" x14ac:dyDescent="0.15">
      <c r="A5" s="318" t="s">
        <v>7</v>
      </c>
      <c r="B5" s="320" t="s">
        <v>8</v>
      </c>
      <c r="E5" s="431" t="s">
        <v>2732</v>
      </c>
      <c r="F5" s="431"/>
      <c r="G5" s="431"/>
      <c r="H5" s="431"/>
      <c r="I5" s="431"/>
      <c r="J5" s="431"/>
      <c r="K5" s="323"/>
    </row>
    <row r="6" spans="1:11" ht="22.5" x14ac:dyDescent="0.15">
      <c r="F6" s="432"/>
      <c r="G6" s="432"/>
    </row>
    <row r="7" spans="1:11" x14ac:dyDescent="0.15">
      <c r="D7" s="325"/>
      <c r="E7" s="326" t="s">
        <v>206</v>
      </c>
    </row>
    <row r="8" spans="1:11" x14ac:dyDescent="0.15">
      <c r="G8" s="319">
        <f>+G10-407842319</f>
        <v>0</v>
      </c>
    </row>
    <row r="9" spans="1:11" s="341" customFormat="1" ht="11.25" thickBot="1" x14ac:dyDescent="0.2">
      <c r="D9" s="342"/>
      <c r="E9" s="343" t="s">
        <v>207</v>
      </c>
      <c r="F9" s="344" t="s">
        <v>2733</v>
      </c>
      <c r="G9" s="344" t="s">
        <v>2734</v>
      </c>
      <c r="H9" s="344" t="s">
        <v>2686</v>
      </c>
      <c r="I9" s="344" t="s">
        <v>266</v>
      </c>
      <c r="J9" s="337" t="s">
        <v>2735</v>
      </c>
      <c r="K9" s="344" t="s">
        <v>2736</v>
      </c>
    </row>
    <row r="10" spans="1:11" x14ac:dyDescent="0.15">
      <c r="C10" s="433" t="s">
        <v>2737</v>
      </c>
      <c r="D10" s="345"/>
      <c r="E10" s="346" t="s">
        <v>2738</v>
      </c>
      <c r="F10" s="347">
        <v>699581668</v>
      </c>
      <c r="G10" s="347">
        <v>407842319</v>
      </c>
      <c r="H10" s="347"/>
      <c r="I10" s="347">
        <v>407842319</v>
      </c>
      <c r="J10" s="348">
        <f>+I10/F10</f>
        <v>0.58298028329696028</v>
      </c>
      <c r="K10" s="349">
        <f>+F10-G10-H10</f>
        <v>291739349</v>
      </c>
    </row>
    <row r="11" spans="1:11" x14ac:dyDescent="0.15">
      <c r="C11" s="434"/>
      <c r="D11" s="350"/>
      <c r="E11" s="351" t="str">
        <f>+[1]PPTO!C11</f>
        <v>SALDO MES DE MAYO</v>
      </c>
      <c r="F11" s="352">
        <v>58521869</v>
      </c>
      <c r="G11" s="352">
        <v>58521869</v>
      </c>
      <c r="H11" s="352"/>
      <c r="I11" s="352">
        <v>58521869</v>
      </c>
      <c r="J11" s="353">
        <f t="shared" ref="J11:J13" si="0">+I11/F11</f>
        <v>1</v>
      </c>
      <c r="K11" s="354">
        <f t="shared" ref="K11:K13" si="1">+F11-G11-H11</f>
        <v>0</v>
      </c>
    </row>
    <row r="12" spans="1:11" x14ac:dyDescent="0.15">
      <c r="C12" s="434"/>
      <c r="D12" s="350"/>
      <c r="E12" s="351" t="str">
        <f>+[1]PPTO!C12</f>
        <v>CUOTAS MILITANTES</v>
      </c>
      <c r="F12" s="352">
        <v>14000000</v>
      </c>
      <c r="G12" s="352">
        <v>230000</v>
      </c>
      <c r="H12" s="352">
        <v>487000</v>
      </c>
      <c r="I12" s="352">
        <v>717000</v>
      </c>
      <c r="J12" s="353">
        <f t="shared" si="0"/>
        <v>5.1214285714285712E-2</v>
      </c>
      <c r="K12" s="354">
        <f t="shared" si="1"/>
        <v>13283000</v>
      </c>
    </row>
    <row r="13" spans="1:11" ht="11.25" thickBot="1" x14ac:dyDescent="0.2">
      <c r="C13" s="434"/>
      <c r="D13" s="350"/>
      <c r="E13" s="355" t="s">
        <v>2739</v>
      </c>
      <c r="F13" s="356">
        <v>274526770</v>
      </c>
      <c r="G13" s="356">
        <v>208564326</v>
      </c>
      <c r="H13" s="356">
        <v>65962444</v>
      </c>
      <c r="I13" s="356">
        <v>274526770</v>
      </c>
      <c r="J13" s="353">
        <f t="shared" si="0"/>
        <v>1</v>
      </c>
      <c r="K13" s="354">
        <f t="shared" si="1"/>
        <v>0</v>
      </c>
    </row>
    <row r="14" spans="1:11" s="357" customFormat="1" ht="26.25" customHeight="1" thickBot="1" x14ac:dyDescent="0.3">
      <c r="C14" s="435"/>
      <c r="D14" s="358"/>
      <c r="E14" s="359" t="s">
        <v>216</v>
      </c>
      <c r="F14" s="360">
        <f>SUM(F10:F13)</f>
        <v>1046630307</v>
      </c>
      <c r="G14" s="360">
        <f t="shared" ref="G14:K14" si="2">SUM(G10:G13)</f>
        <v>675158514</v>
      </c>
      <c r="H14" s="360">
        <f t="shared" si="2"/>
        <v>66449444</v>
      </c>
      <c r="I14" s="360">
        <f t="shared" si="2"/>
        <v>741607958</v>
      </c>
      <c r="J14" s="361">
        <f>+I14/F14</f>
        <v>0.70856724962007045</v>
      </c>
      <c r="K14" s="362">
        <f t="shared" si="2"/>
        <v>305022349</v>
      </c>
    </row>
    <row r="15" spans="1:11" x14ac:dyDescent="0.15">
      <c r="G15" s="319">
        <f>+[2]REAL!P18-'Ejec Pres'!G14</f>
        <v>66449444</v>
      </c>
    </row>
    <row r="16" spans="1:11" x14ac:dyDescent="0.15">
      <c r="D16" s="325"/>
      <c r="E16" s="326" t="s">
        <v>217</v>
      </c>
    </row>
    <row r="18" spans="3:11" s="315" customFormat="1" ht="11.25" thickBot="1" x14ac:dyDescent="0.2">
      <c r="D18" s="316"/>
      <c r="E18" s="336" t="s">
        <v>207</v>
      </c>
      <c r="F18" s="344" t="s">
        <v>2733</v>
      </c>
      <c r="G18" s="344" t="s">
        <v>2734</v>
      </c>
      <c r="H18" s="344" t="s">
        <v>2686</v>
      </c>
      <c r="I18" s="344" t="s">
        <v>266</v>
      </c>
      <c r="J18" s="337" t="s">
        <v>2735</v>
      </c>
      <c r="K18" s="344" t="s">
        <v>2736</v>
      </c>
    </row>
    <row r="19" spans="3:11" s="327" customFormat="1" ht="11.25" customHeight="1" x14ac:dyDescent="0.15">
      <c r="C19" s="436" t="s">
        <v>2711</v>
      </c>
      <c r="D19" s="363">
        <v>1</v>
      </c>
      <c r="E19" s="363" t="s">
        <v>970</v>
      </c>
      <c r="F19" s="364">
        <v>-20000000</v>
      </c>
      <c r="G19" s="364">
        <v>-20793312</v>
      </c>
      <c r="H19" s="364">
        <v>-10036986</v>
      </c>
      <c r="I19" s="364">
        <v>-10036986</v>
      </c>
      <c r="J19" s="365">
        <f t="shared" ref="J19:J67" si="3">+I19/F19</f>
        <v>0.50184930000000005</v>
      </c>
      <c r="K19" s="366">
        <f>+F19-I19</f>
        <v>-9963014</v>
      </c>
    </row>
    <row r="20" spans="3:11" ht="11.25" hidden="1" customHeight="1" x14ac:dyDescent="0.15">
      <c r="C20" s="437"/>
      <c r="D20" s="367">
        <v>2</v>
      </c>
      <c r="E20" s="367" t="s">
        <v>2712</v>
      </c>
      <c r="F20" s="368">
        <v>0</v>
      </c>
      <c r="G20" s="368">
        <v>0</v>
      </c>
      <c r="H20" s="368">
        <v>0</v>
      </c>
      <c r="I20" s="368">
        <v>0</v>
      </c>
      <c r="J20" s="369" t="e">
        <f t="shared" si="3"/>
        <v>#DIV/0!</v>
      </c>
      <c r="K20" s="370">
        <f t="shared" ref="K20:K67" si="4">+F20-I20</f>
        <v>0</v>
      </c>
    </row>
    <row r="21" spans="3:11" ht="11.25" hidden="1" customHeight="1" x14ac:dyDescent="0.15">
      <c r="C21" s="437"/>
      <c r="D21" s="371">
        <v>3</v>
      </c>
      <c r="E21" s="371" t="s">
        <v>2713</v>
      </c>
      <c r="F21" s="372">
        <v>0</v>
      </c>
      <c r="G21" s="372">
        <v>0</v>
      </c>
      <c r="H21" s="372">
        <v>0</v>
      </c>
      <c r="I21" s="372">
        <v>0</v>
      </c>
      <c r="J21" s="373" t="e">
        <f t="shared" si="3"/>
        <v>#DIV/0!</v>
      </c>
      <c r="K21" s="374">
        <f t="shared" si="4"/>
        <v>0</v>
      </c>
    </row>
    <row r="22" spans="3:11" s="329" customFormat="1" x14ac:dyDescent="0.15">
      <c r="C22" s="437"/>
      <c r="D22" s="367">
        <v>4</v>
      </c>
      <c r="E22" s="367" t="s">
        <v>164</v>
      </c>
      <c r="F22" s="372">
        <v>-69958166.799999997</v>
      </c>
      <c r="G22" s="372">
        <v>-44235958</v>
      </c>
      <c r="H22" s="372">
        <v>0</v>
      </c>
      <c r="I22" s="372">
        <v>0</v>
      </c>
      <c r="J22" s="373">
        <f t="shared" si="3"/>
        <v>0</v>
      </c>
      <c r="K22" s="374">
        <f t="shared" si="4"/>
        <v>-69958166.799999997</v>
      </c>
    </row>
    <row r="23" spans="3:11" x14ac:dyDescent="0.15">
      <c r="C23" s="437"/>
      <c r="D23" s="367">
        <v>5</v>
      </c>
      <c r="E23" s="367" t="s">
        <v>2714</v>
      </c>
      <c r="F23" s="372">
        <v>-25000000</v>
      </c>
      <c r="G23" s="372">
        <v>-25873203</v>
      </c>
      <c r="H23" s="372">
        <v>-393771</v>
      </c>
      <c r="I23" s="372">
        <v>-393771</v>
      </c>
      <c r="J23" s="373">
        <f t="shared" si="3"/>
        <v>1.5750839999999999E-2</v>
      </c>
      <c r="K23" s="374">
        <f t="shared" si="4"/>
        <v>-24606229</v>
      </c>
    </row>
    <row r="24" spans="3:11" ht="11.25" hidden="1" customHeight="1" x14ac:dyDescent="0.15">
      <c r="C24" s="437"/>
      <c r="D24" s="367">
        <v>6</v>
      </c>
      <c r="E24" s="367" t="s">
        <v>2715</v>
      </c>
      <c r="F24" s="372">
        <v>0</v>
      </c>
      <c r="G24" s="372">
        <v>0</v>
      </c>
      <c r="H24" s="372">
        <v>0</v>
      </c>
      <c r="I24" s="372">
        <v>0</v>
      </c>
      <c r="J24" s="373" t="e">
        <f t="shared" si="3"/>
        <v>#DIV/0!</v>
      </c>
      <c r="K24" s="374">
        <f t="shared" si="4"/>
        <v>0</v>
      </c>
    </row>
    <row r="25" spans="3:11" ht="11.25" hidden="1" customHeight="1" x14ac:dyDescent="0.15">
      <c r="C25" s="437"/>
      <c r="D25" s="367">
        <v>7</v>
      </c>
      <c r="E25" s="367" t="s">
        <v>2716</v>
      </c>
      <c r="F25" s="372">
        <v>0</v>
      </c>
      <c r="G25" s="372">
        <v>0</v>
      </c>
      <c r="H25" s="372">
        <v>0</v>
      </c>
      <c r="I25" s="372">
        <v>0</v>
      </c>
      <c r="J25" s="373" t="e">
        <f t="shared" si="3"/>
        <v>#DIV/0!</v>
      </c>
      <c r="K25" s="374">
        <f t="shared" si="4"/>
        <v>0</v>
      </c>
    </row>
    <row r="26" spans="3:11" x14ac:dyDescent="0.15">
      <c r="C26" s="437"/>
      <c r="D26" s="367">
        <v>8</v>
      </c>
      <c r="E26" s="367" t="s">
        <v>2717</v>
      </c>
      <c r="F26" s="372">
        <v>-5000000</v>
      </c>
      <c r="G26" s="372">
        <v>-15794049</v>
      </c>
      <c r="H26" s="372">
        <v>-127449</v>
      </c>
      <c r="I26" s="372">
        <v>-127449</v>
      </c>
      <c r="J26" s="373">
        <f t="shared" si="3"/>
        <v>2.54898E-2</v>
      </c>
      <c r="K26" s="374">
        <f t="shared" si="4"/>
        <v>-4872551</v>
      </c>
    </row>
    <row r="27" spans="3:11" ht="11.25" hidden="1" customHeight="1" x14ac:dyDescent="0.15">
      <c r="C27" s="437"/>
      <c r="D27" s="367">
        <v>9</v>
      </c>
      <c r="E27" s="367" t="s">
        <v>2718</v>
      </c>
      <c r="F27" s="372">
        <v>0</v>
      </c>
      <c r="G27" s="372">
        <v>0</v>
      </c>
      <c r="H27" s="372">
        <v>0</v>
      </c>
      <c r="I27" s="372">
        <v>0</v>
      </c>
      <c r="J27" s="373" t="e">
        <f t="shared" si="3"/>
        <v>#DIV/0!</v>
      </c>
      <c r="K27" s="374">
        <f t="shared" si="4"/>
        <v>0</v>
      </c>
    </row>
    <row r="28" spans="3:11" ht="11.25" hidden="1" customHeight="1" x14ac:dyDescent="0.15">
      <c r="C28" s="437"/>
      <c r="D28" s="367">
        <v>10</v>
      </c>
      <c r="E28" s="367" t="s">
        <v>2719</v>
      </c>
      <c r="F28" s="372">
        <v>0</v>
      </c>
      <c r="G28" s="372">
        <v>0</v>
      </c>
      <c r="H28" s="372">
        <v>0</v>
      </c>
      <c r="I28" s="372">
        <v>0</v>
      </c>
      <c r="J28" s="373" t="e">
        <f t="shared" si="3"/>
        <v>#DIV/0!</v>
      </c>
      <c r="K28" s="374">
        <f t="shared" si="4"/>
        <v>0</v>
      </c>
    </row>
    <row r="29" spans="3:11" ht="11.25" hidden="1" customHeight="1" x14ac:dyDescent="0.15">
      <c r="C29" s="437"/>
      <c r="D29" s="367">
        <v>11</v>
      </c>
      <c r="E29" s="367" t="s">
        <v>2720</v>
      </c>
      <c r="F29" s="372">
        <v>0</v>
      </c>
      <c r="G29" s="372">
        <v>0</v>
      </c>
      <c r="H29" s="372">
        <v>0</v>
      </c>
      <c r="I29" s="372">
        <v>0</v>
      </c>
      <c r="J29" s="373" t="e">
        <f t="shared" si="3"/>
        <v>#DIV/0!</v>
      </c>
      <c r="K29" s="374">
        <f t="shared" si="4"/>
        <v>0</v>
      </c>
    </row>
    <row r="30" spans="3:11" ht="11.25" customHeight="1" x14ac:dyDescent="0.15">
      <c r="C30" s="437"/>
      <c r="D30" s="367">
        <v>12</v>
      </c>
      <c r="E30" s="367" t="s">
        <v>2721</v>
      </c>
      <c r="F30" s="368">
        <v>-100000000</v>
      </c>
      <c r="G30" s="368">
        <v>-72949392</v>
      </c>
      <c r="H30" s="368">
        <v>-49564</v>
      </c>
      <c r="I30" s="368">
        <v>-49564</v>
      </c>
      <c r="J30" s="373">
        <f t="shared" si="3"/>
        <v>4.9563999999999999E-4</v>
      </c>
      <c r="K30" s="370">
        <f t="shared" si="4"/>
        <v>-99950436</v>
      </c>
    </row>
    <row r="31" spans="3:11" s="315" customFormat="1" hidden="1" x14ac:dyDescent="0.15">
      <c r="C31" s="437"/>
      <c r="D31" s="367">
        <v>14</v>
      </c>
      <c r="E31" s="367" t="s">
        <v>2722</v>
      </c>
      <c r="F31" s="368">
        <f>+[1]PPTO!P30</f>
        <v>0</v>
      </c>
      <c r="G31" s="368">
        <v>0</v>
      </c>
      <c r="H31" s="368">
        <v>0</v>
      </c>
      <c r="I31" s="368">
        <f t="shared" ref="I31:I41" si="5">+G31+H31</f>
        <v>0</v>
      </c>
      <c r="J31" s="373" t="e">
        <f t="shared" si="3"/>
        <v>#DIV/0!</v>
      </c>
      <c r="K31" s="370">
        <f t="shared" si="4"/>
        <v>0</v>
      </c>
    </row>
    <row r="32" spans="3:11" s="315" customFormat="1" ht="15.75" customHeight="1" thickBot="1" x14ac:dyDescent="0.2">
      <c r="C32" s="438"/>
      <c r="D32" s="375"/>
      <c r="E32" s="376" t="s">
        <v>2740</v>
      </c>
      <c r="F32" s="377">
        <f>SUM(F19:F31)</f>
        <v>-219958166.80000001</v>
      </c>
      <c r="G32" s="377">
        <v>-179645914</v>
      </c>
      <c r="H32" s="377">
        <v>-10607770</v>
      </c>
      <c r="I32" s="377">
        <f t="shared" si="5"/>
        <v>-190253684</v>
      </c>
      <c r="J32" s="378">
        <f t="shared" si="3"/>
        <v>0.86495394450614227</v>
      </c>
      <c r="K32" s="379">
        <f t="shared" si="4"/>
        <v>-29704482.800000012</v>
      </c>
    </row>
    <row r="33" spans="3:11" s="329" customFormat="1" x14ac:dyDescent="0.15">
      <c r="C33" s="439" t="s">
        <v>2703</v>
      </c>
      <c r="D33" s="380">
        <v>15</v>
      </c>
      <c r="E33" s="380" t="str">
        <f>+[3]SUELDOS!A46</f>
        <v>OFICINA COMUNICACIONES</v>
      </c>
      <c r="F33" s="381">
        <f>+[1]PPTO!P31</f>
        <v>-35917580</v>
      </c>
      <c r="G33" s="381">
        <v>-16905765</v>
      </c>
      <c r="H33" s="381">
        <v>-7290557</v>
      </c>
      <c r="I33" s="381">
        <f t="shared" si="5"/>
        <v>-24196322</v>
      </c>
      <c r="J33" s="382">
        <f t="shared" si="3"/>
        <v>0.67366236812168301</v>
      </c>
      <c r="K33" s="383">
        <f t="shared" si="4"/>
        <v>-11721258</v>
      </c>
    </row>
    <row r="34" spans="3:11" s="329" customFormat="1" x14ac:dyDescent="0.15">
      <c r="C34" s="440"/>
      <c r="D34" s="367">
        <v>16</v>
      </c>
      <c r="E34" s="367" t="str">
        <f>+[3]SUELDOS!A48</f>
        <v>OFICINA SUBSECRETARIA NACIONAL</v>
      </c>
      <c r="F34" s="384">
        <f>+[1]PPTO!P32</f>
        <v>-80330433</v>
      </c>
      <c r="G34" s="384">
        <v>-35156100</v>
      </c>
      <c r="H34" s="384">
        <v>-8350746</v>
      </c>
      <c r="I34" s="384">
        <f t="shared" si="5"/>
        <v>-43506846</v>
      </c>
      <c r="J34" s="385">
        <f t="shared" si="3"/>
        <v>0.54159854958082942</v>
      </c>
      <c r="K34" s="386">
        <f t="shared" si="4"/>
        <v>-36823587</v>
      </c>
    </row>
    <row r="35" spans="3:11" s="329" customFormat="1" x14ac:dyDescent="0.15">
      <c r="C35" s="440"/>
      <c r="D35" s="367">
        <v>17</v>
      </c>
      <c r="E35" s="367" t="str">
        <f>+[3]SUELDOS!A53</f>
        <v>TRIBUNAL SUPREMO</v>
      </c>
      <c r="F35" s="384">
        <f>+[1]PPTO!P33</f>
        <v>-19547364</v>
      </c>
      <c r="G35" s="384">
        <v>-6941755</v>
      </c>
      <c r="H35" s="384">
        <v>-473401</v>
      </c>
      <c r="I35" s="384">
        <f t="shared" si="5"/>
        <v>-7415156</v>
      </c>
      <c r="J35" s="385">
        <f t="shared" si="3"/>
        <v>0.37934301525259367</v>
      </c>
      <c r="K35" s="386">
        <f t="shared" si="4"/>
        <v>-12132208</v>
      </c>
    </row>
    <row r="36" spans="3:11" s="329" customFormat="1" x14ac:dyDescent="0.15">
      <c r="C36" s="440"/>
      <c r="D36" s="367">
        <v>18</v>
      </c>
      <c r="E36" s="367" t="str">
        <f>+[3]SUELDOS!A55</f>
        <v>REGISTRO MILITANTES</v>
      </c>
      <c r="F36" s="384">
        <f>+[1]PPTO!P34</f>
        <v>-23722307</v>
      </c>
      <c r="G36" s="384">
        <v>-10218439</v>
      </c>
      <c r="H36" s="384">
        <v>-2981617</v>
      </c>
      <c r="I36" s="384">
        <f t="shared" si="5"/>
        <v>-13200056</v>
      </c>
      <c r="J36" s="385">
        <f t="shared" si="3"/>
        <v>0.55644065309499624</v>
      </c>
      <c r="K36" s="386">
        <f t="shared" si="4"/>
        <v>-10522251</v>
      </c>
    </row>
    <row r="37" spans="3:11" s="329" customFormat="1" x14ac:dyDescent="0.15">
      <c r="C37" s="440"/>
      <c r="D37" s="367">
        <v>19</v>
      </c>
      <c r="E37" s="367" t="str">
        <f>+[3]SUELDOS!A57</f>
        <v>CONTABILIDAD</v>
      </c>
      <c r="F37" s="384">
        <f>+[1]PPTO!P35</f>
        <v>-20456177</v>
      </c>
      <c r="G37" s="384">
        <v>-26053164</v>
      </c>
      <c r="H37" s="384">
        <v>-1553757</v>
      </c>
      <c r="I37" s="384">
        <f t="shared" si="5"/>
        <v>-27606921</v>
      </c>
      <c r="J37" s="385">
        <f t="shared" si="3"/>
        <v>1.3495640461069534</v>
      </c>
      <c r="K37" s="386">
        <f t="shared" si="4"/>
        <v>7150744</v>
      </c>
    </row>
    <row r="38" spans="3:11" s="329" customFormat="1" x14ac:dyDescent="0.15">
      <c r="C38" s="440"/>
      <c r="D38" s="367">
        <v>20</v>
      </c>
      <c r="E38" s="367" t="str">
        <f>+[3]SUELDOS!A60</f>
        <v>PRESIDENCIA</v>
      </c>
      <c r="F38" s="384">
        <f>+[1]PPTO!P36</f>
        <v>-51881817</v>
      </c>
      <c r="G38" s="384">
        <v>-23701941</v>
      </c>
      <c r="H38" s="384">
        <v>-8579726</v>
      </c>
      <c r="I38" s="384">
        <f t="shared" si="5"/>
        <v>-32281667</v>
      </c>
      <c r="J38" s="385">
        <f t="shared" si="3"/>
        <v>0.62221542857683643</v>
      </c>
      <c r="K38" s="386">
        <f t="shared" si="4"/>
        <v>-19600150</v>
      </c>
    </row>
    <row r="39" spans="3:11" s="329" customFormat="1" x14ac:dyDescent="0.15">
      <c r="C39" s="440"/>
      <c r="D39" s="367">
        <v>21</v>
      </c>
      <c r="E39" s="367" t="str">
        <f>+[3]SUELDOS!A64</f>
        <v>ADMINISTRACION</v>
      </c>
      <c r="F39" s="384">
        <f>+[1]PPTO!P37</f>
        <v>-30731489</v>
      </c>
      <c r="G39" s="384">
        <v>-15942310</v>
      </c>
      <c r="H39" s="384">
        <v>-4441903</v>
      </c>
      <c r="I39" s="384">
        <f t="shared" si="5"/>
        <v>-20384213</v>
      </c>
      <c r="J39" s="385">
        <f t="shared" si="3"/>
        <v>0.6633005319071914</v>
      </c>
      <c r="K39" s="386">
        <f t="shared" si="4"/>
        <v>-10347276</v>
      </c>
    </row>
    <row r="40" spans="3:11" s="329" customFormat="1" x14ac:dyDescent="0.15">
      <c r="C40" s="440"/>
      <c r="D40" s="367">
        <v>22</v>
      </c>
      <c r="E40" s="367" t="s">
        <v>2723</v>
      </c>
      <c r="F40" s="384">
        <f>+[1]PPTO!P38</f>
        <v>-13056091</v>
      </c>
      <c r="G40" s="384">
        <v>-13256091</v>
      </c>
      <c r="H40" s="384">
        <v>-1023985</v>
      </c>
      <c r="I40" s="384">
        <f t="shared" si="5"/>
        <v>-14280076</v>
      </c>
      <c r="J40" s="385">
        <f t="shared" si="3"/>
        <v>1.0937481976803012</v>
      </c>
      <c r="K40" s="386">
        <f t="shared" si="4"/>
        <v>1223985</v>
      </c>
    </row>
    <row r="41" spans="3:11" s="392" customFormat="1" ht="20.25" customHeight="1" thickBot="1" x14ac:dyDescent="0.3">
      <c r="C41" s="441"/>
      <c r="D41" s="387"/>
      <c r="E41" s="388" t="s">
        <v>2741</v>
      </c>
      <c r="F41" s="389">
        <f>SUM(F33:F40)</f>
        <v>-275643258</v>
      </c>
      <c r="G41" s="389">
        <v>-148175565</v>
      </c>
      <c r="H41" s="389">
        <v>-34695692</v>
      </c>
      <c r="I41" s="389">
        <f t="shared" si="5"/>
        <v>-182871257</v>
      </c>
      <c r="J41" s="390">
        <f t="shared" si="3"/>
        <v>0.66343453609882963</v>
      </c>
      <c r="K41" s="391">
        <f t="shared" si="4"/>
        <v>-92772001</v>
      </c>
    </row>
    <row r="42" spans="3:11" s="329" customFormat="1" x14ac:dyDescent="0.15">
      <c r="C42" s="423" t="s">
        <v>2724</v>
      </c>
      <c r="D42" s="363">
        <v>23</v>
      </c>
      <c r="E42" s="363" t="s">
        <v>67</v>
      </c>
      <c r="F42" s="393">
        <f>+[1]PPTO!P39</f>
        <v>-34000000</v>
      </c>
      <c r="G42" s="393">
        <v>-17418575</v>
      </c>
      <c r="H42" s="393">
        <v>-2708298</v>
      </c>
      <c r="I42" s="393">
        <f>+G42+H42</f>
        <v>-20126873</v>
      </c>
      <c r="J42" s="394">
        <f t="shared" si="3"/>
        <v>0.59196685294117646</v>
      </c>
      <c r="K42" s="395">
        <f t="shared" si="4"/>
        <v>-13873127</v>
      </c>
    </row>
    <row r="43" spans="3:11" s="329" customFormat="1" x14ac:dyDescent="0.15">
      <c r="C43" s="424"/>
      <c r="D43" s="367">
        <v>24</v>
      </c>
      <c r="E43" s="367" t="s">
        <v>1745</v>
      </c>
      <c r="F43" s="384">
        <f>+[1]PPTO!P40</f>
        <v>-24673600</v>
      </c>
      <c r="G43" s="384">
        <v>-12336800</v>
      </c>
      <c r="H43" s="384">
        <v>0</v>
      </c>
      <c r="I43" s="384">
        <f t="shared" ref="I43:I66" si="6">+G43+H43</f>
        <v>-12336800</v>
      </c>
      <c r="J43" s="385">
        <f t="shared" si="3"/>
        <v>0.5</v>
      </c>
      <c r="K43" s="386">
        <f t="shared" si="4"/>
        <v>-12336800</v>
      </c>
    </row>
    <row r="44" spans="3:11" s="329" customFormat="1" x14ac:dyDescent="0.15">
      <c r="C44" s="424"/>
      <c r="D44" s="367">
        <v>25</v>
      </c>
      <c r="E44" s="367" t="s">
        <v>68</v>
      </c>
      <c r="F44" s="384">
        <f>+[1]PPTO!P41</f>
        <v>-14400000</v>
      </c>
      <c r="G44" s="384">
        <v>-8874368</v>
      </c>
      <c r="H44" s="384">
        <v>-1150811</v>
      </c>
      <c r="I44" s="384">
        <f t="shared" si="6"/>
        <v>-10025179</v>
      </c>
      <c r="J44" s="385">
        <f t="shared" si="3"/>
        <v>0.69619298611111113</v>
      </c>
      <c r="K44" s="386">
        <f t="shared" si="4"/>
        <v>-4374821</v>
      </c>
    </row>
    <row r="45" spans="3:11" s="329" customFormat="1" x14ac:dyDescent="0.15">
      <c r="C45" s="424"/>
      <c r="D45" s="367">
        <v>26</v>
      </c>
      <c r="E45" s="367" t="s">
        <v>69</v>
      </c>
      <c r="F45" s="384">
        <f>+[1]PPTO!P42</f>
        <v>-12420000</v>
      </c>
      <c r="G45" s="384">
        <v>-5151799</v>
      </c>
      <c r="H45" s="384">
        <v>175006</v>
      </c>
      <c r="I45" s="384">
        <f t="shared" si="6"/>
        <v>-4976793</v>
      </c>
      <c r="J45" s="385">
        <f t="shared" si="3"/>
        <v>0.40070797101449274</v>
      </c>
      <c r="K45" s="386">
        <f t="shared" si="4"/>
        <v>-7443207</v>
      </c>
    </row>
    <row r="46" spans="3:11" s="329" customFormat="1" x14ac:dyDescent="0.15">
      <c r="C46" s="424"/>
      <c r="D46" s="367">
        <v>27</v>
      </c>
      <c r="E46" s="367" t="s">
        <v>70</v>
      </c>
      <c r="F46" s="384">
        <f>+[1]PPTO!P43</f>
        <v>-14400000</v>
      </c>
      <c r="G46" s="384">
        <v>-7087681</v>
      </c>
      <c r="H46" s="384">
        <v>-1140808</v>
      </c>
      <c r="I46" s="384">
        <f t="shared" si="6"/>
        <v>-8228489</v>
      </c>
      <c r="J46" s="385">
        <f t="shared" si="3"/>
        <v>0.57142284722222225</v>
      </c>
      <c r="K46" s="386">
        <f t="shared" si="4"/>
        <v>-6171511</v>
      </c>
    </row>
    <row r="47" spans="3:11" s="329" customFormat="1" x14ac:dyDescent="0.15">
      <c r="C47" s="424"/>
      <c r="D47" s="367">
        <v>28</v>
      </c>
      <c r="E47" s="367" t="s">
        <v>2725</v>
      </c>
      <c r="F47" s="384">
        <f>+[1]PPTO!P44</f>
        <v>-25600000</v>
      </c>
      <c r="G47" s="384">
        <v>-14375808</v>
      </c>
      <c r="H47" s="384">
        <v>-1925000</v>
      </c>
      <c r="I47" s="384">
        <f t="shared" si="6"/>
        <v>-16300808</v>
      </c>
      <c r="J47" s="385">
        <f t="shared" si="3"/>
        <v>0.63675031250000003</v>
      </c>
      <c r="K47" s="386">
        <f t="shared" si="4"/>
        <v>-9299192</v>
      </c>
    </row>
    <row r="48" spans="3:11" s="329" customFormat="1" x14ac:dyDescent="0.15">
      <c r="C48" s="424"/>
      <c r="D48" s="367">
        <v>29</v>
      </c>
      <c r="E48" s="367" t="s">
        <v>2726</v>
      </c>
      <c r="F48" s="384">
        <f>+[1]PPTO!P45</f>
        <v>-23100000</v>
      </c>
      <c r="G48" s="384">
        <v>-11550000</v>
      </c>
      <c r="H48" s="384">
        <v>-1925000</v>
      </c>
      <c r="I48" s="384">
        <f t="shared" si="6"/>
        <v>-13475000</v>
      </c>
      <c r="J48" s="385">
        <f t="shared" si="3"/>
        <v>0.58333333333333337</v>
      </c>
      <c r="K48" s="386">
        <f t="shared" si="4"/>
        <v>-9625000</v>
      </c>
    </row>
    <row r="49" spans="3:16377" s="329" customFormat="1" x14ac:dyDescent="0.15">
      <c r="C49" s="424"/>
      <c r="D49" s="367">
        <v>30</v>
      </c>
      <c r="E49" s="367" t="s">
        <v>2727</v>
      </c>
      <c r="F49" s="384">
        <f>+[1]PPTO!P46</f>
        <v>-23100000</v>
      </c>
      <c r="G49" s="384">
        <v>-11550000</v>
      </c>
      <c r="H49" s="384">
        <v>-1925000</v>
      </c>
      <c r="I49" s="384">
        <f t="shared" si="6"/>
        <v>-13475000</v>
      </c>
      <c r="J49" s="385">
        <f t="shared" si="3"/>
        <v>0.58333333333333337</v>
      </c>
      <c r="K49" s="386">
        <f t="shared" si="4"/>
        <v>-9625000</v>
      </c>
    </row>
    <row r="50" spans="3:16377" s="329" customFormat="1" x14ac:dyDescent="0.15">
      <c r="C50" s="424"/>
      <c r="D50" s="367">
        <v>31</v>
      </c>
      <c r="E50" s="367" t="s">
        <v>2728</v>
      </c>
      <c r="F50" s="384">
        <f>+[1]PPTO!P47</f>
        <v>-23100000</v>
      </c>
      <c r="G50" s="384">
        <v>-11550000</v>
      </c>
      <c r="H50" s="384">
        <v>-1925000</v>
      </c>
      <c r="I50" s="384">
        <f t="shared" si="6"/>
        <v>-13475000</v>
      </c>
      <c r="J50" s="385">
        <f t="shared" si="3"/>
        <v>0.58333333333333337</v>
      </c>
      <c r="K50" s="386">
        <f t="shared" si="4"/>
        <v>-9625000</v>
      </c>
    </row>
    <row r="51" spans="3:16377" s="329" customFormat="1" x14ac:dyDescent="0.15">
      <c r="C51" s="424"/>
      <c r="D51" s="367">
        <v>32</v>
      </c>
      <c r="E51" s="367" t="s">
        <v>180</v>
      </c>
      <c r="F51" s="384">
        <f>+[1]PPTO!P48</f>
        <v>-6480000</v>
      </c>
      <c r="G51" s="384">
        <v>-3454612</v>
      </c>
      <c r="H51" s="384">
        <v>-549467</v>
      </c>
      <c r="I51" s="384">
        <f t="shared" si="6"/>
        <v>-4004079</v>
      </c>
      <c r="J51" s="385">
        <f t="shared" si="3"/>
        <v>0.61791342592592591</v>
      </c>
      <c r="K51" s="386">
        <f t="shared" si="4"/>
        <v>-2475921</v>
      </c>
    </row>
    <row r="52" spans="3:16377" x14ac:dyDescent="0.15">
      <c r="C52" s="424"/>
      <c r="D52" s="367">
        <v>33</v>
      </c>
      <c r="E52" s="367" t="s">
        <v>71</v>
      </c>
      <c r="F52" s="384">
        <f>+[1]PPTO!P49</f>
        <v>-6000000</v>
      </c>
      <c r="G52" s="384">
        <v>-4775792</v>
      </c>
      <c r="H52" s="384">
        <v>-863696</v>
      </c>
      <c r="I52" s="384">
        <f t="shared" si="6"/>
        <v>-5639488</v>
      </c>
      <c r="J52" s="385">
        <f t="shared" si="3"/>
        <v>0.93991466666666668</v>
      </c>
      <c r="K52" s="386">
        <f t="shared" si="4"/>
        <v>-360512</v>
      </c>
      <c r="M52" s="396"/>
    </row>
    <row r="53" spans="3:16377" x14ac:dyDescent="0.15">
      <c r="C53" s="424"/>
      <c r="D53" s="367">
        <v>34</v>
      </c>
      <c r="E53" s="367" t="s">
        <v>71</v>
      </c>
      <c r="F53" s="384">
        <f>+[1]PPTO!P50</f>
        <v>-2700000</v>
      </c>
      <c r="G53" s="384">
        <v>0</v>
      </c>
      <c r="H53" s="384">
        <v>0</v>
      </c>
      <c r="I53" s="384">
        <f t="shared" si="6"/>
        <v>0</v>
      </c>
      <c r="J53" s="385">
        <f t="shared" si="3"/>
        <v>0</v>
      </c>
      <c r="K53" s="386">
        <f t="shared" si="4"/>
        <v>-2700000</v>
      </c>
    </row>
    <row r="54" spans="3:16377" s="402" customFormat="1" ht="21.75" customHeight="1" thickBot="1" x14ac:dyDescent="0.3">
      <c r="C54" s="425"/>
      <c r="D54" s="397"/>
      <c r="E54" s="398" t="s">
        <v>2742</v>
      </c>
      <c r="F54" s="399">
        <f>SUM(F42:F53)</f>
        <v>-209973600</v>
      </c>
      <c r="G54" s="399">
        <v>-108125435</v>
      </c>
      <c r="H54" s="399">
        <v>-13938074</v>
      </c>
      <c r="I54" s="399">
        <f>+G54+H54</f>
        <v>-122063509</v>
      </c>
      <c r="J54" s="400">
        <f t="shared" si="3"/>
        <v>0.58132788598185681</v>
      </c>
      <c r="K54" s="401">
        <f t="shared" si="4"/>
        <v>-87910091</v>
      </c>
    </row>
    <row r="55" spans="3:16377" ht="13.5" customHeight="1" x14ac:dyDescent="0.15">
      <c r="C55" s="426" t="s">
        <v>2743</v>
      </c>
      <c r="D55" s="363">
        <v>35</v>
      </c>
      <c r="E55" s="363" t="s">
        <v>72</v>
      </c>
      <c r="F55" s="393">
        <f>+[1]PPTO!P51</f>
        <v>-45000000</v>
      </c>
      <c r="G55" s="393">
        <v>-40468933</v>
      </c>
      <c r="H55" s="393">
        <v>-227563</v>
      </c>
      <c r="I55" s="393">
        <f t="shared" si="6"/>
        <v>-40696496</v>
      </c>
      <c r="J55" s="394">
        <f t="shared" si="3"/>
        <v>0.90436657777777774</v>
      </c>
      <c r="K55" s="395">
        <f t="shared" si="4"/>
        <v>-4303504</v>
      </c>
    </row>
    <row r="56" spans="3:16377" s="402" customFormat="1" ht="19.5" customHeight="1" thickBot="1" x14ac:dyDescent="0.3">
      <c r="C56" s="427"/>
      <c r="D56" s="397"/>
      <c r="E56" s="398" t="s">
        <v>2744</v>
      </c>
      <c r="F56" s="399">
        <f>SUM(F55)</f>
        <v>-45000000</v>
      </c>
      <c r="G56" s="399">
        <v>-40468933</v>
      </c>
      <c r="H56" s="399">
        <v>-227563</v>
      </c>
      <c r="I56" s="399">
        <f>+G56+H56</f>
        <v>-40696496</v>
      </c>
      <c r="J56" s="400">
        <f t="shared" si="3"/>
        <v>0.90436657777777774</v>
      </c>
      <c r="K56" s="401">
        <f t="shared" si="4"/>
        <v>-4303504</v>
      </c>
    </row>
    <row r="57" spans="3:16377" hidden="1" x14ac:dyDescent="0.15">
      <c r="C57" s="428" t="s">
        <v>2729</v>
      </c>
      <c r="D57" s="403">
        <v>36</v>
      </c>
      <c r="E57" s="403" t="s">
        <v>1781</v>
      </c>
      <c r="F57" s="393">
        <f>+[1]PPTO!P52</f>
        <v>0</v>
      </c>
      <c r="G57" s="393">
        <v>0</v>
      </c>
      <c r="H57" s="393">
        <v>0</v>
      </c>
      <c r="I57" s="393">
        <f t="shared" si="6"/>
        <v>0</v>
      </c>
      <c r="J57" s="394" t="e">
        <f t="shared" si="3"/>
        <v>#DIV/0!</v>
      </c>
      <c r="K57" s="395">
        <f t="shared" si="4"/>
        <v>0</v>
      </c>
      <c r="L57" s="330"/>
      <c r="M57" s="330"/>
      <c r="N57" s="330"/>
      <c r="O57" s="330"/>
      <c r="P57" s="330"/>
      <c r="Q57" s="330"/>
      <c r="R57" s="330"/>
      <c r="S57" s="330"/>
      <c r="T57" s="328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28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28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28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28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28"/>
      <c r="CH57" s="330"/>
      <c r="CI57" s="330"/>
      <c r="CJ57" s="330"/>
      <c r="CK57" s="330"/>
      <c r="CL57" s="330"/>
      <c r="CM57" s="330"/>
      <c r="CN57" s="330"/>
      <c r="CO57" s="330"/>
      <c r="CP57" s="330"/>
      <c r="CQ57" s="330"/>
      <c r="CR57" s="330"/>
      <c r="CS57" s="330"/>
      <c r="CT57" s="328"/>
      <c r="CU57" s="330"/>
      <c r="CV57" s="330"/>
      <c r="CW57" s="330"/>
      <c r="CX57" s="330"/>
      <c r="CY57" s="330"/>
      <c r="CZ57" s="330"/>
      <c r="DA57" s="330"/>
      <c r="DB57" s="330"/>
      <c r="DC57" s="330"/>
      <c r="DD57" s="330"/>
      <c r="DE57" s="330"/>
      <c r="DF57" s="330"/>
      <c r="DG57" s="328"/>
      <c r="DH57" s="330"/>
      <c r="DI57" s="330"/>
      <c r="DJ57" s="330"/>
      <c r="DK57" s="330"/>
      <c r="DL57" s="330"/>
      <c r="DM57" s="330"/>
      <c r="DN57" s="330"/>
      <c r="DO57" s="330"/>
      <c r="DP57" s="330"/>
      <c r="DQ57" s="330"/>
      <c r="DR57" s="330"/>
      <c r="DS57" s="330"/>
      <c r="DT57" s="328"/>
      <c r="DU57" s="330"/>
      <c r="DV57" s="330"/>
      <c r="DW57" s="330"/>
      <c r="DX57" s="330"/>
      <c r="DY57" s="330"/>
      <c r="DZ57" s="330"/>
      <c r="EA57" s="330"/>
      <c r="EB57" s="330"/>
      <c r="EC57" s="330"/>
      <c r="ED57" s="330"/>
      <c r="EE57" s="330"/>
      <c r="EF57" s="330"/>
      <c r="EG57" s="328"/>
      <c r="EH57" s="330"/>
      <c r="EI57" s="330"/>
      <c r="EJ57" s="330"/>
      <c r="EK57" s="330"/>
      <c r="EL57" s="330"/>
      <c r="EM57" s="330"/>
      <c r="EN57" s="330"/>
      <c r="EO57" s="330"/>
      <c r="EP57" s="330"/>
      <c r="EQ57" s="330"/>
      <c r="ER57" s="330"/>
      <c r="ES57" s="330"/>
      <c r="ET57" s="328"/>
      <c r="EU57" s="330"/>
      <c r="EV57" s="330"/>
      <c r="EW57" s="330"/>
      <c r="EX57" s="330"/>
      <c r="EY57" s="330"/>
      <c r="EZ57" s="330"/>
      <c r="FA57" s="330"/>
      <c r="FB57" s="330"/>
      <c r="FC57" s="330"/>
      <c r="FD57" s="330"/>
      <c r="FE57" s="330"/>
      <c r="FF57" s="330"/>
      <c r="FG57" s="328"/>
      <c r="FH57" s="330"/>
      <c r="FI57" s="330"/>
      <c r="FJ57" s="330"/>
      <c r="FK57" s="330"/>
      <c r="FL57" s="330"/>
      <c r="FM57" s="330"/>
      <c r="FN57" s="330"/>
      <c r="FO57" s="330"/>
      <c r="FP57" s="330"/>
      <c r="FQ57" s="330"/>
      <c r="FR57" s="330"/>
      <c r="FS57" s="330"/>
      <c r="FT57" s="328"/>
      <c r="FU57" s="330"/>
      <c r="FV57" s="330"/>
      <c r="FW57" s="330"/>
      <c r="FX57" s="330"/>
      <c r="FY57" s="330"/>
      <c r="FZ57" s="330"/>
      <c r="GA57" s="330"/>
      <c r="GB57" s="330"/>
      <c r="GC57" s="330"/>
      <c r="GD57" s="330"/>
      <c r="GE57" s="330"/>
      <c r="GF57" s="330"/>
      <c r="GG57" s="328"/>
      <c r="GH57" s="330"/>
      <c r="GI57" s="330"/>
      <c r="GJ57" s="330"/>
      <c r="GK57" s="330"/>
      <c r="GL57" s="330"/>
      <c r="GM57" s="330"/>
      <c r="GN57" s="330"/>
      <c r="GO57" s="330"/>
      <c r="GP57" s="330"/>
      <c r="GQ57" s="330"/>
      <c r="GR57" s="330"/>
      <c r="GS57" s="330"/>
      <c r="GT57" s="328"/>
      <c r="GU57" s="330"/>
      <c r="GV57" s="330"/>
      <c r="GW57" s="330"/>
      <c r="GX57" s="330"/>
      <c r="GY57" s="330"/>
      <c r="GZ57" s="330"/>
      <c r="HA57" s="330"/>
      <c r="HB57" s="330"/>
      <c r="HC57" s="330"/>
      <c r="HD57" s="330"/>
      <c r="HE57" s="330"/>
      <c r="HF57" s="330"/>
      <c r="HG57" s="328"/>
      <c r="HH57" s="330"/>
      <c r="HI57" s="330"/>
      <c r="HJ57" s="330"/>
      <c r="HK57" s="330"/>
      <c r="HL57" s="330"/>
      <c r="HM57" s="330"/>
      <c r="HN57" s="330"/>
      <c r="HO57" s="330"/>
      <c r="HP57" s="330"/>
      <c r="HQ57" s="330"/>
      <c r="HR57" s="330"/>
      <c r="HS57" s="330"/>
      <c r="HT57" s="328"/>
      <c r="HU57" s="330"/>
      <c r="HV57" s="330"/>
      <c r="HW57" s="330"/>
      <c r="HX57" s="330"/>
      <c r="HY57" s="330"/>
      <c r="HZ57" s="330"/>
      <c r="IA57" s="330"/>
      <c r="IB57" s="330"/>
      <c r="IC57" s="330"/>
      <c r="ID57" s="330"/>
      <c r="IE57" s="330"/>
      <c r="IF57" s="330"/>
      <c r="IG57" s="328"/>
      <c r="IH57" s="330"/>
      <c r="II57" s="330"/>
      <c r="IJ57" s="330"/>
      <c r="IK57" s="330"/>
      <c r="IL57" s="330"/>
      <c r="IM57" s="330"/>
      <c r="IN57" s="330"/>
      <c r="IO57" s="330"/>
      <c r="IP57" s="330"/>
      <c r="IQ57" s="330"/>
      <c r="IR57" s="330"/>
      <c r="IS57" s="330"/>
      <c r="IT57" s="328"/>
      <c r="IU57" s="330"/>
      <c r="IV57" s="330"/>
      <c r="IW57" s="330"/>
      <c r="IX57" s="330"/>
      <c r="IY57" s="330"/>
      <c r="IZ57" s="330"/>
      <c r="JA57" s="330"/>
      <c r="JB57" s="330"/>
      <c r="JC57" s="330"/>
      <c r="JD57" s="330"/>
      <c r="JE57" s="330"/>
      <c r="JF57" s="330"/>
      <c r="JG57" s="328"/>
      <c r="JH57" s="330"/>
      <c r="JI57" s="330"/>
      <c r="JJ57" s="330"/>
      <c r="JK57" s="330"/>
      <c r="JL57" s="330"/>
      <c r="JM57" s="330"/>
      <c r="JN57" s="330"/>
      <c r="JO57" s="330"/>
      <c r="JP57" s="330"/>
      <c r="JQ57" s="330"/>
      <c r="JR57" s="330"/>
      <c r="JS57" s="330"/>
      <c r="JT57" s="328"/>
      <c r="JU57" s="330"/>
      <c r="JV57" s="330"/>
      <c r="JW57" s="330"/>
      <c r="JX57" s="330"/>
      <c r="JY57" s="330"/>
      <c r="JZ57" s="330"/>
      <c r="KA57" s="330"/>
      <c r="KB57" s="330"/>
      <c r="KC57" s="330"/>
      <c r="KD57" s="330"/>
      <c r="KE57" s="330"/>
      <c r="KF57" s="330"/>
      <c r="KG57" s="328"/>
      <c r="KH57" s="330"/>
      <c r="KI57" s="330"/>
      <c r="KJ57" s="330"/>
      <c r="KK57" s="330"/>
      <c r="KL57" s="330"/>
      <c r="KM57" s="330"/>
      <c r="KN57" s="330"/>
      <c r="KO57" s="330"/>
      <c r="KP57" s="330"/>
      <c r="KQ57" s="330"/>
      <c r="KR57" s="330"/>
      <c r="KS57" s="330"/>
      <c r="KT57" s="328"/>
      <c r="KU57" s="330"/>
      <c r="KV57" s="330"/>
      <c r="KW57" s="330"/>
      <c r="KX57" s="330"/>
      <c r="KY57" s="330"/>
      <c r="KZ57" s="330"/>
      <c r="LA57" s="330"/>
      <c r="LB57" s="330"/>
      <c r="LC57" s="330"/>
      <c r="LD57" s="330"/>
      <c r="LE57" s="330"/>
      <c r="LF57" s="330"/>
      <c r="LG57" s="328"/>
      <c r="LH57" s="330"/>
      <c r="LI57" s="330"/>
      <c r="LJ57" s="330"/>
      <c r="LK57" s="330"/>
      <c r="LL57" s="330"/>
      <c r="LM57" s="330"/>
      <c r="LN57" s="330"/>
      <c r="LO57" s="330"/>
      <c r="LP57" s="330"/>
      <c r="LQ57" s="330"/>
      <c r="LR57" s="330"/>
      <c r="LS57" s="330"/>
      <c r="LT57" s="328"/>
      <c r="LU57" s="330"/>
      <c r="LV57" s="330"/>
      <c r="LW57" s="330"/>
      <c r="LX57" s="330"/>
      <c r="LY57" s="330"/>
      <c r="LZ57" s="330"/>
      <c r="MA57" s="330"/>
      <c r="MB57" s="330"/>
      <c r="MC57" s="330"/>
      <c r="MD57" s="330"/>
      <c r="ME57" s="330"/>
      <c r="MF57" s="330"/>
      <c r="MG57" s="328"/>
      <c r="MH57" s="330"/>
      <c r="MI57" s="330"/>
      <c r="MJ57" s="330"/>
      <c r="MK57" s="330"/>
      <c r="ML57" s="330"/>
      <c r="MM57" s="330"/>
      <c r="MN57" s="330"/>
      <c r="MO57" s="330"/>
      <c r="MP57" s="330"/>
      <c r="MQ57" s="330"/>
      <c r="MR57" s="330"/>
      <c r="MS57" s="330"/>
      <c r="MT57" s="328"/>
      <c r="MU57" s="330"/>
      <c r="MV57" s="330"/>
      <c r="MW57" s="330"/>
      <c r="MX57" s="330"/>
      <c r="MY57" s="330"/>
      <c r="MZ57" s="330"/>
      <c r="NA57" s="330"/>
      <c r="NB57" s="330"/>
      <c r="NC57" s="330"/>
      <c r="ND57" s="330"/>
      <c r="NE57" s="330"/>
      <c r="NF57" s="330"/>
      <c r="NG57" s="328"/>
      <c r="NH57" s="330"/>
      <c r="NI57" s="330"/>
      <c r="NJ57" s="330"/>
      <c r="NK57" s="330"/>
      <c r="NL57" s="330"/>
      <c r="NM57" s="330"/>
      <c r="NN57" s="330"/>
      <c r="NO57" s="330"/>
      <c r="NP57" s="330"/>
      <c r="NQ57" s="330"/>
      <c r="NR57" s="330"/>
      <c r="NS57" s="330"/>
      <c r="NT57" s="328"/>
      <c r="NU57" s="330"/>
      <c r="NV57" s="330"/>
      <c r="NW57" s="330"/>
      <c r="NX57" s="330"/>
      <c r="NY57" s="330"/>
      <c r="NZ57" s="330"/>
      <c r="OA57" s="330"/>
      <c r="OB57" s="330"/>
      <c r="OC57" s="330"/>
      <c r="OD57" s="330"/>
      <c r="OE57" s="330"/>
      <c r="OF57" s="330"/>
      <c r="OG57" s="328"/>
      <c r="OH57" s="330"/>
      <c r="OI57" s="330"/>
      <c r="OJ57" s="330"/>
      <c r="OK57" s="330"/>
      <c r="OL57" s="330"/>
      <c r="OM57" s="330"/>
      <c r="ON57" s="330"/>
      <c r="OO57" s="330"/>
      <c r="OP57" s="330"/>
      <c r="OQ57" s="330"/>
      <c r="OR57" s="330"/>
      <c r="OS57" s="330"/>
      <c r="OT57" s="328"/>
      <c r="OU57" s="330"/>
      <c r="OV57" s="330"/>
      <c r="OW57" s="330"/>
      <c r="OX57" s="330"/>
      <c r="OY57" s="330"/>
      <c r="OZ57" s="330"/>
      <c r="PA57" s="330"/>
      <c r="PB57" s="330"/>
      <c r="PC57" s="330"/>
      <c r="PD57" s="330"/>
      <c r="PE57" s="330"/>
      <c r="PF57" s="330"/>
      <c r="PG57" s="328"/>
      <c r="PH57" s="330"/>
      <c r="PI57" s="330"/>
      <c r="PJ57" s="330"/>
      <c r="PK57" s="330"/>
      <c r="PL57" s="330"/>
      <c r="PM57" s="330"/>
      <c r="PN57" s="330"/>
      <c r="PO57" s="330"/>
      <c r="PP57" s="330"/>
      <c r="PQ57" s="330"/>
      <c r="PR57" s="330"/>
      <c r="PS57" s="330"/>
      <c r="PT57" s="328"/>
      <c r="PU57" s="330"/>
      <c r="PV57" s="330"/>
      <c r="PW57" s="330"/>
      <c r="PX57" s="330"/>
      <c r="PY57" s="330"/>
      <c r="PZ57" s="330"/>
      <c r="QA57" s="330"/>
      <c r="QB57" s="330"/>
      <c r="QC57" s="330"/>
      <c r="QD57" s="330"/>
      <c r="QE57" s="330"/>
      <c r="QF57" s="330"/>
      <c r="QG57" s="328"/>
      <c r="QH57" s="330"/>
      <c r="QI57" s="330"/>
      <c r="QJ57" s="330"/>
      <c r="QK57" s="330"/>
      <c r="QL57" s="330"/>
      <c r="QM57" s="330"/>
      <c r="QN57" s="330"/>
      <c r="QO57" s="330"/>
      <c r="QP57" s="330"/>
      <c r="QQ57" s="330"/>
      <c r="QR57" s="330"/>
      <c r="QS57" s="330"/>
      <c r="QT57" s="328"/>
      <c r="QU57" s="330"/>
      <c r="QV57" s="330"/>
      <c r="QW57" s="330"/>
      <c r="QX57" s="330"/>
      <c r="QY57" s="330"/>
      <c r="QZ57" s="330"/>
      <c r="RA57" s="330"/>
      <c r="RB57" s="330"/>
      <c r="RC57" s="330"/>
      <c r="RD57" s="330"/>
      <c r="RE57" s="330"/>
      <c r="RF57" s="330"/>
      <c r="RG57" s="328"/>
      <c r="RH57" s="330"/>
      <c r="RI57" s="330"/>
      <c r="RJ57" s="330"/>
      <c r="RK57" s="330"/>
      <c r="RL57" s="330"/>
      <c r="RM57" s="330"/>
      <c r="RN57" s="330"/>
      <c r="RO57" s="330"/>
      <c r="RP57" s="330"/>
      <c r="RQ57" s="330"/>
      <c r="RR57" s="330"/>
      <c r="RS57" s="330"/>
      <c r="RT57" s="328"/>
      <c r="RU57" s="330"/>
      <c r="RV57" s="330"/>
      <c r="RW57" s="330"/>
      <c r="RX57" s="330"/>
      <c r="RY57" s="330"/>
      <c r="RZ57" s="330"/>
      <c r="SA57" s="330"/>
      <c r="SB57" s="330"/>
      <c r="SC57" s="330"/>
      <c r="SD57" s="330"/>
      <c r="SE57" s="330"/>
      <c r="SF57" s="330"/>
      <c r="SG57" s="328"/>
      <c r="SH57" s="330"/>
      <c r="SI57" s="330"/>
      <c r="SJ57" s="330"/>
      <c r="SK57" s="330"/>
      <c r="SL57" s="330"/>
      <c r="SM57" s="330"/>
      <c r="SN57" s="330"/>
      <c r="SO57" s="330"/>
      <c r="SP57" s="330"/>
      <c r="SQ57" s="330"/>
      <c r="SR57" s="330"/>
      <c r="SS57" s="330"/>
      <c r="ST57" s="328"/>
      <c r="SU57" s="330"/>
      <c r="SV57" s="330"/>
      <c r="SW57" s="330"/>
      <c r="SX57" s="330"/>
      <c r="SY57" s="330"/>
      <c r="SZ57" s="330"/>
      <c r="TA57" s="330"/>
      <c r="TB57" s="330"/>
      <c r="TC57" s="330"/>
      <c r="TD57" s="330"/>
      <c r="TE57" s="330"/>
      <c r="TF57" s="330"/>
      <c r="TG57" s="328"/>
      <c r="TH57" s="330"/>
      <c r="TI57" s="330"/>
      <c r="TJ57" s="330"/>
      <c r="TK57" s="330"/>
      <c r="TL57" s="330"/>
      <c r="TM57" s="330"/>
      <c r="TN57" s="330"/>
      <c r="TO57" s="330"/>
      <c r="TP57" s="330"/>
      <c r="TQ57" s="330"/>
      <c r="TR57" s="330"/>
      <c r="TS57" s="330"/>
      <c r="TT57" s="328"/>
      <c r="TU57" s="330"/>
      <c r="TV57" s="330"/>
      <c r="TW57" s="330"/>
      <c r="TX57" s="330"/>
      <c r="TY57" s="330"/>
      <c r="TZ57" s="330"/>
      <c r="UA57" s="330"/>
      <c r="UB57" s="330"/>
      <c r="UC57" s="330"/>
      <c r="UD57" s="330"/>
      <c r="UE57" s="330"/>
      <c r="UF57" s="330"/>
      <c r="UG57" s="328"/>
      <c r="UH57" s="330"/>
      <c r="UI57" s="330"/>
      <c r="UJ57" s="330"/>
      <c r="UK57" s="330"/>
      <c r="UL57" s="330"/>
      <c r="UM57" s="330"/>
      <c r="UN57" s="330"/>
      <c r="UO57" s="330"/>
      <c r="UP57" s="330"/>
      <c r="UQ57" s="330"/>
      <c r="UR57" s="330"/>
      <c r="US57" s="330"/>
      <c r="UT57" s="328"/>
      <c r="UU57" s="330"/>
      <c r="UV57" s="330"/>
      <c r="UW57" s="330"/>
      <c r="UX57" s="330"/>
      <c r="UY57" s="330"/>
      <c r="UZ57" s="330"/>
      <c r="VA57" s="330"/>
      <c r="VB57" s="330"/>
      <c r="VC57" s="330"/>
      <c r="VD57" s="330"/>
      <c r="VE57" s="330"/>
      <c r="VF57" s="330"/>
      <c r="VG57" s="328"/>
      <c r="VH57" s="330"/>
      <c r="VI57" s="330"/>
      <c r="VJ57" s="330"/>
      <c r="VK57" s="330"/>
      <c r="VL57" s="330"/>
      <c r="VM57" s="330"/>
      <c r="VN57" s="330"/>
      <c r="VO57" s="330"/>
      <c r="VP57" s="330"/>
      <c r="VQ57" s="330"/>
      <c r="VR57" s="330"/>
      <c r="VS57" s="330"/>
      <c r="VT57" s="328"/>
      <c r="VU57" s="330"/>
      <c r="VV57" s="330"/>
      <c r="VW57" s="330"/>
      <c r="VX57" s="330"/>
      <c r="VY57" s="330"/>
      <c r="VZ57" s="330"/>
      <c r="WA57" s="330"/>
      <c r="WB57" s="330"/>
      <c r="WC57" s="330"/>
      <c r="WD57" s="330"/>
      <c r="WE57" s="330"/>
      <c r="WF57" s="330"/>
      <c r="WG57" s="328"/>
      <c r="WH57" s="330"/>
      <c r="WI57" s="330"/>
      <c r="WJ57" s="330"/>
      <c r="WK57" s="330"/>
      <c r="WL57" s="330"/>
      <c r="WM57" s="330"/>
      <c r="WN57" s="330"/>
      <c r="WO57" s="330"/>
      <c r="WP57" s="330"/>
      <c r="WQ57" s="330"/>
      <c r="WR57" s="330"/>
      <c r="WS57" s="330"/>
      <c r="WT57" s="328"/>
      <c r="WU57" s="330"/>
      <c r="WV57" s="330"/>
      <c r="WW57" s="330"/>
      <c r="WX57" s="330"/>
      <c r="WY57" s="330"/>
      <c r="WZ57" s="330"/>
      <c r="XA57" s="330"/>
      <c r="XB57" s="330"/>
      <c r="XC57" s="330"/>
      <c r="XD57" s="330"/>
      <c r="XE57" s="330"/>
      <c r="XF57" s="330"/>
      <c r="XG57" s="328"/>
      <c r="XH57" s="330"/>
      <c r="XI57" s="330"/>
      <c r="XJ57" s="330"/>
      <c r="XK57" s="330"/>
      <c r="XL57" s="330"/>
      <c r="XM57" s="330"/>
      <c r="XN57" s="330"/>
      <c r="XO57" s="330"/>
      <c r="XP57" s="330"/>
      <c r="XQ57" s="330"/>
      <c r="XR57" s="330"/>
      <c r="XS57" s="330"/>
      <c r="XT57" s="328"/>
      <c r="XU57" s="330"/>
      <c r="XV57" s="330"/>
      <c r="XW57" s="330"/>
      <c r="XX57" s="330"/>
      <c r="XY57" s="330"/>
      <c r="XZ57" s="330"/>
      <c r="YA57" s="330"/>
      <c r="YB57" s="330"/>
      <c r="YC57" s="330"/>
      <c r="YD57" s="330"/>
      <c r="YE57" s="330"/>
      <c r="YF57" s="330"/>
      <c r="YG57" s="328"/>
      <c r="YH57" s="330"/>
      <c r="YI57" s="330"/>
      <c r="YJ57" s="330"/>
      <c r="YK57" s="330"/>
      <c r="YL57" s="330"/>
      <c r="YM57" s="330"/>
      <c r="YN57" s="330"/>
      <c r="YO57" s="330"/>
      <c r="YP57" s="330"/>
      <c r="YQ57" s="330"/>
      <c r="YR57" s="330"/>
      <c r="YS57" s="330"/>
      <c r="YT57" s="328"/>
      <c r="YU57" s="330"/>
      <c r="YV57" s="330"/>
      <c r="YW57" s="330"/>
      <c r="YX57" s="330"/>
      <c r="YY57" s="330"/>
      <c r="YZ57" s="330"/>
      <c r="ZA57" s="330"/>
      <c r="ZB57" s="330"/>
      <c r="ZC57" s="330"/>
      <c r="ZD57" s="330"/>
      <c r="ZE57" s="330"/>
      <c r="ZF57" s="330"/>
      <c r="ZG57" s="328"/>
      <c r="ZH57" s="330"/>
      <c r="ZI57" s="330"/>
      <c r="ZJ57" s="330"/>
      <c r="ZK57" s="330"/>
      <c r="ZL57" s="330"/>
      <c r="ZM57" s="330"/>
      <c r="ZN57" s="330"/>
      <c r="ZO57" s="330"/>
      <c r="ZP57" s="330"/>
      <c r="ZQ57" s="330"/>
      <c r="ZR57" s="330"/>
      <c r="ZS57" s="330"/>
      <c r="ZT57" s="328"/>
      <c r="ZU57" s="330"/>
      <c r="ZV57" s="330"/>
      <c r="ZW57" s="330"/>
      <c r="ZX57" s="330"/>
      <c r="ZY57" s="330"/>
      <c r="ZZ57" s="330"/>
      <c r="AAA57" s="330"/>
      <c r="AAB57" s="330"/>
      <c r="AAC57" s="330"/>
      <c r="AAD57" s="330"/>
      <c r="AAE57" s="330"/>
      <c r="AAF57" s="330"/>
      <c r="AAG57" s="328"/>
      <c r="AAH57" s="330"/>
      <c r="AAI57" s="330"/>
      <c r="AAJ57" s="330"/>
      <c r="AAK57" s="330"/>
      <c r="AAL57" s="330"/>
      <c r="AAM57" s="330"/>
      <c r="AAN57" s="330"/>
      <c r="AAO57" s="330"/>
      <c r="AAP57" s="330"/>
      <c r="AAQ57" s="330"/>
      <c r="AAR57" s="330"/>
      <c r="AAS57" s="330"/>
      <c r="AAT57" s="328"/>
      <c r="AAU57" s="330"/>
      <c r="AAV57" s="330"/>
      <c r="AAW57" s="330"/>
      <c r="AAX57" s="330"/>
      <c r="AAY57" s="330"/>
      <c r="AAZ57" s="330"/>
      <c r="ABA57" s="330"/>
      <c r="ABB57" s="330"/>
      <c r="ABC57" s="330"/>
      <c r="ABD57" s="330"/>
      <c r="ABE57" s="330"/>
      <c r="ABF57" s="330"/>
      <c r="ABG57" s="328"/>
      <c r="ABH57" s="330"/>
      <c r="ABI57" s="330"/>
      <c r="ABJ57" s="330"/>
      <c r="ABK57" s="330"/>
      <c r="ABL57" s="330"/>
      <c r="ABM57" s="330"/>
      <c r="ABN57" s="330"/>
      <c r="ABO57" s="330"/>
      <c r="ABP57" s="330"/>
      <c r="ABQ57" s="330"/>
      <c r="ABR57" s="330"/>
      <c r="ABS57" s="330"/>
      <c r="ABT57" s="328"/>
      <c r="ABU57" s="330"/>
      <c r="ABV57" s="330"/>
      <c r="ABW57" s="330"/>
      <c r="ABX57" s="330"/>
      <c r="ABY57" s="330"/>
      <c r="ABZ57" s="330"/>
      <c r="ACA57" s="330"/>
      <c r="ACB57" s="330"/>
      <c r="ACC57" s="330"/>
      <c r="ACD57" s="330"/>
      <c r="ACE57" s="330"/>
      <c r="ACF57" s="330"/>
      <c r="ACG57" s="328"/>
      <c r="ACH57" s="330"/>
      <c r="ACI57" s="330"/>
      <c r="ACJ57" s="330"/>
      <c r="ACK57" s="330"/>
      <c r="ACL57" s="330"/>
      <c r="ACM57" s="330"/>
      <c r="ACN57" s="330"/>
      <c r="ACO57" s="330"/>
      <c r="ACP57" s="330"/>
      <c r="ACQ57" s="330"/>
      <c r="ACR57" s="330"/>
      <c r="ACS57" s="330"/>
      <c r="ACT57" s="328"/>
      <c r="ACU57" s="330"/>
      <c r="ACV57" s="330"/>
      <c r="ACW57" s="330"/>
      <c r="ACX57" s="330"/>
      <c r="ACY57" s="330"/>
      <c r="ACZ57" s="330"/>
      <c r="ADA57" s="330"/>
      <c r="ADB57" s="330"/>
      <c r="ADC57" s="330"/>
      <c r="ADD57" s="330"/>
      <c r="ADE57" s="330"/>
      <c r="ADF57" s="330"/>
      <c r="ADG57" s="328"/>
      <c r="ADH57" s="330"/>
      <c r="ADI57" s="330"/>
      <c r="ADJ57" s="330"/>
      <c r="ADK57" s="330"/>
      <c r="ADL57" s="330"/>
      <c r="ADM57" s="330"/>
      <c r="ADN57" s="330"/>
      <c r="ADO57" s="330"/>
      <c r="ADP57" s="330"/>
      <c r="ADQ57" s="330"/>
      <c r="ADR57" s="330"/>
      <c r="ADS57" s="330"/>
      <c r="ADT57" s="328"/>
      <c r="ADU57" s="330"/>
      <c r="ADV57" s="330"/>
      <c r="ADW57" s="330"/>
      <c r="ADX57" s="330"/>
      <c r="ADY57" s="330"/>
      <c r="ADZ57" s="330"/>
      <c r="AEA57" s="330"/>
      <c r="AEB57" s="330"/>
      <c r="AEC57" s="330"/>
      <c r="AED57" s="330"/>
      <c r="AEE57" s="330"/>
      <c r="AEF57" s="330"/>
      <c r="AEG57" s="328"/>
      <c r="AEH57" s="330"/>
      <c r="AEI57" s="330"/>
      <c r="AEJ57" s="330"/>
      <c r="AEK57" s="330"/>
      <c r="AEL57" s="330"/>
      <c r="AEM57" s="330"/>
      <c r="AEN57" s="330"/>
      <c r="AEO57" s="330"/>
      <c r="AEP57" s="330"/>
      <c r="AEQ57" s="330"/>
      <c r="AER57" s="330"/>
      <c r="AES57" s="330"/>
      <c r="AET57" s="328"/>
      <c r="AEU57" s="330"/>
      <c r="AEV57" s="330"/>
      <c r="AEW57" s="330"/>
      <c r="AEX57" s="330"/>
      <c r="AEY57" s="330"/>
      <c r="AEZ57" s="330"/>
      <c r="AFA57" s="330"/>
      <c r="AFB57" s="330"/>
      <c r="AFC57" s="330"/>
      <c r="AFD57" s="330"/>
      <c r="AFE57" s="330"/>
      <c r="AFF57" s="330"/>
      <c r="AFG57" s="328"/>
      <c r="AFH57" s="330"/>
      <c r="AFI57" s="330"/>
      <c r="AFJ57" s="330"/>
      <c r="AFK57" s="330"/>
      <c r="AFL57" s="330"/>
      <c r="AFM57" s="330"/>
      <c r="AFN57" s="330"/>
      <c r="AFO57" s="330"/>
      <c r="AFP57" s="330"/>
      <c r="AFQ57" s="330"/>
      <c r="AFR57" s="330"/>
      <c r="AFS57" s="330"/>
      <c r="AFT57" s="328"/>
      <c r="AFU57" s="330"/>
      <c r="AFV57" s="330"/>
      <c r="AFW57" s="330"/>
      <c r="AFX57" s="330"/>
      <c r="AFY57" s="330"/>
      <c r="AFZ57" s="330"/>
      <c r="AGA57" s="330"/>
      <c r="AGB57" s="330"/>
      <c r="AGC57" s="330"/>
      <c r="AGD57" s="330"/>
      <c r="AGE57" s="330"/>
      <c r="AGF57" s="330"/>
      <c r="AGG57" s="328"/>
      <c r="AGH57" s="330"/>
      <c r="AGI57" s="330"/>
      <c r="AGJ57" s="330"/>
      <c r="AGK57" s="330"/>
      <c r="AGL57" s="330"/>
      <c r="AGM57" s="330"/>
      <c r="AGN57" s="330"/>
      <c r="AGO57" s="330"/>
      <c r="AGP57" s="330"/>
      <c r="AGQ57" s="330"/>
      <c r="AGR57" s="330"/>
      <c r="AGS57" s="330"/>
      <c r="AGT57" s="328"/>
      <c r="AGU57" s="330"/>
      <c r="AGV57" s="330"/>
      <c r="AGW57" s="330"/>
      <c r="AGX57" s="330"/>
      <c r="AGY57" s="330"/>
      <c r="AGZ57" s="330"/>
      <c r="AHA57" s="330"/>
      <c r="AHB57" s="330"/>
      <c r="AHC57" s="330"/>
      <c r="AHD57" s="330"/>
      <c r="AHE57" s="330"/>
      <c r="AHF57" s="330"/>
      <c r="AHG57" s="328"/>
      <c r="AHH57" s="330"/>
      <c r="AHI57" s="330"/>
      <c r="AHJ57" s="330"/>
      <c r="AHK57" s="330"/>
      <c r="AHL57" s="330"/>
      <c r="AHM57" s="330"/>
      <c r="AHN57" s="330"/>
      <c r="AHO57" s="330"/>
      <c r="AHP57" s="330"/>
      <c r="AHQ57" s="330"/>
      <c r="AHR57" s="330"/>
      <c r="AHS57" s="330"/>
      <c r="AHT57" s="328"/>
      <c r="AHU57" s="330"/>
      <c r="AHV57" s="330"/>
      <c r="AHW57" s="330"/>
      <c r="AHX57" s="330"/>
      <c r="AHY57" s="330"/>
      <c r="AHZ57" s="330"/>
      <c r="AIA57" s="330"/>
      <c r="AIB57" s="330"/>
      <c r="AIC57" s="330"/>
      <c r="AID57" s="330"/>
      <c r="AIE57" s="330"/>
      <c r="AIF57" s="330"/>
      <c r="AIG57" s="328"/>
      <c r="AIH57" s="330"/>
      <c r="AII57" s="330"/>
      <c r="AIJ57" s="330"/>
      <c r="AIK57" s="330"/>
      <c r="AIL57" s="330"/>
      <c r="AIM57" s="330"/>
      <c r="AIN57" s="330"/>
      <c r="AIO57" s="330"/>
      <c r="AIP57" s="330"/>
      <c r="AIQ57" s="330"/>
      <c r="AIR57" s="330"/>
      <c r="AIS57" s="330"/>
      <c r="AIT57" s="328"/>
      <c r="AIU57" s="330"/>
      <c r="AIV57" s="330"/>
      <c r="AIW57" s="330"/>
      <c r="AIX57" s="330"/>
      <c r="AIY57" s="330"/>
      <c r="AIZ57" s="330"/>
      <c r="AJA57" s="330"/>
      <c r="AJB57" s="330"/>
      <c r="AJC57" s="330"/>
      <c r="AJD57" s="330"/>
      <c r="AJE57" s="330"/>
      <c r="AJF57" s="330"/>
      <c r="AJG57" s="328"/>
      <c r="AJH57" s="330"/>
      <c r="AJI57" s="330"/>
      <c r="AJJ57" s="330"/>
      <c r="AJK57" s="330"/>
      <c r="AJL57" s="330"/>
      <c r="AJM57" s="330"/>
      <c r="AJN57" s="330"/>
      <c r="AJO57" s="330"/>
      <c r="AJP57" s="330"/>
      <c r="AJQ57" s="330"/>
      <c r="AJR57" s="330"/>
      <c r="AJS57" s="330"/>
      <c r="AJT57" s="328"/>
      <c r="AJU57" s="330"/>
      <c r="AJV57" s="330"/>
      <c r="AJW57" s="330"/>
      <c r="AJX57" s="330"/>
      <c r="AJY57" s="330"/>
      <c r="AJZ57" s="330"/>
      <c r="AKA57" s="330"/>
      <c r="AKB57" s="330"/>
      <c r="AKC57" s="330"/>
      <c r="AKD57" s="330"/>
      <c r="AKE57" s="330"/>
      <c r="AKF57" s="330"/>
      <c r="AKG57" s="328"/>
      <c r="AKH57" s="330"/>
      <c r="AKI57" s="330"/>
      <c r="AKJ57" s="330"/>
      <c r="AKK57" s="330"/>
      <c r="AKL57" s="330"/>
      <c r="AKM57" s="330"/>
      <c r="AKN57" s="330"/>
      <c r="AKO57" s="330"/>
      <c r="AKP57" s="330"/>
      <c r="AKQ57" s="330"/>
      <c r="AKR57" s="330"/>
      <c r="AKS57" s="330"/>
      <c r="AKT57" s="328"/>
      <c r="AKU57" s="330"/>
      <c r="AKV57" s="330"/>
      <c r="AKW57" s="330"/>
      <c r="AKX57" s="330"/>
      <c r="AKY57" s="330"/>
      <c r="AKZ57" s="330"/>
      <c r="ALA57" s="330"/>
      <c r="ALB57" s="330"/>
      <c r="ALC57" s="330"/>
      <c r="ALD57" s="330"/>
      <c r="ALE57" s="330"/>
      <c r="ALF57" s="330"/>
      <c r="ALG57" s="328"/>
      <c r="ALH57" s="330"/>
      <c r="ALI57" s="330"/>
      <c r="ALJ57" s="330"/>
      <c r="ALK57" s="330"/>
      <c r="ALL57" s="330"/>
      <c r="ALM57" s="330"/>
      <c r="ALN57" s="330"/>
      <c r="ALO57" s="330"/>
      <c r="ALP57" s="330"/>
      <c r="ALQ57" s="330"/>
      <c r="ALR57" s="330"/>
      <c r="ALS57" s="330"/>
      <c r="ALT57" s="328"/>
      <c r="ALU57" s="330"/>
      <c r="ALV57" s="330"/>
      <c r="ALW57" s="330"/>
      <c r="ALX57" s="330"/>
      <c r="ALY57" s="330"/>
      <c r="ALZ57" s="330"/>
      <c r="AMA57" s="330"/>
      <c r="AMB57" s="330"/>
      <c r="AMC57" s="330"/>
      <c r="AMD57" s="330"/>
      <c r="AME57" s="330"/>
      <c r="AMF57" s="330"/>
      <c r="AMG57" s="328"/>
      <c r="AMH57" s="330"/>
      <c r="AMI57" s="330"/>
      <c r="AMJ57" s="330"/>
      <c r="AMK57" s="330"/>
      <c r="AML57" s="330"/>
      <c r="AMM57" s="330"/>
      <c r="AMN57" s="330"/>
      <c r="AMO57" s="330"/>
      <c r="AMP57" s="330"/>
      <c r="AMQ57" s="330"/>
      <c r="AMR57" s="330"/>
      <c r="AMS57" s="330"/>
      <c r="AMT57" s="328"/>
      <c r="AMU57" s="330"/>
      <c r="AMV57" s="330"/>
      <c r="AMW57" s="330"/>
      <c r="AMX57" s="330"/>
      <c r="AMY57" s="330"/>
      <c r="AMZ57" s="330"/>
      <c r="ANA57" s="330"/>
      <c r="ANB57" s="330"/>
      <c r="ANC57" s="330"/>
      <c r="AND57" s="330"/>
      <c r="ANE57" s="330"/>
      <c r="ANF57" s="330"/>
      <c r="ANG57" s="328"/>
      <c r="ANH57" s="330"/>
      <c r="ANI57" s="330"/>
      <c r="ANJ57" s="330"/>
      <c r="ANK57" s="330"/>
      <c r="ANL57" s="330"/>
      <c r="ANM57" s="330"/>
      <c r="ANN57" s="330"/>
      <c r="ANO57" s="330"/>
      <c r="ANP57" s="330"/>
      <c r="ANQ57" s="330"/>
      <c r="ANR57" s="330"/>
      <c r="ANS57" s="330"/>
      <c r="ANT57" s="328"/>
      <c r="ANU57" s="330"/>
      <c r="ANV57" s="330"/>
      <c r="ANW57" s="330"/>
      <c r="ANX57" s="330"/>
      <c r="ANY57" s="330"/>
      <c r="ANZ57" s="330"/>
      <c r="AOA57" s="330"/>
      <c r="AOB57" s="330"/>
      <c r="AOC57" s="330"/>
      <c r="AOD57" s="330"/>
      <c r="AOE57" s="330"/>
      <c r="AOF57" s="330"/>
      <c r="AOG57" s="328"/>
      <c r="AOH57" s="330"/>
      <c r="AOI57" s="330"/>
      <c r="AOJ57" s="330"/>
      <c r="AOK57" s="330"/>
      <c r="AOL57" s="330"/>
      <c r="AOM57" s="330"/>
      <c r="AON57" s="330"/>
      <c r="AOO57" s="330"/>
      <c r="AOP57" s="330"/>
      <c r="AOQ57" s="330"/>
      <c r="AOR57" s="330"/>
      <c r="AOS57" s="330"/>
      <c r="AOT57" s="328"/>
      <c r="AOU57" s="330"/>
      <c r="AOV57" s="330"/>
      <c r="AOW57" s="330"/>
      <c r="AOX57" s="330"/>
      <c r="AOY57" s="330"/>
      <c r="AOZ57" s="330"/>
      <c r="APA57" s="330"/>
      <c r="APB57" s="330"/>
      <c r="APC57" s="330"/>
      <c r="APD57" s="330"/>
      <c r="APE57" s="330"/>
      <c r="APF57" s="330"/>
      <c r="APG57" s="328"/>
      <c r="APH57" s="330"/>
      <c r="API57" s="330"/>
      <c r="APJ57" s="330"/>
      <c r="APK57" s="330"/>
      <c r="APL57" s="330"/>
      <c r="APM57" s="330"/>
      <c r="APN57" s="330"/>
      <c r="APO57" s="330"/>
      <c r="APP57" s="330"/>
      <c r="APQ57" s="330"/>
      <c r="APR57" s="330"/>
      <c r="APS57" s="330"/>
      <c r="APT57" s="328"/>
      <c r="APU57" s="330"/>
      <c r="APV57" s="330"/>
      <c r="APW57" s="330"/>
      <c r="APX57" s="330"/>
      <c r="APY57" s="330"/>
      <c r="APZ57" s="330"/>
      <c r="AQA57" s="330"/>
      <c r="AQB57" s="330"/>
      <c r="AQC57" s="330"/>
      <c r="AQD57" s="330"/>
      <c r="AQE57" s="330"/>
      <c r="AQF57" s="330"/>
      <c r="AQG57" s="328"/>
      <c r="AQH57" s="330"/>
      <c r="AQI57" s="330"/>
      <c r="AQJ57" s="330"/>
      <c r="AQK57" s="330"/>
      <c r="AQL57" s="330"/>
      <c r="AQM57" s="330"/>
      <c r="AQN57" s="330"/>
      <c r="AQO57" s="330"/>
      <c r="AQP57" s="330"/>
      <c r="AQQ57" s="330"/>
      <c r="AQR57" s="330"/>
      <c r="AQS57" s="330"/>
      <c r="AQT57" s="328"/>
      <c r="AQU57" s="330"/>
      <c r="AQV57" s="330"/>
      <c r="AQW57" s="330"/>
      <c r="AQX57" s="330"/>
      <c r="AQY57" s="330"/>
      <c r="AQZ57" s="330"/>
      <c r="ARA57" s="330"/>
      <c r="ARB57" s="330"/>
      <c r="ARC57" s="330"/>
      <c r="ARD57" s="330"/>
      <c r="ARE57" s="330"/>
      <c r="ARF57" s="330"/>
      <c r="ARG57" s="328"/>
      <c r="ARH57" s="330"/>
      <c r="ARI57" s="330"/>
      <c r="ARJ57" s="330"/>
      <c r="ARK57" s="330"/>
      <c r="ARL57" s="330"/>
      <c r="ARM57" s="330"/>
      <c r="ARN57" s="330"/>
      <c r="ARO57" s="330"/>
      <c r="ARP57" s="330"/>
      <c r="ARQ57" s="330"/>
      <c r="ARR57" s="330"/>
      <c r="ARS57" s="330"/>
      <c r="ART57" s="328"/>
      <c r="ARU57" s="330"/>
      <c r="ARV57" s="330"/>
      <c r="ARW57" s="330"/>
      <c r="ARX57" s="330"/>
      <c r="ARY57" s="330"/>
      <c r="ARZ57" s="330"/>
      <c r="ASA57" s="330"/>
      <c r="ASB57" s="330"/>
      <c r="ASC57" s="330"/>
      <c r="ASD57" s="330"/>
      <c r="ASE57" s="330"/>
      <c r="ASF57" s="330"/>
      <c r="ASG57" s="328"/>
      <c r="ASH57" s="330"/>
      <c r="ASI57" s="330"/>
      <c r="ASJ57" s="330"/>
      <c r="ASK57" s="330"/>
      <c r="ASL57" s="330"/>
      <c r="ASM57" s="330"/>
      <c r="ASN57" s="330"/>
      <c r="ASO57" s="330"/>
      <c r="ASP57" s="330"/>
      <c r="ASQ57" s="330"/>
      <c r="ASR57" s="330"/>
      <c r="ASS57" s="330"/>
      <c r="AST57" s="328"/>
      <c r="ASU57" s="330"/>
      <c r="ASV57" s="330"/>
      <c r="ASW57" s="330"/>
      <c r="ASX57" s="330"/>
      <c r="ASY57" s="330"/>
      <c r="ASZ57" s="330"/>
      <c r="ATA57" s="330"/>
      <c r="ATB57" s="330"/>
      <c r="ATC57" s="330"/>
      <c r="ATD57" s="330"/>
      <c r="ATE57" s="330"/>
      <c r="ATF57" s="330"/>
      <c r="ATG57" s="328"/>
      <c r="ATH57" s="330"/>
      <c r="ATI57" s="330"/>
      <c r="ATJ57" s="330"/>
      <c r="ATK57" s="330"/>
      <c r="ATL57" s="330"/>
      <c r="ATM57" s="330"/>
      <c r="ATN57" s="330"/>
      <c r="ATO57" s="330"/>
      <c r="ATP57" s="330"/>
      <c r="ATQ57" s="330"/>
      <c r="ATR57" s="330"/>
      <c r="ATS57" s="330"/>
      <c r="ATT57" s="328"/>
      <c r="ATU57" s="330"/>
      <c r="ATV57" s="330"/>
      <c r="ATW57" s="330"/>
      <c r="ATX57" s="330"/>
      <c r="ATY57" s="330"/>
      <c r="ATZ57" s="330"/>
      <c r="AUA57" s="330"/>
      <c r="AUB57" s="330"/>
      <c r="AUC57" s="330"/>
      <c r="AUD57" s="330"/>
      <c r="AUE57" s="330"/>
      <c r="AUF57" s="330"/>
      <c r="AUG57" s="328"/>
      <c r="AUH57" s="330"/>
      <c r="AUI57" s="330"/>
      <c r="AUJ57" s="330"/>
      <c r="AUK57" s="330"/>
      <c r="AUL57" s="330"/>
      <c r="AUM57" s="330"/>
      <c r="AUN57" s="330"/>
      <c r="AUO57" s="330"/>
      <c r="AUP57" s="330"/>
      <c r="AUQ57" s="330"/>
      <c r="AUR57" s="330"/>
      <c r="AUS57" s="330"/>
      <c r="AUT57" s="328"/>
      <c r="AUU57" s="330"/>
      <c r="AUV57" s="330"/>
      <c r="AUW57" s="330"/>
      <c r="AUX57" s="330"/>
      <c r="AUY57" s="330"/>
      <c r="AUZ57" s="330"/>
      <c r="AVA57" s="330"/>
      <c r="AVB57" s="330"/>
      <c r="AVC57" s="330"/>
      <c r="AVD57" s="330"/>
      <c r="AVE57" s="330"/>
      <c r="AVF57" s="330"/>
      <c r="AVG57" s="328"/>
      <c r="AVH57" s="330"/>
      <c r="AVI57" s="330"/>
      <c r="AVJ57" s="330"/>
      <c r="AVK57" s="330"/>
      <c r="AVL57" s="330"/>
      <c r="AVM57" s="330"/>
      <c r="AVN57" s="330"/>
      <c r="AVO57" s="330"/>
      <c r="AVP57" s="330"/>
      <c r="AVQ57" s="330"/>
      <c r="AVR57" s="330"/>
      <c r="AVS57" s="330"/>
      <c r="AVT57" s="328"/>
      <c r="AVU57" s="330"/>
      <c r="AVV57" s="330"/>
      <c r="AVW57" s="330"/>
      <c r="AVX57" s="330"/>
      <c r="AVY57" s="330"/>
      <c r="AVZ57" s="330"/>
      <c r="AWA57" s="330"/>
      <c r="AWB57" s="330"/>
      <c r="AWC57" s="330"/>
      <c r="AWD57" s="330"/>
      <c r="AWE57" s="330"/>
      <c r="AWF57" s="330"/>
      <c r="AWG57" s="328"/>
      <c r="AWH57" s="330"/>
      <c r="AWI57" s="330"/>
      <c r="AWJ57" s="330"/>
      <c r="AWK57" s="330"/>
      <c r="AWL57" s="330"/>
      <c r="AWM57" s="330"/>
      <c r="AWN57" s="330"/>
      <c r="AWO57" s="330"/>
      <c r="AWP57" s="330"/>
      <c r="AWQ57" s="330"/>
      <c r="AWR57" s="330"/>
      <c r="AWS57" s="330"/>
      <c r="AWT57" s="328"/>
      <c r="AWU57" s="330"/>
      <c r="AWV57" s="330"/>
      <c r="AWW57" s="330"/>
      <c r="AWX57" s="330"/>
      <c r="AWY57" s="330"/>
      <c r="AWZ57" s="330"/>
      <c r="AXA57" s="330"/>
      <c r="AXB57" s="330"/>
      <c r="AXC57" s="330"/>
      <c r="AXD57" s="330"/>
      <c r="AXE57" s="330"/>
      <c r="AXF57" s="330"/>
      <c r="AXG57" s="328"/>
      <c r="AXH57" s="330"/>
      <c r="AXI57" s="330"/>
      <c r="AXJ57" s="330"/>
      <c r="AXK57" s="330"/>
      <c r="AXL57" s="330"/>
      <c r="AXM57" s="330"/>
      <c r="AXN57" s="330"/>
      <c r="AXO57" s="330"/>
      <c r="AXP57" s="330"/>
      <c r="AXQ57" s="330"/>
      <c r="AXR57" s="330"/>
      <c r="AXS57" s="330"/>
      <c r="AXT57" s="328"/>
      <c r="AXU57" s="330"/>
      <c r="AXV57" s="330"/>
      <c r="AXW57" s="330"/>
      <c r="AXX57" s="330"/>
      <c r="AXY57" s="330"/>
      <c r="AXZ57" s="330"/>
      <c r="AYA57" s="330"/>
      <c r="AYB57" s="330"/>
      <c r="AYC57" s="330"/>
      <c r="AYD57" s="330"/>
      <c r="AYE57" s="330"/>
      <c r="AYF57" s="330"/>
      <c r="AYG57" s="328"/>
      <c r="AYH57" s="330"/>
      <c r="AYI57" s="330"/>
      <c r="AYJ57" s="330"/>
      <c r="AYK57" s="330"/>
      <c r="AYL57" s="330"/>
      <c r="AYM57" s="330"/>
      <c r="AYN57" s="330"/>
      <c r="AYO57" s="330"/>
      <c r="AYP57" s="330"/>
      <c r="AYQ57" s="330"/>
      <c r="AYR57" s="330"/>
      <c r="AYS57" s="330"/>
      <c r="AYT57" s="328"/>
      <c r="AYU57" s="330"/>
      <c r="AYV57" s="330"/>
      <c r="AYW57" s="330"/>
      <c r="AYX57" s="330"/>
      <c r="AYY57" s="330"/>
      <c r="AYZ57" s="330"/>
      <c r="AZA57" s="330"/>
      <c r="AZB57" s="330"/>
      <c r="AZC57" s="330"/>
      <c r="AZD57" s="330"/>
      <c r="AZE57" s="330"/>
      <c r="AZF57" s="330"/>
      <c r="AZG57" s="328"/>
      <c r="AZH57" s="330"/>
      <c r="AZI57" s="330"/>
      <c r="AZJ57" s="330"/>
      <c r="AZK57" s="330"/>
      <c r="AZL57" s="330"/>
      <c r="AZM57" s="330"/>
      <c r="AZN57" s="330"/>
      <c r="AZO57" s="330"/>
      <c r="AZP57" s="330"/>
      <c r="AZQ57" s="330"/>
      <c r="AZR57" s="330"/>
      <c r="AZS57" s="330"/>
      <c r="AZT57" s="328"/>
      <c r="AZU57" s="330"/>
      <c r="AZV57" s="330"/>
      <c r="AZW57" s="330"/>
      <c r="AZX57" s="330"/>
      <c r="AZY57" s="330"/>
      <c r="AZZ57" s="330"/>
      <c r="BAA57" s="330"/>
      <c r="BAB57" s="330"/>
      <c r="BAC57" s="330"/>
      <c r="BAD57" s="330"/>
      <c r="BAE57" s="330"/>
      <c r="BAF57" s="330"/>
      <c r="BAG57" s="328"/>
      <c r="BAH57" s="330"/>
      <c r="BAI57" s="330"/>
      <c r="BAJ57" s="330"/>
      <c r="BAK57" s="330"/>
      <c r="BAL57" s="330"/>
      <c r="BAM57" s="330"/>
      <c r="BAN57" s="330"/>
      <c r="BAO57" s="330"/>
      <c r="BAP57" s="330"/>
      <c r="BAQ57" s="330"/>
      <c r="BAR57" s="330"/>
      <c r="BAS57" s="330"/>
      <c r="BAT57" s="328"/>
      <c r="BAU57" s="330"/>
      <c r="BAV57" s="330"/>
      <c r="BAW57" s="330"/>
      <c r="BAX57" s="330"/>
      <c r="BAY57" s="330"/>
      <c r="BAZ57" s="330"/>
      <c r="BBA57" s="330"/>
      <c r="BBB57" s="330"/>
      <c r="BBC57" s="330"/>
      <c r="BBD57" s="330"/>
      <c r="BBE57" s="330"/>
      <c r="BBF57" s="330"/>
      <c r="BBG57" s="328"/>
      <c r="BBH57" s="330"/>
      <c r="BBI57" s="330"/>
      <c r="BBJ57" s="330"/>
      <c r="BBK57" s="330"/>
      <c r="BBL57" s="330"/>
      <c r="BBM57" s="330"/>
      <c r="BBN57" s="330"/>
      <c r="BBO57" s="330"/>
      <c r="BBP57" s="330"/>
      <c r="BBQ57" s="330"/>
      <c r="BBR57" s="330"/>
      <c r="BBS57" s="330"/>
      <c r="BBT57" s="328"/>
      <c r="BBU57" s="330"/>
      <c r="BBV57" s="330"/>
      <c r="BBW57" s="330"/>
      <c r="BBX57" s="330"/>
      <c r="BBY57" s="330"/>
      <c r="BBZ57" s="330"/>
      <c r="BCA57" s="330"/>
      <c r="BCB57" s="330"/>
      <c r="BCC57" s="330"/>
      <c r="BCD57" s="330"/>
      <c r="BCE57" s="330"/>
      <c r="BCF57" s="330"/>
      <c r="BCG57" s="328"/>
      <c r="BCH57" s="330"/>
      <c r="BCI57" s="330"/>
      <c r="BCJ57" s="330"/>
      <c r="BCK57" s="330"/>
      <c r="BCL57" s="330"/>
      <c r="BCM57" s="330"/>
      <c r="BCN57" s="330"/>
      <c r="BCO57" s="330"/>
      <c r="BCP57" s="330"/>
      <c r="BCQ57" s="330"/>
      <c r="BCR57" s="330"/>
      <c r="BCS57" s="330"/>
      <c r="BCT57" s="328"/>
      <c r="BCU57" s="330"/>
      <c r="BCV57" s="330"/>
      <c r="BCW57" s="330"/>
      <c r="BCX57" s="330"/>
      <c r="BCY57" s="330"/>
      <c r="BCZ57" s="330"/>
      <c r="BDA57" s="330"/>
      <c r="BDB57" s="330"/>
      <c r="BDC57" s="330"/>
      <c r="BDD57" s="330"/>
      <c r="BDE57" s="330"/>
      <c r="BDF57" s="330"/>
      <c r="BDG57" s="328"/>
      <c r="BDH57" s="330"/>
      <c r="BDI57" s="330"/>
      <c r="BDJ57" s="330"/>
      <c r="BDK57" s="330"/>
      <c r="BDL57" s="330"/>
      <c r="BDM57" s="330"/>
      <c r="BDN57" s="330"/>
      <c r="BDO57" s="330"/>
      <c r="BDP57" s="330"/>
      <c r="BDQ57" s="330"/>
      <c r="BDR57" s="330"/>
      <c r="BDS57" s="330"/>
      <c r="BDT57" s="328"/>
      <c r="BDU57" s="330"/>
      <c r="BDV57" s="330"/>
      <c r="BDW57" s="330"/>
      <c r="BDX57" s="330"/>
      <c r="BDY57" s="330"/>
      <c r="BDZ57" s="330"/>
      <c r="BEA57" s="330"/>
      <c r="BEB57" s="330"/>
      <c r="BEC57" s="330"/>
      <c r="BED57" s="330"/>
      <c r="BEE57" s="330"/>
      <c r="BEF57" s="330"/>
      <c r="BEG57" s="328"/>
      <c r="BEH57" s="330"/>
      <c r="BEI57" s="330"/>
      <c r="BEJ57" s="330"/>
      <c r="BEK57" s="330"/>
      <c r="BEL57" s="330"/>
      <c r="BEM57" s="330"/>
      <c r="BEN57" s="330"/>
      <c r="BEO57" s="330"/>
      <c r="BEP57" s="330"/>
      <c r="BEQ57" s="330"/>
      <c r="BER57" s="330"/>
      <c r="BES57" s="330"/>
      <c r="BET57" s="328"/>
      <c r="BEU57" s="330"/>
      <c r="BEV57" s="330"/>
      <c r="BEW57" s="330"/>
      <c r="BEX57" s="330"/>
      <c r="BEY57" s="330"/>
      <c r="BEZ57" s="330"/>
      <c r="BFA57" s="330"/>
      <c r="BFB57" s="330"/>
      <c r="BFC57" s="330"/>
      <c r="BFD57" s="330"/>
      <c r="BFE57" s="330"/>
      <c r="BFF57" s="330"/>
      <c r="BFG57" s="328"/>
      <c r="BFH57" s="330"/>
      <c r="BFI57" s="330"/>
      <c r="BFJ57" s="330"/>
      <c r="BFK57" s="330"/>
      <c r="BFL57" s="330"/>
      <c r="BFM57" s="330"/>
      <c r="BFN57" s="330"/>
      <c r="BFO57" s="330"/>
      <c r="BFP57" s="330"/>
      <c r="BFQ57" s="330"/>
      <c r="BFR57" s="330"/>
      <c r="BFS57" s="330"/>
      <c r="BFT57" s="328"/>
      <c r="BFU57" s="330"/>
      <c r="BFV57" s="330"/>
      <c r="BFW57" s="330"/>
      <c r="BFX57" s="330"/>
      <c r="BFY57" s="330"/>
      <c r="BFZ57" s="330"/>
      <c r="BGA57" s="330"/>
      <c r="BGB57" s="330"/>
      <c r="BGC57" s="330"/>
      <c r="BGD57" s="330"/>
      <c r="BGE57" s="330"/>
      <c r="BGF57" s="330"/>
      <c r="BGG57" s="328"/>
      <c r="BGH57" s="330"/>
      <c r="BGI57" s="330"/>
      <c r="BGJ57" s="330"/>
      <c r="BGK57" s="330"/>
      <c r="BGL57" s="330"/>
      <c r="BGM57" s="330"/>
      <c r="BGN57" s="330"/>
      <c r="BGO57" s="330"/>
      <c r="BGP57" s="330"/>
      <c r="BGQ57" s="330"/>
      <c r="BGR57" s="330"/>
      <c r="BGS57" s="330"/>
      <c r="BGT57" s="328"/>
      <c r="BGU57" s="330"/>
      <c r="BGV57" s="330"/>
      <c r="BGW57" s="330"/>
      <c r="BGX57" s="330"/>
      <c r="BGY57" s="330"/>
      <c r="BGZ57" s="330"/>
      <c r="BHA57" s="330"/>
      <c r="BHB57" s="330"/>
      <c r="BHC57" s="330"/>
      <c r="BHD57" s="330"/>
      <c r="BHE57" s="330"/>
      <c r="BHF57" s="330"/>
      <c r="BHG57" s="328"/>
      <c r="BHH57" s="330"/>
      <c r="BHI57" s="330"/>
      <c r="BHJ57" s="330"/>
      <c r="BHK57" s="330"/>
      <c r="BHL57" s="330"/>
      <c r="BHM57" s="330"/>
      <c r="BHN57" s="330"/>
      <c r="BHO57" s="330"/>
      <c r="BHP57" s="330"/>
      <c r="BHQ57" s="330"/>
      <c r="BHR57" s="330"/>
      <c r="BHS57" s="330"/>
      <c r="BHT57" s="328"/>
      <c r="BHU57" s="330"/>
      <c r="BHV57" s="330"/>
      <c r="BHW57" s="330"/>
      <c r="BHX57" s="330"/>
      <c r="BHY57" s="330"/>
      <c r="BHZ57" s="330"/>
      <c r="BIA57" s="330"/>
      <c r="BIB57" s="330"/>
      <c r="BIC57" s="330"/>
      <c r="BID57" s="330"/>
      <c r="BIE57" s="330"/>
      <c r="BIF57" s="330"/>
      <c r="BIG57" s="328"/>
      <c r="BIH57" s="330"/>
      <c r="BII57" s="330"/>
      <c r="BIJ57" s="330"/>
      <c r="BIK57" s="330"/>
      <c r="BIL57" s="330"/>
      <c r="BIM57" s="330"/>
      <c r="BIN57" s="330"/>
      <c r="BIO57" s="330"/>
      <c r="BIP57" s="330"/>
      <c r="BIQ57" s="330"/>
      <c r="BIR57" s="330"/>
      <c r="BIS57" s="330"/>
      <c r="BIT57" s="328"/>
      <c r="BIU57" s="330"/>
      <c r="BIV57" s="330"/>
      <c r="BIW57" s="330"/>
      <c r="BIX57" s="330"/>
      <c r="BIY57" s="330"/>
      <c r="BIZ57" s="330"/>
      <c r="BJA57" s="330"/>
      <c r="BJB57" s="330"/>
      <c r="BJC57" s="330"/>
      <c r="BJD57" s="330"/>
      <c r="BJE57" s="330"/>
      <c r="BJF57" s="330"/>
      <c r="BJG57" s="328"/>
      <c r="BJH57" s="330"/>
      <c r="BJI57" s="330"/>
      <c r="BJJ57" s="330"/>
      <c r="BJK57" s="330"/>
      <c r="BJL57" s="330"/>
      <c r="BJM57" s="330"/>
      <c r="BJN57" s="330"/>
      <c r="BJO57" s="330"/>
      <c r="BJP57" s="330"/>
      <c r="BJQ57" s="330"/>
      <c r="BJR57" s="330"/>
      <c r="BJS57" s="330"/>
      <c r="BJT57" s="328"/>
      <c r="BJU57" s="330"/>
      <c r="BJV57" s="330"/>
      <c r="BJW57" s="330"/>
      <c r="BJX57" s="330"/>
      <c r="BJY57" s="330"/>
      <c r="BJZ57" s="330"/>
      <c r="BKA57" s="330"/>
      <c r="BKB57" s="330"/>
      <c r="BKC57" s="330"/>
      <c r="BKD57" s="330"/>
      <c r="BKE57" s="330"/>
      <c r="BKF57" s="330"/>
      <c r="BKG57" s="328"/>
      <c r="BKH57" s="330"/>
      <c r="BKI57" s="330"/>
      <c r="BKJ57" s="330"/>
      <c r="BKK57" s="330"/>
      <c r="BKL57" s="330"/>
      <c r="BKM57" s="330"/>
      <c r="BKN57" s="330"/>
      <c r="BKO57" s="330"/>
      <c r="BKP57" s="330"/>
      <c r="BKQ57" s="330"/>
      <c r="BKR57" s="330"/>
      <c r="BKS57" s="330"/>
      <c r="BKT57" s="328"/>
      <c r="BKU57" s="330"/>
      <c r="BKV57" s="330"/>
      <c r="BKW57" s="330"/>
      <c r="BKX57" s="330"/>
      <c r="BKY57" s="330"/>
      <c r="BKZ57" s="330"/>
      <c r="BLA57" s="330"/>
      <c r="BLB57" s="330"/>
      <c r="BLC57" s="330"/>
      <c r="BLD57" s="330"/>
      <c r="BLE57" s="330"/>
      <c r="BLF57" s="330"/>
      <c r="BLG57" s="328"/>
      <c r="BLH57" s="330"/>
      <c r="BLI57" s="330"/>
      <c r="BLJ57" s="330"/>
      <c r="BLK57" s="330"/>
      <c r="BLL57" s="330"/>
      <c r="BLM57" s="330"/>
      <c r="BLN57" s="330"/>
      <c r="BLO57" s="330"/>
      <c r="BLP57" s="330"/>
      <c r="BLQ57" s="330"/>
      <c r="BLR57" s="330"/>
      <c r="BLS57" s="330"/>
      <c r="BLT57" s="328"/>
      <c r="BLU57" s="330"/>
      <c r="BLV57" s="330"/>
      <c r="BLW57" s="330"/>
      <c r="BLX57" s="330"/>
      <c r="BLY57" s="330"/>
      <c r="BLZ57" s="330"/>
      <c r="BMA57" s="330"/>
      <c r="BMB57" s="330"/>
      <c r="BMC57" s="330"/>
      <c r="BMD57" s="330"/>
      <c r="BME57" s="330"/>
      <c r="BMF57" s="330"/>
      <c r="BMG57" s="328"/>
      <c r="BMH57" s="330"/>
      <c r="BMI57" s="330"/>
      <c r="BMJ57" s="330"/>
      <c r="BMK57" s="330"/>
      <c r="BML57" s="330"/>
      <c r="BMM57" s="330"/>
      <c r="BMN57" s="330"/>
      <c r="BMO57" s="330"/>
      <c r="BMP57" s="330"/>
      <c r="BMQ57" s="330"/>
      <c r="BMR57" s="330"/>
      <c r="BMS57" s="330"/>
      <c r="BMT57" s="328"/>
      <c r="BMU57" s="330"/>
      <c r="BMV57" s="330"/>
      <c r="BMW57" s="330"/>
      <c r="BMX57" s="330"/>
      <c r="BMY57" s="330"/>
      <c r="BMZ57" s="330"/>
      <c r="BNA57" s="330"/>
      <c r="BNB57" s="330"/>
      <c r="BNC57" s="330"/>
      <c r="BND57" s="330"/>
      <c r="BNE57" s="330"/>
      <c r="BNF57" s="330"/>
      <c r="BNG57" s="328"/>
      <c r="BNH57" s="330"/>
      <c r="BNI57" s="330"/>
      <c r="BNJ57" s="330"/>
      <c r="BNK57" s="330"/>
      <c r="BNL57" s="330"/>
      <c r="BNM57" s="330"/>
      <c r="BNN57" s="330"/>
      <c r="BNO57" s="330"/>
      <c r="BNP57" s="330"/>
      <c r="BNQ57" s="330"/>
      <c r="BNR57" s="330"/>
      <c r="BNS57" s="330"/>
      <c r="BNT57" s="328"/>
      <c r="BNU57" s="330"/>
      <c r="BNV57" s="330"/>
      <c r="BNW57" s="330"/>
      <c r="BNX57" s="330"/>
      <c r="BNY57" s="330"/>
      <c r="BNZ57" s="330"/>
      <c r="BOA57" s="330"/>
      <c r="BOB57" s="330"/>
      <c r="BOC57" s="330"/>
      <c r="BOD57" s="330"/>
      <c r="BOE57" s="330"/>
      <c r="BOF57" s="330"/>
      <c r="BOG57" s="328"/>
      <c r="BOH57" s="330"/>
      <c r="BOI57" s="330"/>
      <c r="BOJ57" s="330"/>
      <c r="BOK57" s="330"/>
      <c r="BOL57" s="330"/>
      <c r="BOM57" s="330"/>
      <c r="BON57" s="330"/>
      <c r="BOO57" s="330"/>
      <c r="BOP57" s="330"/>
      <c r="BOQ57" s="330"/>
      <c r="BOR57" s="330"/>
      <c r="BOS57" s="330"/>
      <c r="BOT57" s="328"/>
      <c r="BOU57" s="330"/>
      <c r="BOV57" s="330"/>
      <c r="BOW57" s="330"/>
      <c r="BOX57" s="330"/>
      <c r="BOY57" s="330"/>
      <c r="BOZ57" s="330"/>
      <c r="BPA57" s="330"/>
      <c r="BPB57" s="330"/>
      <c r="BPC57" s="330"/>
      <c r="BPD57" s="330"/>
      <c r="BPE57" s="330"/>
      <c r="BPF57" s="330"/>
      <c r="BPG57" s="328"/>
      <c r="BPH57" s="330"/>
      <c r="BPI57" s="330"/>
      <c r="BPJ57" s="330"/>
      <c r="BPK57" s="330"/>
      <c r="BPL57" s="330"/>
      <c r="BPM57" s="330"/>
      <c r="BPN57" s="330"/>
      <c r="BPO57" s="330"/>
      <c r="BPP57" s="330"/>
      <c r="BPQ57" s="330"/>
      <c r="BPR57" s="330"/>
      <c r="BPS57" s="330"/>
      <c r="BPT57" s="328"/>
      <c r="BPU57" s="330"/>
      <c r="BPV57" s="330"/>
      <c r="BPW57" s="330"/>
      <c r="BPX57" s="330"/>
      <c r="BPY57" s="330"/>
      <c r="BPZ57" s="330"/>
      <c r="BQA57" s="330"/>
      <c r="BQB57" s="330"/>
      <c r="BQC57" s="330"/>
      <c r="BQD57" s="330"/>
      <c r="BQE57" s="330"/>
      <c r="BQF57" s="330"/>
      <c r="BQG57" s="328"/>
      <c r="BQH57" s="330"/>
      <c r="BQI57" s="330"/>
      <c r="BQJ57" s="330"/>
      <c r="BQK57" s="330"/>
      <c r="BQL57" s="330"/>
      <c r="BQM57" s="330"/>
      <c r="BQN57" s="330"/>
      <c r="BQO57" s="330"/>
      <c r="BQP57" s="330"/>
      <c r="BQQ57" s="330"/>
      <c r="BQR57" s="330"/>
      <c r="BQS57" s="330"/>
      <c r="BQT57" s="328"/>
      <c r="BQU57" s="330"/>
      <c r="BQV57" s="330"/>
      <c r="BQW57" s="330"/>
      <c r="BQX57" s="330"/>
      <c r="BQY57" s="330"/>
      <c r="BQZ57" s="330"/>
      <c r="BRA57" s="330"/>
      <c r="BRB57" s="330"/>
      <c r="BRC57" s="330"/>
      <c r="BRD57" s="330"/>
      <c r="BRE57" s="330"/>
      <c r="BRF57" s="330"/>
      <c r="BRG57" s="328"/>
      <c r="BRH57" s="330"/>
      <c r="BRI57" s="330"/>
      <c r="BRJ57" s="330"/>
      <c r="BRK57" s="330"/>
      <c r="BRL57" s="330"/>
      <c r="BRM57" s="330"/>
      <c r="BRN57" s="330"/>
      <c r="BRO57" s="330"/>
      <c r="BRP57" s="330"/>
      <c r="BRQ57" s="330"/>
      <c r="BRR57" s="330"/>
      <c r="BRS57" s="330"/>
      <c r="BRT57" s="328"/>
      <c r="BRU57" s="330"/>
      <c r="BRV57" s="330"/>
      <c r="BRW57" s="330"/>
      <c r="BRX57" s="330"/>
      <c r="BRY57" s="330"/>
      <c r="BRZ57" s="330"/>
      <c r="BSA57" s="330"/>
      <c r="BSB57" s="330"/>
      <c r="BSC57" s="330"/>
      <c r="BSD57" s="330"/>
      <c r="BSE57" s="330"/>
      <c r="BSF57" s="330"/>
      <c r="BSG57" s="328"/>
      <c r="BSH57" s="330"/>
      <c r="BSI57" s="330"/>
      <c r="BSJ57" s="330"/>
      <c r="BSK57" s="330"/>
      <c r="BSL57" s="330"/>
      <c r="BSM57" s="330"/>
      <c r="BSN57" s="330"/>
      <c r="BSO57" s="330"/>
      <c r="BSP57" s="330"/>
      <c r="BSQ57" s="330"/>
      <c r="BSR57" s="330"/>
      <c r="BSS57" s="330"/>
      <c r="BST57" s="328"/>
      <c r="BSU57" s="330"/>
      <c r="BSV57" s="330"/>
      <c r="BSW57" s="330"/>
      <c r="BSX57" s="330"/>
      <c r="BSY57" s="330"/>
      <c r="BSZ57" s="330"/>
      <c r="BTA57" s="330"/>
      <c r="BTB57" s="330"/>
      <c r="BTC57" s="330"/>
      <c r="BTD57" s="330"/>
      <c r="BTE57" s="330"/>
      <c r="BTF57" s="330"/>
      <c r="BTG57" s="328"/>
      <c r="BTH57" s="330"/>
      <c r="BTI57" s="330"/>
      <c r="BTJ57" s="330"/>
      <c r="BTK57" s="330"/>
      <c r="BTL57" s="330"/>
      <c r="BTM57" s="330"/>
      <c r="BTN57" s="330"/>
      <c r="BTO57" s="330"/>
      <c r="BTP57" s="330"/>
      <c r="BTQ57" s="330"/>
      <c r="BTR57" s="330"/>
      <c r="BTS57" s="330"/>
      <c r="BTT57" s="328"/>
      <c r="BTU57" s="330"/>
      <c r="BTV57" s="330"/>
      <c r="BTW57" s="330"/>
      <c r="BTX57" s="330"/>
      <c r="BTY57" s="330"/>
      <c r="BTZ57" s="330"/>
      <c r="BUA57" s="330"/>
      <c r="BUB57" s="330"/>
      <c r="BUC57" s="330"/>
      <c r="BUD57" s="330"/>
      <c r="BUE57" s="330"/>
      <c r="BUF57" s="330"/>
      <c r="BUG57" s="328"/>
      <c r="BUH57" s="330"/>
      <c r="BUI57" s="330"/>
      <c r="BUJ57" s="330"/>
      <c r="BUK57" s="330"/>
      <c r="BUL57" s="330"/>
      <c r="BUM57" s="330"/>
      <c r="BUN57" s="330"/>
      <c r="BUO57" s="330"/>
      <c r="BUP57" s="330"/>
      <c r="BUQ57" s="330"/>
      <c r="BUR57" s="330"/>
      <c r="BUS57" s="330"/>
      <c r="BUT57" s="328"/>
      <c r="BUU57" s="330"/>
      <c r="BUV57" s="330"/>
      <c r="BUW57" s="330"/>
      <c r="BUX57" s="330"/>
      <c r="BUY57" s="330"/>
      <c r="BUZ57" s="330"/>
      <c r="BVA57" s="330"/>
      <c r="BVB57" s="330"/>
      <c r="BVC57" s="330"/>
      <c r="BVD57" s="330"/>
      <c r="BVE57" s="330"/>
      <c r="BVF57" s="330"/>
      <c r="BVG57" s="328"/>
      <c r="BVH57" s="330"/>
      <c r="BVI57" s="330"/>
      <c r="BVJ57" s="330"/>
      <c r="BVK57" s="330"/>
      <c r="BVL57" s="330"/>
      <c r="BVM57" s="330"/>
      <c r="BVN57" s="330"/>
      <c r="BVO57" s="330"/>
      <c r="BVP57" s="330"/>
      <c r="BVQ57" s="330"/>
      <c r="BVR57" s="330"/>
      <c r="BVS57" s="330"/>
      <c r="BVT57" s="328"/>
      <c r="BVU57" s="330"/>
      <c r="BVV57" s="330"/>
      <c r="BVW57" s="330"/>
      <c r="BVX57" s="330"/>
      <c r="BVY57" s="330"/>
      <c r="BVZ57" s="330"/>
      <c r="BWA57" s="330"/>
      <c r="BWB57" s="330"/>
      <c r="BWC57" s="330"/>
      <c r="BWD57" s="330"/>
      <c r="BWE57" s="330"/>
      <c r="BWF57" s="330"/>
      <c r="BWG57" s="328"/>
      <c r="BWH57" s="330"/>
      <c r="BWI57" s="330"/>
      <c r="BWJ57" s="330"/>
      <c r="BWK57" s="330"/>
      <c r="BWL57" s="330"/>
      <c r="BWM57" s="330"/>
      <c r="BWN57" s="330"/>
      <c r="BWO57" s="330"/>
      <c r="BWP57" s="330"/>
      <c r="BWQ57" s="330"/>
      <c r="BWR57" s="330"/>
      <c r="BWS57" s="330"/>
      <c r="BWT57" s="328"/>
      <c r="BWU57" s="330"/>
      <c r="BWV57" s="330"/>
      <c r="BWW57" s="330"/>
      <c r="BWX57" s="330"/>
      <c r="BWY57" s="330"/>
      <c r="BWZ57" s="330"/>
      <c r="BXA57" s="330"/>
      <c r="BXB57" s="330"/>
      <c r="BXC57" s="330"/>
      <c r="BXD57" s="330"/>
      <c r="BXE57" s="330"/>
      <c r="BXF57" s="330"/>
      <c r="BXG57" s="328"/>
      <c r="BXH57" s="330"/>
      <c r="BXI57" s="330"/>
      <c r="BXJ57" s="330"/>
      <c r="BXK57" s="330"/>
      <c r="BXL57" s="330"/>
      <c r="BXM57" s="330"/>
      <c r="BXN57" s="330"/>
      <c r="BXO57" s="330"/>
      <c r="BXP57" s="330"/>
      <c r="BXQ57" s="330"/>
      <c r="BXR57" s="330"/>
      <c r="BXS57" s="330"/>
      <c r="BXT57" s="328"/>
      <c r="BXU57" s="330"/>
      <c r="BXV57" s="330"/>
      <c r="BXW57" s="330"/>
      <c r="BXX57" s="330"/>
      <c r="BXY57" s="330"/>
      <c r="BXZ57" s="330"/>
      <c r="BYA57" s="330"/>
      <c r="BYB57" s="330"/>
      <c r="BYC57" s="330"/>
      <c r="BYD57" s="330"/>
      <c r="BYE57" s="330"/>
      <c r="BYF57" s="330"/>
      <c r="BYG57" s="328"/>
      <c r="BYH57" s="330"/>
      <c r="BYI57" s="330"/>
      <c r="BYJ57" s="330"/>
      <c r="BYK57" s="330"/>
      <c r="BYL57" s="330"/>
      <c r="BYM57" s="330"/>
      <c r="BYN57" s="330"/>
      <c r="BYO57" s="330"/>
      <c r="BYP57" s="330"/>
      <c r="BYQ57" s="330"/>
      <c r="BYR57" s="330"/>
      <c r="BYS57" s="330"/>
      <c r="BYT57" s="328"/>
      <c r="BYU57" s="330"/>
      <c r="BYV57" s="330"/>
      <c r="BYW57" s="330"/>
      <c r="BYX57" s="330"/>
      <c r="BYY57" s="330"/>
      <c r="BYZ57" s="330"/>
      <c r="BZA57" s="330"/>
      <c r="BZB57" s="330"/>
      <c r="BZC57" s="330"/>
      <c r="BZD57" s="330"/>
      <c r="BZE57" s="330"/>
      <c r="BZF57" s="330"/>
      <c r="BZG57" s="328"/>
      <c r="BZH57" s="330"/>
      <c r="BZI57" s="330"/>
      <c r="BZJ57" s="330"/>
      <c r="BZK57" s="330"/>
      <c r="BZL57" s="330"/>
      <c r="BZM57" s="330"/>
      <c r="BZN57" s="330"/>
      <c r="BZO57" s="330"/>
      <c r="BZP57" s="330"/>
      <c r="BZQ57" s="330"/>
      <c r="BZR57" s="330"/>
      <c r="BZS57" s="330"/>
      <c r="BZT57" s="328"/>
      <c r="BZU57" s="330"/>
      <c r="BZV57" s="330"/>
      <c r="BZW57" s="330"/>
      <c r="BZX57" s="330"/>
      <c r="BZY57" s="330"/>
      <c r="BZZ57" s="330"/>
      <c r="CAA57" s="330"/>
      <c r="CAB57" s="330"/>
      <c r="CAC57" s="330"/>
      <c r="CAD57" s="330"/>
      <c r="CAE57" s="330"/>
      <c r="CAF57" s="330"/>
      <c r="CAG57" s="328"/>
      <c r="CAH57" s="330"/>
      <c r="CAI57" s="330"/>
      <c r="CAJ57" s="330"/>
      <c r="CAK57" s="330"/>
      <c r="CAL57" s="330"/>
      <c r="CAM57" s="330"/>
      <c r="CAN57" s="330"/>
      <c r="CAO57" s="330"/>
      <c r="CAP57" s="330"/>
      <c r="CAQ57" s="330"/>
      <c r="CAR57" s="330"/>
      <c r="CAS57" s="330"/>
      <c r="CAT57" s="328"/>
      <c r="CAU57" s="330"/>
      <c r="CAV57" s="330"/>
      <c r="CAW57" s="330"/>
      <c r="CAX57" s="330"/>
      <c r="CAY57" s="330"/>
      <c r="CAZ57" s="330"/>
      <c r="CBA57" s="330"/>
      <c r="CBB57" s="330"/>
      <c r="CBC57" s="330"/>
      <c r="CBD57" s="330"/>
      <c r="CBE57" s="330"/>
      <c r="CBF57" s="330"/>
      <c r="CBG57" s="328"/>
      <c r="CBH57" s="330"/>
      <c r="CBI57" s="330"/>
      <c r="CBJ57" s="330"/>
      <c r="CBK57" s="330"/>
      <c r="CBL57" s="330"/>
      <c r="CBM57" s="330"/>
      <c r="CBN57" s="330"/>
      <c r="CBO57" s="330"/>
      <c r="CBP57" s="330"/>
      <c r="CBQ57" s="330"/>
      <c r="CBR57" s="330"/>
      <c r="CBS57" s="330"/>
      <c r="CBT57" s="328"/>
      <c r="CBU57" s="330"/>
      <c r="CBV57" s="330"/>
      <c r="CBW57" s="330"/>
      <c r="CBX57" s="330"/>
      <c r="CBY57" s="330"/>
      <c r="CBZ57" s="330"/>
      <c r="CCA57" s="330"/>
      <c r="CCB57" s="330"/>
      <c r="CCC57" s="330"/>
      <c r="CCD57" s="330"/>
      <c r="CCE57" s="330"/>
      <c r="CCF57" s="330"/>
      <c r="CCG57" s="328"/>
      <c r="CCH57" s="330"/>
      <c r="CCI57" s="330"/>
      <c r="CCJ57" s="330"/>
      <c r="CCK57" s="330"/>
      <c r="CCL57" s="330"/>
      <c r="CCM57" s="330"/>
      <c r="CCN57" s="330"/>
      <c r="CCO57" s="330"/>
      <c r="CCP57" s="330"/>
      <c r="CCQ57" s="330"/>
      <c r="CCR57" s="330"/>
      <c r="CCS57" s="330"/>
      <c r="CCT57" s="328"/>
      <c r="CCU57" s="330"/>
      <c r="CCV57" s="330"/>
      <c r="CCW57" s="330"/>
      <c r="CCX57" s="330"/>
      <c r="CCY57" s="330"/>
      <c r="CCZ57" s="330"/>
      <c r="CDA57" s="330"/>
      <c r="CDB57" s="330"/>
      <c r="CDC57" s="330"/>
      <c r="CDD57" s="330"/>
      <c r="CDE57" s="330"/>
      <c r="CDF57" s="330"/>
      <c r="CDG57" s="328"/>
      <c r="CDH57" s="330"/>
      <c r="CDI57" s="330"/>
      <c r="CDJ57" s="330"/>
      <c r="CDK57" s="330"/>
      <c r="CDL57" s="330"/>
      <c r="CDM57" s="330"/>
      <c r="CDN57" s="330"/>
      <c r="CDO57" s="330"/>
      <c r="CDP57" s="330"/>
      <c r="CDQ57" s="330"/>
      <c r="CDR57" s="330"/>
      <c r="CDS57" s="330"/>
      <c r="CDT57" s="328"/>
      <c r="CDU57" s="330"/>
      <c r="CDV57" s="330"/>
      <c r="CDW57" s="330"/>
      <c r="CDX57" s="330"/>
      <c r="CDY57" s="330"/>
      <c r="CDZ57" s="330"/>
      <c r="CEA57" s="330"/>
      <c r="CEB57" s="330"/>
      <c r="CEC57" s="330"/>
      <c r="CED57" s="330"/>
      <c r="CEE57" s="330"/>
      <c r="CEF57" s="330"/>
      <c r="CEG57" s="328"/>
      <c r="CEH57" s="330"/>
      <c r="CEI57" s="330"/>
      <c r="CEJ57" s="330"/>
      <c r="CEK57" s="330"/>
      <c r="CEL57" s="330"/>
      <c r="CEM57" s="330"/>
      <c r="CEN57" s="330"/>
      <c r="CEO57" s="330"/>
      <c r="CEP57" s="330"/>
      <c r="CEQ57" s="330"/>
      <c r="CER57" s="330"/>
      <c r="CES57" s="330"/>
      <c r="CET57" s="328"/>
      <c r="CEU57" s="330"/>
      <c r="CEV57" s="330"/>
      <c r="CEW57" s="330"/>
      <c r="CEX57" s="330"/>
      <c r="CEY57" s="330"/>
      <c r="CEZ57" s="330"/>
      <c r="CFA57" s="330"/>
      <c r="CFB57" s="330"/>
      <c r="CFC57" s="330"/>
      <c r="CFD57" s="330"/>
      <c r="CFE57" s="330"/>
      <c r="CFF57" s="330"/>
      <c r="CFG57" s="328"/>
      <c r="CFH57" s="330"/>
      <c r="CFI57" s="330"/>
      <c r="CFJ57" s="330"/>
      <c r="CFK57" s="330"/>
      <c r="CFL57" s="330"/>
      <c r="CFM57" s="330"/>
      <c r="CFN57" s="330"/>
      <c r="CFO57" s="330"/>
      <c r="CFP57" s="330"/>
      <c r="CFQ57" s="330"/>
      <c r="CFR57" s="330"/>
      <c r="CFS57" s="330"/>
      <c r="CFT57" s="328"/>
      <c r="CFU57" s="330"/>
      <c r="CFV57" s="330"/>
      <c r="CFW57" s="330"/>
      <c r="CFX57" s="330"/>
      <c r="CFY57" s="330"/>
      <c r="CFZ57" s="330"/>
      <c r="CGA57" s="330"/>
      <c r="CGB57" s="330"/>
      <c r="CGC57" s="330"/>
      <c r="CGD57" s="330"/>
      <c r="CGE57" s="330"/>
      <c r="CGF57" s="330"/>
      <c r="CGG57" s="328"/>
      <c r="CGH57" s="330"/>
      <c r="CGI57" s="330"/>
      <c r="CGJ57" s="330"/>
      <c r="CGK57" s="330"/>
      <c r="CGL57" s="330"/>
      <c r="CGM57" s="330"/>
      <c r="CGN57" s="330"/>
      <c r="CGO57" s="330"/>
      <c r="CGP57" s="330"/>
      <c r="CGQ57" s="330"/>
      <c r="CGR57" s="330"/>
      <c r="CGS57" s="330"/>
      <c r="CGT57" s="328"/>
      <c r="CGU57" s="330"/>
      <c r="CGV57" s="330"/>
      <c r="CGW57" s="330"/>
      <c r="CGX57" s="330"/>
      <c r="CGY57" s="330"/>
      <c r="CGZ57" s="330"/>
      <c r="CHA57" s="330"/>
      <c r="CHB57" s="330"/>
      <c r="CHC57" s="330"/>
      <c r="CHD57" s="330"/>
      <c r="CHE57" s="330"/>
      <c r="CHF57" s="330"/>
      <c r="CHG57" s="328"/>
      <c r="CHH57" s="330"/>
      <c r="CHI57" s="330"/>
      <c r="CHJ57" s="330"/>
      <c r="CHK57" s="330"/>
      <c r="CHL57" s="330"/>
      <c r="CHM57" s="330"/>
      <c r="CHN57" s="330"/>
      <c r="CHO57" s="330"/>
      <c r="CHP57" s="330"/>
      <c r="CHQ57" s="330"/>
      <c r="CHR57" s="330"/>
      <c r="CHS57" s="330"/>
      <c r="CHT57" s="328"/>
      <c r="CHU57" s="330"/>
      <c r="CHV57" s="330"/>
      <c r="CHW57" s="330"/>
      <c r="CHX57" s="330"/>
      <c r="CHY57" s="330"/>
      <c r="CHZ57" s="330"/>
      <c r="CIA57" s="330"/>
      <c r="CIB57" s="330"/>
      <c r="CIC57" s="330"/>
      <c r="CID57" s="330"/>
      <c r="CIE57" s="330"/>
      <c r="CIF57" s="330"/>
      <c r="CIG57" s="328"/>
      <c r="CIH57" s="330"/>
      <c r="CII57" s="330"/>
      <c r="CIJ57" s="330"/>
      <c r="CIK57" s="330"/>
      <c r="CIL57" s="330"/>
      <c r="CIM57" s="330"/>
      <c r="CIN57" s="330"/>
      <c r="CIO57" s="330"/>
      <c r="CIP57" s="330"/>
      <c r="CIQ57" s="330"/>
      <c r="CIR57" s="330"/>
      <c r="CIS57" s="330"/>
      <c r="CIT57" s="328"/>
      <c r="CIU57" s="330"/>
      <c r="CIV57" s="330"/>
      <c r="CIW57" s="330"/>
      <c r="CIX57" s="330"/>
      <c r="CIY57" s="330"/>
      <c r="CIZ57" s="330"/>
      <c r="CJA57" s="330"/>
      <c r="CJB57" s="330"/>
      <c r="CJC57" s="330"/>
      <c r="CJD57" s="330"/>
      <c r="CJE57" s="330"/>
      <c r="CJF57" s="330"/>
      <c r="CJG57" s="328"/>
      <c r="CJH57" s="330"/>
      <c r="CJI57" s="330"/>
      <c r="CJJ57" s="330"/>
      <c r="CJK57" s="330"/>
      <c r="CJL57" s="330"/>
      <c r="CJM57" s="330"/>
      <c r="CJN57" s="330"/>
      <c r="CJO57" s="330"/>
      <c r="CJP57" s="330"/>
      <c r="CJQ57" s="330"/>
      <c r="CJR57" s="330"/>
      <c r="CJS57" s="330"/>
      <c r="CJT57" s="328"/>
      <c r="CJU57" s="330"/>
      <c r="CJV57" s="330"/>
      <c r="CJW57" s="330"/>
      <c r="CJX57" s="330"/>
      <c r="CJY57" s="330"/>
      <c r="CJZ57" s="330"/>
      <c r="CKA57" s="330"/>
      <c r="CKB57" s="330"/>
      <c r="CKC57" s="330"/>
      <c r="CKD57" s="330"/>
      <c r="CKE57" s="330"/>
      <c r="CKF57" s="330"/>
      <c r="CKG57" s="328"/>
      <c r="CKH57" s="330"/>
      <c r="CKI57" s="330"/>
      <c r="CKJ57" s="330"/>
      <c r="CKK57" s="330"/>
      <c r="CKL57" s="330"/>
      <c r="CKM57" s="330"/>
      <c r="CKN57" s="330"/>
      <c r="CKO57" s="330"/>
      <c r="CKP57" s="330"/>
      <c r="CKQ57" s="330"/>
      <c r="CKR57" s="330"/>
      <c r="CKS57" s="330"/>
      <c r="CKT57" s="328"/>
      <c r="CKU57" s="330"/>
      <c r="CKV57" s="330"/>
      <c r="CKW57" s="330"/>
      <c r="CKX57" s="330"/>
      <c r="CKY57" s="330"/>
      <c r="CKZ57" s="330"/>
      <c r="CLA57" s="330"/>
      <c r="CLB57" s="330"/>
      <c r="CLC57" s="330"/>
      <c r="CLD57" s="330"/>
      <c r="CLE57" s="330"/>
      <c r="CLF57" s="330"/>
      <c r="CLG57" s="328"/>
      <c r="CLH57" s="330"/>
      <c r="CLI57" s="330"/>
      <c r="CLJ57" s="330"/>
      <c r="CLK57" s="330"/>
      <c r="CLL57" s="330"/>
      <c r="CLM57" s="330"/>
      <c r="CLN57" s="330"/>
      <c r="CLO57" s="330"/>
      <c r="CLP57" s="330"/>
      <c r="CLQ57" s="330"/>
      <c r="CLR57" s="330"/>
      <c r="CLS57" s="330"/>
      <c r="CLT57" s="328"/>
      <c r="CLU57" s="330"/>
      <c r="CLV57" s="330"/>
      <c r="CLW57" s="330"/>
      <c r="CLX57" s="330"/>
      <c r="CLY57" s="330"/>
      <c r="CLZ57" s="330"/>
      <c r="CMA57" s="330"/>
      <c r="CMB57" s="330"/>
      <c r="CMC57" s="330"/>
      <c r="CMD57" s="330"/>
      <c r="CME57" s="330"/>
      <c r="CMF57" s="330"/>
      <c r="CMG57" s="328"/>
      <c r="CMH57" s="330"/>
      <c r="CMI57" s="330"/>
      <c r="CMJ57" s="330"/>
      <c r="CMK57" s="330"/>
      <c r="CML57" s="330"/>
      <c r="CMM57" s="330"/>
      <c r="CMN57" s="330"/>
      <c r="CMO57" s="330"/>
      <c r="CMP57" s="330"/>
      <c r="CMQ57" s="330"/>
      <c r="CMR57" s="330"/>
      <c r="CMS57" s="330"/>
      <c r="CMT57" s="328"/>
      <c r="CMU57" s="330"/>
      <c r="CMV57" s="330"/>
      <c r="CMW57" s="330"/>
      <c r="CMX57" s="330"/>
      <c r="CMY57" s="330"/>
      <c r="CMZ57" s="330"/>
      <c r="CNA57" s="330"/>
      <c r="CNB57" s="330"/>
      <c r="CNC57" s="330"/>
      <c r="CND57" s="330"/>
      <c r="CNE57" s="330"/>
      <c r="CNF57" s="330"/>
      <c r="CNG57" s="328"/>
      <c r="CNH57" s="330"/>
      <c r="CNI57" s="330"/>
      <c r="CNJ57" s="330"/>
      <c r="CNK57" s="330"/>
      <c r="CNL57" s="330"/>
      <c r="CNM57" s="330"/>
      <c r="CNN57" s="330"/>
      <c r="CNO57" s="330"/>
      <c r="CNP57" s="330"/>
      <c r="CNQ57" s="330"/>
      <c r="CNR57" s="330"/>
      <c r="CNS57" s="330"/>
      <c r="CNT57" s="328"/>
      <c r="CNU57" s="330"/>
      <c r="CNV57" s="330"/>
      <c r="CNW57" s="330"/>
      <c r="CNX57" s="330"/>
      <c r="CNY57" s="330"/>
      <c r="CNZ57" s="330"/>
      <c r="COA57" s="330"/>
      <c r="COB57" s="330"/>
      <c r="COC57" s="330"/>
      <c r="COD57" s="330"/>
      <c r="COE57" s="330"/>
      <c r="COF57" s="330"/>
      <c r="COG57" s="328"/>
      <c r="COH57" s="330"/>
      <c r="COI57" s="330"/>
      <c r="COJ57" s="330"/>
      <c r="COK57" s="330"/>
      <c r="COL57" s="330"/>
      <c r="COM57" s="330"/>
      <c r="CON57" s="330"/>
      <c r="COO57" s="330"/>
      <c r="COP57" s="330"/>
      <c r="COQ57" s="330"/>
      <c r="COR57" s="330"/>
      <c r="COS57" s="330"/>
      <c r="COT57" s="328"/>
      <c r="COU57" s="330"/>
      <c r="COV57" s="330"/>
      <c r="COW57" s="330"/>
      <c r="COX57" s="330"/>
      <c r="COY57" s="330"/>
      <c r="COZ57" s="330"/>
      <c r="CPA57" s="330"/>
      <c r="CPB57" s="330"/>
      <c r="CPC57" s="330"/>
      <c r="CPD57" s="330"/>
      <c r="CPE57" s="330"/>
      <c r="CPF57" s="330"/>
      <c r="CPG57" s="328"/>
      <c r="CPH57" s="330"/>
      <c r="CPI57" s="330"/>
      <c r="CPJ57" s="330"/>
      <c r="CPK57" s="330"/>
      <c r="CPL57" s="330"/>
      <c r="CPM57" s="330"/>
      <c r="CPN57" s="330"/>
      <c r="CPO57" s="330"/>
      <c r="CPP57" s="330"/>
      <c r="CPQ57" s="330"/>
      <c r="CPR57" s="330"/>
      <c r="CPS57" s="330"/>
      <c r="CPT57" s="328"/>
      <c r="CPU57" s="330"/>
      <c r="CPV57" s="330"/>
      <c r="CPW57" s="330"/>
      <c r="CPX57" s="330"/>
      <c r="CPY57" s="330"/>
      <c r="CPZ57" s="330"/>
      <c r="CQA57" s="330"/>
      <c r="CQB57" s="330"/>
      <c r="CQC57" s="330"/>
      <c r="CQD57" s="330"/>
      <c r="CQE57" s="330"/>
      <c r="CQF57" s="330"/>
      <c r="CQG57" s="328"/>
      <c r="CQH57" s="330"/>
      <c r="CQI57" s="330"/>
      <c r="CQJ57" s="330"/>
      <c r="CQK57" s="330"/>
      <c r="CQL57" s="330"/>
      <c r="CQM57" s="330"/>
      <c r="CQN57" s="330"/>
      <c r="CQO57" s="330"/>
      <c r="CQP57" s="330"/>
      <c r="CQQ57" s="330"/>
      <c r="CQR57" s="330"/>
      <c r="CQS57" s="330"/>
      <c r="CQT57" s="328"/>
      <c r="CQU57" s="330"/>
      <c r="CQV57" s="330"/>
      <c r="CQW57" s="330"/>
      <c r="CQX57" s="330"/>
      <c r="CQY57" s="330"/>
      <c r="CQZ57" s="330"/>
      <c r="CRA57" s="330"/>
      <c r="CRB57" s="330"/>
      <c r="CRC57" s="330"/>
      <c r="CRD57" s="330"/>
      <c r="CRE57" s="330"/>
      <c r="CRF57" s="330"/>
      <c r="CRG57" s="328"/>
      <c r="CRH57" s="330"/>
      <c r="CRI57" s="330"/>
      <c r="CRJ57" s="330"/>
      <c r="CRK57" s="330"/>
      <c r="CRL57" s="330"/>
      <c r="CRM57" s="330"/>
      <c r="CRN57" s="330"/>
      <c r="CRO57" s="330"/>
      <c r="CRP57" s="330"/>
      <c r="CRQ57" s="330"/>
      <c r="CRR57" s="330"/>
      <c r="CRS57" s="330"/>
      <c r="CRT57" s="328"/>
      <c r="CRU57" s="330"/>
      <c r="CRV57" s="330"/>
      <c r="CRW57" s="330"/>
      <c r="CRX57" s="330"/>
      <c r="CRY57" s="330"/>
      <c r="CRZ57" s="330"/>
      <c r="CSA57" s="330"/>
      <c r="CSB57" s="330"/>
      <c r="CSC57" s="330"/>
      <c r="CSD57" s="330"/>
      <c r="CSE57" s="330"/>
      <c r="CSF57" s="330"/>
      <c r="CSG57" s="328"/>
      <c r="CSH57" s="330"/>
      <c r="CSI57" s="330"/>
      <c r="CSJ57" s="330"/>
      <c r="CSK57" s="330"/>
      <c r="CSL57" s="330"/>
      <c r="CSM57" s="330"/>
      <c r="CSN57" s="330"/>
      <c r="CSO57" s="330"/>
      <c r="CSP57" s="330"/>
      <c r="CSQ57" s="330"/>
      <c r="CSR57" s="330"/>
      <c r="CSS57" s="330"/>
      <c r="CST57" s="328"/>
      <c r="CSU57" s="330"/>
      <c r="CSV57" s="330"/>
      <c r="CSW57" s="330"/>
      <c r="CSX57" s="330"/>
      <c r="CSY57" s="330"/>
      <c r="CSZ57" s="330"/>
      <c r="CTA57" s="330"/>
      <c r="CTB57" s="330"/>
      <c r="CTC57" s="330"/>
      <c r="CTD57" s="330"/>
      <c r="CTE57" s="330"/>
      <c r="CTF57" s="330"/>
      <c r="CTG57" s="328"/>
      <c r="CTH57" s="330"/>
      <c r="CTI57" s="330"/>
      <c r="CTJ57" s="330"/>
      <c r="CTK57" s="330"/>
      <c r="CTL57" s="330"/>
      <c r="CTM57" s="330"/>
      <c r="CTN57" s="330"/>
      <c r="CTO57" s="330"/>
      <c r="CTP57" s="330"/>
      <c r="CTQ57" s="330"/>
      <c r="CTR57" s="330"/>
      <c r="CTS57" s="330"/>
      <c r="CTT57" s="328"/>
      <c r="CTU57" s="330"/>
      <c r="CTV57" s="330"/>
      <c r="CTW57" s="330"/>
      <c r="CTX57" s="330"/>
      <c r="CTY57" s="330"/>
      <c r="CTZ57" s="330"/>
      <c r="CUA57" s="330"/>
      <c r="CUB57" s="330"/>
      <c r="CUC57" s="330"/>
      <c r="CUD57" s="330"/>
      <c r="CUE57" s="330"/>
      <c r="CUF57" s="330"/>
      <c r="CUG57" s="328"/>
      <c r="CUH57" s="330"/>
      <c r="CUI57" s="330"/>
      <c r="CUJ57" s="330"/>
      <c r="CUK57" s="330"/>
      <c r="CUL57" s="330"/>
      <c r="CUM57" s="330"/>
      <c r="CUN57" s="330"/>
      <c r="CUO57" s="330"/>
      <c r="CUP57" s="330"/>
      <c r="CUQ57" s="330"/>
      <c r="CUR57" s="330"/>
      <c r="CUS57" s="330"/>
      <c r="CUT57" s="328"/>
      <c r="CUU57" s="330"/>
      <c r="CUV57" s="330"/>
      <c r="CUW57" s="330"/>
      <c r="CUX57" s="330"/>
      <c r="CUY57" s="330"/>
      <c r="CUZ57" s="330"/>
      <c r="CVA57" s="330"/>
      <c r="CVB57" s="330"/>
      <c r="CVC57" s="330"/>
      <c r="CVD57" s="330"/>
      <c r="CVE57" s="330"/>
      <c r="CVF57" s="330"/>
      <c r="CVG57" s="328"/>
      <c r="CVH57" s="330"/>
      <c r="CVI57" s="330"/>
      <c r="CVJ57" s="330"/>
      <c r="CVK57" s="330"/>
      <c r="CVL57" s="330"/>
      <c r="CVM57" s="330"/>
      <c r="CVN57" s="330"/>
      <c r="CVO57" s="330"/>
      <c r="CVP57" s="330"/>
      <c r="CVQ57" s="330"/>
      <c r="CVR57" s="330"/>
      <c r="CVS57" s="330"/>
      <c r="CVT57" s="328"/>
      <c r="CVU57" s="330"/>
      <c r="CVV57" s="330"/>
      <c r="CVW57" s="330"/>
      <c r="CVX57" s="330"/>
      <c r="CVY57" s="330"/>
      <c r="CVZ57" s="330"/>
      <c r="CWA57" s="330"/>
      <c r="CWB57" s="330"/>
      <c r="CWC57" s="330"/>
      <c r="CWD57" s="330"/>
      <c r="CWE57" s="330"/>
      <c r="CWF57" s="330"/>
      <c r="CWG57" s="328"/>
      <c r="CWH57" s="330"/>
      <c r="CWI57" s="330"/>
      <c r="CWJ57" s="330"/>
      <c r="CWK57" s="330"/>
      <c r="CWL57" s="330"/>
      <c r="CWM57" s="330"/>
      <c r="CWN57" s="330"/>
      <c r="CWO57" s="330"/>
      <c r="CWP57" s="330"/>
      <c r="CWQ57" s="330"/>
      <c r="CWR57" s="330"/>
      <c r="CWS57" s="330"/>
      <c r="CWT57" s="328"/>
      <c r="CWU57" s="330"/>
      <c r="CWV57" s="330"/>
      <c r="CWW57" s="330"/>
      <c r="CWX57" s="330"/>
      <c r="CWY57" s="330"/>
      <c r="CWZ57" s="330"/>
      <c r="CXA57" s="330"/>
      <c r="CXB57" s="330"/>
      <c r="CXC57" s="330"/>
      <c r="CXD57" s="330"/>
      <c r="CXE57" s="330"/>
      <c r="CXF57" s="330"/>
      <c r="CXG57" s="328"/>
      <c r="CXH57" s="330"/>
      <c r="CXI57" s="330"/>
      <c r="CXJ57" s="330"/>
      <c r="CXK57" s="330"/>
      <c r="CXL57" s="330"/>
      <c r="CXM57" s="330"/>
      <c r="CXN57" s="330"/>
      <c r="CXO57" s="330"/>
      <c r="CXP57" s="330"/>
      <c r="CXQ57" s="330"/>
      <c r="CXR57" s="330"/>
      <c r="CXS57" s="330"/>
      <c r="CXT57" s="328"/>
      <c r="CXU57" s="330"/>
      <c r="CXV57" s="330"/>
      <c r="CXW57" s="330"/>
      <c r="CXX57" s="330"/>
      <c r="CXY57" s="330"/>
      <c r="CXZ57" s="330"/>
      <c r="CYA57" s="330"/>
      <c r="CYB57" s="330"/>
      <c r="CYC57" s="330"/>
      <c r="CYD57" s="330"/>
      <c r="CYE57" s="330"/>
      <c r="CYF57" s="330"/>
      <c r="CYG57" s="328"/>
      <c r="CYH57" s="330"/>
      <c r="CYI57" s="330"/>
      <c r="CYJ57" s="330"/>
      <c r="CYK57" s="330"/>
      <c r="CYL57" s="330"/>
      <c r="CYM57" s="330"/>
      <c r="CYN57" s="330"/>
      <c r="CYO57" s="330"/>
      <c r="CYP57" s="330"/>
      <c r="CYQ57" s="330"/>
      <c r="CYR57" s="330"/>
      <c r="CYS57" s="330"/>
      <c r="CYT57" s="328"/>
      <c r="CYU57" s="330"/>
      <c r="CYV57" s="330"/>
      <c r="CYW57" s="330"/>
      <c r="CYX57" s="330"/>
      <c r="CYY57" s="330"/>
      <c r="CYZ57" s="330"/>
      <c r="CZA57" s="330"/>
      <c r="CZB57" s="330"/>
      <c r="CZC57" s="330"/>
      <c r="CZD57" s="330"/>
      <c r="CZE57" s="330"/>
      <c r="CZF57" s="330"/>
      <c r="CZG57" s="328"/>
      <c r="CZH57" s="330"/>
      <c r="CZI57" s="330"/>
      <c r="CZJ57" s="330"/>
      <c r="CZK57" s="330"/>
      <c r="CZL57" s="330"/>
      <c r="CZM57" s="330"/>
      <c r="CZN57" s="330"/>
      <c r="CZO57" s="330"/>
      <c r="CZP57" s="330"/>
      <c r="CZQ57" s="330"/>
      <c r="CZR57" s="330"/>
      <c r="CZS57" s="330"/>
      <c r="CZT57" s="328"/>
      <c r="CZU57" s="330"/>
      <c r="CZV57" s="330"/>
      <c r="CZW57" s="330"/>
      <c r="CZX57" s="330"/>
      <c r="CZY57" s="330"/>
      <c r="CZZ57" s="330"/>
      <c r="DAA57" s="330"/>
      <c r="DAB57" s="330"/>
      <c r="DAC57" s="330"/>
      <c r="DAD57" s="330"/>
      <c r="DAE57" s="330"/>
      <c r="DAF57" s="330"/>
      <c r="DAG57" s="328"/>
      <c r="DAH57" s="330"/>
      <c r="DAI57" s="330"/>
      <c r="DAJ57" s="330"/>
      <c r="DAK57" s="330"/>
      <c r="DAL57" s="330"/>
      <c r="DAM57" s="330"/>
      <c r="DAN57" s="330"/>
      <c r="DAO57" s="330"/>
      <c r="DAP57" s="330"/>
      <c r="DAQ57" s="330"/>
      <c r="DAR57" s="330"/>
      <c r="DAS57" s="330"/>
      <c r="DAT57" s="328"/>
      <c r="DAU57" s="330"/>
      <c r="DAV57" s="330"/>
      <c r="DAW57" s="330"/>
      <c r="DAX57" s="330"/>
      <c r="DAY57" s="330"/>
      <c r="DAZ57" s="330"/>
      <c r="DBA57" s="330"/>
      <c r="DBB57" s="330"/>
      <c r="DBC57" s="330"/>
      <c r="DBD57" s="330"/>
      <c r="DBE57" s="330"/>
      <c r="DBF57" s="330"/>
      <c r="DBG57" s="328"/>
      <c r="DBH57" s="330"/>
      <c r="DBI57" s="330"/>
      <c r="DBJ57" s="330"/>
      <c r="DBK57" s="330"/>
      <c r="DBL57" s="330"/>
      <c r="DBM57" s="330"/>
      <c r="DBN57" s="330"/>
      <c r="DBO57" s="330"/>
      <c r="DBP57" s="330"/>
      <c r="DBQ57" s="330"/>
      <c r="DBR57" s="330"/>
      <c r="DBS57" s="330"/>
      <c r="DBT57" s="328"/>
      <c r="DBU57" s="330"/>
      <c r="DBV57" s="330"/>
      <c r="DBW57" s="330"/>
      <c r="DBX57" s="330"/>
      <c r="DBY57" s="330"/>
      <c r="DBZ57" s="330"/>
      <c r="DCA57" s="330"/>
      <c r="DCB57" s="330"/>
      <c r="DCC57" s="330"/>
      <c r="DCD57" s="330"/>
      <c r="DCE57" s="330"/>
      <c r="DCF57" s="330"/>
      <c r="DCG57" s="328"/>
      <c r="DCH57" s="330"/>
      <c r="DCI57" s="330"/>
      <c r="DCJ57" s="330"/>
      <c r="DCK57" s="330"/>
      <c r="DCL57" s="330"/>
      <c r="DCM57" s="330"/>
      <c r="DCN57" s="330"/>
      <c r="DCO57" s="330"/>
      <c r="DCP57" s="330"/>
      <c r="DCQ57" s="330"/>
      <c r="DCR57" s="330"/>
      <c r="DCS57" s="330"/>
      <c r="DCT57" s="328"/>
      <c r="DCU57" s="330"/>
      <c r="DCV57" s="330"/>
      <c r="DCW57" s="330"/>
      <c r="DCX57" s="330"/>
      <c r="DCY57" s="330"/>
      <c r="DCZ57" s="330"/>
      <c r="DDA57" s="330"/>
      <c r="DDB57" s="330"/>
      <c r="DDC57" s="330"/>
      <c r="DDD57" s="330"/>
      <c r="DDE57" s="330"/>
      <c r="DDF57" s="330"/>
      <c r="DDG57" s="328"/>
      <c r="DDH57" s="330"/>
      <c r="DDI57" s="330"/>
      <c r="DDJ57" s="330"/>
      <c r="DDK57" s="330"/>
      <c r="DDL57" s="330"/>
      <c r="DDM57" s="330"/>
      <c r="DDN57" s="330"/>
      <c r="DDO57" s="330"/>
      <c r="DDP57" s="330"/>
      <c r="DDQ57" s="330"/>
      <c r="DDR57" s="330"/>
      <c r="DDS57" s="330"/>
      <c r="DDT57" s="328"/>
      <c r="DDU57" s="330"/>
      <c r="DDV57" s="330"/>
      <c r="DDW57" s="330"/>
      <c r="DDX57" s="330"/>
      <c r="DDY57" s="330"/>
      <c r="DDZ57" s="330"/>
      <c r="DEA57" s="330"/>
      <c r="DEB57" s="330"/>
      <c r="DEC57" s="330"/>
      <c r="DED57" s="330"/>
      <c r="DEE57" s="330"/>
      <c r="DEF57" s="330"/>
      <c r="DEG57" s="328"/>
      <c r="DEH57" s="330"/>
      <c r="DEI57" s="330"/>
      <c r="DEJ57" s="330"/>
      <c r="DEK57" s="330"/>
      <c r="DEL57" s="330"/>
      <c r="DEM57" s="330"/>
      <c r="DEN57" s="330"/>
      <c r="DEO57" s="330"/>
      <c r="DEP57" s="330"/>
      <c r="DEQ57" s="330"/>
      <c r="DER57" s="330"/>
      <c r="DES57" s="330"/>
      <c r="DET57" s="328"/>
      <c r="DEU57" s="330"/>
      <c r="DEV57" s="330"/>
      <c r="DEW57" s="330"/>
      <c r="DEX57" s="330"/>
      <c r="DEY57" s="330"/>
      <c r="DEZ57" s="330"/>
      <c r="DFA57" s="330"/>
      <c r="DFB57" s="330"/>
      <c r="DFC57" s="330"/>
      <c r="DFD57" s="330"/>
      <c r="DFE57" s="330"/>
      <c r="DFF57" s="330"/>
      <c r="DFG57" s="328"/>
      <c r="DFH57" s="330"/>
      <c r="DFI57" s="330"/>
      <c r="DFJ57" s="330"/>
      <c r="DFK57" s="330"/>
      <c r="DFL57" s="330"/>
      <c r="DFM57" s="330"/>
      <c r="DFN57" s="330"/>
      <c r="DFO57" s="330"/>
      <c r="DFP57" s="330"/>
      <c r="DFQ57" s="330"/>
      <c r="DFR57" s="330"/>
      <c r="DFS57" s="330"/>
      <c r="DFT57" s="328"/>
      <c r="DFU57" s="330"/>
      <c r="DFV57" s="330"/>
      <c r="DFW57" s="330"/>
      <c r="DFX57" s="330"/>
      <c r="DFY57" s="330"/>
      <c r="DFZ57" s="330"/>
      <c r="DGA57" s="330"/>
      <c r="DGB57" s="330"/>
      <c r="DGC57" s="330"/>
      <c r="DGD57" s="330"/>
      <c r="DGE57" s="330"/>
      <c r="DGF57" s="330"/>
      <c r="DGG57" s="328"/>
      <c r="DGH57" s="330"/>
      <c r="DGI57" s="330"/>
      <c r="DGJ57" s="330"/>
      <c r="DGK57" s="330"/>
      <c r="DGL57" s="330"/>
      <c r="DGM57" s="330"/>
      <c r="DGN57" s="330"/>
      <c r="DGO57" s="330"/>
      <c r="DGP57" s="330"/>
      <c r="DGQ57" s="330"/>
      <c r="DGR57" s="330"/>
      <c r="DGS57" s="330"/>
      <c r="DGT57" s="328"/>
      <c r="DGU57" s="330"/>
      <c r="DGV57" s="330"/>
      <c r="DGW57" s="330"/>
      <c r="DGX57" s="330"/>
      <c r="DGY57" s="330"/>
      <c r="DGZ57" s="330"/>
      <c r="DHA57" s="330"/>
      <c r="DHB57" s="330"/>
      <c r="DHC57" s="330"/>
      <c r="DHD57" s="330"/>
      <c r="DHE57" s="330"/>
      <c r="DHF57" s="330"/>
      <c r="DHG57" s="328"/>
      <c r="DHH57" s="330"/>
      <c r="DHI57" s="330"/>
      <c r="DHJ57" s="330"/>
      <c r="DHK57" s="330"/>
      <c r="DHL57" s="330"/>
      <c r="DHM57" s="330"/>
      <c r="DHN57" s="330"/>
      <c r="DHO57" s="330"/>
      <c r="DHP57" s="330"/>
      <c r="DHQ57" s="330"/>
      <c r="DHR57" s="330"/>
      <c r="DHS57" s="330"/>
      <c r="DHT57" s="328"/>
      <c r="DHU57" s="330"/>
      <c r="DHV57" s="330"/>
      <c r="DHW57" s="330"/>
      <c r="DHX57" s="330"/>
      <c r="DHY57" s="330"/>
      <c r="DHZ57" s="330"/>
      <c r="DIA57" s="330"/>
      <c r="DIB57" s="330"/>
      <c r="DIC57" s="330"/>
      <c r="DID57" s="330"/>
      <c r="DIE57" s="330"/>
      <c r="DIF57" s="330"/>
      <c r="DIG57" s="328"/>
      <c r="DIH57" s="330"/>
      <c r="DII57" s="330"/>
      <c r="DIJ57" s="330"/>
      <c r="DIK57" s="330"/>
      <c r="DIL57" s="330"/>
      <c r="DIM57" s="330"/>
      <c r="DIN57" s="330"/>
      <c r="DIO57" s="330"/>
      <c r="DIP57" s="330"/>
      <c r="DIQ57" s="330"/>
      <c r="DIR57" s="330"/>
      <c r="DIS57" s="330"/>
      <c r="DIT57" s="328"/>
      <c r="DIU57" s="330"/>
      <c r="DIV57" s="330"/>
      <c r="DIW57" s="330"/>
      <c r="DIX57" s="330"/>
      <c r="DIY57" s="330"/>
      <c r="DIZ57" s="330"/>
      <c r="DJA57" s="330"/>
      <c r="DJB57" s="330"/>
      <c r="DJC57" s="330"/>
      <c r="DJD57" s="330"/>
      <c r="DJE57" s="330"/>
      <c r="DJF57" s="330"/>
      <c r="DJG57" s="328"/>
      <c r="DJH57" s="330"/>
      <c r="DJI57" s="330"/>
      <c r="DJJ57" s="330"/>
      <c r="DJK57" s="330"/>
      <c r="DJL57" s="330"/>
      <c r="DJM57" s="330"/>
      <c r="DJN57" s="330"/>
      <c r="DJO57" s="330"/>
      <c r="DJP57" s="330"/>
      <c r="DJQ57" s="330"/>
      <c r="DJR57" s="330"/>
      <c r="DJS57" s="330"/>
      <c r="DJT57" s="328"/>
      <c r="DJU57" s="330"/>
      <c r="DJV57" s="330"/>
      <c r="DJW57" s="330"/>
      <c r="DJX57" s="330"/>
      <c r="DJY57" s="330"/>
      <c r="DJZ57" s="330"/>
      <c r="DKA57" s="330"/>
      <c r="DKB57" s="330"/>
      <c r="DKC57" s="330"/>
      <c r="DKD57" s="330"/>
      <c r="DKE57" s="330"/>
      <c r="DKF57" s="330"/>
      <c r="DKG57" s="328"/>
      <c r="DKH57" s="330"/>
      <c r="DKI57" s="330"/>
      <c r="DKJ57" s="330"/>
      <c r="DKK57" s="330"/>
      <c r="DKL57" s="330"/>
      <c r="DKM57" s="330"/>
      <c r="DKN57" s="330"/>
      <c r="DKO57" s="330"/>
      <c r="DKP57" s="330"/>
      <c r="DKQ57" s="330"/>
      <c r="DKR57" s="330"/>
      <c r="DKS57" s="330"/>
      <c r="DKT57" s="328"/>
      <c r="DKU57" s="330"/>
      <c r="DKV57" s="330"/>
      <c r="DKW57" s="330"/>
      <c r="DKX57" s="330"/>
      <c r="DKY57" s="330"/>
      <c r="DKZ57" s="330"/>
      <c r="DLA57" s="330"/>
      <c r="DLB57" s="330"/>
      <c r="DLC57" s="330"/>
      <c r="DLD57" s="330"/>
      <c r="DLE57" s="330"/>
      <c r="DLF57" s="330"/>
      <c r="DLG57" s="328"/>
      <c r="DLH57" s="330"/>
      <c r="DLI57" s="330"/>
      <c r="DLJ57" s="330"/>
      <c r="DLK57" s="330"/>
      <c r="DLL57" s="330"/>
      <c r="DLM57" s="330"/>
      <c r="DLN57" s="330"/>
      <c r="DLO57" s="330"/>
      <c r="DLP57" s="330"/>
      <c r="DLQ57" s="330"/>
      <c r="DLR57" s="330"/>
      <c r="DLS57" s="330"/>
      <c r="DLT57" s="328"/>
      <c r="DLU57" s="330"/>
      <c r="DLV57" s="330"/>
      <c r="DLW57" s="330"/>
      <c r="DLX57" s="330"/>
      <c r="DLY57" s="330"/>
      <c r="DLZ57" s="330"/>
      <c r="DMA57" s="330"/>
      <c r="DMB57" s="330"/>
      <c r="DMC57" s="330"/>
      <c r="DMD57" s="330"/>
      <c r="DME57" s="330"/>
      <c r="DMF57" s="330"/>
      <c r="DMG57" s="328"/>
      <c r="DMH57" s="330"/>
      <c r="DMI57" s="330"/>
      <c r="DMJ57" s="330"/>
      <c r="DMK57" s="330"/>
      <c r="DML57" s="330"/>
      <c r="DMM57" s="330"/>
      <c r="DMN57" s="330"/>
      <c r="DMO57" s="330"/>
      <c r="DMP57" s="330"/>
      <c r="DMQ57" s="330"/>
      <c r="DMR57" s="330"/>
      <c r="DMS57" s="330"/>
      <c r="DMT57" s="328"/>
      <c r="DMU57" s="330"/>
      <c r="DMV57" s="330"/>
      <c r="DMW57" s="330"/>
      <c r="DMX57" s="330"/>
      <c r="DMY57" s="330"/>
      <c r="DMZ57" s="330"/>
      <c r="DNA57" s="330"/>
      <c r="DNB57" s="330"/>
      <c r="DNC57" s="330"/>
      <c r="DND57" s="330"/>
      <c r="DNE57" s="330"/>
      <c r="DNF57" s="330"/>
      <c r="DNG57" s="328"/>
      <c r="DNH57" s="330"/>
      <c r="DNI57" s="330"/>
      <c r="DNJ57" s="330"/>
      <c r="DNK57" s="330"/>
      <c r="DNL57" s="330"/>
      <c r="DNM57" s="330"/>
      <c r="DNN57" s="330"/>
      <c r="DNO57" s="330"/>
      <c r="DNP57" s="330"/>
      <c r="DNQ57" s="330"/>
      <c r="DNR57" s="330"/>
      <c r="DNS57" s="330"/>
      <c r="DNT57" s="328"/>
      <c r="DNU57" s="330"/>
      <c r="DNV57" s="330"/>
      <c r="DNW57" s="330"/>
      <c r="DNX57" s="330"/>
      <c r="DNY57" s="330"/>
      <c r="DNZ57" s="330"/>
      <c r="DOA57" s="330"/>
      <c r="DOB57" s="330"/>
      <c r="DOC57" s="330"/>
      <c r="DOD57" s="330"/>
      <c r="DOE57" s="330"/>
      <c r="DOF57" s="330"/>
      <c r="DOG57" s="328"/>
      <c r="DOH57" s="330"/>
      <c r="DOI57" s="330"/>
      <c r="DOJ57" s="330"/>
      <c r="DOK57" s="330"/>
      <c r="DOL57" s="330"/>
      <c r="DOM57" s="330"/>
      <c r="DON57" s="330"/>
      <c r="DOO57" s="330"/>
      <c r="DOP57" s="330"/>
      <c r="DOQ57" s="330"/>
      <c r="DOR57" s="330"/>
      <c r="DOS57" s="330"/>
      <c r="DOT57" s="328"/>
      <c r="DOU57" s="330"/>
      <c r="DOV57" s="330"/>
      <c r="DOW57" s="330"/>
      <c r="DOX57" s="330"/>
      <c r="DOY57" s="330"/>
      <c r="DOZ57" s="330"/>
      <c r="DPA57" s="330"/>
      <c r="DPB57" s="330"/>
      <c r="DPC57" s="330"/>
      <c r="DPD57" s="330"/>
      <c r="DPE57" s="330"/>
      <c r="DPF57" s="330"/>
      <c r="DPG57" s="328"/>
      <c r="DPH57" s="330"/>
      <c r="DPI57" s="330"/>
      <c r="DPJ57" s="330"/>
      <c r="DPK57" s="330"/>
      <c r="DPL57" s="330"/>
      <c r="DPM57" s="330"/>
      <c r="DPN57" s="330"/>
      <c r="DPO57" s="330"/>
      <c r="DPP57" s="330"/>
      <c r="DPQ57" s="330"/>
      <c r="DPR57" s="330"/>
      <c r="DPS57" s="330"/>
      <c r="DPT57" s="328"/>
      <c r="DPU57" s="330"/>
      <c r="DPV57" s="330"/>
      <c r="DPW57" s="330"/>
      <c r="DPX57" s="330"/>
      <c r="DPY57" s="330"/>
      <c r="DPZ57" s="330"/>
      <c r="DQA57" s="330"/>
      <c r="DQB57" s="330"/>
      <c r="DQC57" s="330"/>
      <c r="DQD57" s="330"/>
      <c r="DQE57" s="330"/>
      <c r="DQF57" s="330"/>
      <c r="DQG57" s="328"/>
      <c r="DQH57" s="330"/>
      <c r="DQI57" s="330"/>
      <c r="DQJ57" s="330"/>
      <c r="DQK57" s="330"/>
      <c r="DQL57" s="330"/>
      <c r="DQM57" s="330"/>
      <c r="DQN57" s="330"/>
      <c r="DQO57" s="330"/>
      <c r="DQP57" s="330"/>
      <c r="DQQ57" s="330"/>
      <c r="DQR57" s="330"/>
      <c r="DQS57" s="330"/>
      <c r="DQT57" s="328"/>
      <c r="DQU57" s="330"/>
      <c r="DQV57" s="330"/>
      <c r="DQW57" s="330"/>
      <c r="DQX57" s="330"/>
      <c r="DQY57" s="330"/>
      <c r="DQZ57" s="330"/>
      <c r="DRA57" s="330"/>
      <c r="DRB57" s="330"/>
      <c r="DRC57" s="330"/>
      <c r="DRD57" s="330"/>
      <c r="DRE57" s="330"/>
      <c r="DRF57" s="330"/>
      <c r="DRG57" s="328"/>
      <c r="DRH57" s="330"/>
      <c r="DRI57" s="330"/>
      <c r="DRJ57" s="330"/>
      <c r="DRK57" s="330"/>
      <c r="DRL57" s="330"/>
      <c r="DRM57" s="330"/>
      <c r="DRN57" s="330"/>
      <c r="DRO57" s="330"/>
      <c r="DRP57" s="330"/>
      <c r="DRQ57" s="330"/>
      <c r="DRR57" s="330"/>
      <c r="DRS57" s="330"/>
      <c r="DRT57" s="328"/>
      <c r="DRU57" s="330"/>
      <c r="DRV57" s="330"/>
      <c r="DRW57" s="330"/>
      <c r="DRX57" s="330"/>
      <c r="DRY57" s="330"/>
      <c r="DRZ57" s="330"/>
      <c r="DSA57" s="330"/>
      <c r="DSB57" s="330"/>
      <c r="DSC57" s="330"/>
      <c r="DSD57" s="330"/>
      <c r="DSE57" s="330"/>
      <c r="DSF57" s="330"/>
      <c r="DSG57" s="328"/>
      <c r="DSH57" s="330"/>
      <c r="DSI57" s="330"/>
      <c r="DSJ57" s="330"/>
      <c r="DSK57" s="330"/>
      <c r="DSL57" s="330"/>
      <c r="DSM57" s="330"/>
      <c r="DSN57" s="330"/>
      <c r="DSO57" s="330"/>
      <c r="DSP57" s="330"/>
      <c r="DSQ57" s="330"/>
      <c r="DSR57" s="330"/>
      <c r="DSS57" s="330"/>
      <c r="DST57" s="328"/>
      <c r="DSU57" s="330"/>
      <c r="DSV57" s="330"/>
      <c r="DSW57" s="330"/>
      <c r="DSX57" s="330"/>
      <c r="DSY57" s="330"/>
      <c r="DSZ57" s="330"/>
      <c r="DTA57" s="330"/>
      <c r="DTB57" s="330"/>
      <c r="DTC57" s="330"/>
      <c r="DTD57" s="330"/>
      <c r="DTE57" s="330"/>
      <c r="DTF57" s="330"/>
      <c r="DTG57" s="328"/>
      <c r="DTH57" s="330"/>
      <c r="DTI57" s="330"/>
      <c r="DTJ57" s="330"/>
      <c r="DTK57" s="330"/>
      <c r="DTL57" s="330"/>
      <c r="DTM57" s="330"/>
      <c r="DTN57" s="330"/>
      <c r="DTO57" s="330"/>
      <c r="DTP57" s="330"/>
      <c r="DTQ57" s="330"/>
      <c r="DTR57" s="330"/>
      <c r="DTS57" s="330"/>
      <c r="DTT57" s="328"/>
      <c r="DTU57" s="330"/>
      <c r="DTV57" s="330"/>
      <c r="DTW57" s="330"/>
      <c r="DTX57" s="330"/>
      <c r="DTY57" s="330"/>
      <c r="DTZ57" s="330"/>
      <c r="DUA57" s="330"/>
      <c r="DUB57" s="330"/>
      <c r="DUC57" s="330"/>
      <c r="DUD57" s="330"/>
      <c r="DUE57" s="330"/>
      <c r="DUF57" s="330"/>
      <c r="DUG57" s="328"/>
      <c r="DUH57" s="330"/>
      <c r="DUI57" s="330"/>
      <c r="DUJ57" s="330"/>
      <c r="DUK57" s="330"/>
      <c r="DUL57" s="330"/>
      <c r="DUM57" s="330"/>
      <c r="DUN57" s="330"/>
      <c r="DUO57" s="330"/>
      <c r="DUP57" s="330"/>
      <c r="DUQ57" s="330"/>
      <c r="DUR57" s="330"/>
      <c r="DUS57" s="330"/>
      <c r="DUT57" s="328"/>
      <c r="DUU57" s="330"/>
      <c r="DUV57" s="330"/>
      <c r="DUW57" s="330"/>
      <c r="DUX57" s="330"/>
      <c r="DUY57" s="330"/>
      <c r="DUZ57" s="330"/>
      <c r="DVA57" s="330"/>
      <c r="DVB57" s="330"/>
      <c r="DVC57" s="330"/>
      <c r="DVD57" s="330"/>
      <c r="DVE57" s="330"/>
      <c r="DVF57" s="330"/>
      <c r="DVG57" s="328"/>
      <c r="DVH57" s="330"/>
      <c r="DVI57" s="330"/>
      <c r="DVJ57" s="330"/>
      <c r="DVK57" s="330"/>
      <c r="DVL57" s="330"/>
      <c r="DVM57" s="330"/>
      <c r="DVN57" s="330"/>
      <c r="DVO57" s="330"/>
      <c r="DVP57" s="330"/>
      <c r="DVQ57" s="330"/>
      <c r="DVR57" s="330"/>
      <c r="DVS57" s="330"/>
      <c r="DVT57" s="328"/>
      <c r="DVU57" s="330"/>
      <c r="DVV57" s="330"/>
      <c r="DVW57" s="330"/>
      <c r="DVX57" s="330"/>
      <c r="DVY57" s="330"/>
      <c r="DVZ57" s="330"/>
      <c r="DWA57" s="330"/>
      <c r="DWB57" s="330"/>
      <c r="DWC57" s="330"/>
      <c r="DWD57" s="330"/>
      <c r="DWE57" s="330"/>
      <c r="DWF57" s="330"/>
      <c r="DWG57" s="328"/>
      <c r="DWH57" s="330"/>
      <c r="DWI57" s="330"/>
      <c r="DWJ57" s="330"/>
      <c r="DWK57" s="330"/>
      <c r="DWL57" s="330"/>
      <c r="DWM57" s="330"/>
      <c r="DWN57" s="330"/>
      <c r="DWO57" s="330"/>
      <c r="DWP57" s="330"/>
      <c r="DWQ57" s="330"/>
      <c r="DWR57" s="330"/>
      <c r="DWS57" s="330"/>
      <c r="DWT57" s="328"/>
      <c r="DWU57" s="330"/>
      <c r="DWV57" s="330"/>
      <c r="DWW57" s="330"/>
      <c r="DWX57" s="330"/>
      <c r="DWY57" s="330"/>
      <c r="DWZ57" s="330"/>
      <c r="DXA57" s="330"/>
      <c r="DXB57" s="330"/>
      <c r="DXC57" s="330"/>
      <c r="DXD57" s="330"/>
      <c r="DXE57" s="330"/>
      <c r="DXF57" s="330"/>
      <c r="DXG57" s="328"/>
      <c r="DXH57" s="330"/>
      <c r="DXI57" s="330"/>
      <c r="DXJ57" s="330"/>
      <c r="DXK57" s="330"/>
      <c r="DXL57" s="330"/>
      <c r="DXM57" s="330"/>
      <c r="DXN57" s="330"/>
      <c r="DXO57" s="330"/>
      <c r="DXP57" s="330"/>
      <c r="DXQ57" s="330"/>
      <c r="DXR57" s="330"/>
      <c r="DXS57" s="330"/>
      <c r="DXT57" s="328"/>
      <c r="DXU57" s="330"/>
      <c r="DXV57" s="330"/>
      <c r="DXW57" s="330"/>
      <c r="DXX57" s="330"/>
      <c r="DXY57" s="330"/>
      <c r="DXZ57" s="330"/>
      <c r="DYA57" s="330"/>
      <c r="DYB57" s="330"/>
      <c r="DYC57" s="330"/>
      <c r="DYD57" s="330"/>
      <c r="DYE57" s="330"/>
      <c r="DYF57" s="330"/>
      <c r="DYG57" s="328"/>
      <c r="DYH57" s="330"/>
      <c r="DYI57" s="330"/>
      <c r="DYJ57" s="330"/>
      <c r="DYK57" s="330"/>
      <c r="DYL57" s="330"/>
      <c r="DYM57" s="330"/>
      <c r="DYN57" s="330"/>
      <c r="DYO57" s="330"/>
      <c r="DYP57" s="330"/>
      <c r="DYQ57" s="330"/>
      <c r="DYR57" s="330"/>
      <c r="DYS57" s="330"/>
      <c r="DYT57" s="328"/>
      <c r="DYU57" s="330"/>
      <c r="DYV57" s="330"/>
      <c r="DYW57" s="330"/>
      <c r="DYX57" s="330"/>
      <c r="DYY57" s="330"/>
      <c r="DYZ57" s="330"/>
      <c r="DZA57" s="330"/>
      <c r="DZB57" s="330"/>
      <c r="DZC57" s="330"/>
      <c r="DZD57" s="330"/>
      <c r="DZE57" s="330"/>
      <c r="DZF57" s="330"/>
      <c r="DZG57" s="328"/>
      <c r="DZH57" s="330"/>
      <c r="DZI57" s="330"/>
      <c r="DZJ57" s="330"/>
      <c r="DZK57" s="330"/>
      <c r="DZL57" s="330"/>
      <c r="DZM57" s="330"/>
      <c r="DZN57" s="330"/>
      <c r="DZO57" s="330"/>
      <c r="DZP57" s="330"/>
      <c r="DZQ57" s="330"/>
      <c r="DZR57" s="330"/>
      <c r="DZS57" s="330"/>
      <c r="DZT57" s="328"/>
      <c r="DZU57" s="330"/>
      <c r="DZV57" s="330"/>
      <c r="DZW57" s="330"/>
      <c r="DZX57" s="330"/>
      <c r="DZY57" s="330"/>
      <c r="DZZ57" s="330"/>
      <c r="EAA57" s="330"/>
      <c r="EAB57" s="330"/>
      <c r="EAC57" s="330"/>
      <c r="EAD57" s="330"/>
      <c r="EAE57" s="330"/>
      <c r="EAF57" s="330"/>
      <c r="EAG57" s="328"/>
      <c r="EAH57" s="330"/>
      <c r="EAI57" s="330"/>
      <c r="EAJ57" s="330"/>
      <c r="EAK57" s="330"/>
      <c r="EAL57" s="330"/>
      <c r="EAM57" s="330"/>
      <c r="EAN57" s="330"/>
      <c r="EAO57" s="330"/>
      <c r="EAP57" s="330"/>
      <c r="EAQ57" s="330"/>
      <c r="EAR57" s="330"/>
      <c r="EAS57" s="330"/>
      <c r="EAT57" s="328"/>
      <c r="EAU57" s="330"/>
      <c r="EAV57" s="330"/>
      <c r="EAW57" s="330"/>
      <c r="EAX57" s="330"/>
      <c r="EAY57" s="330"/>
      <c r="EAZ57" s="330"/>
      <c r="EBA57" s="330"/>
      <c r="EBB57" s="330"/>
      <c r="EBC57" s="330"/>
      <c r="EBD57" s="330"/>
      <c r="EBE57" s="330"/>
      <c r="EBF57" s="330"/>
      <c r="EBG57" s="328"/>
      <c r="EBH57" s="330"/>
      <c r="EBI57" s="330"/>
      <c r="EBJ57" s="330"/>
      <c r="EBK57" s="330"/>
      <c r="EBL57" s="330"/>
      <c r="EBM57" s="330"/>
      <c r="EBN57" s="330"/>
      <c r="EBO57" s="330"/>
      <c r="EBP57" s="330"/>
      <c r="EBQ57" s="330"/>
      <c r="EBR57" s="330"/>
      <c r="EBS57" s="330"/>
      <c r="EBT57" s="328"/>
      <c r="EBU57" s="330"/>
      <c r="EBV57" s="330"/>
      <c r="EBW57" s="330"/>
      <c r="EBX57" s="330"/>
      <c r="EBY57" s="330"/>
      <c r="EBZ57" s="330"/>
      <c r="ECA57" s="330"/>
      <c r="ECB57" s="330"/>
      <c r="ECC57" s="330"/>
      <c r="ECD57" s="330"/>
      <c r="ECE57" s="330"/>
      <c r="ECF57" s="330"/>
      <c r="ECG57" s="328"/>
      <c r="ECH57" s="330"/>
      <c r="ECI57" s="330"/>
      <c r="ECJ57" s="330"/>
      <c r="ECK57" s="330"/>
      <c r="ECL57" s="330"/>
      <c r="ECM57" s="330"/>
      <c r="ECN57" s="330"/>
      <c r="ECO57" s="330"/>
      <c r="ECP57" s="330"/>
      <c r="ECQ57" s="330"/>
      <c r="ECR57" s="330"/>
      <c r="ECS57" s="330"/>
      <c r="ECT57" s="328"/>
      <c r="ECU57" s="330"/>
      <c r="ECV57" s="330"/>
      <c r="ECW57" s="330"/>
      <c r="ECX57" s="330"/>
      <c r="ECY57" s="330"/>
      <c r="ECZ57" s="330"/>
      <c r="EDA57" s="330"/>
      <c r="EDB57" s="330"/>
      <c r="EDC57" s="330"/>
      <c r="EDD57" s="330"/>
      <c r="EDE57" s="330"/>
      <c r="EDF57" s="330"/>
      <c r="EDG57" s="328"/>
      <c r="EDH57" s="330"/>
      <c r="EDI57" s="330"/>
      <c r="EDJ57" s="330"/>
      <c r="EDK57" s="330"/>
      <c r="EDL57" s="330"/>
      <c r="EDM57" s="330"/>
      <c r="EDN57" s="330"/>
      <c r="EDO57" s="330"/>
      <c r="EDP57" s="330"/>
      <c r="EDQ57" s="330"/>
      <c r="EDR57" s="330"/>
      <c r="EDS57" s="330"/>
      <c r="EDT57" s="328"/>
      <c r="EDU57" s="330"/>
      <c r="EDV57" s="330"/>
      <c r="EDW57" s="330"/>
      <c r="EDX57" s="330"/>
      <c r="EDY57" s="330"/>
      <c r="EDZ57" s="330"/>
      <c r="EEA57" s="330"/>
      <c r="EEB57" s="330"/>
      <c r="EEC57" s="330"/>
      <c r="EED57" s="330"/>
      <c r="EEE57" s="330"/>
      <c r="EEF57" s="330"/>
      <c r="EEG57" s="328"/>
      <c r="EEH57" s="330"/>
      <c r="EEI57" s="330"/>
      <c r="EEJ57" s="330"/>
      <c r="EEK57" s="330"/>
      <c r="EEL57" s="330"/>
      <c r="EEM57" s="330"/>
      <c r="EEN57" s="330"/>
      <c r="EEO57" s="330"/>
      <c r="EEP57" s="330"/>
      <c r="EEQ57" s="330"/>
      <c r="EER57" s="330"/>
      <c r="EES57" s="330"/>
      <c r="EET57" s="328"/>
      <c r="EEU57" s="330"/>
      <c r="EEV57" s="330"/>
      <c r="EEW57" s="330"/>
      <c r="EEX57" s="330"/>
      <c r="EEY57" s="330"/>
      <c r="EEZ57" s="330"/>
      <c r="EFA57" s="330"/>
      <c r="EFB57" s="330"/>
      <c r="EFC57" s="330"/>
      <c r="EFD57" s="330"/>
      <c r="EFE57" s="330"/>
      <c r="EFF57" s="330"/>
      <c r="EFG57" s="328"/>
      <c r="EFH57" s="330"/>
      <c r="EFI57" s="330"/>
      <c r="EFJ57" s="330"/>
      <c r="EFK57" s="330"/>
      <c r="EFL57" s="330"/>
      <c r="EFM57" s="330"/>
      <c r="EFN57" s="330"/>
      <c r="EFO57" s="330"/>
      <c r="EFP57" s="330"/>
      <c r="EFQ57" s="330"/>
      <c r="EFR57" s="330"/>
      <c r="EFS57" s="330"/>
      <c r="EFT57" s="328"/>
      <c r="EFU57" s="330"/>
      <c r="EFV57" s="330"/>
      <c r="EFW57" s="330"/>
      <c r="EFX57" s="330"/>
      <c r="EFY57" s="330"/>
      <c r="EFZ57" s="330"/>
      <c r="EGA57" s="330"/>
      <c r="EGB57" s="330"/>
      <c r="EGC57" s="330"/>
      <c r="EGD57" s="330"/>
      <c r="EGE57" s="330"/>
      <c r="EGF57" s="330"/>
      <c r="EGG57" s="328"/>
      <c r="EGH57" s="330"/>
      <c r="EGI57" s="330"/>
      <c r="EGJ57" s="330"/>
      <c r="EGK57" s="330"/>
      <c r="EGL57" s="330"/>
      <c r="EGM57" s="330"/>
      <c r="EGN57" s="330"/>
      <c r="EGO57" s="330"/>
      <c r="EGP57" s="330"/>
      <c r="EGQ57" s="330"/>
      <c r="EGR57" s="330"/>
      <c r="EGS57" s="330"/>
      <c r="EGT57" s="328"/>
      <c r="EGU57" s="330"/>
      <c r="EGV57" s="330"/>
      <c r="EGW57" s="330"/>
      <c r="EGX57" s="330"/>
      <c r="EGY57" s="330"/>
      <c r="EGZ57" s="330"/>
      <c r="EHA57" s="330"/>
      <c r="EHB57" s="330"/>
      <c r="EHC57" s="330"/>
      <c r="EHD57" s="330"/>
      <c r="EHE57" s="330"/>
      <c r="EHF57" s="330"/>
      <c r="EHG57" s="328"/>
      <c r="EHH57" s="330"/>
      <c r="EHI57" s="330"/>
      <c r="EHJ57" s="330"/>
      <c r="EHK57" s="330"/>
      <c r="EHL57" s="330"/>
      <c r="EHM57" s="330"/>
      <c r="EHN57" s="330"/>
      <c r="EHO57" s="330"/>
      <c r="EHP57" s="330"/>
      <c r="EHQ57" s="330"/>
      <c r="EHR57" s="330"/>
      <c r="EHS57" s="330"/>
      <c r="EHT57" s="328"/>
      <c r="EHU57" s="330"/>
      <c r="EHV57" s="330"/>
      <c r="EHW57" s="330"/>
      <c r="EHX57" s="330"/>
      <c r="EHY57" s="330"/>
      <c r="EHZ57" s="330"/>
      <c r="EIA57" s="330"/>
      <c r="EIB57" s="330"/>
      <c r="EIC57" s="330"/>
      <c r="EID57" s="330"/>
      <c r="EIE57" s="330"/>
      <c r="EIF57" s="330"/>
      <c r="EIG57" s="328"/>
      <c r="EIH57" s="330"/>
      <c r="EII57" s="330"/>
      <c r="EIJ57" s="330"/>
      <c r="EIK57" s="330"/>
      <c r="EIL57" s="330"/>
      <c r="EIM57" s="330"/>
      <c r="EIN57" s="330"/>
      <c r="EIO57" s="330"/>
      <c r="EIP57" s="330"/>
      <c r="EIQ57" s="330"/>
      <c r="EIR57" s="330"/>
      <c r="EIS57" s="330"/>
      <c r="EIT57" s="328"/>
      <c r="EIU57" s="330"/>
      <c r="EIV57" s="330"/>
      <c r="EIW57" s="330"/>
      <c r="EIX57" s="330"/>
      <c r="EIY57" s="330"/>
      <c r="EIZ57" s="330"/>
      <c r="EJA57" s="330"/>
      <c r="EJB57" s="330"/>
      <c r="EJC57" s="330"/>
      <c r="EJD57" s="330"/>
      <c r="EJE57" s="330"/>
      <c r="EJF57" s="330"/>
      <c r="EJG57" s="328"/>
      <c r="EJH57" s="330"/>
      <c r="EJI57" s="330"/>
      <c r="EJJ57" s="330"/>
      <c r="EJK57" s="330"/>
      <c r="EJL57" s="330"/>
      <c r="EJM57" s="330"/>
      <c r="EJN57" s="330"/>
      <c r="EJO57" s="330"/>
      <c r="EJP57" s="330"/>
      <c r="EJQ57" s="330"/>
      <c r="EJR57" s="330"/>
      <c r="EJS57" s="330"/>
      <c r="EJT57" s="328"/>
      <c r="EJU57" s="330"/>
      <c r="EJV57" s="330"/>
      <c r="EJW57" s="330"/>
      <c r="EJX57" s="330"/>
      <c r="EJY57" s="330"/>
      <c r="EJZ57" s="330"/>
      <c r="EKA57" s="330"/>
      <c r="EKB57" s="330"/>
      <c r="EKC57" s="330"/>
      <c r="EKD57" s="330"/>
      <c r="EKE57" s="330"/>
      <c r="EKF57" s="330"/>
      <c r="EKG57" s="328"/>
      <c r="EKH57" s="330"/>
      <c r="EKI57" s="330"/>
      <c r="EKJ57" s="330"/>
      <c r="EKK57" s="330"/>
      <c r="EKL57" s="330"/>
      <c r="EKM57" s="330"/>
      <c r="EKN57" s="330"/>
      <c r="EKO57" s="330"/>
      <c r="EKP57" s="330"/>
      <c r="EKQ57" s="330"/>
      <c r="EKR57" s="330"/>
      <c r="EKS57" s="330"/>
      <c r="EKT57" s="328"/>
      <c r="EKU57" s="330"/>
      <c r="EKV57" s="330"/>
      <c r="EKW57" s="330"/>
      <c r="EKX57" s="330"/>
      <c r="EKY57" s="330"/>
      <c r="EKZ57" s="330"/>
      <c r="ELA57" s="330"/>
      <c r="ELB57" s="330"/>
      <c r="ELC57" s="330"/>
      <c r="ELD57" s="330"/>
      <c r="ELE57" s="330"/>
      <c r="ELF57" s="330"/>
      <c r="ELG57" s="328"/>
      <c r="ELH57" s="330"/>
      <c r="ELI57" s="330"/>
      <c r="ELJ57" s="330"/>
      <c r="ELK57" s="330"/>
      <c r="ELL57" s="330"/>
      <c r="ELM57" s="330"/>
      <c r="ELN57" s="330"/>
      <c r="ELO57" s="330"/>
      <c r="ELP57" s="330"/>
      <c r="ELQ57" s="330"/>
      <c r="ELR57" s="330"/>
      <c r="ELS57" s="330"/>
      <c r="ELT57" s="328"/>
      <c r="ELU57" s="330"/>
      <c r="ELV57" s="330"/>
      <c r="ELW57" s="330"/>
      <c r="ELX57" s="330"/>
      <c r="ELY57" s="330"/>
      <c r="ELZ57" s="330"/>
      <c r="EMA57" s="330"/>
      <c r="EMB57" s="330"/>
      <c r="EMC57" s="330"/>
      <c r="EMD57" s="330"/>
      <c r="EME57" s="330"/>
      <c r="EMF57" s="330"/>
      <c r="EMG57" s="328"/>
      <c r="EMH57" s="330"/>
      <c r="EMI57" s="330"/>
      <c r="EMJ57" s="330"/>
      <c r="EMK57" s="330"/>
      <c r="EML57" s="330"/>
      <c r="EMM57" s="330"/>
      <c r="EMN57" s="330"/>
      <c r="EMO57" s="330"/>
      <c r="EMP57" s="330"/>
      <c r="EMQ57" s="330"/>
      <c r="EMR57" s="330"/>
      <c r="EMS57" s="330"/>
      <c r="EMT57" s="328"/>
      <c r="EMU57" s="330"/>
      <c r="EMV57" s="330"/>
      <c r="EMW57" s="330"/>
      <c r="EMX57" s="330"/>
      <c r="EMY57" s="330"/>
      <c r="EMZ57" s="330"/>
      <c r="ENA57" s="330"/>
      <c r="ENB57" s="330"/>
      <c r="ENC57" s="330"/>
      <c r="END57" s="330"/>
      <c r="ENE57" s="330"/>
      <c r="ENF57" s="330"/>
      <c r="ENG57" s="328"/>
      <c r="ENH57" s="330"/>
      <c r="ENI57" s="330"/>
      <c r="ENJ57" s="330"/>
      <c r="ENK57" s="330"/>
      <c r="ENL57" s="330"/>
      <c r="ENM57" s="330"/>
      <c r="ENN57" s="330"/>
      <c r="ENO57" s="330"/>
      <c r="ENP57" s="330"/>
      <c r="ENQ57" s="330"/>
      <c r="ENR57" s="330"/>
      <c r="ENS57" s="330"/>
      <c r="ENT57" s="328"/>
      <c r="ENU57" s="330"/>
      <c r="ENV57" s="330"/>
      <c r="ENW57" s="330"/>
      <c r="ENX57" s="330"/>
      <c r="ENY57" s="330"/>
      <c r="ENZ57" s="330"/>
      <c r="EOA57" s="330"/>
      <c r="EOB57" s="330"/>
      <c r="EOC57" s="330"/>
      <c r="EOD57" s="330"/>
      <c r="EOE57" s="330"/>
      <c r="EOF57" s="330"/>
      <c r="EOG57" s="328"/>
      <c r="EOH57" s="330"/>
      <c r="EOI57" s="330"/>
      <c r="EOJ57" s="330"/>
      <c r="EOK57" s="330"/>
      <c r="EOL57" s="330"/>
      <c r="EOM57" s="330"/>
      <c r="EON57" s="330"/>
      <c r="EOO57" s="330"/>
      <c r="EOP57" s="330"/>
      <c r="EOQ57" s="330"/>
      <c r="EOR57" s="330"/>
      <c r="EOS57" s="330"/>
      <c r="EOT57" s="328"/>
      <c r="EOU57" s="330"/>
      <c r="EOV57" s="330"/>
      <c r="EOW57" s="330"/>
      <c r="EOX57" s="330"/>
      <c r="EOY57" s="330"/>
      <c r="EOZ57" s="330"/>
      <c r="EPA57" s="330"/>
      <c r="EPB57" s="330"/>
      <c r="EPC57" s="330"/>
      <c r="EPD57" s="330"/>
      <c r="EPE57" s="330"/>
      <c r="EPF57" s="330"/>
      <c r="EPG57" s="328"/>
      <c r="EPH57" s="330"/>
      <c r="EPI57" s="330"/>
      <c r="EPJ57" s="330"/>
      <c r="EPK57" s="330"/>
      <c r="EPL57" s="330"/>
      <c r="EPM57" s="330"/>
      <c r="EPN57" s="330"/>
      <c r="EPO57" s="330"/>
      <c r="EPP57" s="330"/>
      <c r="EPQ57" s="330"/>
      <c r="EPR57" s="330"/>
      <c r="EPS57" s="330"/>
      <c r="EPT57" s="328"/>
      <c r="EPU57" s="330"/>
      <c r="EPV57" s="330"/>
      <c r="EPW57" s="330"/>
      <c r="EPX57" s="330"/>
      <c r="EPY57" s="330"/>
      <c r="EPZ57" s="330"/>
      <c r="EQA57" s="330"/>
      <c r="EQB57" s="330"/>
      <c r="EQC57" s="330"/>
      <c r="EQD57" s="330"/>
      <c r="EQE57" s="330"/>
      <c r="EQF57" s="330"/>
      <c r="EQG57" s="328"/>
      <c r="EQH57" s="330"/>
      <c r="EQI57" s="330"/>
      <c r="EQJ57" s="330"/>
      <c r="EQK57" s="330"/>
      <c r="EQL57" s="330"/>
      <c r="EQM57" s="330"/>
      <c r="EQN57" s="330"/>
      <c r="EQO57" s="330"/>
      <c r="EQP57" s="330"/>
      <c r="EQQ57" s="330"/>
      <c r="EQR57" s="330"/>
      <c r="EQS57" s="330"/>
      <c r="EQT57" s="328"/>
      <c r="EQU57" s="330"/>
      <c r="EQV57" s="330"/>
      <c r="EQW57" s="330"/>
      <c r="EQX57" s="330"/>
      <c r="EQY57" s="330"/>
      <c r="EQZ57" s="330"/>
      <c r="ERA57" s="330"/>
      <c r="ERB57" s="330"/>
      <c r="ERC57" s="330"/>
      <c r="ERD57" s="330"/>
      <c r="ERE57" s="330"/>
      <c r="ERF57" s="330"/>
      <c r="ERG57" s="328"/>
      <c r="ERH57" s="330"/>
      <c r="ERI57" s="330"/>
      <c r="ERJ57" s="330"/>
      <c r="ERK57" s="330"/>
      <c r="ERL57" s="330"/>
      <c r="ERM57" s="330"/>
      <c r="ERN57" s="330"/>
      <c r="ERO57" s="330"/>
      <c r="ERP57" s="330"/>
      <c r="ERQ57" s="330"/>
      <c r="ERR57" s="330"/>
      <c r="ERS57" s="330"/>
      <c r="ERT57" s="328"/>
      <c r="ERU57" s="330"/>
      <c r="ERV57" s="330"/>
      <c r="ERW57" s="330"/>
      <c r="ERX57" s="330"/>
      <c r="ERY57" s="330"/>
      <c r="ERZ57" s="330"/>
      <c r="ESA57" s="330"/>
      <c r="ESB57" s="330"/>
      <c r="ESC57" s="330"/>
      <c r="ESD57" s="330"/>
      <c r="ESE57" s="330"/>
      <c r="ESF57" s="330"/>
      <c r="ESG57" s="328"/>
      <c r="ESH57" s="330"/>
      <c r="ESI57" s="330"/>
      <c r="ESJ57" s="330"/>
      <c r="ESK57" s="330"/>
      <c r="ESL57" s="330"/>
      <c r="ESM57" s="330"/>
      <c r="ESN57" s="330"/>
      <c r="ESO57" s="330"/>
      <c r="ESP57" s="330"/>
      <c r="ESQ57" s="330"/>
      <c r="ESR57" s="330"/>
      <c r="ESS57" s="330"/>
      <c r="EST57" s="328"/>
      <c r="ESU57" s="330"/>
      <c r="ESV57" s="330"/>
      <c r="ESW57" s="330"/>
      <c r="ESX57" s="330"/>
      <c r="ESY57" s="330"/>
      <c r="ESZ57" s="330"/>
      <c r="ETA57" s="330"/>
      <c r="ETB57" s="330"/>
      <c r="ETC57" s="330"/>
      <c r="ETD57" s="330"/>
      <c r="ETE57" s="330"/>
      <c r="ETF57" s="330"/>
      <c r="ETG57" s="328"/>
      <c r="ETH57" s="330"/>
      <c r="ETI57" s="330"/>
      <c r="ETJ57" s="330"/>
      <c r="ETK57" s="330"/>
      <c r="ETL57" s="330"/>
      <c r="ETM57" s="330"/>
      <c r="ETN57" s="330"/>
      <c r="ETO57" s="330"/>
      <c r="ETP57" s="330"/>
      <c r="ETQ57" s="330"/>
      <c r="ETR57" s="330"/>
      <c r="ETS57" s="330"/>
      <c r="ETT57" s="328"/>
      <c r="ETU57" s="330"/>
      <c r="ETV57" s="330"/>
      <c r="ETW57" s="330"/>
      <c r="ETX57" s="330"/>
      <c r="ETY57" s="330"/>
      <c r="ETZ57" s="330"/>
      <c r="EUA57" s="330"/>
      <c r="EUB57" s="330"/>
      <c r="EUC57" s="330"/>
      <c r="EUD57" s="330"/>
      <c r="EUE57" s="330"/>
      <c r="EUF57" s="330"/>
      <c r="EUG57" s="328"/>
      <c r="EUH57" s="330"/>
      <c r="EUI57" s="330"/>
      <c r="EUJ57" s="330"/>
      <c r="EUK57" s="330"/>
      <c r="EUL57" s="330"/>
      <c r="EUM57" s="330"/>
      <c r="EUN57" s="330"/>
      <c r="EUO57" s="330"/>
      <c r="EUP57" s="330"/>
      <c r="EUQ57" s="330"/>
      <c r="EUR57" s="330"/>
      <c r="EUS57" s="330"/>
      <c r="EUT57" s="328"/>
      <c r="EUU57" s="330"/>
      <c r="EUV57" s="330"/>
      <c r="EUW57" s="330"/>
      <c r="EUX57" s="330"/>
      <c r="EUY57" s="330"/>
      <c r="EUZ57" s="330"/>
      <c r="EVA57" s="330"/>
      <c r="EVB57" s="330"/>
      <c r="EVC57" s="330"/>
      <c r="EVD57" s="330"/>
      <c r="EVE57" s="330"/>
      <c r="EVF57" s="330"/>
      <c r="EVG57" s="328"/>
      <c r="EVH57" s="330"/>
      <c r="EVI57" s="330"/>
      <c r="EVJ57" s="330"/>
      <c r="EVK57" s="330"/>
      <c r="EVL57" s="330"/>
      <c r="EVM57" s="330"/>
      <c r="EVN57" s="330"/>
      <c r="EVO57" s="330"/>
      <c r="EVP57" s="330"/>
      <c r="EVQ57" s="330"/>
      <c r="EVR57" s="330"/>
      <c r="EVS57" s="330"/>
      <c r="EVT57" s="328"/>
      <c r="EVU57" s="330"/>
      <c r="EVV57" s="330"/>
      <c r="EVW57" s="330"/>
      <c r="EVX57" s="330"/>
      <c r="EVY57" s="330"/>
      <c r="EVZ57" s="330"/>
      <c r="EWA57" s="330"/>
      <c r="EWB57" s="330"/>
      <c r="EWC57" s="330"/>
      <c r="EWD57" s="330"/>
      <c r="EWE57" s="330"/>
      <c r="EWF57" s="330"/>
      <c r="EWG57" s="328"/>
      <c r="EWH57" s="330"/>
      <c r="EWI57" s="330"/>
      <c r="EWJ57" s="330"/>
      <c r="EWK57" s="330"/>
      <c r="EWL57" s="330"/>
      <c r="EWM57" s="330"/>
      <c r="EWN57" s="330"/>
      <c r="EWO57" s="330"/>
      <c r="EWP57" s="330"/>
      <c r="EWQ57" s="330"/>
      <c r="EWR57" s="330"/>
      <c r="EWS57" s="330"/>
      <c r="EWT57" s="328"/>
      <c r="EWU57" s="330"/>
      <c r="EWV57" s="330"/>
      <c r="EWW57" s="330"/>
      <c r="EWX57" s="330"/>
      <c r="EWY57" s="330"/>
      <c r="EWZ57" s="330"/>
      <c r="EXA57" s="330"/>
      <c r="EXB57" s="330"/>
      <c r="EXC57" s="330"/>
      <c r="EXD57" s="330"/>
      <c r="EXE57" s="330"/>
      <c r="EXF57" s="330"/>
      <c r="EXG57" s="328"/>
      <c r="EXH57" s="330"/>
      <c r="EXI57" s="330"/>
      <c r="EXJ57" s="330"/>
      <c r="EXK57" s="330"/>
      <c r="EXL57" s="330"/>
      <c r="EXM57" s="330"/>
      <c r="EXN57" s="330"/>
      <c r="EXO57" s="330"/>
      <c r="EXP57" s="330"/>
      <c r="EXQ57" s="330"/>
      <c r="EXR57" s="330"/>
      <c r="EXS57" s="330"/>
      <c r="EXT57" s="328"/>
      <c r="EXU57" s="330"/>
      <c r="EXV57" s="330"/>
      <c r="EXW57" s="330"/>
      <c r="EXX57" s="330"/>
      <c r="EXY57" s="330"/>
      <c r="EXZ57" s="330"/>
      <c r="EYA57" s="330"/>
      <c r="EYB57" s="330"/>
      <c r="EYC57" s="330"/>
      <c r="EYD57" s="330"/>
      <c r="EYE57" s="330"/>
      <c r="EYF57" s="330"/>
      <c r="EYG57" s="328"/>
      <c r="EYH57" s="330"/>
      <c r="EYI57" s="330"/>
      <c r="EYJ57" s="330"/>
      <c r="EYK57" s="330"/>
      <c r="EYL57" s="330"/>
      <c r="EYM57" s="330"/>
      <c r="EYN57" s="330"/>
      <c r="EYO57" s="330"/>
      <c r="EYP57" s="330"/>
      <c r="EYQ57" s="330"/>
      <c r="EYR57" s="330"/>
      <c r="EYS57" s="330"/>
      <c r="EYT57" s="328"/>
      <c r="EYU57" s="330"/>
      <c r="EYV57" s="330"/>
      <c r="EYW57" s="330"/>
      <c r="EYX57" s="330"/>
      <c r="EYY57" s="330"/>
      <c r="EYZ57" s="330"/>
      <c r="EZA57" s="330"/>
      <c r="EZB57" s="330"/>
      <c r="EZC57" s="330"/>
      <c r="EZD57" s="330"/>
      <c r="EZE57" s="330"/>
      <c r="EZF57" s="330"/>
      <c r="EZG57" s="328"/>
      <c r="EZH57" s="330"/>
      <c r="EZI57" s="330"/>
      <c r="EZJ57" s="330"/>
      <c r="EZK57" s="330"/>
      <c r="EZL57" s="330"/>
      <c r="EZM57" s="330"/>
      <c r="EZN57" s="330"/>
      <c r="EZO57" s="330"/>
      <c r="EZP57" s="330"/>
      <c r="EZQ57" s="330"/>
      <c r="EZR57" s="330"/>
      <c r="EZS57" s="330"/>
      <c r="EZT57" s="328"/>
      <c r="EZU57" s="330"/>
      <c r="EZV57" s="330"/>
      <c r="EZW57" s="330"/>
      <c r="EZX57" s="330"/>
      <c r="EZY57" s="330"/>
      <c r="EZZ57" s="330"/>
      <c r="FAA57" s="330"/>
      <c r="FAB57" s="330"/>
      <c r="FAC57" s="330"/>
      <c r="FAD57" s="330"/>
      <c r="FAE57" s="330"/>
      <c r="FAF57" s="330"/>
      <c r="FAG57" s="328"/>
      <c r="FAH57" s="330"/>
      <c r="FAI57" s="330"/>
      <c r="FAJ57" s="330"/>
      <c r="FAK57" s="330"/>
      <c r="FAL57" s="330"/>
      <c r="FAM57" s="330"/>
      <c r="FAN57" s="330"/>
      <c r="FAO57" s="330"/>
      <c r="FAP57" s="330"/>
      <c r="FAQ57" s="330"/>
      <c r="FAR57" s="330"/>
      <c r="FAS57" s="330"/>
      <c r="FAT57" s="328"/>
      <c r="FAU57" s="330"/>
      <c r="FAV57" s="330"/>
      <c r="FAW57" s="330"/>
      <c r="FAX57" s="330"/>
      <c r="FAY57" s="330"/>
      <c r="FAZ57" s="330"/>
      <c r="FBA57" s="330"/>
      <c r="FBB57" s="330"/>
      <c r="FBC57" s="330"/>
      <c r="FBD57" s="330"/>
      <c r="FBE57" s="330"/>
      <c r="FBF57" s="330"/>
      <c r="FBG57" s="328"/>
      <c r="FBH57" s="330"/>
      <c r="FBI57" s="330"/>
      <c r="FBJ57" s="330"/>
      <c r="FBK57" s="330"/>
      <c r="FBL57" s="330"/>
      <c r="FBM57" s="330"/>
      <c r="FBN57" s="330"/>
      <c r="FBO57" s="330"/>
      <c r="FBP57" s="330"/>
      <c r="FBQ57" s="330"/>
      <c r="FBR57" s="330"/>
      <c r="FBS57" s="330"/>
      <c r="FBT57" s="328"/>
      <c r="FBU57" s="330"/>
      <c r="FBV57" s="330"/>
      <c r="FBW57" s="330"/>
      <c r="FBX57" s="330"/>
      <c r="FBY57" s="330"/>
      <c r="FBZ57" s="330"/>
      <c r="FCA57" s="330"/>
      <c r="FCB57" s="330"/>
      <c r="FCC57" s="330"/>
      <c r="FCD57" s="330"/>
      <c r="FCE57" s="330"/>
      <c r="FCF57" s="330"/>
      <c r="FCG57" s="328"/>
      <c r="FCH57" s="330"/>
      <c r="FCI57" s="330"/>
      <c r="FCJ57" s="330"/>
      <c r="FCK57" s="330"/>
      <c r="FCL57" s="330"/>
      <c r="FCM57" s="330"/>
      <c r="FCN57" s="330"/>
      <c r="FCO57" s="330"/>
      <c r="FCP57" s="330"/>
      <c r="FCQ57" s="330"/>
      <c r="FCR57" s="330"/>
      <c r="FCS57" s="330"/>
      <c r="FCT57" s="328"/>
      <c r="FCU57" s="330"/>
      <c r="FCV57" s="330"/>
      <c r="FCW57" s="330"/>
      <c r="FCX57" s="330"/>
      <c r="FCY57" s="330"/>
      <c r="FCZ57" s="330"/>
      <c r="FDA57" s="330"/>
      <c r="FDB57" s="330"/>
      <c r="FDC57" s="330"/>
      <c r="FDD57" s="330"/>
      <c r="FDE57" s="330"/>
      <c r="FDF57" s="330"/>
      <c r="FDG57" s="328"/>
      <c r="FDH57" s="330"/>
      <c r="FDI57" s="330"/>
      <c r="FDJ57" s="330"/>
      <c r="FDK57" s="330"/>
      <c r="FDL57" s="330"/>
      <c r="FDM57" s="330"/>
      <c r="FDN57" s="330"/>
      <c r="FDO57" s="330"/>
      <c r="FDP57" s="330"/>
      <c r="FDQ57" s="330"/>
      <c r="FDR57" s="330"/>
      <c r="FDS57" s="330"/>
      <c r="FDT57" s="328"/>
      <c r="FDU57" s="330"/>
      <c r="FDV57" s="330"/>
      <c r="FDW57" s="330"/>
      <c r="FDX57" s="330"/>
      <c r="FDY57" s="330"/>
      <c r="FDZ57" s="330"/>
      <c r="FEA57" s="330"/>
      <c r="FEB57" s="330"/>
      <c r="FEC57" s="330"/>
      <c r="FED57" s="330"/>
      <c r="FEE57" s="330"/>
      <c r="FEF57" s="330"/>
      <c r="FEG57" s="328"/>
      <c r="FEH57" s="330"/>
      <c r="FEI57" s="330"/>
      <c r="FEJ57" s="330"/>
      <c r="FEK57" s="330"/>
      <c r="FEL57" s="330"/>
      <c r="FEM57" s="330"/>
      <c r="FEN57" s="330"/>
      <c r="FEO57" s="330"/>
      <c r="FEP57" s="330"/>
      <c r="FEQ57" s="330"/>
      <c r="FER57" s="330"/>
      <c r="FES57" s="330"/>
      <c r="FET57" s="328"/>
      <c r="FEU57" s="330"/>
      <c r="FEV57" s="330"/>
      <c r="FEW57" s="330"/>
      <c r="FEX57" s="330"/>
      <c r="FEY57" s="330"/>
      <c r="FEZ57" s="330"/>
      <c r="FFA57" s="330"/>
      <c r="FFB57" s="330"/>
      <c r="FFC57" s="330"/>
      <c r="FFD57" s="330"/>
      <c r="FFE57" s="330"/>
      <c r="FFF57" s="330"/>
      <c r="FFG57" s="328"/>
      <c r="FFH57" s="330"/>
      <c r="FFI57" s="330"/>
      <c r="FFJ57" s="330"/>
      <c r="FFK57" s="330"/>
      <c r="FFL57" s="330"/>
      <c r="FFM57" s="330"/>
      <c r="FFN57" s="330"/>
      <c r="FFO57" s="330"/>
      <c r="FFP57" s="330"/>
      <c r="FFQ57" s="330"/>
      <c r="FFR57" s="330"/>
      <c r="FFS57" s="330"/>
      <c r="FFT57" s="328"/>
      <c r="FFU57" s="330"/>
      <c r="FFV57" s="330"/>
      <c r="FFW57" s="330"/>
      <c r="FFX57" s="330"/>
      <c r="FFY57" s="330"/>
      <c r="FFZ57" s="330"/>
      <c r="FGA57" s="330"/>
      <c r="FGB57" s="330"/>
      <c r="FGC57" s="330"/>
      <c r="FGD57" s="330"/>
      <c r="FGE57" s="330"/>
      <c r="FGF57" s="330"/>
      <c r="FGG57" s="328"/>
      <c r="FGH57" s="330"/>
      <c r="FGI57" s="330"/>
      <c r="FGJ57" s="330"/>
      <c r="FGK57" s="330"/>
      <c r="FGL57" s="330"/>
      <c r="FGM57" s="330"/>
      <c r="FGN57" s="330"/>
      <c r="FGO57" s="330"/>
      <c r="FGP57" s="330"/>
      <c r="FGQ57" s="330"/>
      <c r="FGR57" s="330"/>
      <c r="FGS57" s="330"/>
      <c r="FGT57" s="328"/>
      <c r="FGU57" s="330"/>
      <c r="FGV57" s="330"/>
      <c r="FGW57" s="330"/>
      <c r="FGX57" s="330"/>
      <c r="FGY57" s="330"/>
      <c r="FGZ57" s="330"/>
      <c r="FHA57" s="330"/>
      <c r="FHB57" s="330"/>
      <c r="FHC57" s="330"/>
      <c r="FHD57" s="330"/>
      <c r="FHE57" s="330"/>
      <c r="FHF57" s="330"/>
      <c r="FHG57" s="328"/>
      <c r="FHH57" s="330"/>
      <c r="FHI57" s="330"/>
      <c r="FHJ57" s="330"/>
      <c r="FHK57" s="330"/>
      <c r="FHL57" s="330"/>
      <c r="FHM57" s="330"/>
      <c r="FHN57" s="330"/>
      <c r="FHO57" s="330"/>
      <c r="FHP57" s="330"/>
      <c r="FHQ57" s="330"/>
      <c r="FHR57" s="330"/>
      <c r="FHS57" s="330"/>
      <c r="FHT57" s="328"/>
      <c r="FHU57" s="330"/>
      <c r="FHV57" s="330"/>
      <c r="FHW57" s="330"/>
      <c r="FHX57" s="330"/>
      <c r="FHY57" s="330"/>
      <c r="FHZ57" s="330"/>
      <c r="FIA57" s="330"/>
      <c r="FIB57" s="330"/>
      <c r="FIC57" s="330"/>
      <c r="FID57" s="330"/>
      <c r="FIE57" s="330"/>
      <c r="FIF57" s="330"/>
      <c r="FIG57" s="328"/>
      <c r="FIH57" s="330"/>
      <c r="FII57" s="330"/>
      <c r="FIJ57" s="330"/>
      <c r="FIK57" s="330"/>
      <c r="FIL57" s="330"/>
      <c r="FIM57" s="330"/>
      <c r="FIN57" s="330"/>
      <c r="FIO57" s="330"/>
      <c r="FIP57" s="330"/>
      <c r="FIQ57" s="330"/>
      <c r="FIR57" s="330"/>
      <c r="FIS57" s="330"/>
      <c r="FIT57" s="328"/>
      <c r="FIU57" s="330"/>
      <c r="FIV57" s="330"/>
      <c r="FIW57" s="330"/>
      <c r="FIX57" s="330"/>
      <c r="FIY57" s="330"/>
      <c r="FIZ57" s="330"/>
      <c r="FJA57" s="330"/>
      <c r="FJB57" s="330"/>
      <c r="FJC57" s="330"/>
      <c r="FJD57" s="330"/>
      <c r="FJE57" s="330"/>
      <c r="FJF57" s="330"/>
      <c r="FJG57" s="328"/>
      <c r="FJH57" s="330"/>
      <c r="FJI57" s="330"/>
      <c r="FJJ57" s="330"/>
      <c r="FJK57" s="330"/>
      <c r="FJL57" s="330"/>
      <c r="FJM57" s="330"/>
      <c r="FJN57" s="330"/>
      <c r="FJO57" s="330"/>
      <c r="FJP57" s="330"/>
      <c r="FJQ57" s="330"/>
      <c r="FJR57" s="330"/>
      <c r="FJS57" s="330"/>
      <c r="FJT57" s="328"/>
      <c r="FJU57" s="330"/>
      <c r="FJV57" s="330"/>
      <c r="FJW57" s="330"/>
      <c r="FJX57" s="330"/>
      <c r="FJY57" s="330"/>
      <c r="FJZ57" s="330"/>
      <c r="FKA57" s="330"/>
      <c r="FKB57" s="330"/>
      <c r="FKC57" s="330"/>
      <c r="FKD57" s="330"/>
      <c r="FKE57" s="330"/>
      <c r="FKF57" s="330"/>
      <c r="FKG57" s="328"/>
      <c r="FKH57" s="330"/>
      <c r="FKI57" s="330"/>
      <c r="FKJ57" s="330"/>
      <c r="FKK57" s="330"/>
      <c r="FKL57" s="330"/>
      <c r="FKM57" s="330"/>
      <c r="FKN57" s="330"/>
      <c r="FKO57" s="330"/>
      <c r="FKP57" s="330"/>
      <c r="FKQ57" s="330"/>
      <c r="FKR57" s="330"/>
      <c r="FKS57" s="330"/>
      <c r="FKT57" s="328"/>
      <c r="FKU57" s="330"/>
      <c r="FKV57" s="330"/>
      <c r="FKW57" s="330"/>
      <c r="FKX57" s="330"/>
      <c r="FKY57" s="330"/>
      <c r="FKZ57" s="330"/>
      <c r="FLA57" s="330"/>
      <c r="FLB57" s="330"/>
      <c r="FLC57" s="330"/>
      <c r="FLD57" s="330"/>
      <c r="FLE57" s="330"/>
      <c r="FLF57" s="330"/>
      <c r="FLG57" s="328"/>
      <c r="FLH57" s="330"/>
      <c r="FLI57" s="330"/>
      <c r="FLJ57" s="330"/>
      <c r="FLK57" s="330"/>
      <c r="FLL57" s="330"/>
      <c r="FLM57" s="330"/>
      <c r="FLN57" s="330"/>
      <c r="FLO57" s="330"/>
      <c r="FLP57" s="330"/>
      <c r="FLQ57" s="330"/>
      <c r="FLR57" s="330"/>
      <c r="FLS57" s="330"/>
      <c r="FLT57" s="328"/>
      <c r="FLU57" s="330"/>
      <c r="FLV57" s="330"/>
      <c r="FLW57" s="330"/>
      <c r="FLX57" s="330"/>
      <c r="FLY57" s="330"/>
      <c r="FLZ57" s="330"/>
      <c r="FMA57" s="330"/>
      <c r="FMB57" s="330"/>
      <c r="FMC57" s="330"/>
      <c r="FMD57" s="330"/>
      <c r="FME57" s="330"/>
      <c r="FMF57" s="330"/>
      <c r="FMG57" s="328"/>
      <c r="FMH57" s="330"/>
      <c r="FMI57" s="330"/>
      <c r="FMJ57" s="330"/>
      <c r="FMK57" s="330"/>
      <c r="FML57" s="330"/>
      <c r="FMM57" s="330"/>
      <c r="FMN57" s="330"/>
      <c r="FMO57" s="330"/>
      <c r="FMP57" s="330"/>
      <c r="FMQ57" s="330"/>
      <c r="FMR57" s="330"/>
      <c r="FMS57" s="330"/>
      <c r="FMT57" s="328"/>
      <c r="FMU57" s="330"/>
      <c r="FMV57" s="330"/>
      <c r="FMW57" s="330"/>
      <c r="FMX57" s="330"/>
      <c r="FMY57" s="330"/>
      <c r="FMZ57" s="330"/>
      <c r="FNA57" s="330"/>
      <c r="FNB57" s="330"/>
      <c r="FNC57" s="330"/>
      <c r="FND57" s="330"/>
      <c r="FNE57" s="330"/>
      <c r="FNF57" s="330"/>
      <c r="FNG57" s="328"/>
      <c r="FNH57" s="330"/>
      <c r="FNI57" s="330"/>
      <c r="FNJ57" s="330"/>
      <c r="FNK57" s="330"/>
      <c r="FNL57" s="330"/>
      <c r="FNM57" s="330"/>
      <c r="FNN57" s="330"/>
      <c r="FNO57" s="330"/>
      <c r="FNP57" s="330"/>
      <c r="FNQ57" s="330"/>
      <c r="FNR57" s="330"/>
      <c r="FNS57" s="330"/>
      <c r="FNT57" s="328"/>
      <c r="FNU57" s="330"/>
      <c r="FNV57" s="330"/>
      <c r="FNW57" s="330"/>
      <c r="FNX57" s="330"/>
      <c r="FNY57" s="330"/>
      <c r="FNZ57" s="330"/>
      <c r="FOA57" s="330"/>
      <c r="FOB57" s="330"/>
      <c r="FOC57" s="330"/>
      <c r="FOD57" s="330"/>
      <c r="FOE57" s="330"/>
      <c r="FOF57" s="330"/>
      <c r="FOG57" s="328"/>
      <c r="FOH57" s="330"/>
      <c r="FOI57" s="330"/>
      <c r="FOJ57" s="330"/>
      <c r="FOK57" s="330"/>
      <c r="FOL57" s="330"/>
      <c r="FOM57" s="330"/>
      <c r="FON57" s="330"/>
      <c r="FOO57" s="330"/>
      <c r="FOP57" s="330"/>
      <c r="FOQ57" s="330"/>
      <c r="FOR57" s="330"/>
      <c r="FOS57" s="330"/>
      <c r="FOT57" s="328"/>
      <c r="FOU57" s="330"/>
      <c r="FOV57" s="330"/>
      <c r="FOW57" s="330"/>
      <c r="FOX57" s="330"/>
      <c r="FOY57" s="330"/>
      <c r="FOZ57" s="330"/>
      <c r="FPA57" s="330"/>
      <c r="FPB57" s="330"/>
      <c r="FPC57" s="330"/>
      <c r="FPD57" s="330"/>
      <c r="FPE57" s="330"/>
      <c r="FPF57" s="330"/>
      <c r="FPG57" s="328"/>
      <c r="FPH57" s="330"/>
      <c r="FPI57" s="330"/>
      <c r="FPJ57" s="330"/>
      <c r="FPK57" s="330"/>
      <c r="FPL57" s="330"/>
      <c r="FPM57" s="330"/>
      <c r="FPN57" s="330"/>
      <c r="FPO57" s="330"/>
      <c r="FPP57" s="330"/>
      <c r="FPQ57" s="330"/>
      <c r="FPR57" s="330"/>
      <c r="FPS57" s="330"/>
      <c r="FPT57" s="328"/>
      <c r="FPU57" s="330"/>
      <c r="FPV57" s="330"/>
      <c r="FPW57" s="330"/>
      <c r="FPX57" s="330"/>
      <c r="FPY57" s="330"/>
      <c r="FPZ57" s="330"/>
      <c r="FQA57" s="330"/>
      <c r="FQB57" s="330"/>
      <c r="FQC57" s="330"/>
      <c r="FQD57" s="330"/>
      <c r="FQE57" s="330"/>
      <c r="FQF57" s="330"/>
      <c r="FQG57" s="328"/>
      <c r="FQH57" s="330"/>
      <c r="FQI57" s="330"/>
      <c r="FQJ57" s="330"/>
      <c r="FQK57" s="330"/>
      <c r="FQL57" s="330"/>
      <c r="FQM57" s="330"/>
      <c r="FQN57" s="330"/>
      <c r="FQO57" s="330"/>
      <c r="FQP57" s="330"/>
      <c r="FQQ57" s="330"/>
      <c r="FQR57" s="330"/>
      <c r="FQS57" s="330"/>
      <c r="FQT57" s="328"/>
      <c r="FQU57" s="330"/>
      <c r="FQV57" s="330"/>
      <c r="FQW57" s="330"/>
      <c r="FQX57" s="330"/>
      <c r="FQY57" s="330"/>
      <c r="FQZ57" s="330"/>
      <c r="FRA57" s="330"/>
      <c r="FRB57" s="330"/>
      <c r="FRC57" s="330"/>
      <c r="FRD57" s="330"/>
      <c r="FRE57" s="330"/>
      <c r="FRF57" s="330"/>
      <c r="FRG57" s="328"/>
      <c r="FRH57" s="330"/>
      <c r="FRI57" s="330"/>
      <c r="FRJ57" s="330"/>
      <c r="FRK57" s="330"/>
      <c r="FRL57" s="330"/>
      <c r="FRM57" s="330"/>
      <c r="FRN57" s="330"/>
      <c r="FRO57" s="330"/>
      <c r="FRP57" s="330"/>
      <c r="FRQ57" s="330"/>
      <c r="FRR57" s="330"/>
      <c r="FRS57" s="330"/>
      <c r="FRT57" s="328"/>
      <c r="FRU57" s="330"/>
      <c r="FRV57" s="330"/>
      <c r="FRW57" s="330"/>
      <c r="FRX57" s="330"/>
      <c r="FRY57" s="330"/>
      <c r="FRZ57" s="330"/>
      <c r="FSA57" s="330"/>
      <c r="FSB57" s="330"/>
      <c r="FSC57" s="330"/>
      <c r="FSD57" s="330"/>
      <c r="FSE57" s="330"/>
      <c r="FSF57" s="330"/>
      <c r="FSG57" s="328"/>
      <c r="FSH57" s="330"/>
      <c r="FSI57" s="330"/>
      <c r="FSJ57" s="330"/>
      <c r="FSK57" s="330"/>
      <c r="FSL57" s="330"/>
      <c r="FSM57" s="330"/>
      <c r="FSN57" s="330"/>
      <c r="FSO57" s="330"/>
      <c r="FSP57" s="330"/>
      <c r="FSQ57" s="330"/>
      <c r="FSR57" s="330"/>
      <c r="FSS57" s="330"/>
      <c r="FST57" s="328"/>
      <c r="FSU57" s="330"/>
      <c r="FSV57" s="330"/>
      <c r="FSW57" s="330"/>
      <c r="FSX57" s="330"/>
      <c r="FSY57" s="330"/>
      <c r="FSZ57" s="330"/>
      <c r="FTA57" s="330"/>
      <c r="FTB57" s="330"/>
      <c r="FTC57" s="330"/>
      <c r="FTD57" s="330"/>
      <c r="FTE57" s="330"/>
      <c r="FTF57" s="330"/>
      <c r="FTG57" s="328"/>
      <c r="FTH57" s="330"/>
      <c r="FTI57" s="330"/>
      <c r="FTJ57" s="330"/>
      <c r="FTK57" s="330"/>
      <c r="FTL57" s="330"/>
      <c r="FTM57" s="330"/>
      <c r="FTN57" s="330"/>
      <c r="FTO57" s="330"/>
      <c r="FTP57" s="330"/>
      <c r="FTQ57" s="330"/>
      <c r="FTR57" s="330"/>
      <c r="FTS57" s="330"/>
      <c r="FTT57" s="328"/>
      <c r="FTU57" s="330"/>
      <c r="FTV57" s="330"/>
      <c r="FTW57" s="330"/>
      <c r="FTX57" s="330"/>
      <c r="FTY57" s="330"/>
      <c r="FTZ57" s="330"/>
      <c r="FUA57" s="330"/>
      <c r="FUB57" s="330"/>
      <c r="FUC57" s="330"/>
      <c r="FUD57" s="330"/>
      <c r="FUE57" s="330"/>
      <c r="FUF57" s="330"/>
      <c r="FUG57" s="328"/>
      <c r="FUH57" s="330"/>
      <c r="FUI57" s="330"/>
      <c r="FUJ57" s="330"/>
      <c r="FUK57" s="330"/>
      <c r="FUL57" s="330"/>
      <c r="FUM57" s="330"/>
      <c r="FUN57" s="330"/>
      <c r="FUO57" s="330"/>
      <c r="FUP57" s="330"/>
      <c r="FUQ57" s="330"/>
      <c r="FUR57" s="330"/>
      <c r="FUS57" s="330"/>
      <c r="FUT57" s="328"/>
      <c r="FUU57" s="330"/>
      <c r="FUV57" s="330"/>
      <c r="FUW57" s="330"/>
      <c r="FUX57" s="330"/>
      <c r="FUY57" s="330"/>
      <c r="FUZ57" s="330"/>
      <c r="FVA57" s="330"/>
      <c r="FVB57" s="330"/>
      <c r="FVC57" s="330"/>
      <c r="FVD57" s="330"/>
      <c r="FVE57" s="330"/>
      <c r="FVF57" s="330"/>
      <c r="FVG57" s="328"/>
      <c r="FVH57" s="330"/>
      <c r="FVI57" s="330"/>
      <c r="FVJ57" s="330"/>
      <c r="FVK57" s="330"/>
      <c r="FVL57" s="330"/>
      <c r="FVM57" s="330"/>
      <c r="FVN57" s="330"/>
      <c r="FVO57" s="330"/>
      <c r="FVP57" s="330"/>
      <c r="FVQ57" s="330"/>
      <c r="FVR57" s="330"/>
      <c r="FVS57" s="330"/>
      <c r="FVT57" s="328"/>
      <c r="FVU57" s="330"/>
      <c r="FVV57" s="330"/>
      <c r="FVW57" s="330"/>
      <c r="FVX57" s="330"/>
      <c r="FVY57" s="330"/>
      <c r="FVZ57" s="330"/>
      <c r="FWA57" s="330"/>
      <c r="FWB57" s="330"/>
      <c r="FWC57" s="330"/>
      <c r="FWD57" s="330"/>
      <c r="FWE57" s="330"/>
      <c r="FWF57" s="330"/>
      <c r="FWG57" s="328"/>
      <c r="FWH57" s="330"/>
      <c r="FWI57" s="330"/>
      <c r="FWJ57" s="330"/>
      <c r="FWK57" s="330"/>
      <c r="FWL57" s="330"/>
      <c r="FWM57" s="330"/>
      <c r="FWN57" s="330"/>
      <c r="FWO57" s="330"/>
      <c r="FWP57" s="330"/>
      <c r="FWQ57" s="330"/>
      <c r="FWR57" s="330"/>
      <c r="FWS57" s="330"/>
      <c r="FWT57" s="328"/>
      <c r="FWU57" s="330"/>
      <c r="FWV57" s="330"/>
      <c r="FWW57" s="330"/>
      <c r="FWX57" s="330"/>
      <c r="FWY57" s="330"/>
      <c r="FWZ57" s="330"/>
      <c r="FXA57" s="330"/>
      <c r="FXB57" s="330"/>
      <c r="FXC57" s="330"/>
      <c r="FXD57" s="330"/>
      <c r="FXE57" s="330"/>
      <c r="FXF57" s="330"/>
      <c r="FXG57" s="328"/>
      <c r="FXH57" s="330"/>
      <c r="FXI57" s="330"/>
      <c r="FXJ57" s="330"/>
      <c r="FXK57" s="330"/>
      <c r="FXL57" s="330"/>
      <c r="FXM57" s="330"/>
      <c r="FXN57" s="330"/>
      <c r="FXO57" s="330"/>
      <c r="FXP57" s="330"/>
      <c r="FXQ57" s="330"/>
      <c r="FXR57" s="330"/>
      <c r="FXS57" s="330"/>
      <c r="FXT57" s="328"/>
      <c r="FXU57" s="330"/>
      <c r="FXV57" s="330"/>
      <c r="FXW57" s="330"/>
      <c r="FXX57" s="330"/>
      <c r="FXY57" s="330"/>
      <c r="FXZ57" s="330"/>
      <c r="FYA57" s="330"/>
      <c r="FYB57" s="330"/>
      <c r="FYC57" s="330"/>
      <c r="FYD57" s="330"/>
      <c r="FYE57" s="330"/>
      <c r="FYF57" s="330"/>
      <c r="FYG57" s="328"/>
      <c r="FYH57" s="330"/>
      <c r="FYI57" s="330"/>
      <c r="FYJ57" s="330"/>
      <c r="FYK57" s="330"/>
      <c r="FYL57" s="330"/>
      <c r="FYM57" s="330"/>
      <c r="FYN57" s="330"/>
      <c r="FYO57" s="330"/>
      <c r="FYP57" s="330"/>
      <c r="FYQ57" s="330"/>
      <c r="FYR57" s="330"/>
      <c r="FYS57" s="330"/>
      <c r="FYT57" s="328"/>
      <c r="FYU57" s="330"/>
      <c r="FYV57" s="330"/>
      <c r="FYW57" s="330"/>
      <c r="FYX57" s="330"/>
      <c r="FYY57" s="330"/>
      <c r="FYZ57" s="330"/>
      <c r="FZA57" s="330"/>
      <c r="FZB57" s="330"/>
      <c r="FZC57" s="330"/>
      <c r="FZD57" s="330"/>
      <c r="FZE57" s="330"/>
      <c r="FZF57" s="330"/>
      <c r="FZG57" s="328"/>
      <c r="FZH57" s="330"/>
      <c r="FZI57" s="330"/>
      <c r="FZJ57" s="330"/>
      <c r="FZK57" s="330"/>
      <c r="FZL57" s="330"/>
      <c r="FZM57" s="330"/>
      <c r="FZN57" s="330"/>
      <c r="FZO57" s="330"/>
      <c r="FZP57" s="330"/>
      <c r="FZQ57" s="330"/>
      <c r="FZR57" s="330"/>
      <c r="FZS57" s="330"/>
      <c r="FZT57" s="328"/>
      <c r="FZU57" s="330"/>
      <c r="FZV57" s="330"/>
      <c r="FZW57" s="330"/>
      <c r="FZX57" s="330"/>
      <c r="FZY57" s="330"/>
      <c r="FZZ57" s="330"/>
      <c r="GAA57" s="330"/>
      <c r="GAB57" s="330"/>
      <c r="GAC57" s="330"/>
      <c r="GAD57" s="330"/>
      <c r="GAE57" s="330"/>
      <c r="GAF57" s="330"/>
      <c r="GAG57" s="328"/>
      <c r="GAH57" s="330"/>
      <c r="GAI57" s="330"/>
      <c r="GAJ57" s="330"/>
      <c r="GAK57" s="330"/>
      <c r="GAL57" s="330"/>
      <c r="GAM57" s="330"/>
      <c r="GAN57" s="330"/>
      <c r="GAO57" s="330"/>
      <c r="GAP57" s="330"/>
      <c r="GAQ57" s="330"/>
      <c r="GAR57" s="330"/>
      <c r="GAS57" s="330"/>
      <c r="GAT57" s="328"/>
      <c r="GAU57" s="330"/>
      <c r="GAV57" s="330"/>
      <c r="GAW57" s="330"/>
      <c r="GAX57" s="330"/>
      <c r="GAY57" s="330"/>
      <c r="GAZ57" s="330"/>
      <c r="GBA57" s="330"/>
      <c r="GBB57" s="330"/>
      <c r="GBC57" s="330"/>
      <c r="GBD57" s="330"/>
      <c r="GBE57" s="330"/>
      <c r="GBF57" s="330"/>
      <c r="GBG57" s="328"/>
      <c r="GBH57" s="330"/>
      <c r="GBI57" s="330"/>
      <c r="GBJ57" s="330"/>
      <c r="GBK57" s="330"/>
      <c r="GBL57" s="330"/>
      <c r="GBM57" s="330"/>
      <c r="GBN57" s="330"/>
      <c r="GBO57" s="330"/>
      <c r="GBP57" s="330"/>
      <c r="GBQ57" s="330"/>
      <c r="GBR57" s="330"/>
      <c r="GBS57" s="330"/>
      <c r="GBT57" s="328"/>
      <c r="GBU57" s="330"/>
      <c r="GBV57" s="330"/>
      <c r="GBW57" s="330"/>
      <c r="GBX57" s="330"/>
      <c r="GBY57" s="330"/>
      <c r="GBZ57" s="330"/>
      <c r="GCA57" s="330"/>
      <c r="GCB57" s="330"/>
      <c r="GCC57" s="330"/>
      <c r="GCD57" s="330"/>
      <c r="GCE57" s="330"/>
      <c r="GCF57" s="330"/>
      <c r="GCG57" s="328"/>
      <c r="GCH57" s="330"/>
      <c r="GCI57" s="330"/>
      <c r="GCJ57" s="330"/>
      <c r="GCK57" s="330"/>
      <c r="GCL57" s="330"/>
      <c r="GCM57" s="330"/>
      <c r="GCN57" s="330"/>
      <c r="GCO57" s="330"/>
      <c r="GCP57" s="330"/>
      <c r="GCQ57" s="330"/>
      <c r="GCR57" s="330"/>
      <c r="GCS57" s="330"/>
      <c r="GCT57" s="328"/>
      <c r="GCU57" s="330"/>
      <c r="GCV57" s="330"/>
      <c r="GCW57" s="330"/>
      <c r="GCX57" s="330"/>
      <c r="GCY57" s="330"/>
      <c r="GCZ57" s="330"/>
      <c r="GDA57" s="330"/>
      <c r="GDB57" s="330"/>
      <c r="GDC57" s="330"/>
      <c r="GDD57" s="330"/>
      <c r="GDE57" s="330"/>
      <c r="GDF57" s="330"/>
      <c r="GDG57" s="328"/>
      <c r="GDH57" s="330"/>
      <c r="GDI57" s="330"/>
      <c r="GDJ57" s="330"/>
      <c r="GDK57" s="330"/>
      <c r="GDL57" s="330"/>
      <c r="GDM57" s="330"/>
      <c r="GDN57" s="330"/>
      <c r="GDO57" s="330"/>
      <c r="GDP57" s="330"/>
      <c r="GDQ57" s="330"/>
      <c r="GDR57" s="330"/>
      <c r="GDS57" s="330"/>
      <c r="GDT57" s="328"/>
      <c r="GDU57" s="330"/>
      <c r="GDV57" s="330"/>
      <c r="GDW57" s="330"/>
      <c r="GDX57" s="330"/>
      <c r="GDY57" s="330"/>
      <c r="GDZ57" s="330"/>
      <c r="GEA57" s="330"/>
      <c r="GEB57" s="330"/>
      <c r="GEC57" s="330"/>
      <c r="GED57" s="330"/>
      <c r="GEE57" s="330"/>
      <c r="GEF57" s="330"/>
      <c r="GEG57" s="328"/>
      <c r="GEH57" s="330"/>
      <c r="GEI57" s="330"/>
      <c r="GEJ57" s="330"/>
      <c r="GEK57" s="330"/>
      <c r="GEL57" s="330"/>
      <c r="GEM57" s="330"/>
      <c r="GEN57" s="330"/>
      <c r="GEO57" s="330"/>
      <c r="GEP57" s="330"/>
      <c r="GEQ57" s="330"/>
      <c r="GER57" s="330"/>
      <c r="GES57" s="330"/>
      <c r="GET57" s="328"/>
      <c r="GEU57" s="330"/>
      <c r="GEV57" s="330"/>
      <c r="GEW57" s="330"/>
      <c r="GEX57" s="330"/>
      <c r="GEY57" s="330"/>
      <c r="GEZ57" s="330"/>
      <c r="GFA57" s="330"/>
      <c r="GFB57" s="330"/>
      <c r="GFC57" s="330"/>
      <c r="GFD57" s="330"/>
      <c r="GFE57" s="330"/>
      <c r="GFF57" s="330"/>
      <c r="GFG57" s="328"/>
      <c r="GFH57" s="330"/>
      <c r="GFI57" s="330"/>
      <c r="GFJ57" s="330"/>
      <c r="GFK57" s="330"/>
      <c r="GFL57" s="330"/>
      <c r="GFM57" s="330"/>
      <c r="GFN57" s="330"/>
      <c r="GFO57" s="330"/>
      <c r="GFP57" s="330"/>
      <c r="GFQ57" s="330"/>
      <c r="GFR57" s="330"/>
      <c r="GFS57" s="330"/>
      <c r="GFT57" s="328"/>
      <c r="GFU57" s="330"/>
      <c r="GFV57" s="330"/>
      <c r="GFW57" s="330"/>
      <c r="GFX57" s="330"/>
      <c r="GFY57" s="330"/>
      <c r="GFZ57" s="330"/>
      <c r="GGA57" s="330"/>
      <c r="GGB57" s="330"/>
      <c r="GGC57" s="330"/>
      <c r="GGD57" s="330"/>
      <c r="GGE57" s="330"/>
      <c r="GGF57" s="330"/>
      <c r="GGG57" s="328"/>
      <c r="GGH57" s="330"/>
      <c r="GGI57" s="330"/>
      <c r="GGJ57" s="330"/>
      <c r="GGK57" s="330"/>
      <c r="GGL57" s="330"/>
      <c r="GGM57" s="330"/>
      <c r="GGN57" s="330"/>
      <c r="GGO57" s="330"/>
      <c r="GGP57" s="330"/>
      <c r="GGQ57" s="330"/>
      <c r="GGR57" s="330"/>
      <c r="GGS57" s="330"/>
      <c r="GGT57" s="328"/>
      <c r="GGU57" s="330"/>
      <c r="GGV57" s="330"/>
      <c r="GGW57" s="330"/>
      <c r="GGX57" s="330"/>
      <c r="GGY57" s="330"/>
      <c r="GGZ57" s="330"/>
      <c r="GHA57" s="330"/>
      <c r="GHB57" s="330"/>
      <c r="GHC57" s="330"/>
      <c r="GHD57" s="330"/>
      <c r="GHE57" s="330"/>
      <c r="GHF57" s="330"/>
      <c r="GHG57" s="328"/>
      <c r="GHH57" s="330"/>
      <c r="GHI57" s="330"/>
      <c r="GHJ57" s="330"/>
      <c r="GHK57" s="330"/>
      <c r="GHL57" s="330"/>
      <c r="GHM57" s="330"/>
      <c r="GHN57" s="330"/>
      <c r="GHO57" s="330"/>
      <c r="GHP57" s="330"/>
      <c r="GHQ57" s="330"/>
      <c r="GHR57" s="330"/>
      <c r="GHS57" s="330"/>
      <c r="GHT57" s="328"/>
      <c r="GHU57" s="330"/>
      <c r="GHV57" s="330"/>
      <c r="GHW57" s="330"/>
      <c r="GHX57" s="330"/>
      <c r="GHY57" s="330"/>
      <c r="GHZ57" s="330"/>
      <c r="GIA57" s="330"/>
      <c r="GIB57" s="330"/>
      <c r="GIC57" s="330"/>
      <c r="GID57" s="330"/>
      <c r="GIE57" s="330"/>
      <c r="GIF57" s="330"/>
      <c r="GIG57" s="328"/>
      <c r="GIH57" s="330"/>
      <c r="GII57" s="330"/>
      <c r="GIJ57" s="330"/>
      <c r="GIK57" s="330"/>
      <c r="GIL57" s="330"/>
      <c r="GIM57" s="330"/>
      <c r="GIN57" s="330"/>
      <c r="GIO57" s="330"/>
      <c r="GIP57" s="330"/>
      <c r="GIQ57" s="330"/>
      <c r="GIR57" s="330"/>
      <c r="GIS57" s="330"/>
      <c r="GIT57" s="328"/>
      <c r="GIU57" s="330"/>
      <c r="GIV57" s="330"/>
      <c r="GIW57" s="330"/>
      <c r="GIX57" s="330"/>
      <c r="GIY57" s="330"/>
      <c r="GIZ57" s="330"/>
      <c r="GJA57" s="330"/>
      <c r="GJB57" s="330"/>
      <c r="GJC57" s="330"/>
      <c r="GJD57" s="330"/>
      <c r="GJE57" s="330"/>
      <c r="GJF57" s="330"/>
      <c r="GJG57" s="328"/>
      <c r="GJH57" s="330"/>
      <c r="GJI57" s="330"/>
      <c r="GJJ57" s="330"/>
      <c r="GJK57" s="330"/>
      <c r="GJL57" s="330"/>
      <c r="GJM57" s="330"/>
      <c r="GJN57" s="330"/>
      <c r="GJO57" s="330"/>
      <c r="GJP57" s="330"/>
      <c r="GJQ57" s="330"/>
      <c r="GJR57" s="330"/>
      <c r="GJS57" s="330"/>
      <c r="GJT57" s="328"/>
      <c r="GJU57" s="330"/>
      <c r="GJV57" s="330"/>
      <c r="GJW57" s="330"/>
      <c r="GJX57" s="330"/>
      <c r="GJY57" s="330"/>
      <c r="GJZ57" s="330"/>
      <c r="GKA57" s="330"/>
      <c r="GKB57" s="330"/>
      <c r="GKC57" s="330"/>
      <c r="GKD57" s="330"/>
      <c r="GKE57" s="330"/>
      <c r="GKF57" s="330"/>
      <c r="GKG57" s="328"/>
      <c r="GKH57" s="330"/>
      <c r="GKI57" s="330"/>
      <c r="GKJ57" s="330"/>
      <c r="GKK57" s="330"/>
      <c r="GKL57" s="330"/>
      <c r="GKM57" s="330"/>
      <c r="GKN57" s="330"/>
      <c r="GKO57" s="330"/>
      <c r="GKP57" s="330"/>
      <c r="GKQ57" s="330"/>
      <c r="GKR57" s="330"/>
      <c r="GKS57" s="330"/>
      <c r="GKT57" s="328"/>
      <c r="GKU57" s="330"/>
      <c r="GKV57" s="330"/>
      <c r="GKW57" s="330"/>
      <c r="GKX57" s="330"/>
      <c r="GKY57" s="330"/>
      <c r="GKZ57" s="330"/>
      <c r="GLA57" s="330"/>
      <c r="GLB57" s="330"/>
      <c r="GLC57" s="330"/>
      <c r="GLD57" s="330"/>
      <c r="GLE57" s="330"/>
      <c r="GLF57" s="330"/>
      <c r="GLG57" s="328"/>
      <c r="GLH57" s="330"/>
      <c r="GLI57" s="330"/>
      <c r="GLJ57" s="330"/>
      <c r="GLK57" s="330"/>
      <c r="GLL57" s="330"/>
      <c r="GLM57" s="330"/>
      <c r="GLN57" s="330"/>
      <c r="GLO57" s="330"/>
      <c r="GLP57" s="330"/>
      <c r="GLQ57" s="330"/>
      <c r="GLR57" s="330"/>
      <c r="GLS57" s="330"/>
      <c r="GLT57" s="328"/>
      <c r="GLU57" s="330"/>
      <c r="GLV57" s="330"/>
      <c r="GLW57" s="330"/>
      <c r="GLX57" s="330"/>
      <c r="GLY57" s="330"/>
      <c r="GLZ57" s="330"/>
      <c r="GMA57" s="330"/>
      <c r="GMB57" s="330"/>
      <c r="GMC57" s="330"/>
      <c r="GMD57" s="330"/>
      <c r="GME57" s="330"/>
      <c r="GMF57" s="330"/>
      <c r="GMG57" s="328"/>
      <c r="GMH57" s="330"/>
      <c r="GMI57" s="330"/>
      <c r="GMJ57" s="330"/>
      <c r="GMK57" s="330"/>
      <c r="GML57" s="330"/>
      <c r="GMM57" s="330"/>
      <c r="GMN57" s="330"/>
      <c r="GMO57" s="330"/>
      <c r="GMP57" s="330"/>
      <c r="GMQ57" s="330"/>
      <c r="GMR57" s="330"/>
      <c r="GMS57" s="330"/>
      <c r="GMT57" s="328"/>
      <c r="GMU57" s="330"/>
      <c r="GMV57" s="330"/>
      <c r="GMW57" s="330"/>
      <c r="GMX57" s="330"/>
      <c r="GMY57" s="330"/>
      <c r="GMZ57" s="330"/>
      <c r="GNA57" s="330"/>
      <c r="GNB57" s="330"/>
      <c r="GNC57" s="330"/>
      <c r="GND57" s="330"/>
      <c r="GNE57" s="330"/>
      <c r="GNF57" s="330"/>
      <c r="GNG57" s="328"/>
      <c r="GNH57" s="330"/>
      <c r="GNI57" s="330"/>
      <c r="GNJ57" s="330"/>
      <c r="GNK57" s="330"/>
      <c r="GNL57" s="330"/>
      <c r="GNM57" s="330"/>
      <c r="GNN57" s="330"/>
      <c r="GNO57" s="330"/>
      <c r="GNP57" s="330"/>
      <c r="GNQ57" s="330"/>
      <c r="GNR57" s="330"/>
      <c r="GNS57" s="330"/>
      <c r="GNT57" s="328"/>
      <c r="GNU57" s="330"/>
      <c r="GNV57" s="330"/>
      <c r="GNW57" s="330"/>
      <c r="GNX57" s="330"/>
      <c r="GNY57" s="330"/>
      <c r="GNZ57" s="330"/>
      <c r="GOA57" s="330"/>
      <c r="GOB57" s="330"/>
      <c r="GOC57" s="330"/>
      <c r="GOD57" s="330"/>
      <c r="GOE57" s="330"/>
      <c r="GOF57" s="330"/>
      <c r="GOG57" s="328"/>
      <c r="GOH57" s="330"/>
      <c r="GOI57" s="330"/>
      <c r="GOJ57" s="330"/>
      <c r="GOK57" s="330"/>
      <c r="GOL57" s="330"/>
      <c r="GOM57" s="330"/>
      <c r="GON57" s="330"/>
      <c r="GOO57" s="330"/>
      <c r="GOP57" s="330"/>
      <c r="GOQ57" s="330"/>
      <c r="GOR57" s="330"/>
      <c r="GOS57" s="330"/>
      <c r="GOT57" s="328"/>
      <c r="GOU57" s="330"/>
      <c r="GOV57" s="330"/>
      <c r="GOW57" s="330"/>
      <c r="GOX57" s="330"/>
      <c r="GOY57" s="330"/>
      <c r="GOZ57" s="330"/>
      <c r="GPA57" s="330"/>
      <c r="GPB57" s="330"/>
      <c r="GPC57" s="330"/>
      <c r="GPD57" s="330"/>
      <c r="GPE57" s="330"/>
      <c r="GPF57" s="330"/>
      <c r="GPG57" s="328"/>
      <c r="GPH57" s="330"/>
      <c r="GPI57" s="330"/>
      <c r="GPJ57" s="330"/>
      <c r="GPK57" s="330"/>
      <c r="GPL57" s="330"/>
      <c r="GPM57" s="330"/>
      <c r="GPN57" s="330"/>
      <c r="GPO57" s="330"/>
      <c r="GPP57" s="330"/>
      <c r="GPQ57" s="330"/>
      <c r="GPR57" s="330"/>
      <c r="GPS57" s="330"/>
      <c r="GPT57" s="328"/>
      <c r="GPU57" s="330"/>
      <c r="GPV57" s="330"/>
      <c r="GPW57" s="330"/>
      <c r="GPX57" s="330"/>
      <c r="GPY57" s="330"/>
      <c r="GPZ57" s="330"/>
      <c r="GQA57" s="330"/>
      <c r="GQB57" s="330"/>
      <c r="GQC57" s="330"/>
      <c r="GQD57" s="330"/>
      <c r="GQE57" s="330"/>
      <c r="GQF57" s="330"/>
      <c r="GQG57" s="328"/>
      <c r="GQH57" s="330"/>
      <c r="GQI57" s="330"/>
      <c r="GQJ57" s="330"/>
      <c r="GQK57" s="330"/>
      <c r="GQL57" s="330"/>
      <c r="GQM57" s="330"/>
      <c r="GQN57" s="330"/>
      <c r="GQO57" s="330"/>
      <c r="GQP57" s="330"/>
      <c r="GQQ57" s="330"/>
      <c r="GQR57" s="330"/>
      <c r="GQS57" s="330"/>
      <c r="GQT57" s="328"/>
      <c r="GQU57" s="330"/>
      <c r="GQV57" s="330"/>
      <c r="GQW57" s="330"/>
      <c r="GQX57" s="330"/>
      <c r="GQY57" s="330"/>
      <c r="GQZ57" s="330"/>
      <c r="GRA57" s="330"/>
      <c r="GRB57" s="330"/>
      <c r="GRC57" s="330"/>
      <c r="GRD57" s="330"/>
      <c r="GRE57" s="330"/>
      <c r="GRF57" s="330"/>
      <c r="GRG57" s="328"/>
      <c r="GRH57" s="330"/>
      <c r="GRI57" s="330"/>
      <c r="GRJ57" s="330"/>
      <c r="GRK57" s="330"/>
      <c r="GRL57" s="330"/>
      <c r="GRM57" s="330"/>
      <c r="GRN57" s="330"/>
      <c r="GRO57" s="330"/>
      <c r="GRP57" s="330"/>
      <c r="GRQ57" s="330"/>
      <c r="GRR57" s="330"/>
      <c r="GRS57" s="330"/>
      <c r="GRT57" s="328"/>
      <c r="GRU57" s="330"/>
      <c r="GRV57" s="330"/>
      <c r="GRW57" s="330"/>
      <c r="GRX57" s="330"/>
      <c r="GRY57" s="330"/>
      <c r="GRZ57" s="330"/>
      <c r="GSA57" s="330"/>
      <c r="GSB57" s="330"/>
      <c r="GSC57" s="330"/>
      <c r="GSD57" s="330"/>
      <c r="GSE57" s="330"/>
      <c r="GSF57" s="330"/>
      <c r="GSG57" s="328"/>
      <c r="GSH57" s="330"/>
      <c r="GSI57" s="330"/>
      <c r="GSJ57" s="330"/>
      <c r="GSK57" s="330"/>
      <c r="GSL57" s="330"/>
      <c r="GSM57" s="330"/>
      <c r="GSN57" s="330"/>
      <c r="GSO57" s="330"/>
      <c r="GSP57" s="330"/>
      <c r="GSQ57" s="330"/>
      <c r="GSR57" s="330"/>
      <c r="GSS57" s="330"/>
      <c r="GST57" s="328"/>
      <c r="GSU57" s="330"/>
      <c r="GSV57" s="330"/>
      <c r="GSW57" s="330"/>
      <c r="GSX57" s="330"/>
      <c r="GSY57" s="330"/>
      <c r="GSZ57" s="330"/>
      <c r="GTA57" s="330"/>
      <c r="GTB57" s="330"/>
      <c r="GTC57" s="330"/>
      <c r="GTD57" s="330"/>
      <c r="GTE57" s="330"/>
      <c r="GTF57" s="330"/>
      <c r="GTG57" s="328"/>
      <c r="GTH57" s="330"/>
      <c r="GTI57" s="330"/>
      <c r="GTJ57" s="330"/>
      <c r="GTK57" s="330"/>
      <c r="GTL57" s="330"/>
      <c r="GTM57" s="330"/>
      <c r="GTN57" s="330"/>
      <c r="GTO57" s="330"/>
      <c r="GTP57" s="330"/>
      <c r="GTQ57" s="330"/>
      <c r="GTR57" s="330"/>
      <c r="GTS57" s="330"/>
      <c r="GTT57" s="328"/>
      <c r="GTU57" s="330"/>
      <c r="GTV57" s="330"/>
      <c r="GTW57" s="330"/>
      <c r="GTX57" s="330"/>
      <c r="GTY57" s="330"/>
      <c r="GTZ57" s="330"/>
      <c r="GUA57" s="330"/>
      <c r="GUB57" s="330"/>
      <c r="GUC57" s="330"/>
      <c r="GUD57" s="330"/>
      <c r="GUE57" s="330"/>
      <c r="GUF57" s="330"/>
      <c r="GUG57" s="328"/>
      <c r="GUH57" s="330"/>
      <c r="GUI57" s="330"/>
      <c r="GUJ57" s="330"/>
      <c r="GUK57" s="330"/>
      <c r="GUL57" s="330"/>
      <c r="GUM57" s="330"/>
      <c r="GUN57" s="330"/>
      <c r="GUO57" s="330"/>
      <c r="GUP57" s="330"/>
      <c r="GUQ57" s="330"/>
      <c r="GUR57" s="330"/>
      <c r="GUS57" s="330"/>
      <c r="GUT57" s="328"/>
      <c r="GUU57" s="330"/>
      <c r="GUV57" s="330"/>
      <c r="GUW57" s="330"/>
      <c r="GUX57" s="330"/>
      <c r="GUY57" s="330"/>
      <c r="GUZ57" s="330"/>
      <c r="GVA57" s="330"/>
      <c r="GVB57" s="330"/>
      <c r="GVC57" s="330"/>
      <c r="GVD57" s="330"/>
      <c r="GVE57" s="330"/>
      <c r="GVF57" s="330"/>
      <c r="GVG57" s="328"/>
      <c r="GVH57" s="330"/>
      <c r="GVI57" s="330"/>
      <c r="GVJ57" s="330"/>
      <c r="GVK57" s="330"/>
      <c r="GVL57" s="330"/>
      <c r="GVM57" s="330"/>
      <c r="GVN57" s="330"/>
      <c r="GVO57" s="330"/>
      <c r="GVP57" s="330"/>
      <c r="GVQ57" s="330"/>
      <c r="GVR57" s="330"/>
      <c r="GVS57" s="330"/>
      <c r="GVT57" s="328"/>
      <c r="GVU57" s="330"/>
      <c r="GVV57" s="330"/>
      <c r="GVW57" s="330"/>
      <c r="GVX57" s="330"/>
      <c r="GVY57" s="330"/>
      <c r="GVZ57" s="330"/>
      <c r="GWA57" s="330"/>
      <c r="GWB57" s="330"/>
      <c r="GWC57" s="330"/>
      <c r="GWD57" s="330"/>
      <c r="GWE57" s="330"/>
      <c r="GWF57" s="330"/>
      <c r="GWG57" s="328"/>
      <c r="GWH57" s="330"/>
      <c r="GWI57" s="330"/>
      <c r="GWJ57" s="330"/>
      <c r="GWK57" s="330"/>
      <c r="GWL57" s="330"/>
      <c r="GWM57" s="330"/>
      <c r="GWN57" s="330"/>
      <c r="GWO57" s="330"/>
      <c r="GWP57" s="330"/>
      <c r="GWQ57" s="330"/>
      <c r="GWR57" s="330"/>
      <c r="GWS57" s="330"/>
      <c r="GWT57" s="328"/>
      <c r="GWU57" s="330"/>
      <c r="GWV57" s="330"/>
      <c r="GWW57" s="330"/>
      <c r="GWX57" s="330"/>
      <c r="GWY57" s="330"/>
      <c r="GWZ57" s="330"/>
      <c r="GXA57" s="330"/>
      <c r="GXB57" s="330"/>
      <c r="GXC57" s="330"/>
      <c r="GXD57" s="330"/>
      <c r="GXE57" s="330"/>
      <c r="GXF57" s="330"/>
      <c r="GXG57" s="328"/>
      <c r="GXH57" s="330"/>
      <c r="GXI57" s="330"/>
      <c r="GXJ57" s="330"/>
      <c r="GXK57" s="330"/>
      <c r="GXL57" s="330"/>
      <c r="GXM57" s="330"/>
      <c r="GXN57" s="330"/>
      <c r="GXO57" s="330"/>
      <c r="GXP57" s="330"/>
      <c r="GXQ57" s="330"/>
      <c r="GXR57" s="330"/>
      <c r="GXS57" s="330"/>
      <c r="GXT57" s="328"/>
      <c r="GXU57" s="330"/>
      <c r="GXV57" s="330"/>
      <c r="GXW57" s="330"/>
      <c r="GXX57" s="330"/>
      <c r="GXY57" s="330"/>
      <c r="GXZ57" s="330"/>
      <c r="GYA57" s="330"/>
      <c r="GYB57" s="330"/>
      <c r="GYC57" s="330"/>
      <c r="GYD57" s="330"/>
      <c r="GYE57" s="330"/>
      <c r="GYF57" s="330"/>
      <c r="GYG57" s="328"/>
      <c r="GYH57" s="330"/>
      <c r="GYI57" s="330"/>
      <c r="GYJ57" s="330"/>
      <c r="GYK57" s="330"/>
      <c r="GYL57" s="330"/>
      <c r="GYM57" s="330"/>
      <c r="GYN57" s="330"/>
      <c r="GYO57" s="330"/>
      <c r="GYP57" s="330"/>
      <c r="GYQ57" s="330"/>
      <c r="GYR57" s="330"/>
      <c r="GYS57" s="330"/>
      <c r="GYT57" s="328"/>
      <c r="GYU57" s="330"/>
      <c r="GYV57" s="330"/>
      <c r="GYW57" s="330"/>
      <c r="GYX57" s="330"/>
      <c r="GYY57" s="330"/>
      <c r="GYZ57" s="330"/>
      <c r="GZA57" s="330"/>
      <c r="GZB57" s="330"/>
      <c r="GZC57" s="330"/>
      <c r="GZD57" s="330"/>
      <c r="GZE57" s="330"/>
      <c r="GZF57" s="330"/>
      <c r="GZG57" s="328"/>
      <c r="GZH57" s="330"/>
      <c r="GZI57" s="330"/>
      <c r="GZJ57" s="330"/>
      <c r="GZK57" s="330"/>
      <c r="GZL57" s="330"/>
      <c r="GZM57" s="330"/>
      <c r="GZN57" s="330"/>
      <c r="GZO57" s="330"/>
      <c r="GZP57" s="330"/>
      <c r="GZQ57" s="330"/>
      <c r="GZR57" s="330"/>
      <c r="GZS57" s="330"/>
      <c r="GZT57" s="328"/>
      <c r="GZU57" s="330"/>
      <c r="GZV57" s="330"/>
      <c r="GZW57" s="330"/>
      <c r="GZX57" s="330"/>
      <c r="GZY57" s="330"/>
      <c r="GZZ57" s="330"/>
      <c r="HAA57" s="330"/>
      <c r="HAB57" s="330"/>
      <c r="HAC57" s="330"/>
      <c r="HAD57" s="330"/>
      <c r="HAE57" s="330"/>
      <c r="HAF57" s="330"/>
      <c r="HAG57" s="328"/>
      <c r="HAH57" s="330"/>
      <c r="HAI57" s="330"/>
      <c r="HAJ57" s="330"/>
      <c r="HAK57" s="330"/>
      <c r="HAL57" s="330"/>
      <c r="HAM57" s="330"/>
      <c r="HAN57" s="330"/>
      <c r="HAO57" s="330"/>
      <c r="HAP57" s="330"/>
      <c r="HAQ57" s="330"/>
      <c r="HAR57" s="330"/>
      <c r="HAS57" s="330"/>
      <c r="HAT57" s="328"/>
      <c r="HAU57" s="330"/>
      <c r="HAV57" s="330"/>
      <c r="HAW57" s="330"/>
      <c r="HAX57" s="330"/>
      <c r="HAY57" s="330"/>
      <c r="HAZ57" s="330"/>
      <c r="HBA57" s="330"/>
      <c r="HBB57" s="330"/>
      <c r="HBC57" s="330"/>
      <c r="HBD57" s="330"/>
      <c r="HBE57" s="330"/>
      <c r="HBF57" s="330"/>
      <c r="HBG57" s="328"/>
      <c r="HBH57" s="330"/>
      <c r="HBI57" s="330"/>
      <c r="HBJ57" s="330"/>
      <c r="HBK57" s="330"/>
      <c r="HBL57" s="330"/>
      <c r="HBM57" s="330"/>
      <c r="HBN57" s="330"/>
      <c r="HBO57" s="330"/>
      <c r="HBP57" s="330"/>
      <c r="HBQ57" s="330"/>
      <c r="HBR57" s="330"/>
      <c r="HBS57" s="330"/>
      <c r="HBT57" s="328"/>
      <c r="HBU57" s="330"/>
      <c r="HBV57" s="330"/>
      <c r="HBW57" s="330"/>
      <c r="HBX57" s="330"/>
      <c r="HBY57" s="330"/>
      <c r="HBZ57" s="330"/>
      <c r="HCA57" s="330"/>
      <c r="HCB57" s="330"/>
      <c r="HCC57" s="330"/>
      <c r="HCD57" s="330"/>
      <c r="HCE57" s="330"/>
      <c r="HCF57" s="330"/>
      <c r="HCG57" s="328"/>
      <c r="HCH57" s="330"/>
      <c r="HCI57" s="330"/>
      <c r="HCJ57" s="330"/>
      <c r="HCK57" s="330"/>
      <c r="HCL57" s="330"/>
      <c r="HCM57" s="330"/>
      <c r="HCN57" s="330"/>
      <c r="HCO57" s="330"/>
      <c r="HCP57" s="330"/>
      <c r="HCQ57" s="330"/>
      <c r="HCR57" s="330"/>
      <c r="HCS57" s="330"/>
      <c r="HCT57" s="328"/>
      <c r="HCU57" s="330"/>
      <c r="HCV57" s="330"/>
      <c r="HCW57" s="330"/>
      <c r="HCX57" s="330"/>
      <c r="HCY57" s="330"/>
      <c r="HCZ57" s="330"/>
      <c r="HDA57" s="330"/>
      <c r="HDB57" s="330"/>
      <c r="HDC57" s="330"/>
      <c r="HDD57" s="330"/>
      <c r="HDE57" s="330"/>
      <c r="HDF57" s="330"/>
      <c r="HDG57" s="328"/>
      <c r="HDH57" s="330"/>
      <c r="HDI57" s="330"/>
      <c r="HDJ57" s="330"/>
      <c r="HDK57" s="330"/>
      <c r="HDL57" s="330"/>
      <c r="HDM57" s="330"/>
      <c r="HDN57" s="330"/>
      <c r="HDO57" s="330"/>
      <c r="HDP57" s="330"/>
      <c r="HDQ57" s="330"/>
      <c r="HDR57" s="330"/>
      <c r="HDS57" s="330"/>
      <c r="HDT57" s="328"/>
      <c r="HDU57" s="330"/>
      <c r="HDV57" s="330"/>
      <c r="HDW57" s="330"/>
      <c r="HDX57" s="330"/>
      <c r="HDY57" s="330"/>
      <c r="HDZ57" s="330"/>
      <c r="HEA57" s="330"/>
      <c r="HEB57" s="330"/>
      <c r="HEC57" s="330"/>
      <c r="HED57" s="330"/>
      <c r="HEE57" s="330"/>
      <c r="HEF57" s="330"/>
      <c r="HEG57" s="328"/>
      <c r="HEH57" s="330"/>
      <c r="HEI57" s="330"/>
      <c r="HEJ57" s="330"/>
      <c r="HEK57" s="330"/>
      <c r="HEL57" s="330"/>
      <c r="HEM57" s="330"/>
      <c r="HEN57" s="330"/>
      <c r="HEO57" s="330"/>
      <c r="HEP57" s="330"/>
      <c r="HEQ57" s="330"/>
      <c r="HER57" s="330"/>
      <c r="HES57" s="330"/>
      <c r="HET57" s="328"/>
      <c r="HEU57" s="330"/>
      <c r="HEV57" s="330"/>
      <c r="HEW57" s="330"/>
      <c r="HEX57" s="330"/>
      <c r="HEY57" s="330"/>
      <c r="HEZ57" s="330"/>
      <c r="HFA57" s="330"/>
      <c r="HFB57" s="330"/>
      <c r="HFC57" s="330"/>
      <c r="HFD57" s="330"/>
      <c r="HFE57" s="330"/>
      <c r="HFF57" s="330"/>
      <c r="HFG57" s="328"/>
      <c r="HFH57" s="330"/>
      <c r="HFI57" s="330"/>
      <c r="HFJ57" s="330"/>
      <c r="HFK57" s="330"/>
      <c r="HFL57" s="330"/>
      <c r="HFM57" s="330"/>
      <c r="HFN57" s="330"/>
      <c r="HFO57" s="330"/>
      <c r="HFP57" s="330"/>
      <c r="HFQ57" s="330"/>
      <c r="HFR57" s="330"/>
      <c r="HFS57" s="330"/>
      <c r="HFT57" s="328"/>
      <c r="HFU57" s="330"/>
      <c r="HFV57" s="330"/>
      <c r="HFW57" s="330"/>
      <c r="HFX57" s="330"/>
      <c r="HFY57" s="330"/>
      <c r="HFZ57" s="330"/>
      <c r="HGA57" s="330"/>
      <c r="HGB57" s="330"/>
      <c r="HGC57" s="330"/>
      <c r="HGD57" s="330"/>
      <c r="HGE57" s="330"/>
      <c r="HGF57" s="330"/>
      <c r="HGG57" s="328"/>
      <c r="HGH57" s="330"/>
      <c r="HGI57" s="330"/>
      <c r="HGJ57" s="330"/>
      <c r="HGK57" s="330"/>
      <c r="HGL57" s="330"/>
      <c r="HGM57" s="330"/>
      <c r="HGN57" s="330"/>
      <c r="HGO57" s="330"/>
      <c r="HGP57" s="330"/>
      <c r="HGQ57" s="330"/>
      <c r="HGR57" s="330"/>
      <c r="HGS57" s="330"/>
      <c r="HGT57" s="328"/>
      <c r="HGU57" s="330"/>
      <c r="HGV57" s="330"/>
      <c r="HGW57" s="330"/>
      <c r="HGX57" s="330"/>
      <c r="HGY57" s="330"/>
      <c r="HGZ57" s="330"/>
      <c r="HHA57" s="330"/>
      <c r="HHB57" s="330"/>
      <c r="HHC57" s="330"/>
      <c r="HHD57" s="330"/>
      <c r="HHE57" s="330"/>
      <c r="HHF57" s="330"/>
      <c r="HHG57" s="328"/>
      <c r="HHH57" s="330"/>
      <c r="HHI57" s="330"/>
      <c r="HHJ57" s="330"/>
      <c r="HHK57" s="330"/>
      <c r="HHL57" s="330"/>
      <c r="HHM57" s="330"/>
      <c r="HHN57" s="330"/>
      <c r="HHO57" s="330"/>
      <c r="HHP57" s="330"/>
      <c r="HHQ57" s="330"/>
      <c r="HHR57" s="330"/>
      <c r="HHS57" s="330"/>
      <c r="HHT57" s="328"/>
      <c r="HHU57" s="330"/>
      <c r="HHV57" s="330"/>
      <c r="HHW57" s="330"/>
      <c r="HHX57" s="330"/>
      <c r="HHY57" s="330"/>
      <c r="HHZ57" s="330"/>
      <c r="HIA57" s="330"/>
      <c r="HIB57" s="330"/>
      <c r="HIC57" s="330"/>
      <c r="HID57" s="330"/>
      <c r="HIE57" s="330"/>
      <c r="HIF57" s="330"/>
      <c r="HIG57" s="328"/>
      <c r="HIH57" s="330"/>
      <c r="HII57" s="330"/>
      <c r="HIJ57" s="330"/>
      <c r="HIK57" s="330"/>
      <c r="HIL57" s="330"/>
      <c r="HIM57" s="330"/>
      <c r="HIN57" s="330"/>
      <c r="HIO57" s="330"/>
      <c r="HIP57" s="330"/>
      <c r="HIQ57" s="330"/>
      <c r="HIR57" s="330"/>
      <c r="HIS57" s="330"/>
      <c r="HIT57" s="328"/>
      <c r="HIU57" s="330"/>
      <c r="HIV57" s="330"/>
      <c r="HIW57" s="330"/>
      <c r="HIX57" s="330"/>
      <c r="HIY57" s="330"/>
      <c r="HIZ57" s="330"/>
      <c r="HJA57" s="330"/>
      <c r="HJB57" s="330"/>
      <c r="HJC57" s="330"/>
      <c r="HJD57" s="330"/>
      <c r="HJE57" s="330"/>
      <c r="HJF57" s="330"/>
      <c r="HJG57" s="328"/>
      <c r="HJH57" s="330"/>
      <c r="HJI57" s="330"/>
      <c r="HJJ57" s="330"/>
      <c r="HJK57" s="330"/>
      <c r="HJL57" s="330"/>
      <c r="HJM57" s="330"/>
      <c r="HJN57" s="330"/>
      <c r="HJO57" s="330"/>
      <c r="HJP57" s="330"/>
      <c r="HJQ57" s="330"/>
      <c r="HJR57" s="330"/>
      <c r="HJS57" s="330"/>
      <c r="HJT57" s="328"/>
      <c r="HJU57" s="330"/>
      <c r="HJV57" s="330"/>
      <c r="HJW57" s="330"/>
      <c r="HJX57" s="330"/>
      <c r="HJY57" s="330"/>
      <c r="HJZ57" s="330"/>
      <c r="HKA57" s="330"/>
      <c r="HKB57" s="330"/>
      <c r="HKC57" s="330"/>
      <c r="HKD57" s="330"/>
      <c r="HKE57" s="330"/>
      <c r="HKF57" s="330"/>
      <c r="HKG57" s="328"/>
      <c r="HKH57" s="330"/>
      <c r="HKI57" s="330"/>
      <c r="HKJ57" s="330"/>
      <c r="HKK57" s="330"/>
      <c r="HKL57" s="330"/>
      <c r="HKM57" s="330"/>
      <c r="HKN57" s="330"/>
      <c r="HKO57" s="330"/>
      <c r="HKP57" s="330"/>
      <c r="HKQ57" s="330"/>
      <c r="HKR57" s="330"/>
      <c r="HKS57" s="330"/>
      <c r="HKT57" s="328"/>
      <c r="HKU57" s="330"/>
      <c r="HKV57" s="330"/>
      <c r="HKW57" s="330"/>
      <c r="HKX57" s="330"/>
      <c r="HKY57" s="330"/>
      <c r="HKZ57" s="330"/>
      <c r="HLA57" s="330"/>
      <c r="HLB57" s="330"/>
      <c r="HLC57" s="330"/>
      <c r="HLD57" s="330"/>
      <c r="HLE57" s="330"/>
      <c r="HLF57" s="330"/>
      <c r="HLG57" s="328"/>
      <c r="HLH57" s="330"/>
      <c r="HLI57" s="330"/>
      <c r="HLJ57" s="330"/>
      <c r="HLK57" s="330"/>
      <c r="HLL57" s="330"/>
      <c r="HLM57" s="330"/>
      <c r="HLN57" s="330"/>
      <c r="HLO57" s="330"/>
      <c r="HLP57" s="330"/>
      <c r="HLQ57" s="330"/>
      <c r="HLR57" s="330"/>
      <c r="HLS57" s="330"/>
      <c r="HLT57" s="328"/>
      <c r="HLU57" s="330"/>
      <c r="HLV57" s="330"/>
      <c r="HLW57" s="330"/>
      <c r="HLX57" s="330"/>
      <c r="HLY57" s="330"/>
      <c r="HLZ57" s="330"/>
      <c r="HMA57" s="330"/>
      <c r="HMB57" s="330"/>
      <c r="HMC57" s="330"/>
      <c r="HMD57" s="330"/>
      <c r="HME57" s="330"/>
      <c r="HMF57" s="330"/>
      <c r="HMG57" s="328"/>
      <c r="HMH57" s="330"/>
      <c r="HMI57" s="330"/>
      <c r="HMJ57" s="330"/>
      <c r="HMK57" s="330"/>
      <c r="HML57" s="330"/>
      <c r="HMM57" s="330"/>
      <c r="HMN57" s="330"/>
      <c r="HMO57" s="330"/>
      <c r="HMP57" s="330"/>
      <c r="HMQ57" s="330"/>
      <c r="HMR57" s="330"/>
      <c r="HMS57" s="330"/>
      <c r="HMT57" s="328"/>
      <c r="HMU57" s="330"/>
      <c r="HMV57" s="330"/>
      <c r="HMW57" s="330"/>
      <c r="HMX57" s="330"/>
      <c r="HMY57" s="330"/>
      <c r="HMZ57" s="330"/>
      <c r="HNA57" s="330"/>
      <c r="HNB57" s="330"/>
      <c r="HNC57" s="330"/>
      <c r="HND57" s="330"/>
      <c r="HNE57" s="330"/>
      <c r="HNF57" s="330"/>
      <c r="HNG57" s="328"/>
      <c r="HNH57" s="330"/>
      <c r="HNI57" s="330"/>
      <c r="HNJ57" s="330"/>
      <c r="HNK57" s="330"/>
      <c r="HNL57" s="330"/>
      <c r="HNM57" s="330"/>
      <c r="HNN57" s="330"/>
      <c r="HNO57" s="330"/>
      <c r="HNP57" s="330"/>
      <c r="HNQ57" s="330"/>
      <c r="HNR57" s="330"/>
      <c r="HNS57" s="330"/>
      <c r="HNT57" s="328"/>
      <c r="HNU57" s="330"/>
      <c r="HNV57" s="330"/>
      <c r="HNW57" s="330"/>
      <c r="HNX57" s="330"/>
      <c r="HNY57" s="330"/>
      <c r="HNZ57" s="330"/>
      <c r="HOA57" s="330"/>
      <c r="HOB57" s="330"/>
      <c r="HOC57" s="330"/>
      <c r="HOD57" s="330"/>
      <c r="HOE57" s="330"/>
      <c r="HOF57" s="330"/>
      <c r="HOG57" s="328"/>
      <c r="HOH57" s="330"/>
      <c r="HOI57" s="330"/>
      <c r="HOJ57" s="330"/>
      <c r="HOK57" s="330"/>
      <c r="HOL57" s="330"/>
      <c r="HOM57" s="330"/>
      <c r="HON57" s="330"/>
      <c r="HOO57" s="330"/>
      <c r="HOP57" s="330"/>
      <c r="HOQ57" s="330"/>
      <c r="HOR57" s="330"/>
      <c r="HOS57" s="330"/>
      <c r="HOT57" s="328"/>
      <c r="HOU57" s="330"/>
      <c r="HOV57" s="330"/>
      <c r="HOW57" s="330"/>
      <c r="HOX57" s="330"/>
      <c r="HOY57" s="330"/>
      <c r="HOZ57" s="330"/>
      <c r="HPA57" s="330"/>
      <c r="HPB57" s="330"/>
      <c r="HPC57" s="330"/>
      <c r="HPD57" s="330"/>
      <c r="HPE57" s="330"/>
      <c r="HPF57" s="330"/>
      <c r="HPG57" s="328"/>
      <c r="HPH57" s="330"/>
      <c r="HPI57" s="330"/>
      <c r="HPJ57" s="330"/>
      <c r="HPK57" s="330"/>
      <c r="HPL57" s="330"/>
      <c r="HPM57" s="330"/>
      <c r="HPN57" s="330"/>
      <c r="HPO57" s="330"/>
      <c r="HPP57" s="330"/>
      <c r="HPQ57" s="330"/>
      <c r="HPR57" s="330"/>
      <c r="HPS57" s="330"/>
      <c r="HPT57" s="328"/>
      <c r="HPU57" s="330"/>
      <c r="HPV57" s="330"/>
      <c r="HPW57" s="330"/>
      <c r="HPX57" s="330"/>
      <c r="HPY57" s="330"/>
      <c r="HPZ57" s="330"/>
      <c r="HQA57" s="330"/>
      <c r="HQB57" s="330"/>
      <c r="HQC57" s="330"/>
      <c r="HQD57" s="330"/>
      <c r="HQE57" s="330"/>
      <c r="HQF57" s="330"/>
      <c r="HQG57" s="328"/>
      <c r="HQH57" s="330"/>
      <c r="HQI57" s="330"/>
      <c r="HQJ57" s="330"/>
      <c r="HQK57" s="330"/>
      <c r="HQL57" s="330"/>
      <c r="HQM57" s="330"/>
      <c r="HQN57" s="330"/>
      <c r="HQO57" s="330"/>
      <c r="HQP57" s="330"/>
      <c r="HQQ57" s="330"/>
      <c r="HQR57" s="330"/>
      <c r="HQS57" s="330"/>
      <c r="HQT57" s="328"/>
      <c r="HQU57" s="330"/>
      <c r="HQV57" s="330"/>
      <c r="HQW57" s="330"/>
      <c r="HQX57" s="330"/>
      <c r="HQY57" s="330"/>
      <c r="HQZ57" s="330"/>
      <c r="HRA57" s="330"/>
      <c r="HRB57" s="330"/>
      <c r="HRC57" s="330"/>
      <c r="HRD57" s="330"/>
      <c r="HRE57" s="330"/>
      <c r="HRF57" s="330"/>
      <c r="HRG57" s="328"/>
      <c r="HRH57" s="330"/>
      <c r="HRI57" s="330"/>
      <c r="HRJ57" s="330"/>
      <c r="HRK57" s="330"/>
      <c r="HRL57" s="330"/>
      <c r="HRM57" s="330"/>
      <c r="HRN57" s="330"/>
      <c r="HRO57" s="330"/>
      <c r="HRP57" s="330"/>
      <c r="HRQ57" s="330"/>
      <c r="HRR57" s="330"/>
      <c r="HRS57" s="330"/>
      <c r="HRT57" s="328"/>
      <c r="HRU57" s="330"/>
      <c r="HRV57" s="330"/>
      <c r="HRW57" s="330"/>
      <c r="HRX57" s="330"/>
      <c r="HRY57" s="330"/>
      <c r="HRZ57" s="330"/>
      <c r="HSA57" s="330"/>
      <c r="HSB57" s="330"/>
      <c r="HSC57" s="330"/>
      <c r="HSD57" s="330"/>
      <c r="HSE57" s="330"/>
      <c r="HSF57" s="330"/>
      <c r="HSG57" s="328"/>
      <c r="HSH57" s="330"/>
      <c r="HSI57" s="330"/>
      <c r="HSJ57" s="330"/>
      <c r="HSK57" s="330"/>
      <c r="HSL57" s="330"/>
      <c r="HSM57" s="330"/>
      <c r="HSN57" s="330"/>
      <c r="HSO57" s="330"/>
      <c r="HSP57" s="330"/>
      <c r="HSQ57" s="330"/>
      <c r="HSR57" s="330"/>
      <c r="HSS57" s="330"/>
      <c r="HST57" s="328"/>
      <c r="HSU57" s="330"/>
      <c r="HSV57" s="330"/>
      <c r="HSW57" s="330"/>
      <c r="HSX57" s="330"/>
      <c r="HSY57" s="330"/>
      <c r="HSZ57" s="330"/>
      <c r="HTA57" s="330"/>
      <c r="HTB57" s="330"/>
      <c r="HTC57" s="330"/>
      <c r="HTD57" s="330"/>
      <c r="HTE57" s="330"/>
      <c r="HTF57" s="330"/>
      <c r="HTG57" s="328"/>
      <c r="HTH57" s="330"/>
      <c r="HTI57" s="330"/>
      <c r="HTJ57" s="330"/>
      <c r="HTK57" s="330"/>
      <c r="HTL57" s="330"/>
      <c r="HTM57" s="330"/>
      <c r="HTN57" s="330"/>
      <c r="HTO57" s="330"/>
      <c r="HTP57" s="330"/>
      <c r="HTQ57" s="330"/>
      <c r="HTR57" s="330"/>
      <c r="HTS57" s="330"/>
      <c r="HTT57" s="328"/>
      <c r="HTU57" s="330"/>
      <c r="HTV57" s="330"/>
      <c r="HTW57" s="330"/>
      <c r="HTX57" s="330"/>
      <c r="HTY57" s="330"/>
      <c r="HTZ57" s="330"/>
      <c r="HUA57" s="330"/>
      <c r="HUB57" s="330"/>
      <c r="HUC57" s="330"/>
      <c r="HUD57" s="330"/>
      <c r="HUE57" s="330"/>
      <c r="HUF57" s="330"/>
      <c r="HUG57" s="328"/>
      <c r="HUH57" s="330"/>
      <c r="HUI57" s="330"/>
      <c r="HUJ57" s="330"/>
      <c r="HUK57" s="330"/>
      <c r="HUL57" s="330"/>
      <c r="HUM57" s="330"/>
      <c r="HUN57" s="330"/>
      <c r="HUO57" s="330"/>
      <c r="HUP57" s="330"/>
      <c r="HUQ57" s="330"/>
      <c r="HUR57" s="330"/>
      <c r="HUS57" s="330"/>
      <c r="HUT57" s="328"/>
      <c r="HUU57" s="330"/>
      <c r="HUV57" s="330"/>
      <c r="HUW57" s="330"/>
      <c r="HUX57" s="330"/>
      <c r="HUY57" s="330"/>
      <c r="HUZ57" s="330"/>
      <c r="HVA57" s="330"/>
      <c r="HVB57" s="330"/>
      <c r="HVC57" s="330"/>
      <c r="HVD57" s="330"/>
      <c r="HVE57" s="330"/>
      <c r="HVF57" s="330"/>
      <c r="HVG57" s="328"/>
      <c r="HVH57" s="330"/>
      <c r="HVI57" s="330"/>
      <c r="HVJ57" s="330"/>
      <c r="HVK57" s="330"/>
      <c r="HVL57" s="330"/>
      <c r="HVM57" s="330"/>
      <c r="HVN57" s="330"/>
      <c r="HVO57" s="330"/>
      <c r="HVP57" s="330"/>
      <c r="HVQ57" s="330"/>
      <c r="HVR57" s="330"/>
      <c r="HVS57" s="330"/>
      <c r="HVT57" s="328"/>
      <c r="HVU57" s="330"/>
      <c r="HVV57" s="330"/>
      <c r="HVW57" s="330"/>
      <c r="HVX57" s="330"/>
      <c r="HVY57" s="330"/>
      <c r="HVZ57" s="330"/>
      <c r="HWA57" s="330"/>
      <c r="HWB57" s="330"/>
      <c r="HWC57" s="330"/>
      <c r="HWD57" s="330"/>
      <c r="HWE57" s="330"/>
      <c r="HWF57" s="330"/>
      <c r="HWG57" s="328"/>
      <c r="HWH57" s="330"/>
      <c r="HWI57" s="330"/>
      <c r="HWJ57" s="330"/>
      <c r="HWK57" s="330"/>
      <c r="HWL57" s="330"/>
      <c r="HWM57" s="330"/>
      <c r="HWN57" s="330"/>
      <c r="HWO57" s="330"/>
      <c r="HWP57" s="330"/>
      <c r="HWQ57" s="330"/>
      <c r="HWR57" s="330"/>
      <c r="HWS57" s="330"/>
      <c r="HWT57" s="328"/>
      <c r="HWU57" s="330"/>
      <c r="HWV57" s="330"/>
      <c r="HWW57" s="330"/>
      <c r="HWX57" s="330"/>
      <c r="HWY57" s="330"/>
      <c r="HWZ57" s="330"/>
      <c r="HXA57" s="330"/>
      <c r="HXB57" s="330"/>
      <c r="HXC57" s="330"/>
      <c r="HXD57" s="330"/>
      <c r="HXE57" s="330"/>
      <c r="HXF57" s="330"/>
      <c r="HXG57" s="328"/>
      <c r="HXH57" s="330"/>
      <c r="HXI57" s="330"/>
      <c r="HXJ57" s="330"/>
      <c r="HXK57" s="330"/>
      <c r="HXL57" s="330"/>
      <c r="HXM57" s="330"/>
      <c r="HXN57" s="330"/>
      <c r="HXO57" s="330"/>
      <c r="HXP57" s="330"/>
      <c r="HXQ57" s="330"/>
      <c r="HXR57" s="330"/>
      <c r="HXS57" s="330"/>
      <c r="HXT57" s="328"/>
      <c r="HXU57" s="330"/>
      <c r="HXV57" s="330"/>
      <c r="HXW57" s="330"/>
      <c r="HXX57" s="330"/>
      <c r="HXY57" s="330"/>
      <c r="HXZ57" s="330"/>
      <c r="HYA57" s="330"/>
      <c r="HYB57" s="330"/>
      <c r="HYC57" s="330"/>
      <c r="HYD57" s="330"/>
      <c r="HYE57" s="330"/>
      <c r="HYF57" s="330"/>
      <c r="HYG57" s="328"/>
      <c r="HYH57" s="330"/>
      <c r="HYI57" s="330"/>
      <c r="HYJ57" s="330"/>
      <c r="HYK57" s="330"/>
      <c r="HYL57" s="330"/>
      <c r="HYM57" s="330"/>
      <c r="HYN57" s="330"/>
      <c r="HYO57" s="330"/>
      <c r="HYP57" s="330"/>
      <c r="HYQ57" s="330"/>
      <c r="HYR57" s="330"/>
      <c r="HYS57" s="330"/>
      <c r="HYT57" s="328"/>
      <c r="HYU57" s="330"/>
      <c r="HYV57" s="330"/>
      <c r="HYW57" s="330"/>
      <c r="HYX57" s="330"/>
      <c r="HYY57" s="330"/>
      <c r="HYZ57" s="330"/>
      <c r="HZA57" s="330"/>
      <c r="HZB57" s="330"/>
      <c r="HZC57" s="330"/>
      <c r="HZD57" s="330"/>
      <c r="HZE57" s="330"/>
      <c r="HZF57" s="330"/>
      <c r="HZG57" s="328"/>
      <c r="HZH57" s="330"/>
      <c r="HZI57" s="330"/>
      <c r="HZJ57" s="330"/>
      <c r="HZK57" s="330"/>
      <c r="HZL57" s="330"/>
      <c r="HZM57" s="330"/>
      <c r="HZN57" s="330"/>
      <c r="HZO57" s="330"/>
      <c r="HZP57" s="330"/>
      <c r="HZQ57" s="330"/>
      <c r="HZR57" s="330"/>
      <c r="HZS57" s="330"/>
      <c r="HZT57" s="328"/>
      <c r="HZU57" s="330"/>
      <c r="HZV57" s="330"/>
      <c r="HZW57" s="330"/>
      <c r="HZX57" s="330"/>
      <c r="HZY57" s="330"/>
      <c r="HZZ57" s="330"/>
      <c r="IAA57" s="330"/>
      <c r="IAB57" s="330"/>
      <c r="IAC57" s="330"/>
      <c r="IAD57" s="330"/>
      <c r="IAE57" s="330"/>
      <c r="IAF57" s="330"/>
      <c r="IAG57" s="328"/>
      <c r="IAH57" s="330"/>
      <c r="IAI57" s="330"/>
      <c r="IAJ57" s="330"/>
      <c r="IAK57" s="330"/>
      <c r="IAL57" s="330"/>
      <c r="IAM57" s="330"/>
      <c r="IAN57" s="330"/>
      <c r="IAO57" s="330"/>
      <c r="IAP57" s="330"/>
      <c r="IAQ57" s="330"/>
      <c r="IAR57" s="330"/>
      <c r="IAS57" s="330"/>
      <c r="IAT57" s="328"/>
      <c r="IAU57" s="330"/>
      <c r="IAV57" s="330"/>
      <c r="IAW57" s="330"/>
      <c r="IAX57" s="330"/>
      <c r="IAY57" s="330"/>
      <c r="IAZ57" s="330"/>
      <c r="IBA57" s="330"/>
      <c r="IBB57" s="330"/>
      <c r="IBC57" s="330"/>
      <c r="IBD57" s="330"/>
      <c r="IBE57" s="330"/>
      <c r="IBF57" s="330"/>
      <c r="IBG57" s="328"/>
      <c r="IBH57" s="330"/>
      <c r="IBI57" s="330"/>
      <c r="IBJ57" s="330"/>
      <c r="IBK57" s="330"/>
      <c r="IBL57" s="330"/>
      <c r="IBM57" s="330"/>
      <c r="IBN57" s="330"/>
      <c r="IBO57" s="330"/>
      <c r="IBP57" s="330"/>
      <c r="IBQ57" s="330"/>
      <c r="IBR57" s="330"/>
      <c r="IBS57" s="330"/>
      <c r="IBT57" s="328"/>
      <c r="IBU57" s="330"/>
      <c r="IBV57" s="330"/>
      <c r="IBW57" s="330"/>
      <c r="IBX57" s="330"/>
      <c r="IBY57" s="330"/>
      <c r="IBZ57" s="330"/>
      <c r="ICA57" s="330"/>
      <c r="ICB57" s="330"/>
      <c r="ICC57" s="330"/>
      <c r="ICD57" s="330"/>
      <c r="ICE57" s="330"/>
      <c r="ICF57" s="330"/>
      <c r="ICG57" s="328"/>
      <c r="ICH57" s="330"/>
      <c r="ICI57" s="330"/>
      <c r="ICJ57" s="330"/>
      <c r="ICK57" s="330"/>
      <c r="ICL57" s="330"/>
      <c r="ICM57" s="330"/>
      <c r="ICN57" s="330"/>
      <c r="ICO57" s="330"/>
      <c r="ICP57" s="330"/>
      <c r="ICQ57" s="330"/>
      <c r="ICR57" s="330"/>
      <c r="ICS57" s="330"/>
      <c r="ICT57" s="328"/>
      <c r="ICU57" s="330"/>
      <c r="ICV57" s="330"/>
      <c r="ICW57" s="330"/>
      <c r="ICX57" s="330"/>
      <c r="ICY57" s="330"/>
      <c r="ICZ57" s="330"/>
      <c r="IDA57" s="330"/>
      <c r="IDB57" s="330"/>
      <c r="IDC57" s="330"/>
      <c r="IDD57" s="330"/>
      <c r="IDE57" s="330"/>
      <c r="IDF57" s="330"/>
      <c r="IDG57" s="328"/>
      <c r="IDH57" s="330"/>
      <c r="IDI57" s="330"/>
      <c r="IDJ57" s="330"/>
      <c r="IDK57" s="330"/>
      <c r="IDL57" s="330"/>
      <c r="IDM57" s="330"/>
      <c r="IDN57" s="330"/>
      <c r="IDO57" s="330"/>
      <c r="IDP57" s="330"/>
      <c r="IDQ57" s="330"/>
      <c r="IDR57" s="330"/>
      <c r="IDS57" s="330"/>
      <c r="IDT57" s="328"/>
      <c r="IDU57" s="330"/>
      <c r="IDV57" s="330"/>
      <c r="IDW57" s="330"/>
      <c r="IDX57" s="330"/>
      <c r="IDY57" s="330"/>
      <c r="IDZ57" s="330"/>
      <c r="IEA57" s="330"/>
      <c r="IEB57" s="330"/>
      <c r="IEC57" s="330"/>
      <c r="IED57" s="330"/>
      <c r="IEE57" s="330"/>
      <c r="IEF57" s="330"/>
      <c r="IEG57" s="328"/>
      <c r="IEH57" s="330"/>
      <c r="IEI57" s="330"/>
      <c r="IEJ57" s="330"/>
      <c r="IEK57" s="330"/>
      <c r="IEL57" s="330"/>
      <c r="IEM57" s="330"/>
      <c r="IEN57" s="330"/>
      <c r="IEO57" s="330"/>
      <c r="IEP57" s="330"/>
      <c r="IEQ57" s="330"/>
      <c r="IER57" s="330"/>
      <c r="IES57" s="330"/>
      <c r="IET57" s="328"/>
      <c r="IEU57" s="330"/>
      <c r="IEV57" s="330"/>
      <c r="IEW57" s="330"/>
      <c r="IEX57" s="330"/>
      <c r="IEY57" s="330"/>
      <c r="IEZ57" s="330"/>
      <c r="IFA57" s="330"/>
      <c r="IFB57" s="330"/>
      <c r="IFC57" s="330"/>
      <c r="IFD57" s="330"/>
      <c r="IFE57" s="330"/>
      <c r="IFF57" s="330"/>
      <c r="IFG57" s="328"/>
      <c r="IFH57" s="330"/>
      <c r="IFI57" s="330"/>
      <c r="IFJ57" s="330"/>
      <c r="IFK57" s="330"/>
      <c r="IFL57" s="330"/>
      <c r="IFM57" s="330"/>
      <c r="IFN57" s="330"/>
      <c r="IFO57" s="330"/>
      <c r="IFP57" s="330"/>
      <c r="IFQ57" s="330"/>
      <c r="IFR57" s="330"/>
      <c r="IFS57" s="330"/>
      <c r="IFT57" s="328"/>
      <c r="IFU57" s="330"/>
      <c r="IFV57" s="330"/>
      <c r="IFW57" s="330"/>
      <c r="IFX57" s="330"/>
      <c r="IFY57" s="330"/>
      <c r="IFZ57" s="330"/>
      <c r="IGA57" s="330"/>
      <c r="IGB57" s="330"/>
      <c r="IGC57" s="330"/>
      <c r="IGD57" s="330"/>
      <c r="IGE57" s="330"/>
      <c r="IGF57" s="330"/>
      <c r="IGG57" s="328"/>
      <c r="IGH57" s="330"/>
      <c r="IGI57" s="330"/>
      <c r="IGJ57" s="330"/>
      <c r="IGK57" s="330"/>
      <c r="IGL57" s="330"/>
      <c r="IGM57" s="330"/>
      <c r="IGN57" s="330"/>
      <c r="IGO57" s="330"/>
      <c r="IGP57" s="330"/>
      <c r="IGQ57" s="330"/>
      <c r="IGR57" s="330"/>
      <c r="IGS57" s="330"/>
      <c r="IGT57" s="328"/>
      <c r="IGU57" s="330"/>
      <c r="IGV57" s="330"/>
      <c r="IGW57" s="330"/>
      <c r="IGX57" s="330"/>
      <c r="IGY57" s="330"/>
      <c r="IGZ57" s="330"/>
      <c r="IHA57" s="330"/>
      <c r="IHB57" s="330"/>
      <c r="IHC57" s="330"/>
      <c r="IHD57" s="330"/>
      <c r="IHE57" s="330"/>
      <c r="IHF57" s="330"/>
      <c r="IHG57" s="328"/>
      <c r="IHH57" s="330"/>
      <c r="IHI57" s="330"/>
      <c r="IHJ57" s="330"/>
      <c r="IHK57" s="330"/>
      <c r="IHL57" s="330"/>
      <c r="IHM57" s="330"/>
      <c r="IHN57" s="330"/>
      <c r="IHO57" s="330"/>
      <c r="IHP57" s="330"/>
      <c r="IHQ57" s="330"/>
      <c r="IHR57" s="330"/>
      <c r="IHS57" s="330"/>
      <c r="IHT57" s="328"/>
      <c r="IHU57" s="330"/>
      <c r="IHV57" s="330"/>
      <c r="IHW57" s="330"/>
      <c r="IHX57" s="330"/>
      <c r="IHY57" s="330"/>
      <c r="IHZ57" s="330"/>
      <c r="IIA57" s="330"/>
      <c r="IIB57" s="330"/>
      <c r="IIC57" s="330"/>
      <c r="IID57" s="330"/>
      <c r="IIE57" s="330"/>
      <c r="IIF57" s="330"/>
      <c r="IIG57" s="328"/>
      <c r="IIH57" s="330"/>
      <c r="III57" s="330"/>
      <c r="IIJ57" s="330"/>
      <c r="IIK57" s="330"/>
      <c r="IIL57" s="330"/>
      <c r="IIM57" s="330"/>
      <c r="IIN57" s="330"/>
      <c r="IIO57" s="330"/>
      <c r="IIP57" s="330"/>
      <c r="IIQ57" s="330"/>
      <c r="IIR57" s="330"/>
      <c r="IIS57" s="330"/>
      <c r="IIT57" s="328"/>
      <c r="IIU57" s="330"/>
      <c r="IIV57" s="330"/>
      <c r="IIW57" s="330"/>
      <c r="IIX57" s="330"/>
      <c r="IIY57" s="330"/>
      <c r="IIZ57" s="330"/>
      <c r="IJA57" s="330"/>
      <c r="IJB57" s="330"/>
      <c r="IJC57" s="330"/>
      <c r="IJD57" s="330"/>
      <c r="IJE57" s="330"/>
      <c r="IJF57" s="330"/>
      <c r="IJG57" s="328"/>
      <c r="IJH57" s="330"/>
      <c r="IJI57" s="330"/>
      <c r="IJJ57" s="330"/>
      <c r="IJK57" s="330"/>
      <c r="IJL57" s="330"/>
      <c r="IJM57" s="330"/>
      <c r="IJN57" s="330"/>
      <c r="IJO57" s="330"/>
      <c r="IJP57" s="330"/>
      <c r="IJQ57" s="330"/>
      <c r="IJR57" s="330"/>
      <c r="IJS57" s="330"/>
      <c r="IJT57" s="328"/>
      <c r="IJU57" s="330"/>
      <c r="IJV57" s="330"/>
      <c r="IJW57" s="330"/>
      <c r="IJX57" s="330"/>
      <c r="IJY57" s="330"/>
      <c r="IJZ57" s="330"/>
      <c r="IKA57" s="330"/>
      <c r="IKB57" s="330"/>
      <c r="IKC57" s="330"/>
      <c r="IKD57" s="330"/>
      <c r="IKE57" s="330"/>
      <c r="IKF57" s="330"/>
      <c r="IKG57" s="328"/>
      <c r="IKH57" s="330"/>
      <c r="IKI57" s="330"/>
      <c r="IKJ57" s="330"/>
      <c r="IKK57" s="330"/>
      <c r="IKL57" s="330"/>
      <c r="IKM57" s="330"/>
      <c r="IKN57" s="330"/>
      <c r="IKO57" s="330"/>
      <c r="IKP57" s="330"/>
      <c r="IKQ57" s="330"/>
      <c r="IKR57" s="330"/>
      <c r="IKS57" s="330"/>
      <c r="IKT57" s="328"/>
      <c r="IKU57" s="330"/>
      <c r="IKV57" s="330"/>
      <c r="IKW57" s="330"/>
      <c r="IKX57" s="330"/>
      <c r="IKY57" s="330"/>
      <c r="IKZ57" s="330"/>
      <c r="ILA57" s="330"/>
      <c r="ILB57" s="330"/>
      <c r="ILC57" s="330"/>
      <c r="ILD57" s="330"/>
      <c r="ILE57" s="330"/>
      <c r="ILF57" s="330"/>
      <c r="ILG57" s="328"/>
      <c r="ILH57" s="330"/>
      <c r="ILI57" s="330"/>
      <c r="ILJ57" s="330"/>
      <c r="ILK57" s="330"/>
      <c r="ILL57" s="330"/>
      <c r="ILM57" s="330"/>
      <c r="ILN57" s="330"/>
      <c r="ILO57" s="330"/>
      <c r="ILP57" s="330"/>
      <c r="ILQ57" s="330"/>
      <c r="ILR57" s="330"/>
      <c r="ILS57" s="330"/>
      <c r="ILT57" s="328"/>
      <c r="ILU57" s="330"/>
      <c r="ILV57" s="330"/>
      <c r="ILW57" s="330"/>
      <c r="ILX57" s="330"/>
      <c r="ILY57" s="330"/>
      <c r="ILZ57" s="330"/>
      <c r="IMA57" s="330"/>
      <c r="IMB57" s="330"/>
      <c r="IMC57" s="330"/>
      <c r="IMD57" s="330"/>
      <c r="IME57" s="330"/>
      <c r="IMF57" s="330"/>
      <c r="IMG57" s="328"/>
      <c r="IMH57" s="330"/>
      <c r="IMI57" s="330"/>
      <c r="IMJ57" s="330"/>
      <c r="IMK57" s="330"/>
      <c r="IML57" s="330"/>
      <c r="IMM57" s="330"/>
      <c r="IMN57" s="330"/>
      <c r="IMO57" s="330"/>
      <c r="IMP57" s="330"/>
      <c r="IMQ57" s="330"/>
      <c r="IMR57" s="330"/>
      <c r="IMS57" s="330"/>
      <c r="IMT57" s="328"/>
      <c r="IMU57" s="330"/>
      <c r="IMV57" s="330"/>
      <c r="IMW57" s="330"/>
      <c r="IMX57" s="330"/>
      <c r="IMY57" s="330"/>
      <c r="IMZ57" s="330"/>
      <c r="INA57" s="330"/>
      <c r="INB57" s="330"/>
      <c r="INC57" s="330"/>
      <c r="IND57" s="330"/>
      <c r="INE57" s="330"/>
      <c r="INF57" s="330"/>
      <c r="ING57" s="328"/>
      <c r="INH57" s="330"/>
      <c r="INI57" s="330"/>
      <c r="INJ57" s="330"/>
      <c r="INK57" s="330"/>
      <c r="INL57" s="330"/>
      <c r="INM57" s="330"/>
      <c r="INN57" s="330"/>
      <c r="INO57" s="330"/>
      <c r="INP57" s="330"/>
      <c r="INQ57" s="330"/>
      <c r="INR57" s="330"/>
      <c r="INS57" s="330"/>
      <c r="INT57" s="328"/>
      <c r="INU57" s="330"/>
      <c r="INV57" s="330"/>
      <c r="INW57" s="330"/>
      <c r="INX57" s="330"/>
      <c r="INY57" s="330"/>
      <c r="INZ57" s="330"/>
      <c r="IOA57" s="330"/>
      <c r="IOB57" s="330"/>
      <c r="IOC57" s="330"/>
      <c r="IOD57" s="330"/>
      <c r="IOE57" s="330"/>
      <c r="IOF57" s="330"/>
      <c r="IOG57" s="328"/>
      <c r="IOH57" s="330"/>
      <c r="IOI57" s="330"/>
      <c r="IOJ57" s="330"/>
      <c r="IOK57" s="330"/>
      <c r="IOL57" s="330"/>
      <c r="IOM57" s="330"/>
      <c r="ION57" s="330"/>
      <c r="IOO57" s="330"/>
      <c r="IOP57" s="330"/>
      <c r="IOQ57" s="330"/>
      <c r="IOR57" s="330"/>
      <c r="IOS57" s="330"/>
      <c r="IOT57" s="328"/>
      <c r="IOU57" s="330"/>
      <c r="IOV57" s="330"/>
      <c r="IOW57" s="330"/>
      <c r="IOX57" s="330"/>
      <c r="IOY57" s="330"/>
      <c r="IOZ57" s="330"/>
      <c r="IPA57" s="330"/>
      <c r="IPB57" s="330"/>
      <c r="IPC57" s="330"/>
      <c r="IPD57" s="330"/>
      <c r="IPE57" s="330"/>
      <c r="IPF57" s="330"/>
      <c r="IPG57" s="328"/>
      <c r="IPH57" s="330"/>
      <c r="IPI57" s="330"/>
      <c r="IPJ57" s="330"/>
      <c r="IPK57" s="330"/>
      <c r="IPL57" s="330"/>
      <c r="IPM57" s="330"/>
      <c r="IPN57" s="330"/>
      <c r="IPO57" s="330"/>
      <c r="IPP57" s="330"/>
      <c r="IPQ57" s="330"/>
      <c r="IPR57" s="330"/>
      <c r="IPS57" s="330"/>
      <c r="IPT57" s="328"/>
      <c r="IPU57" s="330"/>
      <c r="IPV57" s="330"/>
      <c r="IPW57" s="330"/>
      <c r="IPX57" s="330"/>
      <c r="IPY57" s="330"/>
      <c r="IPZ57" s="330"/>
      <c r="IQA57" s="330"/>
      <c r="IQB57" s="330"/>
      <c r="IQC57" s="330"/>
      <c r="IQD57" s="330"/>
      <c r="IQE57" s="330"/>
      <c r="IQF57" s="330"/>
      <c r="IQG57" s="328"/>
      <c r="IQH57" s="330"/>
      <c r="IQI57" s="330"/>
      <c r="IQJ57" s="330"/>
      <c r="IQK57" s="330"/>
      <c r="IQL57" s="330"/>
      <c r="IQM57" s="330"/>
      <c r="IQN57" s="330"/>
      <c r="IQO57" s="330"/>
      <c r="IQP57" s="330"/>
      <c r="IQQ57" s="330"/>
      <c r="IQR57" s="330"/>
      <c r="IQS57" s="330"/>
      <c r="IQT57" s="328"/>
      <c r="IQU57" s="330"/>
      <c r="IQV57" s="330"/>
      <c r="IQW57" s="330"/>
      <c r="IQX57" s="330"/>
      <c r="IQY57" s="330"/>
      <c r="IQZ57" s="330"/>
      <c r="IRA57" s="330"/>
      <c r="IRB57" s="330"/>
      <c r="IRC57" s="330"/>
      <c r="IRD57" s="330"/>
      <c r="IRE57" s="330"/>
      <c r="IRF57" s="330"/>
      <c r="IRG57" s="328"/>
      <c r="IRH57" s="330"/>
      <c r="IRI57" s="330"/>
      <c r="IRJ57" s="330"/>
      <c r="IRK57" s="330"/>
      <c r="IRL57" s="330"/>
      <c r="IRM57" s="330"/>
      <c r="IRN57" s="330"/>
      <c r="IRO57" s="330"/>
      <c r="IRP57" s="330"/>
      <c r="IRQ57" s="330"/>
      <c r="IRR57" s="330"/>
      <c r="IRS57" s="330"/>
      <c r="IRT57" s="328"/>
      <c r="IRU57" s="330"/>
      <c r="IRV57" s="330"/>
      <c r="IRW57" s="330"/>
      <c r="IRX57" s="330"/>
      <c r="IRY57" s="330"/>
      <c r="IRZ57" s="330"/>
      <c r="ISA57" s="330"/>
      <c r="ISB57" s="330"/>
      <c r="ISC57" s="330"/>
      <c r="ISD57" s="330"/>
      <c r="ISE57" s="330"/>
      <c r="ISF57" s="330"/>
      <c r="ISG57" s="328"/>
      <c r="ISH57" s="330"/>
      <c r="ISI57" s="330"/>
      <c r="ISJ57" s="330"/>
      <c r="ISK57" s="330"/>
      <c r="ISL57" s="330"/>
      <c r="ISM57" s="330"/>
      <c r="ISN57" s="330"/>
      <c r="ISO57" s="330"/>
      <c r="ISP57" s="330"/>
      <c r="ISQ57" s="330"/>
      <c r="ISR57" s="330"/>
      <c r="ISS57" s="330"/>
      <c r="IST57" s="328"/>
      <c r="ISU57" s="330"/>
      <c r="ISV57" s="330"/>
      <c r="ISW57" s="330"/>
      <c r="ISX57" s="330"/>
      <c r="ISY57" s="330"/>
      <c r="ISZ57" s="330"/>
      <c r="ITA57" s="330"/>
      <c r="ITB57" s="330"/>
      <c r="ITC57" s="330"/>
      <c r="ITD57" s="330"/>
      <c r="ITE57" s="330"/>
      <c r="ITF57" s="330"/>
      <c r="ITG57" s="328"/>
      <c r="ITH57" s="330"/>
      <c r="ITI57" s="330"/>
      <c r="ITJ57" s="330"/>
      <c r="ITK57" s="330"/>
      <c r="ITL57" s="330"/>
      <c r="ITM57" s="330"/>
      <c r="ITN57" s="330"/>
      <c r="ITO57" s="330"/>
      <c r="ITP57" s="330"/>
      <c r="ITQ57" s="330"/>
      <c r="ITR57" s="330"/>
      <c r="ITS57" s="330"/>
      <c r="ITT57" s="328"/>
      <c r="ITU57" s="330"/>
      <c r="ITV57" s="330"/>
      <c r="ITW57" s="330"/>
      <c r="ITX57" s="330"/>
      <c r="ITY57" s="330"/>
      <c r="ITZ57" s="330"/>
      <c r="IUA57" s="330"/>
      <c r="IUB57" s="330"/>
      <c r="IUC57" s="330"/>
      <c r="IUD57" s="330"/>
      <c r="IUE57" s="330"/>
      <c r="IUF57" s="330"/>
      <c r="IUG57" s="328"/>
      <c r="IUH57" s="330"/>
      <c r="IUI57" s="330"/>
      <c r="IUJ57" s="330"/>
      <c r="IUK57" s="330"/>
      <c r="IUL57" s="330"/>
      <c r="IUM57" s="330"/>
      <c r="IUN57" s="330"/>
      <c r="IUO57" s="330"/>
      <c r="IUP57" s="330"/>
      <c r="IUQ57" s="330"/>
      <c r="IUR57" s="330"/>
      <c r="IUS57" s="330"/>
      <c r="IUT57" s="328"/>
      <c r="IUU57" s="330"/>
      <c r="IUV57" s="330"/>
      <c r="IUW57" s="330"/>
      <c r="IUX57" s="330"/>
      <c r="IUY57" s="330"/>
      <c r="IUZ57" s="330"/>
      <c r="IVA57" s="330"/>
      <c r="IVB57" s="330"/>
      <c r="IVC57" s="330"/>
      <c r="IVD57" s="330"/>
      <c r="IVE57" s="330"/>
      <c r="IVF57" s="330"/>
      <c r="IVG57" s="328"/>
      <c r="IVH57" s="330"/>
      <c r="IVI57" s="330"/>
      <c r="IVJ57" s="330"/>
      <c r="IVK57" s="330"/>
      <c r="IVL57" s="330"/>
      <c r="IVM57" s="330"/>
      <c r="IVN57" s="330"/>
      <c r="IVO57" s="330"/>
      <c r="IVP57" s="330"/>
      <c r="IVQ57" s="330"/>
      <c r="IVR57" s="330"/>
      <c r="IVS57" s="330"/>
      <c r="IVT57" s="328"/>
      <c r="IVU57" s="330"/>
      <c r="IVV57" s="330"/>
      <c r="IVW57" s="330"/>
      <c r="IVX57" s="330"/>
      <c r="IVY57" s="330"/>
      <c r="IVZ57" s="330"/>
      <c r="IWA57" s="330"/>
      <c r="IWB57" s="330"/>
      <c r="IWC57" s="330"/>
      <c r="IWD57" s="330"/>
      <c r="IWE57" s="330"/>
      <c r="IWF57" s="330"/>
      <c r="IWG57" s="328"/>
      <c r="IWH57" s="330"/>
      <c r="IWI57" s="330"/>
      <c r="IWJ57" s="330"/>
      <c r="IWK57" s="330"/>
      <c r="IWL57" s="330"/>
      <c r="IWM57" s="330"/>
      <c r="IWN57" s="330"/>
      <c r="IWO57" s="330"/>
      <c r="IWP57" s="330"/>
      <c r="IWQ57" s="330"/>
      <c r="IWR57" s="330"/>
      <c r="IWS57" s="330"/>
      <c r="IWT57" s="328"/>
      <c r="IWU57" s="330"/>
      <c r="IWV57" s="330"/>
      <c r="IWW57" s="330"/>
      <c r="IWX57" s="330"/>
      <c r="IWY57" s="330"/>
      <c r="IWZ57" s="330"/>
      <c r="IXA57" s="330"/>
      <c r="IXB57" s="330"/>
      <c r="IXC57" s="330"/>
      <c r="IXD57" s="330"/>
      <c r="IXE57" s="330"/>
      <c r="IXF57" s="330"/>
      <c r="IXG57" s="328"/>
      <c r="IXH57" s="330"/>
      <c r="IXI57" s="330"/>
      <c r="IXJ57" s="330"/>
      <c r="IXK57" s="330"/>
      <c r="IXL57" s="330"/>
      <c r="IXM57" s="330"/>
      <c r="IXN57" s="330"/>
      <c r="IXO57" s="330"/>
      <c r="IXP57" s="330"/>
      <c r="IXQ57" s="330"/>
      <c r="IXR57" s="330"/>
      <c r="IXS57" s="330"/>
      <c r="IXT57" s="328"/>
      <c r="IXU57" s="330"/>
      <c r="IXV57" s="330"/>
      <c r="IXW57" s="330"/>
      <c r="IXX57" s="330"/>
      <c r="IXY57" s="330"/>
      <c r="IXZ57" s="330"/>
      <c r="IYA57" s="330"/>
      <c r="IYB57" s="330"/>
      <c r="IYC57" s="330"/>
      <c r="IYD57" s="330"/>
      <c r="IYE57" s="330"/>
      <c r="IYF57" s="330"/>
      <c r="IYG57" s="328"/>
      <c r="IYH57" s="330"/>
      <c r="IYI57" s="330"/>
      <c r="IYJ57" s="330"/>
      <c r="IYK57" s="330"/>
      <c r="IYL57" s="330"/>
      <c r="IYM57" s="330"/>
      <c r="IYN57" s="330"/>
      <c r="IYO57" s="330"/>
      <c r="IYP57" s="330"/>
      <c r="IYQ57" s="330"/>
      <c r="IYR57" s="330"/>
      <c r="IYS57" s="330"/>
      <c r="IYT57" s="328"/>
      <c r="IYU57" s="330"/>
      <c r="IYV57" s="330"/>
      <c r="IYW57" s="330"/>
      <c r="IYX57" s="330"/>
      <c r="IYY57" s="330"/>
      <c r="IYZ57" s="330"/>
      <c r="IZA57" s="330"/>
      <c r="IZB57" s="330"/>
      <c r="IZC57" s="330"/>
      <c r="IZD57" s="330"/>
      <c r="IZE57" s="330"/>
      <c r="IZF57" s="330"/>
      <c r="IZG57" s="328"/>
      <c r="IZH57" s="330"/>
      <c r="IZI57" s="330"/>
      <c r="IZJ57" s="330"/>
      <c r="IZK57" s="330"/>
      <c r="IZL57" s="330"/>
      <c r="IZM57" s="330"/>
      <c r="IZN57" s="330"/>
      <c r="IZO57" s="330"/>
      <c r="IZP57" s="330"/>
      <c r="IZQ57" s="330"/>
      <c r="IZR57" s="330"/>
      <c r="IZS57" s="330"/>
      <c r="IZT57" s="328"/>
      <c r="IZU57" s="330"/>
      <c r="IZV57" s="330"/>
      <c r="IZW57" s="330"/>
      <c r="IZX57" s="330"/>
      <c r="IZY57" s="330"/>
      <c r="IZZ57" s="330"/>
      <c r="JAA57" s="330"/>
      <c r="JAB57" s="330"/>
      <c r="JAC57" s="330"/>
      <c r="JAD57" s="330"/>
      <c r="JAE57" s="330"/>
      <c r="JAF57" s="330"/>
      <c r="JAG57" s="328"/>
      <c r="JAH57" s="330"/>
      <c r="JAI57" s="330"/>
      <c r="JAJ57" s="330"/>
      <c r="JAK57" s="330"/>
      <c r="JAL57" s="330"/>
      <c r="JAM57" s="330"/>
      <c r="JAN57" s="330"/>
      <c r="JAO57" s="330"/>
      <c r="JAP57" s="330"/>
      <c r="JAQ57" s="330"/>
      <c r="JAR57" s="330"/>
      <c r="JAS57" s="330"/>
      <c r="JAT57" s="328"/>
      <c r="JAU57" s="330"/>
      <c r="JAV57" s="330"/>
      <c r="JAW57" s="330"/>
      <c r="JAX57" s="330"/>
      <c r="JAY57" s="330"/>
      <c r="JAZ57" s="330"/>
      <c r="JBA57" s="330"/>
      <c r="JBB57" s="330"/>
      <c r="JBC57" s="330"/>
      <c r="JBD57" s="330"/>
      <c r="JBE57" s="330"/>
      <c r="JBF57" s="330"/>
      <c r="JBG57" s="328"/>
      <c r="JBH57" s="330"/>
      <c r="JBI57" s="330"/>
      <c r="JBJ57" s="330"/>
      <c r="JBK57" s="330"/>
      <c r="JBL57" s="330"/>
      <c r="JBM57" s="330"/>
      <c r="JBN57" s="330"/>
      <c r="JBO57" s="330"/>
      <c r="JBP57" s="330"/>
      <c r="JBQ57" s="330"/>
      <c r="JBR57" s="330"/>
      <c r="JBS57" s="330"/>
      <c r="JBT57" s="328"/>
      <c r="JBU57" s="330"/>
      <c r="JBV57" s="330"/>
      <c r="JBW57" s="330"/>
      <c r="JBX57" s="330"/>
      <c r="JBY57" s="330"/>
      <c r="JBZ57" s="330"/>
      <c r="JCA57" s="330"/>
      <c r="JCB57" s="330"/>
      <c r="JCC57" s="330"/>
      <c r="JCD57" s="330"/>
      <c r="JCE57" s="330"/>
      <c r="JCF57" s="330"/>
      <c r="JCG57" s="328"/>
      <c r="JCH57" s="330"/>
      <c r="JCI57" s="330"/>
      <c r="JCJ57" s="330"/>
      <c r="JCK57" s="330"/>
      <c r="JCL57" s="330"/>
      <c r="JCM57" s="330"/>
      <c r="JCN57" s="330"/>
      <c r="JCO57" s="330"/>
      <c r="JCP57" s="330"/>
      <c r="JCQ57" s="330"/>
      <c r="JCR57" s="330"/>
      <c r="JCS57" s="330"/>
      <c r="JCT57" s="328"/>
      <c r="JCU57" s="330"/>
      <c r="JCV57" s="330"/>
      <c r="JCW57" s="330"/>
      <c r="JCX57" s="330"/>
      <c r="JCY57" s="330"/>
      <c r="JCZ57" s="330"/>
      <c r="JDA57" s="330"/>
      <c r="JDB57" s="330"/>
      <c r="JDC57" s="330"/>
      <c r="JDD57" s="330"/>
      <c r="JDE57" s="330"/>
      <c r="JDF57" s="330"/>
      <c r="JDG57" s="328"/>
      <c r="JDH57" s="330"/>
      <c r="JDI57" s="330"/>
      <c r="JDJ57" s="330"/>
      <c r="JDK57" s="330"/>
      <c r="JDL57" s="330"/>
      <c r="JDM57" s="330"/>
      <c r="JDN57" s="330"/>
      <c r="JDO57" s="330"/>
      <c r="JDP57" s="330"/>
      <c r="JDQ57" s="330"/>
      <c r="JDR57" s="330"/>
      <c r="JDS57" s="330"/>
      <c r="JDT57" s="328"/>
      <c r="JDU57" s="330"/>
      <c r="JDV57" s="330"/>
      <c r="JDW57" s="330"/>
      <c r="JDX57" s="330"/>
      <c r="JDY57" s="330"/>
      <c r="JDZ57" s="330"/>
      <c r="JEA57" s="330"/>
      <c r="JEB57" s="330"/>
      <c r="JEC57" s="330"/>
      <c r="JED57" s="330"/>
      <c r="JEE57" s="330"/>
      <c r="JEF57" s="330"/>
      <c r="JEG57" s="328"/>
      <c r="JEH57" s="330"/>
      <c r="JEI57" s="330"/>
      <c r="JEJ57" s="330"/>
      <c r="JEK57" s="330"/>
      <c r="JEL57" s="330"/>
      <c r="JEM57" s="330"/>
      <c r="JEN57" s="330"/>
      <c r="JEO57" s="330"/>
      <c r="JEP57" s="330"/>
      <c r="JEQ57" s="330"/>
      <c r="JER57" s="330"/>
      <c r="JES57" s="330"/>
      <c r="JET57" s="328"/>
      <c r="JEU57" s="330"/>
      <c r="JEV57" s="330"/>
      <c r="JEW57" s="330"/>
      <c r="JEX57" s="330"/>
      <c r="JEY57" s="330"/>
      <c r="JEZ57" s="330"/>
      <c r="JFA57" s="330"/>
      <c r="JFB57" s="330"/>
      <c r="JFC57" s="330"/>
      <c r="JFD57" s="330"/>
      <c r="JFE57" s="330"/>
      <c r="JFF57" s="330"/>
      <c r="JFG57" s="328"/>
      <c r="JFH57" s="330"/>
      <c r="JFI57" s="330"/>
      <c r="JFJ57" s="330"/>
      <c r="JFK57" s="330"/>
      <c r="JFL57" s="330"/>
      <c r="JFM57" s="330"/>
      <c r="JFN57" s="330"/>
      <c r="JFO57" s="330"/>
      <c r="JFP57" s="330"/>
      <c r="JFQ57" s="330"/>
      <c r="JFR57" s="330"/>
      <c r="JFS57" s="330"/>
      <c r="JFT57" s="328"/>
      <c r="JFU57" s="330"/>
      <c r="JFV57" s="330"/>
      <c r="JFW57" s="330"/>
      <c r="JFX57" s="330"/>
      <c r="JFY57" s="330"/>
      <c r="JFZ57" s="330"/>
      <c r="JGA57" s="330"/>
      <c r="JGB57" s="330"/>
      <c r="JGC57" s="330"/>
      <c r="JGD57" s="330"/>
      <c r="JGE57" s="330"/>
      <c r="JGF57" s="330"/>
      <c r="JGG57" s="328"/>
      <c r="JGH57" s="330"/>
      <c r="JGI57" s="330"/>
      <c r="JGJ57" s="330"/>
      <c r="JGK57" s="330"/>
      <c r="JGL57" s="330"/>
      <c r="JGM57" s="330"/>
      <c r="JGN57" s="330"/>
      <c r="JGO57" s="330"/>
      <c r="JGP57" s="330"/>
      <c r="JGQ57" s="330"/>
      <c r="JGR57" s="330"/>
      <c r="JGS57" s="330"/>
      <c r="JGT57" s="328"/>
      <c r="JGU57" s="330"/>
      <c r="JGV57" s="330"/>
      <c r="JGW57" s="330"/>
      <c r="JGX57" s="330"/>
      <c r="JGY57" s="330"/>
      <c r="JGZ57" s="330"/>
      <c r="JHA57" s="330"/>
      <c r="JHB57" s="330"/>
      <c r="JHC57" s="330"/>
      <c r="JHD57" s="330"/>
      <c r="JHE57" s="330"/>
      <c r="JHF57" s="330"/>
      <c r="JHG57" s="328"/>
      <c r="JHH57" s="330"/>
      <c r="JHI57" s="330"/>
      <c r="JHJ57" s="330"/>
      <c r="JHK57" s="330"/>
      <c r="JHL57" s="330"/>
      <c r="JHM57" s="330"/>
      <c r="JHN57" s="330"/>
      <c r="JHO57" s="330"/>
      <c r="JHP57" s="330"/>
      <c r="JHQ57" s="330"/>
      <c r="JHR57" s="330"/>
      <c r="JHS57" s="330"/>
      <c r="JHT57" s="328"/>
      <c r="JHU57" s="330"/>
      <c r="JHV57" s="330"/>
      <c r="JHW57" s="330"/>
      <c r="JHX57" s="330"/>
      <c r="JHY57" s="330"/>
      <c r="JHZ57" s="330"/>
      <c r="JIA57" s="330"/>
      <c r="JIB57" s="330"/>
      <c r="JIC57" s="330"/>
      <c r="JID57" s="330"/>
      <c r="JIE57" s="330"/>
      <c r="JIF57" s="330"/>
      <c r="JIG57" s="328"/>
      <c r="JIH57" s="330"/>
      <c r="JII57" s="330"/>
      <c r="JIJ57" s="330"/>
      <c r="JIK57" s="330"/>
      <c r="JIL57" s="330"/>
      <c r="JIM57" s="330"/>
      <c r="JIN57" s="330"/>
      <c r="JIO57" s="330"/>
      <c r="JIP57" s="330"/>
      <c r="JIQ57" s="330"/>
      <c r="JIR57" s="330"/>
      <c r="JIS57" s="330"/>
      <c r="JIT57" s="328"/>
      <c r="JIU57" s="330"/>
      <c r="JIV57" s="330"/>
      <c r="JIW57" s="330"/>
      <c r="JIX57" s="330"/>
      <c r="JIY57" s="330"/>
      <c r="JIZ57" s="330"/>
      <c r="JJA57" s="330"/>
      <c r="JJB57" s="330"/>
      <c r="JJC57" s="330"/>
      <c r="JJD57" s="330"/>
      <c r="JJE57" s="330"/>
      <c r="JJF57" s="330"/>
      <c r="JJG57" s="328"/>
      <c r="JJH57" s="330"/>
      <c r="JJI57" s="330"/>
      <c r="JJJ57" s="330"/>
      <c r="JJK57" s="330"/>
      <c r="JJL57" s="330"/>
      <c r="JJM57" s="330"/>
      <c r="JJN57" s="330"/>
      <c r="JJO57" s="330"/>
      <c r="JJP57" s="330"/>
      <c r="JJQ57" s="330"/>
      <c r="JJR57" s="330"/>
      <c r="JJS57" s="330"/>
      <c r="JJT57" s="328"/>
      <c r="JJU57" s="330"/>
      <c r="JJV57" s="330"/>
      <c r="JJW57" s="330"/>
      <c r="JJX57" s="330"/>
      <c r="JJY57" s="330"/>
      <c r="JJZ57" s="330"/>
      <c r="JKA57" s="330"/>
      <c r="JKB57" s="330"/>
      <c r="JKC57" s="330"/>
      <c r="JKD57" s="330"/>
      <c r="JKE57" s="330"/>
      <c r="JKF57" s="330"/>
      <c r="JKG57" s="328"/>
      <c r="JKH57" s="330"/>
      <c r="JKI57" s="330"/>
      <c r="JKJ57" s="330"/>
      <c r="JKK57" s="330"/>
      <c r="JKL57" s="330"/>
      <c r="JKM57" s="330"/>
      <c r="JKN57" s="330"/>
      <c r="JKO57" s="330"/>
      <c r="JKP57" s="330"/>
      <c r="JKQ57" s="330"/>
      <c r="JKR57" s="330"/>
      <c r="JKS57" s="330"/>
      <c r="JKT57" s="328"/>
      <c r="JKU57" s="330"/>
      <c r="JKV57" s="330"/>
      <c r="JKW57" s="330"/>
      <c r="JKX57" s="330"/>
      <c r="JKY57" s="330"/>
      <c r="JKZ57" s="330"/>
      <c r="JLA57" s="330"/>
      <c r="JLB57" s="330"/>
      <c r="JLC57" s="330"/>
      <c r="JLD57" s="330"/>
      <c r="JLE57" s="330"/>
      <c r="JLF57" s="330"/>
      <c r="JLG57" s="328"/>
      <c r="JLH57" s="330"/>
      <c r="JLI57" s="330"/>
      <c r="JLJ57" s="330"/>
      <c r="JLK57" s="330"/>
      <c r="JLL57" s="330"/>
      <c r="JLM57" s="330"/>
      <c r="JLN57" s="330"/>
      <c r="JLO57" s="330"/>
      <c r="JLP57" s="330"/>
      <c r="JLQ57" s="330"/>
      <c r="JLR57" s="330"/>
      <c r="JLS57" s="330"/>
      <c r="JLT57" s="328"/>
      <c r="JLU57" s="330"/>
      <c r="JLV57" s="330"/>
      <c r="JLW57" s="330"/>
      <c r="JLX57" s="330"/>
      <c r="JLY57" s="330"/>
      <c r="JLZ57" s="330"/>
      <c r="JMA57" s="330"/>
      <c r="JMB57" s="330"/>
      <c r="JMC57" s="330"/>
      <c r="JMD57" s="330"/>
      <c r="JME57" s="330"/>
      <c r="JMF57" s="330"/>
      <c r="JMG57" s="328"/>
      <c r="JMH57" s="330"/>
      <c r="JMI57" s="330"/>
      <c r="JMJ57" s="330"/>
      <c r="JMK57" s="330"/>
      <c r="JML57" s="330"/>
      <c r="JMM57" s="330"/>
      <c r="JMN57" s="330"/>
      <c r="JMO57" s="330"/>
      <c r="JMP57" s="330"/>
      <c r="JMQ57" s="330"/>
      <c r="JMR57" s="330"/>
      <c r="JMS57" s="330"/>
      <c r="JMT57" s="328"/>
      <c r="JMU57" s="330"/>
      <c r="JMV57" s="330"/>
      <c r="JMW57" s="330"/>
      <c r="JMX57" s="330"/>
      <c r="JMY57" s="330"/>
      <c r="JMZ57" s="330"/>
      <c r="JNA57" s="330"/>
      <c r="JNB57" s="330"/>
      <c r="JNC57" s="330"/>
      <c r="JND57" s="330"/>
      <c r="JNE57" s="330"/>
      <c r="JNF57" s="330"/>
      <c r="JNG57" s="328"/>
      <c r="JNH57" s="330"/>
      <c r="JNI57" s="330"/>
      <c r="JNJ57" s="330"/>
      <c r="JNK57" s="330"/>
      <c r="JNL57" s="330"/>
      <c r="JNM57" s="330"/>
      <c r="JNN57" s="330"/>
      <c r="JNO57" s="330"/>
      <c r="JNP57" s="330"/>
      <c r="JNQ57" s="330"/>
      <c r="JNR57" s="330"/>
      <c r="JNS57" s="330"/>
      <c r="JNT57" s="328"/>
      <c r="JNU57" s="330"/>
      <c r="JNV57" s="330"/>
      <c r="JNW57" s="330"/>
      <c r="JNX57" s="330"/>
      <c r="JNY57" s="330"/>
      <c r="JNZ57" s="330"/>
      <c r="JOA57" s="330"/>
      <c r="JOB57" s="330"/>
      <c r="JOC57" s="330"/>
      <c r="JOD57" s="330"/>
      <c r="JOE57" s="330"/>
      <c r="JOF57" s="330"/>
      <c r="JOG57" s="328"/>
      <c r="JOH57" s="330"/>
      <c r="JOI57" s="330"/>
      <c r="JOJ57" s="330"/>
      <c r="JOK57" s="330"/>
      <c r="JOL57" s="330"/>
      <c r="JOM57" s="330"/>
      <c r="JON57" s="330"/>
      <c r="JOO57" s="330"/>
      <c r="JOP57" s="330"/>
      <c r="JOQ57" s="330"/>
      <c r="JOR57" s="330"/>
      <c r="JOS57" s="330"/>
      <c r="JOT57" s="328"/>
      <c r="JOU57" s="330"/>
      <c r="JOV57" s="330"/>
      <c r="JOW57" s="330"/>
      <c r="JOX57" s="330"/>
      <c r="JOY57" s="330"/>
      <c r="JOZ57" s="330"/>
      <c r="JPA57" s="330"/>
      <c r="JPB57" s="330"/>
      <c r="JPC57" s="330"/>
      <c r="JPD57" s="330"/>
      <c r="JPE57" s="330"/>
      <c r="JPF57" s="330"/>
      <c r="JPG57" s="328"/>
      <c r="JPH57" s="330"/>
      <c r="JPI57" s="330"/>
      <c r="JPJ57" s="330"/>
      <c r="JPK57" s="330"/>
      <c r="JPL57" s="330"/>
      <c r="JPM57" s="330"/>
      <c r="JPN57" s="330"/>
      <c r="JPO57" s="330"/>
      <c r="JPP57" s="330"/>
      <c r="JPQ57" s="330"/>
      <c r="JPR57" s="330"/>
      <c r="JPS57" s="330"/>
      <c r="JPT57" s="328"/>
      <c r="JPU57" s="330"/>
      <c r="JPV57" s="330"/>
      <c r="JPW57" s="330"/>
      <c r="JPX57" s="330"/>
      <c r="JPY57" s="330"/>
      <c r="JPZ57" s="330"/>
      <c r="JQA57" s="330"/>
      <c r="JQB57" s="330"/>
      <c r="JQC57" s="330"/>
      <c r="JQD57" s="330"/>
      <c r="JQE57" s="330"/>
      <c r="JQF57" s="330"/>
      <c r="JQG57" s="328"/>
      <c r="JQH57" s="330"/>
      <c r="JQI57" s="330"/>
      <c r="JQJ57" s="330"/>
      <c r="JQK57" s="330"/>
      <c r="JQL57" s="330"/>
      <c r="JQM57" s="330"/>
      <c r="JQN57" s="330"/>
      <c r="JQO57" s="330"/>
      <c r="JQP57" s="330"/>
      <c r="JQQ57" s="330"/>
      <c r="JQR57" s="330"/>
      <c r="JQS57" s="330"/>
      <c r="JQT57" s="328"/>
      <c r="JQU57" s="330"/>
      <c r="JQV57" s="330"/>
      <c r="JQW57" s="330"/>
      <c r="JQX57" s="330"/>
      <c r="JQY57" s="330"/>
      <c r="JQZ57" s="330"/>
      <c r="JRA57" s="330"/>
      <c r="JRB57" s="330"/>
      <c r="JRC57" s="330"/>
      <c r="JRD57" s="330"/>
      <c r="JRE57" s="330"/>
      <c r="JRF57" s="330"/>
      <c r="JRG57" s="328"/>
      <c r="JRH57" s="330"/>
      <c r="JRI57" s="330"/>
      <c r="JRJ57" s="330"/>
      <c r="JRK57" s="330"/>
      <c r="JRL57" s="330"/>
      <c r="JRM57" s="330"/>
      <c r="JRN57" s="330"/>
      <c r="JRO57" s="330"/>
      <c r="JRP57" s="330"/>
      <c r="JRQ57" s="330"/>
      <c r="JRR57" s="330"/>
      <c r="JRS57" s="330"/>
      <c r="JRT57" s="328"/>
      <c r="JRU57" s="330"/>
      <c r="JRV57" s="330"/>
      <c r="JRW57" s="330"/>
      <c r="JRX57" s="330"/>
      <c r="JRY57" s="330"/>
      <c r="JRZ57" s="330"/>
      <c r="JSA57" s="330"/>
      <c r="JSB57" s="330"/>
      <c r="JSC57" s="330"/>
      <c r="JSD57" s="330"/>
      <c r="JSE57" s="330"/>
      <c r="JSF57" s="330"/>
      <c r="JSG57" s="328"/>
      <c r="JSH57" s="330"/>
      <c r="JSI57" s="330"/>
      <c r="JSJ57" s="330"/>
      <c r="JSK57" s="330"/>
      <c r="JSL57" s="330"/>
      <c r="JSM57" s="330"/>
      <c r="JSN57" s="330"/>
      <c r="JSO57" s="330"/>
      <c r="JSP57" s="330"/>
      <c r="JSQ57" s="330"/>
      <c r="JSR57" s="330"/>
      <c r="JSS57" s="330"/>
      <c r="JST57" s="328"/>
      <c r="JSU57" s="330"/>
      <c r="JSV57" s="330"/>
      <c r="JSW57" s="330"/>
      <c r="JSX57" s="330"/>
      <c r="JSY57" s="330"/>
      <c r="JSZ57" s="330"/>
      <c r="JTA57" s="330"/>
      <c r="JTB57" s="330"/>
      <c r="JTC57" s="330"/>
      <c r="JTD57" s="330"/>
      <c r="JTE57" s="330"/>
      <c r="JTF57" s="330"/>
      <c r="JTG57" s="328"/>
      <c r="JTH57" s="330"/>
      <c r="JTI57" s="330"/>
      <c r="JTJ57" s="330"/>
      <c r="JTK57" s="330"/>
      <c r="JTL57" s="330"/>
      <c r="JTM57" s="330"/>
      <c r="JTN57" s="330"/>
      <c r="JTO57" s="330"/>
      <c r="JTP57" s="330"/>
      <c r="JTQ57" s="330"/>
      <c r="JTR57" s="330"/>
      <c r="JTS57" s="330"/>
      <c r="JTT57" s="328"/>
      <c r="JTU57" s="330"/>
      <c r="JTV57" s="330"/>
      <c r="JTW57" s="330"/>
      <c r="JTX57" s="330"/>
      <c r="JTY57" s="330"/>
      <c r="JTZ57" s="330"/>
      <c r="JUA57" s="330"/>
      <c r="JUB57" s="330"/>
      <c r="JUC57" s="330"/>
      <c r="JUD57" s="330"/>
      <c r="JUE57" s="330"/>
      <c r="JUF57" s="330"/>
      <c r="JUG57" s="328"/>
      <c r="JUH57" s="330"/>
      <c r="JUI57" s="330"/>
      <c r="JUJ57" s="330"/>
      <c r="JUK57" s="330"/>
      <c r="JUL57" s="330"/>
      <c r="JUM57" s="330"/>
      <c r="JUN57" s="330"/>
      <c r="JUO57" s="330"/>
      <c r="JUP57" s="330"/>
      <c r="JUQ57" s="330"/>
      <c r="JUR57" s="330"/>
      <c r="JUS57" s="330"/>
      <c r="JUT57" s="328"/>
      <c r="JUU57" s="330"/>
      <c r="JUV57" s="330"/>
      <c r="JUW57" s="330"/>
      <c r="JUX57" s="330"/>
      <c r="JUY57" s="330"/>
      <c r="JUZ57" s="330"/>
      <c r="JVA57" s="330"/>
      <c r="JVB57" s="330"/>
      <c r="JVC57" s="330"/>
      <c r="JVD57" s="330"/>
      <c r="JVE57" s="330"/>
      <c r="JVF57" s="330"/>
      <c r="JVG57" s="328"/>
      <c r="JVH57" s="330"/>
      <c r="JVI57" s="330"/>
      <c r="JVJ57" s="330"/>
      <c r="JVK57" s="330"/>
      <c r="JVL57" s="330"/>
      <c r="JVM57" s="330"/>
      <c r="JVN57" s="330"/>
      <c r="JVO57" s="330"/>
      <c r="JVP57" s="330"/>
      <c r="JVQ57" s="330"/>
      <c r="JVR57" s="330"/>
      <c r="JVS57" s="330"/>
      <c r="JVT57" s="328"/>
      <c r="JVU57" s="330"/>
      <c r="JVV57" s="330"/>
      <c r="JVW57" s="330"/>
      <c r="JVX57" s="330"/>
      <c r="JVY57" s="330"/>
      <c r="JVZ57" s="330"/>
      <c r="JWA57" s="330"/>
      <c r="JWB57" s="330"/>
      <c r="JWC57" s="330"/>
      <c r="JWD57" s="330"/>
      <c r="JWE57" s="330"/>
      <c r="JWF57" s="330"/>
      <c r="JWG57" s="328"/>
      <c r="JWH57" s="330"/>
      <c r="JWI57" s="330"/>
      <c r="JWJ57" s="330"/>
      <c r="JWK57" s="330"/>
      <c r="JWL57" s="330"/>
      <c r="JWM57" s="330"/>
      <c r="JWN57" s="330"/>
      <c r="JWO57" s="330"/>
      <c r="JWP57" s="330"/>
      <c r="JWQ57" s="330"/>
      <c r="JWR57" s="330"/>
      <c r="JWS57" s="330"/>
      <c r="JWT57" s="328"/>
      <c r="JWU57" s="330"/>
      <c r="JWV57" s="330"/>
      <c r="JWW57" s="330"/>
      <c r="JWX57" s="330"/>
      <c r="JWY57" s="330"/>
      <c r="JWZ57" s="330"/>
      <c r="JXA57" s="330"/>
      <c r="JXB57" s="330"/>
      <c r="JXC57" s="330"/>
      <c r="JXD57" s="330"/>
      <c r="JXE57" s="330"/>
      <c r="JXF57" s="330"/>
      <c r="JXG57" s="328"/>
      <c r="JXH57" s="330"/>
      <c r="JXI57" s="330"/>
      <c r="JXJ57" s="330"/>
      <c r="JXK57" s="330"/>
      <c r="JXL57" s="330"/>
      <c r="JXM57" s="330"/>
      <c r="JXN57" s="330"/>
      <c r="JXO57" s="330"/>
      <c r="JXP57" s="330"/>
      <c r="JXQ57" s="330"/>
      <c r="JXR57" s="330"/>
      <c r="JXS57" s="330"/>
      <c r="JXT57" s="328"/>
      <c r="JXU57" s="330"/>
      <c r="JXV57" s="330"/>
      <c r="JXW57" s="330"/>
      <c r="JXX57" s="330"/>
      <c r="JXY57" s="330"/>
      <c r="JXZ57" s="330"/>
      <c r="JYA57" s="330"/>
      <c r="JYB57" s="330"/>
      <c r="JYC57" s="330"/>
      <c r="JYD57" s="330"/>
      <c r="JYE57" s="330"/>
      <c r="JYF57" s="330"/>
      <c r="JYG57" s="328"/>
      <c r="JYH57" s="330"/>
      <c r="JYI57" s="330"/>
      <c r="JYJ57" s="330"/>
      <c r="JYK57" s="330"/>
      <c r="JYL57" s="330"/>
      <c r="JYM57" s="330"/>
      <c r="JYN57" s="330"/>
      <c r="JYO57" s="330"/>
      <c r="JYP57" s="330"/>
      <c r="JYQ57" s="330"/>
      <c r="JYR57" s="330"/>
      <c r="JYS57" s="330"/>
      <c r="JYT57" s="328"/>
      <c r="JYU57" s="330"/>
      <c r="JYV57" s="330"/>
      <c r="JYW57" s="330"/>
      <c r="JYX57" s="330"/>
      <c r="JYY57" s="330"/>
      <c r="JYZ57" s="330"/>
      <c r="JZA57" s="330"/>
      <c r="JZB57" s="330"/>
      <c r="JZC57" s="330"/>
      <c r="JZD57" s="330"/>
      <c r="JZE57" s="330"/>
      <c r="JZF57" s="330"/>
      <c r="JZG57" s="328"/>
      <c r="JZH57" s="330"/>
      <c r="JZI57" s="330"/>
      <c r="JZJ57" s="330"/>
      <c r="JZK57" s="330"/>
      <c r="JZL57" s="330"/>
      <c r="JZM57" s="330"/>
      <c r="JZN57" s="330"/>
      <c r="JZO57" s="330"/>
      <c r="JZP57" s="330"/>
      <c r="JZQ57" s="330"/>
      <c r="JZR57" s="330"/>
      <c r="JZS57" s="330"/>
      <c r="JZT57" s="328"/>
      <c r="JZU57" s="330"/>
      <c r="JZV57" s="330"/>
      <c r="JZW57" s="330"/>
      <c r="JZX57" s="330"/>
      <c r="JZY57" s="330"/>
      <c r="JZZ57" s="330"/>
      <c r="KAA57" s="330"/>
      <c r="KAB57" s="330"/>
      <c r="KAC57" s="330"/>
      <c r="KAD57" s="330"/>
      <c r="KAE57" s="330"/>
      <c r="KAF57" s="330"/>
      <c r="KAG57" s="328"/>
      <c r="KAH57" s="330"/>
      <c r="KAI57" s="330"/>
      <c r="KAJ57" s="330"/>
      <c r="KAK57" s="330"/>
      <c r="KAL57" s="330"/>
      <c r="KAM57" s="330"/>
      <c r="KAN57" s="330"/>
      <c r="KAO57" s="330"/>
      <c r="KAP57" s="330"/>
      <c r="KAQ57" s="330"/>
      <c r="KAR57" s="330"/>
      <c r="KAS57" s="330"/>
      <c r="KAT57" s="328"/>
      <c r="KAU57" s="330"/>
      <c r="KAV57" s="330"/>
      <c r="KAW57" s="330"/>
      <c r="KAX57" s="330"/>
      <c r="KAY57" s="330"/>
      <c r="KAZ57" s="330"/>
      <c r="KBA57" s="330"/>
      <c r="KBB57" s="330"/>
      <c r="KBC57" s="330"/>
      <c r="KBD57" s="330"/>
      <c r="KBE57" s="330"/>
      <c r="KBF57" s="330"/>
      <c r="KBG57" s="328"/>
      <c r="KBH57" s="330"/>
      <c r="KBI57" s="330"/>
      <c r="KBJ57" s="330"/>
      <c r="KBK57" s="330"/>
      <c r="KBL57" s="330"/>
      <c r="KBM57" s="330"/>
      <c r="KBN57" s="330"/>
      <c r="KBO57" s="330"/>
      <c r="KBP57" s="330"/>
      <c r="KBQ57" s="330"/>
      <c r="KBR57" s="330"/>
      <c r="KBS57" s="330"/>
      <c r="KBT57" s="328"/>
      <c r="KBU57" s="330"/>
      <c r="KBV57" s="330"/>
      <c r="KBW57" s="330"/>
      <c r="KBX57" s="330"/>
      <c r="KBY57" s="330"/>
      <c r="KBZ57" s="330"/>
      <c r="KCA57" s="330"/>
      <c r="KCB57" s="330"/>
      <c r="KCC57" s="330"/>
      <c r="KCD57" s="330"/>
      <c r="KCE57" s="330"/>
      <c r="KCF57" s="330"/>
      <c r="KCG57" s="328"/>
      <c r="KCH57" s="330"/>
      <c r="KCI57" s="330"/>
      <c r="KCJ57" s="330"/>
      <c r="KCK57" s="330"/>
      <c r="KCL57" s="330"/>
      <c r="KCM57" s="330"/>
      <c r="KCN57" s="330"/>
      <c r="KCO57" s="330"/>
      <c r="KCP57" s="330"/>
      <c r="KCQ57" s="330"/>
      <c r="KCR57" s="330"/>
      <c r="KCS57" s="330"/>
      <c r="KCT57" s="328"/>
      <c r="KCU57" s="330"/>
      <c r="KCV57" s="330"/>
      <c r="KCW57" s="330"/>
      <c r="KCX57" s="330"/>
      <c r="KCY57" s="330"/>
      <c r="KCZ57" s="330"/>
      <c r="KDA57" s="330"/>
      <c r="KDB57" s="330"/>
      <c r="KDC57" s="330"/>
      <c r="KDD57" s="330"/>
      <c r="KDE57" s="330"/>
      <c r="KDF57" s="330"/>
      <c r="KDG57" s="328"/>
      <c r="KDH57" s="330"/>
      <c r="KDI57" s="330"/>
      <c r="KDJ57" s="330"/>
      <c r="KDK57" s="330"/>
      <c r="KDL57" s="330"/>
      <c r="KDM57" s="330"/>
      <c r="KDN57" s="330"/>
      <c r="KDO57" s="330"/>
      <c r="KDP57" s="330"/>
      <c r="KDQ57" s="330"/>
      <c r="KDR57" s="330"/>
      <c r="KDS57" s="330"/>
      <c r="KDT57" s="328"/>
      <c r="KDU57" s="330"/>
      <c r="KDV57" s="330"/>
      <c r="KDW57" s="330"/>
      <c r="KDX57" s="330"/>
      <c r="KDY57" s="330"/>
      <c r="KDZ57" s="330"/>
      <c r="KEA57" s="330"/>
      <c r="KEB57" s="330"/>
      <c r="KEC57" s="330"/>
      <c r="KED57" s="330"/>
      <c r="KEE57" s="330"/>
      <c r="KEF57" s="330"/>
      <c r="KEG57" s="328"/>
      <c r="KEH57" s="330"/>
      <c r="KEI57" s="330"/>
      <c r="KEJ57" s="330"/>
      <c r="KEK57" s="330"/>
      <c r="KEL57" s="330"/>
      <c r="KEM57" s="330"/>
      <c r="KEN57" s="330"/>
      <c r="KEO57" s="330"/>
      <c r="KEP57" s="330"/>
      <c r="KEQ57" s="330"/>
      <c r="KER57" s="330"/>
      <c r="KES57" s="330"/>
      <c r="KET57" s="328"/>
      <c r="KEU57" s="330"/>
      <c r="KEV57" s="330"/>
      <c r="KEW57" s="330"/>
      <c r="KEX57" s="330"/>
      <c r="KEY57" s="330"/>
      <c r="KEZ57" s="330"/>
      <c r="KFA57" s="330"/>
      <c r="KFB57" s="330"/>
      <c r="KFC57" s="330"/>
      <c r="KFD57" s="330"/>
      <c r="KFE57" s="330"/>
      <c r="KFF57" s="330"/>
      <c r="KFG57" s="328"/>
      <c r="KFH57" s="330"/>
      <c r="KFI57" s="330"/>
      <c r="KFJ57" s="330"/>
      <c r="KFK57" s="330"/>
      <c r="KFL57" s="330"/>
      <c r="KFM57" s="330"/>
      <c r="KFN57" s="330"/>
      <c r="KFO57" s="330"/>
      <c r="KFP57" s="330"/>
      <c r="KFQ57" s="330"/>
      <c r="KFR57" s="330"/>
      <c r="KFS57" s="330"/>
      <c r="KFT57" s="328"/>
      <c r="KFU57" s="330"/>
      <c r="KFV57" s="330"/>
      <c r="KFW57" s="330"/>
      <c r="KFX57" s="330"/>
      <c r="KFY57" s="330"/>
      <c r="KFZ57" s="330"/>
      <c r="KGA57" s="330"/>
      <c r="KGB57" s="330"/>
      <c r="KGC57" s="330"/>
      <c r="KGD57" s="330"/>
      <c r="KGE57" s="330"/>
      <c r="KGF57" s="330"/>
      <c r="KGG57" s="328"/>
      <c r="KGH57" s="330"/>
      <c r="KGI57" s="330"/>
      <c r="KGJ57" s="330"/>
      <c r="KGK57" s="330"/>
      <c r="KGL57" s="330"/>
      <c r="KGM57" s="330"/>
      <c r="KGN57" s="330"/>
      <c r="KGO57" s="330"/>
      <c r="KGP57" s="330"/>
      <c r="KGQ57" s="330"/>
      <c r="KGR57" s="330"/>
      <c r="KGS57" s="330"/>
      <c r="KGT57" s="328"/>
      <c r="KGU57" s="330"/>
      <c r="KGV57" s="330"/>
      <c r="KGW57" s="330"/>
      <c r="KGX57" s="330"/>
      <c r="KGY57" s="330"/>
      <c r="KGZ57" s="330"/>
      <c r="KHA57" s="330"/>
      <c r="KHB57" s="330"/>
      <c r="KHC57" s="330"/>
      <c r="KHD57" s="330"/>
      <c r="KHE57" s="330"/>
      <c r="KHF57" s="330"/>
      <c r="KHG57" s="328"/>
      <c r="KHH57" s="330"/>
      <c r="KHI57" s="330"/>
      <c r="KHJ57" s="330"/>
      <c r="KHK57" s="330"/>
      <c r="KHL57" s="330"/>
      <c r="KHM57" s="330"/>
      <c r="KHN57" s="330"/>
      <c r="KHO57" s="330"/>
      <c r="KHP57" s="330"/>
      <c r="KHQ57" s="330"/>
      <c r="KHR57" s="330"/>
      <c r="KHS57" s="330"/>
      <c r="KHT57" s="328"/>
      <c r="KHU57" s="330"/>
      <c r="KHV57" s="330"/>
      <c r="KHW57" s="330"/>
      <c r="KHX57" s="330"/>
      <c r="KHY57" s="330"/>
      <c r="KHZ57" s="330"/>
      <c r="KIA57" s="330"/>
      <c r="KIB57" s="330"/>
      <c r="KIC57" s="330"/>
      <c r="KID57" s="330"/>
      <c r="KIE57" s="330"/>
      <c r="KIF57" s="330"/>
      <c r="KIG57" s="328"/>
      <c r="KIH57" s="330"/>
      <c r="KII57" s="330"/>
      <c r="KIJ57" s="330"/>
      <c r="KIK57" s="330"/>
      <c r="KIL57" s="330"/>
      <c r="KIM57" s="330"/>
      <c r="KIN57" s="330"/>
      <c r="KIO57" s="330"/>
      <c r="KIP57" s="330"/>
      <c r="KIQ57" s="330"/>
      <c r="KIR57" s="330"/>
      <c r="KIS57" s="330"/>
      <c r="KIT57" s="328"/>
      <c r="KIU57" s="330"/>
      <c r="KIV57" s="330"/>
      <c r="KIW57" s="330"/>
      <c r="KIX57" s="330"/>
      <c r="KIY57" s="330"/>
      <c r="KIZ57" s="330"/>
      <c r="KJA57" s="330"/>
      <c r="KJB57" s="330"/>
      <c r="KJC57" s="330"/>
      <c r="KJD57" s="330"/>
      <c r="KJE57" s="330"/>
      <c r="KJF57" s="330"/>
      <c r="KJG57" s="328"/>
      <c r="KJH57" s="330"/>
      <c r="KJI57" s="330"/>
      <c r="KJJ57" s="330"/>
      <c r="KJK57" s="330"/>
      <c r="KJL57" s="330"/>
      <c r="KJM57" s="330"/>
      <c r="KJN57" s="330"/>
      <c r="KJO57" s="330"/>
      <c r="KJP57" s="330"/>
      <c r="KJQ57" s="330"/>
      <c r="KJR57" s="330"/>
      <c r="KJS57" s="330"/>
      <c r="KJT57" s="328"/>
      <c r="KJU57" s="330"/>
      <c r="KJV57" s="330"/>
      <c r="KJW57" s="330"/>
      <c r="KJX57" s="330"/>
      <c r="KJY57" s="330"/>
      <c r="KJZ57" s="330"/>
      <c r="KKA57" s="330"/>
      <c r="KKB57" s="330"/>
      <c r="KKC57" s="330"/>
      <c r="KKD57" s="330"/>
      <c r="KKE57" s="330"/>
      <c r="KKF57" s="330"/>
      <c r="KKG57" s="328"/>
      <c r="KKH57" s="330"/>
      <c r="KKI57" s="330"/>
      <c r="KKJ57" s="330"/>
      <c r="KKK57" s="330"/>
      <c r="KKL57" s="330"/>
      <c r="KKM57" s="330"/>
      <c r="KKN57" s="330"/>
      <c r="KKO57" s="330"/>
      <c r="KKP57" s="330"/>
      <c r="KKQ57" s="330"/>
      <c r="KKR57" s="330"/>
      <c r="KKS57" s="330"/>
      <c r="KKT57" s="328"/>
      <c r="KKU57" s="330"/>
      <c r="KKV57" s="330"/>
      <c r="KKW57" s="330"/>
      <c r="KKX57" s="330"/>
      <c r="KKY57" s="330"/>
      <c r="KKZ57" s="330"/>
      <c r="KLA57" s="330"/>
      <c r="KLB57" s="330"/>
      <c r="KLC57" s="330"/>
      <c r="KLD57" s="330"/>
      <c r="KLE57" s="330"/>
      <c r="KLF57" s="330"/>
      <c r="KLG57" s="328"/>
      <c r="KLH57" s="330"/>
      <c r="KLI57" s="330"/>
      <c r="KLJ57" s="330"/>
      <c r="KLK57" s="330"/>
      <c r="KLL57" s="330"/>
      <c r="KLM57" s="330"/>
      <c r="KLN57" s="330"/>
      <c r="KLO57" s="330"/>
      <c r="KLP57" s="330"/>
      <c r="KLQ57" s="330"/>
      <c r="KLR57" s="330"/>
      <c r="KLS57" s="330"/>
      <c r="KLT57" s="328"/>
      <c r="KLU57" s="330"/>
      <c r="KLV57" s="330"/>
      <c r="KLW57" s="330"/>
      <c r="KLX57" s="330"/>
      <c r="KLY57" s="330"/>
      <c r="KLZ57" s="330"/>
      <c r="KMA57" s="330"/>
      <c r="KMB57" s="330"/>
      <c r="KMC57" s="330"/>
      <c r="KMD57" s="330"/>
      <c r="KME57" s="330"/>
      <c r="KMF57" s="330"/>
      <c r="KMG57" s="328"/>
      <c r="KMH57" s="330"/>
      <c r="KMI57" s="330"/>
      <c r="KMJ57" s="330"/>
      <c r="KMK57" s="330"/>
      <c r="KML57" s="330"/>
      <c r="KMM57" s="330"/>
      <c r="KMN57" s="330"/>
      <c r="KMO57" s="330"/>
      <c r="KMP57" s="330"/>
      <c r="KMQ57" s="330"/>
      <c r="KMR57" s="330"/>
      <c r="KMS57" s="330"/>
      <c r="KMT57" s="328"/>
      <c r="KMU57" s="330"/>
      <c r="KMV57" s="330"/>
      <c r="KMW57" s="330"/>
      <c r="KMX57" s="330"/>
      <c r="KMY57" s="330"/>
      <c r="KMZ57" s="330"/>
      <c r="KNA57" s="330"/>
      <c r="KNB57" s="330"/>
      <c r="KNC57" s="330"/>
      <c r="KND57" s="330"/>
      <c r="KNE57" s="330"/>
      <c r="KNF57" s="330"/>
      <c r="KNG57" s="328"/>
      <c r="KNH57" s="330"/>
      <c r="KNI57" s="330"/>
      <c r="KNJ57" s="330"/>
      <c r="KNK57" s="330"/>
      <c r="KNL57" s="330"/>
      <c r="KNM57" s="330"/>
      <c r="KNN57" s="330"/>
      <c r="KNO57" s="330"/>
      <c r="KNP57" s="330"/>
      <c r="KNQ57" s="330"/>
      <c r="KNR57" s="330"/>
      <c r="KNS57" s="330"/>
      <c r="KNT57" s="328"/>
      <c r="KNU57" s="330"/>
      <c r="KNV57" s="330"/>
      <c r="KNW57" s="330"/>
      <c r="KNX57" s="330"/>
      <c r="KNY57" s="330"/>
      <c r="KNZ57" s="330"/>
      <c r="KOA57" s="330"/>
      <c r="KOB57" s="330"/>
      <c r="KOC57" s="330"/>
      <c r="KOD57" s="330"/>
      <c r="KOE57" s="330"/>
      <c r="KOF57" s="330"/>
      <c r="KOG57" s="328"/>
      <c r="KOH57" s="330"/>
      <c r="KOI57" s="330"/>
      <c r="KOJ57" s="330"/>
      <c r="KOK57" s="330"/>
      <c r="KOL57" s="330"/>
      <c r="KOM57" s="330"/>
      <c r="KON57" s="330"/>
      <c r="KOO57" s="330"/>
      <c r="KOP57" s="330"/>
      <c r="KOQ57" s="330"/>
      <c r="KOR57" s="330"/>
      <c r="KOS57" s="330"/>
      <c r="KOT57" s="328"/>
      <c r="KOU57" s="330"/>
      <c r="KOV57" s="330"/>
      <c r="KOW57" s="330"/>
      <c r="KOX57" s="330"/>
      <c r="KOY57" s="330"/>
      <c r="KOZ57" s="330"/>
      <c r="KPA57" s="330"/>
      <c r="KPB57" s="330"/>
      <c r="KPC57" s="330"/>
      <c r="KPD57" s="330"/>
      <c r="KPE57" s="330"/>
      <c r="KPF57" s="330"/>
      <c r="KPG57" s="328"/>
      <c r="KPH57" s="330"/>
      <c r="KPI57" s="330"/>
      <c r="KPJ57" s="330"/>
      <c r="KPK57" s="330"/>
      <c r="KPL57" s="330"/>
      <c r="KPM57" s="330"/>
      <c r="KPN57" s="330"/>
      <c r="KPO57" s="330"/>
      <c r="KPP57" s="330"/>
      <c r="KPQ57" s="330"/>
      <c r="KPR57" s="330"/>
      <c r="KPS57" s="330"/>
      <c r="KPT57" s="328"/>
      <c r="KPU57" s="330"/>
      <c r="KPV57" s="330"/>
      <c r="KPW57" s="330"/>
      <c r="KPX57" s="330"/>
      <c r="KPY57" s="330"/>
      <c r="KPZ57" s="330"/>
      <c r="KQA57" s="330"/>
      <c r="KQB57" s="330"/>
      <c r="KQC57" s="330"/>
      <c r="KQD57" s="330"/>
      <c r="KQE57" s="330"/>
      <c r="KQF57" s="330"/>
      <c r="KQG57" s="328"/>
      <c r="KQH57" s="330"/>
      <c r="KQI57" s="330"/>
      <c r="KQJ57" s="330"/>
      <c r="KQK57" s="330"/>
      <c r="KQL57" s="330"/>
      <c r="KQM57" s="330"/>
      <c r="KQN57" s="330"/>
      <c r="KQO57" s="330"/>
      <c r="KQP57" s="330"/>
      <c r="KQQ57" s="330"/>
      <c r="KQR57" s="330"/>
      <c r="KQS57" s="330"/>
      <c r="KQT57" s="328"/>
      <c r="KQU57" s="330"/>
      <c r="KQV57" s="330"/>
      <c r="KQW57" s="330"/>
      <c r="KQX57" s="330"/>
      <c r="KQY57" s="330"/>
      <c r="KQZ57" s="330"/>
      <c r="KRA57" s="330"/>
      <c r="KRB57" s="330"/>
      <c r="KRC57" s="330"/>
      <c r="KRD57" s="330"/>
      <c r="KRE57" s="330"/>
      <c r="KRF57" s="330"/>
      <c r="KRG57" s="328"/>
      <c r="KRH57" s="330"/>
      <c r="KRI57" s="330"/>
      <c r="KRJ57" s="330"/>
      <c r="KRK57" s="330"/>
      <c r="KRL57" s="330"/>
      <c r="KRM57" s="330"/>
      <c r="KRN57" s="330"/>
      <c r="KRO57" s="330"/>
      <c r="KRP57" s="330"/>
      <c r="KRQ57" s="330"/>
      <c r="KRR57" s="330"/>
      <c r="KRS57" s="330"/>
      <c r="KRT57" s="328"/>
      <c r="KRU57" s="330"/>
      <c r="KRV57" s="330"/>
      <c r="KRW57" s="330"/>
      <c r="KRX57" s="330"/>
      <c r="KRY57" s="330"/>
      <c r="KRZ57" s="330"/>
      <c r="KSA57" s="330"/>
      <c r="KSB57" s="330"/>
      <c r="KSC57" s="330"/>
      <c r="KSD57" s="330"/>
      <c r="KSE57" s="330"/>
      <c r="KSF57" s="330"/>
      <c r="KSG57" s="328"/>
      <c r="KSH57" s="330"/>
      <c r="KSI57" s="330"/>
      <c r="KSJ57" s="330"/>
      <c r="KSK57" s="330"/>
      <c r="KSL57" s="330"/>
      <c r="KSM57" s="330"/>
      <c r="KSN57" s="330"/>
      <c r="KSO57" s="330"/>
      <c r="KSP57" s="330"/>
      <c r="KSQ57" s="330"/>
      <c r="KSR57" s="330"/>
      <c r="KSS57" s="330"/>
      <c r="KST57" s="328"/>
      <c r="KSU57" s="330"/>
      <c r="KSV57" s="330"/>
      <c r="KSW57" s="330"/>
      <c r="KSX57" s="330"/>
      <c r="KSY57" s="330"/>
      <c r="KSZ57" s="330"/>
      <c r="KTA57" s="330"/>
      <c r="KTB57" s="330"/>
      <c r="KTC57" s="330"/>
      <c r="KTD57" s="330"/>
      <c r="KTE57" s="330"/>
      <c r="KTF57" s="330"/>
      <c r="KTG57" s="328"/>
      <c r="KTH57" s="330"/>
      <c r="KTI57" s="330"/>
      <c r="KTJ57" s="330"/>
      <c r="KTK57" s="330"/>
      <c r="KTL57" s="330"/>
      <c r="KTM57" s="330"/>
      <c r="KTN57" s="330"/>
      <c r="KTO57" s="330"/>
      <c r="KTP57" s="330"/>
      <c r="KTQ57" s="330"/>
      <c r="KTR57" s="330"/>
      <c r="KTS57" s="330"/>
      <c r="KTT57" s="328"/>
      <c r="KTU57" s="330"/>
      <c r="KTV57" s="330"/>
      <c r="KTW57" s="330"/>
      <c r="KTX57" s="330"/>
      <c r="KTY57" s="330"/>
      <c r="KTZ57" s="330"/>
      <c r="KUA57" s="330"/>
      <c r="KUB57" s="330"/>
      <c r="KUC57" s="330"/>
      <c r="KUD57" s="330"/>
      <c r="KUE57" s="330"/>
      <c r="KUF57" s="330"/>
      <c r="KUG57" s="328"/>
      <c r="KUH57" s="330"/>
      <c r="KUI57" s="330"/>
      <c r="KUJ57" s="330"/>
      <c r="KUK57" s="330"/>
      <c r="KUL57" s="330"/>
      <c r="KUM57" s="330"/>
      <c r="KUN57" s="330"/>
      <c r="KUO57" s="330"/>
      <c r="KUP57" s="330"/>
      <c r="KUQ57" s="330"/>
      <c r="KUR57" s="330"/>
      <c r="KUS57" s="330"/>
      <c r="KUT57" s="328"/>
      <c r="KUU57" s="330"/>
      <c r="KUV57" s="330"/>
      <c r="KUW57" s="330"/>
      <c r="KUX57" s="330"/>
      <c r="KUY57" s="330"/>
      <c r="KUZ57" s="330"/>
      <c r="KVA57" s="330"/>
      <c r="KVB57" s="330"/>
      <c r="KVC57" s="330"/>
      <c r="KVD57" s="330"/>
      <c r="KVE57" s="330"/>
      <c r="KVF57" s="330"/>
      <c r="KVG57" s="328"/>
      <c r="KVH57" s="330"/>
      <c r="KVI57" s="330"/>
      <c r="KVJ57" s="330"/>
      <c r="KVK57" s="330"/>
      <c r="KVL57" s="330"/>
      <c r="KVM57" s="330"/>
      <c r="KVN57" s="330"/>
      <c r="KVO57" s="330"/>
      <c r="KVP57" s="330"/>
      <c r="KVQ57" s="330"/>
      <c r="KVR57" s="330"/>
      <c r="KVS57" s="330"/>
      <c r="KVT57" s="328"/>
      <c r="KVU57" s="330"/>
      <c r="KVV57" s="330"/>
      <c r="KVW57" s="330"/>
      <c r="KVX57" s="330"/>
      <c r="KVY57" s="330"/>
      <c r="KVZ57" s="330"/>
      <c r="KWA57" s="330"/>
      <c r="KWB57" s="330"/>
      <c r="KWC57" s="330"/>
      <c r="KWD57" s="330"/>
      <c r="KWE57" s="330"/>
      <c r="KWF57" s="330"/>
      <c r="KWG57" s="328"/>
      <c r="KWH57" s="330"/>
      <c r="KWI57" s="330"/>
      <c r="KWJ57" s="330"/>
      <c r="KWK57" s="330"/>
      <c r="KWL57" s="330"/>
      <c r="KWM57" s="330"/>
      <c r="KWN57" s="330"/>
      <c r="KWO57" s="330"/>
      <c r="KWP57" s="330"/>
      <c r="KWQ57" s="330"/>
      <c r="KWR57" s="330"/>
      <c r="KWS57" s="330"/>
      <c r="KWT57" s="328"/>
      <c r="KWU57" s="330"/>
      <c r="KWV57" s="330"/>
      <c r="KWW57" s="330"/>
      <c r="KWX57" s="330"/>
      <c r="KWY57" s="330"/>
      <c r="KWZ57" s="330"/>
      <c r="KXA57" s="330"/>
      <c r="KXB57" s="330"/>
      <c r="KXC57" s="330"/>
      <c r="KXD57" s="330"/>
      <c r="KXE57" s="330"/>
      <c r="KXF57" s="330"/>
      <c r="KXG57" s="328"/>
      <c r="KXH57" s="330"/>
      <c r="KXI57" s="330"/>
      <c r="KXJ57" s="330"/>
      <c r="KXK57" s="330"/>
      <c r="KXL57" s="330"/>
      <c r="KXM57" s="330"/>
      <c r="KXN57" s="330"/>
      <c r="KXO57" s="330"/>
      <c r="KXP57" s="330"/>
      <c r="KXQ57" s="330"/>
      <c r="KXR57" s="330"/>
      <c r="KXS57" s="330"/>
      <c r="KXT57" s="328"/>
      <c r="KXU57" s="330"/>
      <c r="KXV57" s="330"/>
      <c r="KXW57" s="330"/>
      <c r="KXX57" s="330"/>
      <c r="KXY57" s="330"/>
      <c r="KXZ57" s="330"/>
      <c r="KYA57" s="330"/>
      <c r="KYB57" s="330"/>
      <c r="KYC57" s="330"/>
      <c r="KYD57" s="330"/>
      <c r="KYE57" s="330"/>
      <c r="KYF57" s="330"/>
      <c r="KYG57" s="328"/>
      <c r="KYH57" s="330"/>
      <c r="KYI57" s="330"/>
      <c r="KYJ57" s="330"/>
      <c r="KYK57" s="330"/>
      <c r="KYL57" s="330"/>
      <c r="KYM57" s="330"/>
      <c r="KYN57" s="330"/>
      <c r="KYO57" s="330"/>
      <c r="KYP57" s="330"/>
      <c r="KYQ57" s="330"/>
      <c r="KYR57" s="330"/>
      <c r="KYS57" s="330"/>
      <c r="KYT57" s="328"/>
      <c r="KYU57" s="330"/>
      <c r="KYV57" s="330"/>
      <c r="KYW57" s="330"/>
      <c r="KYX57" s="330"/>
      <c r="KYY57" s="330"/>
      <c r="KYZ57" s="330"/>
      <c r="KZA57" s="330"/>
      <c r="KZB57" s="330"/>
      <c r="KZC57" s="330"/>
      <c r="KZD57" s="330"/>
      <c r="KZE57" s="330"/>
      <c r="KZF57" s="330"/>
      <c r="KZG57" s="328"/>
      <c r="KZH57" s="330"/>
      <c r="KZI57" s="330"/>
      <c r="KZJ57" s="330"/>
      <c r="KZK57" s="330"/>
      <c r="KZL57" s="330"/>
      <c r="KZM57" s="330"/>
      <c r="KZN57" s="330"/>
      <c r="KZO57" s="330"/>
      <c r="KZP57" s="330"/>
      <c r="KZQ57" s="330"/>
      <c r="KZR57" s="330"/>
      <c r="KZS57" s="330"/>
      <c r="KZT57" s="328"/>
      <c r="KZU57" s="330"/>
      <c r="KZV57" s="330"/>
      <c r="KZW57" s="330"/>
      <c r="KZX57" s="330"/>
      <c r="KZY57" s="330"/>
      <c r="KZZ57" s="330"/>
      <c r="LAA57" s="330"/>
      <c r="LAB57" s="330"/>
      <c r="LAC57" s="330"/>
      <c r="LAD57" s="330"/>
      <c r="LAE57" s="330"/>
      <c r="LAF57" s="330"/>
      <c r="LAG57" s="328"/>
      <c r="LAH57" s="330"/>
      <c r="LAI57" s="330"/>
      <c r="LAJ57" s="330"/>
      <c r="LAK57" s="330"/>
      <c r="LAL57" s="330"/>
      <c r="LAM57" s="330"/>
      <c r="LAN57" s="330"/>
      <c r="LAO57" s="330"/>
      <c r="LAP57" s="330"/>
      <c r="LAQ57" s="330"/>
      <c r="LAR57" s="330"/>
      <c r="LAS57" s="330"/>
      <c r="LAT57" s="328"/>
      <c r="LAU57" s="330"/>
      <c r="LAV57" s="330"/>
      <c r="LAW57" s="330"/>
      <c r="LAX57" s="330"/>
      <c r="LAY57" s="330"/>
      <c r="LAZ57" s="330"/>
      <c r="LBA57" s="330"/>
      <c r="LBB57" s="330"/>
      <c r="LBC57" s="330"/>
      <c r="LBD57" s="330"/>
      <c r="LBE57" s="330"/>
      <c r="LBF57" s="330"/>
      <c r="LBG57" s="328"/>
      <c r="LBH57" s="330"/>
      <c r="LBI57" s="330"/>
      <c r="LBJ57" s="330"/>
      <c r="LBK57" s="330"/>
      <c r="LBL57" s="330"/>
      <c r="LBM57" s="330"/>
      <c r="LBN57" s="330"/>
      <c r="LBO57" s="330"/>
      <c r="LBP57" s="330"/>
      <c r="LBQ57" s="330"/>
      <c r="LBR57" s="330"/>
      <c r="LBS57" s="330"/>
      <c r="LBT57" s="328"/>
      <c r="LBU57" s="330"/>
      <c r="LBV57" s="330"/>
      <c r="LBW57" s="330"/>
      <c r="LBX57" s="330"/>
      <c r="LBY57" s="330"/>
      <c r="LBZ57" s="330"/>
      <c r="LCA57" s="330"/>
      <c r="LCB57" s="330"/>
      <c r="LCC57" s="330"/>
      <c r="LCD57" s="330"/>
      <c r="LCE57" s="330"/>
      <c r="LCF57" s="330"/>
      <c r="LCG57" s="328"/>
      <c r="LCH57" s="330"/>
      <c r="LCI57" s="330"/>
      <c r="LCJ57" s="330"/>
      <c r="LCK57" s="330"/>
      <c r="LCL57" s="330"/>
      <c r="LCM57" s="330"/>
      <c r="LCN57" s="330"/>
      <c r="LCO57" s="330"/>
      <c r="LCP57" s="330"/>
      <c r="LCQ57" s="330"/>
      <c r="LCR57" s="330"/>
      <c r="LCS57" s="330"/>
      <c r="LCT57" s="328"/>
      <c r="LCU57" s="330"/>
      <c r="LCV57" s="330"/>
      <c r="LCW57" s="330"/>
      <c r="LCX57" s="330"/>
      <c r="LCY57" s="330"/>
      <c r="LCZ57" s="330"/>
      <c r="LDA57" s="330"/>
      <c r="LDB57" s="330"/>
      <c r="LDC57" s="330"/>
      <c r="LDD57" s="330"/>
      <c r="LDE57" s="330"/>
      <c r="LDF57" s="330"/>
      <c r="LDG57" s="328"/>
      <c r="LDH57" s="330"/>
      <c r="LDI57" s="330"/>
      <c r="LDJ57" s="330"/>
      <c r="LDK57" s="330"/>
      <c r="LDL57" s="330"/>
      <c r="LDM57" s="330"/>
      <c r="LDN57" s="330"/>
      <c r="LDO57" s="330"/>
      <c r="LDP57" s="330"/>
      <c r="LDQ57" s="330"/>
      <c r="LDR57" s="330"/>
      <c r="LDS57" s="330"/>
      <c r="LDT57" s="328"/>
      <c r="LDU57" s="330"/>
      <c r="LDV57" s="330"/>
      <c r="LDW57" s="330"/>
      <c r="LDX57" s="330"/>
      <c r="LDY57" s="330"/>
      <c r="LDZ57" s="330"/>
      <c r="LEA57" s="330"/>
      <c r="LEB57" s="330"/>
      <c r="LEC57" s="330"/>
      <c r="LED57" s="330"/>
      <c r="LEE57" s="330"/>
      <c r="LEF57" s="330"/>
      <c r="LEG57" s="328"/>
      <c r="LEH57" s="330"/>
      <c r="LEI57" s="330"/>
      <c r="LEJ57" s="330"/>
      <c r="LEK57" s="330"/>
      <c r="LEL57" s="330"/>
      <c r="LEM57" s="330"/>
      <c r="LEN57" s="330"/>
      <c r="LEO57" s="330"/>
      <c r="LEP57" s="330"/>
      <c r="LEQ57" s="330"/>
      <c r="LER57" s="330"/>
      <c r="LES57" s="330"/>
      <c r="LET57" s="328"/>
      <c r="LEU57" s="330"/>
      <c r="LEV57" s="330"/>
      <c r="LEW57" s="330"/>
      <c r="LEX57" s="330"/>
      <c r="LEY57" s="330"/>
      <c r="LEZ57" s="330"/>
      <c r="LFA57" s="330"/>
      <c r="LFB57" s="330"/>
      <c r="LFC57" s="330"/>
      <c r="LFD57" s="330"/>
      <c r="LFE57" s="330"/>
      <c r="LFF57" s="330"/>
      <c r="LFG57" s="328"/>
      <c r="LFH57" s="330"/>
      <c r="LFI57" s="330"/>
      <c r="LFJ57" s="330"/>
      <c r="LFK57" s="330"/>
      <c r="LFL57" s="330"/>
      <c r="LFM57" s="330"/>
      <c r="LFN57" s="330"/>
      <c r="LFO57" s="330"/>
      <c r="LFP57" s="330"/>
      <c r="LFQ57" s="330"/>
      <c r="LFR57" s="330"/>
      <c r="LFS57" s="330"/>
      <c r="LFT57" s="328"/>
      <c r="LFU57" s="330"/>
      <c r="LFV57" s="330"/>
      <c r="LFW57" s="330"/>
      <c r="LFX57" s="330"/>
      <c r="LFY57" s="330"/>
      <c r="LFZ57" s="330"/>
      <c r="LGA57" s="330"/>
      <c r="LGB57" s="330"/>
      <c r="LGC57" s="330"/>
      <c r="LGD57" s="330"/>
      <c r="LGE57" s="330"/>
      <c r="LGF57" s="330"/>
      <c r="LGG57" s="328"/>
      <c r="LGH57" s="330"/>
      <c r="LGI57" s="330"/>
      <c r="LGJ57" s="330"/>
      <c r="LGK57" s="330"/>
      <c r="LGL57" s="330"/>
      <c r="LGM57" s="330"/>
      <c r="LGN57" s="330"/>
      <c r="LGO57" s="330"/>
      <c r="LGP57" s="330"/>
      <c r="LGQ57" s="330"/>
      <c r="LGR57" s="330"/>
      <c r="LGS57" s="330"/>
      <c r="LGT57" s="328"/>
      <c r="LGU57" s="330"/>
      <c r="LGV57" s="330"/>
      <c r="LGW57" s="330"/>
      <c r="LGX57" s="330"/>
      <c r="LGY57" s="330"/>
      <c r="LGZ57" s="330"/>
      <c r="LHA57" s="330"/>
      <c r="LHB57" s="330"/>
      <c r="LHC57" s="330"/>
      <c r="LHD57" s="330"/>
      <c r="LHE57" s="330"/>
      <c r="LHF57" s="330"/>
      <c r="LHG57" s="328"/>
      <c r="LHH57" s="330"/>
      <c r="LHI57" s="330"/>
      <c r="LHJ57" s="330"/>
      <c r="LHK57" s="330"/>
      <c r="LHL57" s="330"/>
      <c r="LHM57" s="330"/>
      <c r="LHN57" s="330"/>
      <c r="LHO57" s="330"/>
      <c r="LHP57" s="330"/>
      <c r="LHQ57" s="330"/>
      <c r="LHR57" s="330"/>
      <c r="LHS57" s="330"/>
      <c r="LHT57" s="328"/>
      <c r="LHU57" s="330"/>
      <c r="LHV57" s="330"/>
      <c r="LHW57" s="330"/>
      <c r="LHX57" s="330"/>
      <c r="LHY57" s="330"/>
      <c r="LHZ57" s="330"/>
      <c r="LIA57" s="330"/>
      <c r="LIB57" s="330"/>
      <c r="LIC57" s="330"/>
      <c r="LID57" s="330"/>
      <c r="LIE57" s="330"/>
      <c r="LIF57" s="330"/>
      <c r="LIG57" s="328"/>
      <c r="LIH57" s="330"/>
      <c r="LII57" s="330"/>
      <c r="LIJ57" s="330"/>
      <c r="LIK57" s="330"/>
      <c r="LIL57" s="330"/>
      <c r="LIM57" s="330"/>
      <c r="LIN57" s="330"/>
      <c r="LIO57" s="330"/>
      <c r="LIP57" s="330"/>
      <c r="LIQ57" s="330"/>
      <c r="LIR57" s="330"/>
      <c r="LIS57" s="330"/>
      <c r="LIT57" s="328"/>
      <c r="LIU57" s="330"/>
      <c r="LIV57" s="330"/>
      <c r="LIW57" s="330"/>
      <c r="LIX57" s="330"/>
      <c r="LIY57" s="330"/>
      <c r="LIZ57" s="330"/>
      <c r="LJA57" s="330"/>
      <c r="LJB57" s="330"/>
      <c r="LJC57" s="330"/>
      <c r="LJD57" s="330"/>
      <c r="LJE57" s="330"/>
      <c r="LJF57" s="330"/>
      <c r="LJG57" s="328"/>
      <c r="LJH57" s="330"/>
      <c r="LJI57" s="330"/>
      <c r="LJJ57" s="330"/>
      <c r="LJK57" s="330"/>
      <c r="LJL57" s="330"/>
      <c r="LJM57" s="330"/>
      <c r="LJN57" s="330"/>
      <c r="LJO57" s="330"/>
      <c r="LJP57" s="330"/>
      <c r="LJQ57" s="330"/>
      <c r="LJR57" s="330"/>
      <c r="LJS57" s="330"/>
      <c r="LJT57" s="328"/>
      <c r="LJU57" s="330"/>
      <c r="LJV57" s="330"/>
      <c r="LJW57" s="330"/>
      <c r="LJX57" s="330"/>
      <c r="LJY57" s="330"/>
      <c r="LJZ57" s="330"/>
      <c r="LKA57" s="330"/>
      <c r="LKB57" s="330"/>
      <c r="LKC57" s="330"/>
      <c r="LKD57" s="330"/>
      <c r="LKE57" s="330"/>
      <c r="LKF57" s="330"/>
      <c r="LKG57" s="328"/>
      <c r="LKH57" s="330"/>
      <c r="LKI57" s="330"/>
      <c r="LKJ57" s="330"/>
      <c r="LKK57" s="330"/>
      <c r="LKL57" s="330"/>
      <c r="LKM57" s="330"/>
      <c r="LKN57" s="330"/>
      <c r="LKO57" s="330"/>
      <c r="LKP57" s="330"/>
      <c r="LKQ57" s="330"/>
      <c r="LKR57" s="330"/>
      <c r="LKS57" s="330"/>
      <c r="LKT57" s="328"/>
      <c r="LKU57" s="330"/>
      <c r="LKV57" s="330"/>
      <c r="LKW57" s="330"/>
      <c r="LKX57" s="330"/>
      <c r="LKY57" s="330"/>
      <c r="LKZ57" s="330"/>
      <c r="LLA57" s="330"/>
      <c r="LLB57" s="330"/>
      <c r="LLC57" s="330"/>
      <c r="LLD57" s="330"/>
      <c r="LLE57" s="330"/>
      <c r="LLF57" s="330"/>
      <c r="LLG57" s="328"/>
      <c r="LLH57" s="330"/>
      <c r="LLI57" s="330"/>
      <c r="LLJ57" s="330"/>
      <c r="LLK57" s="330"/>
      <c r="LLL57" s="330"/>
      <c r="LLM57" s="330"/>
      <c r="LLN57" s="330"/>
      <c r="LLO57" s="330"/>
      <c r="LLP57" s="330"/>
      <c r="LLQ57" s="330"/>
      <c r="LLR57" s="330"/>
      <c r="LLS57" s="330"/>
      <c r="LLT57" s="328"/>
      <c r="LLU57" s="330"/>
      <c r="LLV57" s="330"/>
      <c r="LLW57" s="330"/>
      <c r="LLX57" s="330"/>
      <c r="LLY57" s="330"/>
      <c r="LLZ57" s="330"/>
      <c r="LMA57" s="330"/>
      <c r="LMB57" s="330"/>
      <c r="LMC57" s="330"/>
      <c r="LMD57" s="330"/>
      <c r="LME57" s="330"/>
      <c r="LMF57" s="330"/>
      <c r="LMG57" s="328"/>
      <c r="LMH57" s="330"/>
      <c r="LMI57" s="330"/>
      <c r="LMJ57" s="330"/>
      <c r="LMK57" s="330"/>
      <c r="LML57" s="330"/>
      <c r="LMM57" s="330"/>
      <c r="LMN57" s="330"/>
      <c r="LMO57" s="330"/>
      <c r="LMP57" s="330"/>
      <c r="LMQ57" s="330"/>
      <c r="LMR57" s="330"/>
      <c r="LMS57" s="330"/>
      <c r="LMT57" s="328"/>
      <c r="LMU57" s="330"/>
      <c r="LMV57" s="330"/>
      <c r="LMW57" s="330"/>
      <c r="LMX57" s="330"/>
      <c r="LMY57" s="330"/>
      <c r="LMZ57" s="330"/>
      <c r="LNA57" s="330"/>
      <c r="LNB57" s="330"/>
      <c r="LNC57" s="330"/>
      <c r="LND57" s="330"/>
      <c r="LNE57" s="330"/>
      <c r="LNF57" s="330"/>
      <c r="LNG57" s="328"/>
      <c r="LNH57" s="330"/>
      <c r="LNI57" s="330"/>
      <c r="LNJ57" s="330"/>
      <c r="LNK57" s="330"/>
      <c r="LNL57" s="330"/>
      <c r="LNM57" s="330"/>
      <c r="LNN57" s="330"/>
      <c r="LNO57" s="330"/>
      <c r="LNP57" s="330"/>
      <c r="LNQ57" s="330"/>
      <c r="LNR57" s="330"/>
      <c r="LNS57" s="330"/>
      <c r="LNT57" s="328"/>
      <c r="LNU57" s="330"/>
      <c r="LNV57" s="330"/>
      <c r="LNW57" s="330"/>
      <c r="LNX57" s="330"/>
      <c r="LNY57" s="330"/>
      <c r="LNZ57" s="330"/>
      <c r="LOA57" s="330"/>
      <c r="LOB57" s="330"/>
      <c r="LOC57" s="330"/>
      <c r="LOD57" s="330"/>
      <c r="LOE57" s="330"/>
      <c r="LOF57" s="330"/>
      <c r="LOG57" s="328"/>
      <c r="LOH57" s="330"/>
      <c r="LOI57" s="330"/>
      <c r="LOJ57" s="330"/>
      <c r="LOK57" s="330"/>
      <c r="LOL57" s="330"/>
      <c r="LOM57" s="330"/>
      <c r="LON57" s="330"/>
      <c r="LOO57" s="330"/>
      <c r="LOP57" s="330"/>
      <c r="LOQ57" s="330"/>
      <c r="LOR57" s="330"/>
      <c r="LOS57" s="330"/>
      <c r="LOT57" s="328"/>
      <c r="LOU57" s="330"/>
      <c r="LOV57" s="330"/>
      <c r="LOW57" s="330"/>
      <c r="LOX57" s="330"/>
      <c r="LOY57" s="330"/>
      <c r="LOZ57" s="330"/>
      <c r="LPA57" s="330"/>
      <c r="LPB57" s="330"/>
      <c r="LPC57" s="330"/>
      <c r="LPD57" s="330"/>
      <c r="LPE57" s="330"/>
      <c r="LPF57" s="330"/>
      <c r="LPG57" s="328"/>
      <c r="LPH57" s="330"/>
      <c r="LPI57" s="330"/>
      <c r="LPJ57" s="330"/>
      <c r="LPK57" s="330"/>
      <c r="LPL57" s="330"/>
      <c r="LPM57" s="330"/>
      <c r="LPN57" s="330"/>
      <c r="LPO57" s="330"/>
      <c r="LPP57" s="330"/>
      <c r="LPQ57" s="330"/>
      <c r="LPR57" s="330"/>
      <c r="LPS57" s="330"/>
      <c r="LPT57" s="328"/>
      <c r="LPU57" s="330"/>
      <c r="LPV57" s="330"/>
      <c r="LPW57" s="330"/>
      <c r="LPX57" s="330"/>
      <c r="LPY57" s="330"/>
      <c r="LPZ57" s="330"/>
      <c r="LQA57" s="330"/>
      <c r="LQB57" s="330"/>
      <c r="LQC57" s="330"/>
      <c r="LQD57" s="330"/>
      <c r="LQE57" s="330"/>
      <c r="LQF57" s="330"/>
      <c r="LQG57" s="328"/>
      <c r="LQH57" s="330"/>
      <c r="LQI57" s="330"/>
      <c r="LQJ57" s="330"/>
      <c r="LQK57" s="330"/>
      <c r="LQL57" s="330"/>
      <c r="LQM57" s="330"/>
      <c r="LQN57" s="330"/>
      <c r="LQO57" s="330"/>
      <c r="LQP57" s="330"/>
      <c r="LQQ57" s="330"/>
      <c r="LQR57" s="330"/>
      <c r="LQS57" s="330"/>
      <c r="LQT57" s="328"/>
      <c r="LQU57" s="330"/>
      <c r="LQV57" s="330"/>
      <c r="LQW57" s="330"/>
      <c r="LQX57" s="330"/>
      <c r="LQY57" s="330"/>
      <c r="LQZ57" s="330"/>
      <c r="LRA57" s="330"/>
      <c r="LRB57" s="330"/>
      <c r="LRC57" s="330"/>
      <c r="LRD57" s="330"/>
      <c r="LRE57" s="330"/>
      <c r="LRF57" s="330"/>
      <c r="LRG57" s="328"/>
      <c r="LRH57" s="330"/>
      <c r="LRI57" s="330"/>
      <c r="LRJ57" s="330"/>
      <c r="LRK57" s="330"/>
      <c r="LRL57" s="330"/>
      <c r="LRM57" s="330"/>
      <c r="LRN57" s="330"/>
      <c r="LRO57" s="330"/>
      <c r="LRP57" s="330"/>
      <c r="LRQ57" s="330"/>
      <c r="LRR57" s="330"/>
      <c r="LRS57" s="330"/>
      <c r="LRT57" s="328"/>
      <c r="LRU57" s="330"/>
      <c r="LRV57" s="330"/>
      <c r="LRW57" s="330"/>
      <c r="LRX57" s="330"/>
      <c r="LRY57" s="330"/>
      <c r="LRZ57" s="330"/>
      <c r="LSA57" s="330"/>
      <c r="LSB57" s="330"/>
      <c r="LSC57" s="330"/>
      <c r="LSD57" s="330"/>
      <c r="LSE57" s="330"/>
      <c r="LSF57" s="330"/>
      <c r="LSG57" s="328"/>
      <c r="LSH57" s="330"/>
      <c r="LSI57" s="330"/>
      <c r="LSJ57" s="330"/>
      <c r="LSK57" s="330"/>
      <c r="LSL57" s="330"/>
      <c r="LSM57" s="330"/>
      <c r="LSN57" s="330"/>
      <c r="LSO57" s="330"/>
      <c r="LSP57" s="330"/>
      <c r="LSQ57" s="330"/>
      <c r="LSR57" s="330"/>
      <c r="LSS57" s="330"/>
      <c r="LST57" s="328"/>
      <c r="LSU57" s="330"/>
      <c r="LSV57" s="330"/>
      <c r="LSW57" s="330"/>
      <c r="LSX57" s="330"/>
      <c r="LSY57" s="330"/>
      <c r="LSZ57" s="330"/>
      <c r="LTA57" s="330"/>
      <c r="LTB57" s="330"/>
      <c r="LTC57" s="330"/>
      <c r="LTD57" s="330"/>
      <c r="LTE57" s="330"/>
      <c r="LTF57" s="330"/>
      <c r="LTG57" s="328"/>
      <c r="LTH57" s="330"/>
      <c r="LTI57" s="330"/>
      <c r="LTJ57" s="330"/>
      <c r="LTK57" s="330"/>
      <c r="LTL57" s="330"/>
      <c r="LTM57" s="330"/>
      <c r="LTN57" s="330"/>
      <c r="LTO57" s="330"/>
      <c r="LTP57" s="330"/>
      <c r="LTQ57" s="330"/>
      <c r="LTR57" s="330"/>
      <c r="LTS57" s="330"/>
      <c r="LTT57" s="328"/>
      <c r="LTU57" s="330"/>
      <c r="LTV57" s="330"/>
      <c r="LTW57" s="330"/>
      <c r="LTX57" s="330"/>
      <c r="LTY57" s="330"/>
      <c r="LTZ57" s="330"/>
      <c r="LUA57" s="330"/>
      <c r="LUB57" s="330"/>
      <c r="LUC57" s="330"/>
      <c r="LUD57" s="330"/>
      <c r="LUE57" s="330"/>
      <c r="LUF57" s="330"/>
      <c r="LUG57" s="328"/>
      <c r="LUH57" s="330"/>
      <c r="LUI57" s="330"/>
      <c r="LUJ57" s="330"/>
      <c r="LUK57" s="330"/>
      <c r="LUL57" s="330"/>
      <c r="LUM57" s="330"/>
      <c r="LUN57" s="330"/>
      <c r="LUO57" s="330"/>
      <c r="LUP57" s="330"/>
      <c r="LUQ57" s="330"/>
      <c r="LUR57" s="330"/>
      <c r="LUS57" s="330"/>
      <c r="LUT57" s="328"/>
      <c r="LUU57" s="330"/>
      <c r="LUV57" s="330"/>
      <c r="LUW57" s="330"/>
      <c r="LUX57" s="330"/>
      <c r="LUY57" s="330"/>
      <c r="LUZ57" s="330"/>
      <c r="LVA57" s="330"/>
      <c r="LVB57" s="330"/>
      <c r="LVC57" s="330"/>
      <c r="LVD57" s="330"/>
      <c r="LVE57" s="330"/>
      <c r="LVF57" s="330"/>
      <c r="LVG57" s="328"/>
      <c r="LVH57" s="330"/>
      <c r="LVI57" s="330"/>
      <c r="LVJ57" s="330"/>
      <c r="LVK57" s="330"/>
      <c r="LVL57" s="330"/>
      <c r="LVM57" s="330"/>
      <c r="LVN57" s="330"/>
      <c r="LVO57" s="330"/>
      <c r="LVP57" s="330"/>
      <c r="LVQ57" s="330"/>
      <c r="LVR57" s="330"/>
      <c r="LVS57" s="330"/>
      <c r="LVT57" s="328"/>
      <c r="LVU57" s="330"/>
      <c r="LVV57" s="330"/>
      <c r="LVW57" s="330"/>
      <c r="LVX57" s="330"/>
      <c r="LVY57" s="330"/>
      <c r="LVZ57" s="330"/>
      <c r="LWA57" s="330"/>
      <c r="LWB57" s="330"/>
      <c r="LWC57" s="330"/>
      <c r="LWD57" s="330"/>
      <c r="LWE57" s="330"/>
      <c r="LWF57" s="330"/>
      <c r="LWG57" s="328"/>
      <c r="LWH57" s="330"/>
      <c r="LWI57" s="330"/>
      <c r="LWJ57" s="330"/>
      <c r="LWK57" s="330"/>
      <c r="LWL57" s="330"/>
      <c r="LWM57" s="330"/>
      <c r="LWN57" s="330"/>
      <c r="LWO57" s="330"/>
      <c r="LWP57" s="330"/>
      <c r="LWQ57" s="330"/>
      <c r="LWR57" s="330"/>
      <c r="LWS57" s="330"/>
      <c r="LWT57" s="328"/>
      <c r="LWU57" s="330"/>
      <c r="LWV57" s="330"/>
      <c r="LWW57" s="330"/>
      <c r="LWX57" s="330"/>
      <c r="LWY57" s="330"/>
      <c r="LWZ57" s="330"/>
      <c r="LXA57" s="330"/>
      <c r="LXB57" s="330"/>
      <c r="LXC57" s="330"/>
      <c r="LXD57" s="330"/>
      <c r="LXE57" s="330"/>
      <c r="LXF57" s="330"/>
      <c r="LXG57" s="328"/>
      <c r="LXH57" s="330"/>
      <c r="LXI57" s="330"/>
      <c r="LXJ57" s="330"/>
      <c r="LXK57" s="330"/>
      <c r="LXL57" s="330"/>
      <c r="LXM57" s="330"/>
      <c r="LXN57" s="330"/>
      <c r="LXO57" s="330"/>
      <c r="LXP57" s="330"/>
      <c r="LXQ57" s="330"/>
      <c r="LXR57" s="330"/>
      <c r="LXS57" s="330"/>
      <c r="LXT57" s="328"/>
      <c r="LXU57" s="330"/>
      <c r="LXV57" s="330"/>
      <c r="LXW57" s="330"/>
      <c r="LXX57" s="330"/>
      <c r="LXY57" s="330"/>
      <c r="LXZ57" s="330"/>
      <c r="LYA57" s="330"/>
      <c r="LYB57" s="330"/>
      <c r="LYC57" s="330"/>
      <c r="LYD57" s="330"/>
      <c r="LYE57" s="330"/>
      <c r="LYF57" s="330"/>
      <c r="LYG57" s="328"/>
      <c r="LYH57" s="330"/>
      <c r="LYI57" s="330"/>
      <c r="LYJ57" s="330"/>
      <c r="LYK57" s="330"/>
      <c r="LYL57" s="330"/>
      <c r="LYM57" s="330"/>
      <c r="LYN57" s="330"/>
      <c r="LYO57" s="330"/>
      <c r="LYP57" s="330"/>
      <c r="LYQ57" s="330"/>
      <c r="LYR57" s="330"/>
      <c r="LYS57" s="330"/>
      <c r="LYT57" s="328"/>
      <c r="LYU57" s="330"/>
      <c r="LYV57" s="330"/>
      <c r="LYW57" s="330"/>
      <c r="LYX57" s="330"/>
      <c r="LYY57" s="330"/>
      <c r="LYZ57" s="330"/>
      <c r="LZA57" s="330"/>
      <c r="LZB57" s="330"/>
      <c r="LZC57" s="330"/>
      <c r="LZD57" s="330"/>
      <c r="LZE57" s="330"/>
      <c r="LZF57" s="330"/>
      <c r="LZG57" s="328"/>
      <c r="LZH57" s="330"/>
      <c r="LZI57" s="330"/>
      <c r="LZJ57" s="330"/>
      <c r="LZK57" s="330"/>
      <c r="LZL57" s="330"/>
      <c r="LZM57" s="330"/>
      <c r="LZN57" s="330"/>
      <c r="LZO57" s="330"/>
      <c r="LZP57" s="330"/>
      <c r="LZQ57" s="330"/>
      <c r="LZR57" s="330"/>
      <c r="LZS57" s="330"/>
      <c r="LZT57" s="328"/>
      <c r="LZU57" s="330"/>
      <c r="LZV57" s="330"/>
      <c r="LZW57" s="330"/>
      <c r="LZX57" s="330"/>
      <c r="LZY57" s="330"/>
      <c r="LZZ57" s="330"/>
      <c r="MAA57" s="330"/>
      <c r="MAB57" s="330"/>
      <c r="MAC57" s="330"/>
      <c r="MAD57" s="330"/>
      <c r="MAE57" s="330"/>
      <c r="MAF57" s="330"/>
      <c r="MAG57" s="328"/>
      <c r="MAH57" s="330"/>
      <c r="MAI57" s="330"/>
      <c r="MAJ57" s="330"/>
      <c r="MAK57" s="330"/>
      <c r="MAL57" s="330"/>
      <c r="MAM57" s="330"/>
      <c r="MAN57" s="330"/>
      <c r="MAO57" s="330"/>
      <c r="MAP57" s="330"/>
      <c r="MAQ57" s="330"/>
      <c r="MAR57" s="330"/>
      <c r="MAS57" s="330"/>
      <c r="MAT57" s="328"/>
      <c r="MAU57" s="330"/>
      <c r="MAV57" s="330"/>
      <c r="MAW57" s="330"/>
      <c r="MAX57" s="330"/>
      <c r="MAY57" s="330"/>
      <c r="MAZ57" s="330"/>
      <c r="MBA57" s="330"/>
      <c r="MBB57" s="330"/>
      <c r="MBC57" s="330"/>
      <c r="MBD57" s="330"/>
      <c r="MBE57" s="330"/>
      <c r="MBF57" s="330"/>
      <c r="MBG57" s="328"/>
      <c r="MBH57" s="330"/>
      <c r="MBI57" s="330"/>
      <c r="MBJ57" s="330"/>
      <c r="MBK57" s="330"/>
      <c r="MBL57" s="330"/>
      <c r="MBM57" s="330"/>
      <c r="MBN57" s="330"/>
      <c r="MBO57" s="330"/>
      <c r="MBP57" s="330"/>
      <c r="MBQ57" s="330"/>
      <c r="MBR57" s="330"/>
      <c r="MBS57" s="330"/>
      <c r="MBT57" s="328"/>
      <c r="MBU57" s="330"/>
      <c r="MBV57" s="330"/>
      <c r="MBW57" s="330"/>
      <c r="MBX57" s="330"/>
      <c r="MBY57" s="330"/>
      <c r="MBZ57" s="330"/>
      <c r="MCA57" s="330"/>
      <c r="MCB57" s="330"/>
      <c r="MCC57" s="330"/>
      <c r="MCD57" s="330"/>
      <c r="MCE57" s="330"/>
      <c r="MCF57" s="330"/>
      <c r="MCG57" s="328"/>
      <c r="MCH57" s="330"/>
      <c r="MCI57" s="330"/>
      <c r="MCJ57" s="330"/>
      <c r="MCK57" s="330"/>
      <c r="MCL57" s="330"/>
      <c r="MCM57" s="330"/>
      <c r="MCN57" s="330"/>
      <c r="MCO57" s="330"/>
      <c r="MCP57" s="330"/>
      <c r="MCQ57" s="330"/>
      <c r="MCR57" s="330"/>
      <c r="MCS57" s="330"/>
      <c r="MCT57" s="328"/>
      <c r="MCU57" s="330"/>
      <c r="MCV57" s="330"/>
      <c r="MCW57" s="330"/>
      <c r="MCX57" s="330"/>
      <c r="MCY57" s="330"/>
      <c r="MCZ57" s="330"/>
      <c r="MDA57" s="330"/>
      <c r="MDB57" s="330"/>
      <c r="MDC57" s="330"/>
      <c r="MDD57" s="330"/>
      <c r="MDE57" s="330"/>
      <c r="MDF57" s="330"/>
      <c r="MDG57" s="328"/>
      <c r="MDH57" s="330"/>
      <c r="MDI57" s="330"/>
      <c r="MDJ57" s="330"/>
      <c r="MDK57" s="330"/>
      <c r="MDL57" s="330"/>
      <c r="MDM57" s="330"/>
      <c r="MDN57" s="330"/>
      <c r="MDO57" s="330"/>
      <c r="MDP57" s="330"/>
      <c r="MDQ57" s="330"/>
      <c r="MDR57" s="330"/>
      <c r="MDS57" s="330"/>
      <c r="MDT57" s="328"/>
      <c r="MDU57" s="330"/>
      <c r="MDV57" s="330"/>
      <c r="MDW57" s="330"/>
      <c r="MDX57" s="330"/>
      <c r="MDY57" s="330"/>
      <c r="MDZ57" s="330"/>
      <c r="MEA57" s="330"/>
      <c r="MEB57" s="330"/>
      <c r="MEC57" s="330"/>
      <c r="MED57" s="330"/>
      <c r="MEE57" s="330"/>
      <c r="MEF57" s="330"/>
      <c r="MEG57" s="328"/>
      <c r="MEH57" s="330"/>
      <c r="MEI57" s="330"/>
      <c r="MEJ57" s="330"/>
      <c r="MEK57" s="330"/>
      <c r="MEL57" s="330"/>
      <c r="MEM57" s="330"/>
      <c r="MEN57" s="330"/>
      <c r="MEO57" s="330"/>
      <c r="MEP57" s="330"/>
      <c r="MEQ57" s="330"/>
      <c r="MER57" s="330"/>
      <c r="MES57" s="330"/>
      <c r="MET57" s="328"/>
      <c r="MEU57" s="330"/>
      <c r="MEV57" s="330"/>
      <c r="MEW57" s="330"/>
      <c r="MEX57" s="330"/>
      <c r="MEY57" s="330"/>
      <c r="MEZ57" s="330"/>
      <c r="MFA57" s="330"/>
      <c r="MFB57" s="330"/>
      <c r="MFC57" s="330"/>
      <c r="MFD57" s="330"/>
      <c r="MFE57" s="330"/>
      <c r="MFF57" s="330"/>
      <c r="MFG57" s="328"/>
      <c r="MFH57" s="330"/>
      <c r="MFI57" s="330"/>
      <c r="MFJ57" s="330"/>
      <c r="MFK57" s="330"/>
      <c r="MFL57" s="330"/>
      <c r="MFM57" s="330"/>
      <c r="MFN57" s="330"/>
      <c r="MFO57" s="330"/>
      <c r="MFP57" s="330"/>
      <c r="MFQ57" s="330"/>
      <c r="MFR57" s="330"/>
      <c r="MFS57" s="330"/>
      <c r="MFT57" s="328"/>
      <c r="MFU57" s="330"/>
      <c r="MFV57" s="330"/>
      <c r="MFW57" s="330"/>
      <c r="MFX57" s="330"/>
      <c r="MFY57" s="330"/>
      <c r="MFZ57" s="330"/>
      <c r="MGA57" s="330"/>
      <c r="MGB57" s="330"/>
      <c r="MGC57" s="330"/>
      <c r="MGD57" s="330"/>
      <c r="MGE57" s="330"/>
      <c r="MGF57" s="330"/>
      <c r="MGG57" s="328"/>
      <c r="MGH57" s="330"/>
      <c r="MGI57" s="330"/>
      <c r="MGJ57" s="330"/>
      <c r="MGK57" s="330"/>
      <c r="MGL57" s="330"/>
      <c r="MGM57" s="330"/>
      <c r="MGN57" s="330"/>
      <c r="MGO57" s="330"/>
      <c r="MGP57" s="330"/>
      <c r="MGQ57" s="330"/>
      <c r="MGR57" s="330"/>
      <c r="MGS57" s="330"/>
      <c r="MGT57" s="328"/>
      <c r="MGU57" s="330"/>
      <c r="MGV57" s="330"/>
      <c r="MGW57" s="330"/>
      <c r="MGX57" s="330"/>
      <c r="MGY57" s="330"/>
      <c r="MGZ57" s="330"/>
      <c r="MHA57" s="330"/>
      <c r="MHB57" s="330"/>
      <c r="MHC57" s="330"/>
      <c r="MHD57" s="330"/>
      <c r="MHE57" s="330"/>
      <c r="MHF57" s="330"/>
      <c r="MHG57" s="328"/>
      <c r="MHH57" s="330"/>
      <c r="MHI57" s="330"/>
      <c r="MHJ57" s="330"/>
      <c r="MHK57" s="330"/>
      <c r="MHL57" s="330"/>
      <c r="MHM57" s="330"/>
      <c r="MHN57" s="330"/>
      <c r="MHO57" s="330"/>
      <c r="MHP57" s="330"/>
      <c r="MHQ57" s="330"/>
      <c r="MHR57" s="330"/>
      <c r="MHS57" s="330"/>
      <c r="MHT57" s="328"/>
      <c r="MHU57" s="330"/>
      <c r="MHV57" s="330"/>
      <c r="MHW57" s="330"/>
      <c r="MHX57" s="330"/>
      <c r="MHY57" s="330"/>
      <c r="MHZ57" s="330"/>
      <c r="MIA57" s="330"/>
      <c r="MIB57" s="330"/>
      <c r="MIC57" s="330"/>
      <c r="MID57" s="330"/>
      <c r="MIE57" s="330"/>
      <c r="MIF57" s="330"/>
      <c r="MIG57" s="328"/>
      <c r="MIH57" s="330"/>
      <c r="MII57" s="330"/>
      <c r="MIJ57" s="330"/>
      <c r="MIK57" s="330"/>
      <c r="MIL57" s="330"/>
      <c r="MIM57" s="330"/>
      <c r="MIN57" s="330"/>
      <c r="MIO57" s="330"/>
      <c r="MIP57" s="330"/>
      <c r="MIQ57" s="330"/>
      <c r="MIR57" s="330"/>
      <c r="MIS57" s="330"/>
      <c r="MIT57" s="328"/>
      <c r="MIU57" s="330"/>
      <c r="MIV57" s="330"/>
      <c r="MIW57" s="330"/>
      <c r="MIX57" s="330"/>
      <c r="MIY57" s="330"/>
      <c r="MIZ57" s="330"/>
      <c r="MJA57" s="330"/>
      <c r="MJB57" s="330"/>
      <c r="MJC57" s="330"/>
      <c r="MJD57" s="330"/>
      <c r="MJE57" s="330"/>
      <c r="MJF57" s="330"/>
      <c r="MJG57" s="328"/>
      <c r="MJH57" s="330"/>
      <c r="MJI57" s="330"/>
      <c r="MJJ57" s="330"/>
      <c r="MJK57" s="330"/>
      <c r="MJL57" s="330"/>
      <c r="MJM57" s="330"/>
      <c r="MJN57" s="330"/>
      <c r="MJO57" s="330"/>
      <c r="MJP57" s="330"/>
      <c r="MJQ57" s="330"/>
      <c r="MJR57" s="330"/>
      <c r="MJS57" s="330"/>
      <c r="MJT57" s="328"/>
      <c r="MJU57" s="330"/>
      <c r="MJV57" s="330"/>
      <c r="MJW57" s="330"/>
      <c r="MJX57" s="330"/>
      <c r="MJY57" s="330"/>
      <c r="MJZ57" s="330"/>
      <c r="MKA57" s="330"/>
      <c r="MKB57" s="330"/>
      <c r="MKC57" s="330"/>
      <c r="MKD57" s="330"/>
      <c r="MKE57" s="330"/>
      <c r="MKF57" s="330"/>
      <c r="MKG57" s="328"/>
      <c r="MKH57" s="330"/>
      <c r="MKI57" s="330"/>
      <c r="MKJ57" s="330"/>
      <c r="MKK57" s="330"/>
      <c r="MKL57" s="330"/>
      <c r="MKM57" s="330"/>
      <c r="MKN57" s="330"/>
      <c r="MKO57" s="330"/>
      <c r="MKP57" s="330"/>
      <c r="MKQ57" s="330"/>
      <c r="MKR57" s="330"/>
      <c r="MKS57" s="330"/>
      <c r="MKT57" s="328"/>
      <c r="MKU57" s="330"/>
      <c r="MKV57" s="330"/>
      <c r="MKW57" s="330"/>
      <c r="MKX57" s="330"/>
      <c r="MKY57" s="330"/>
      <c r="MKZ57" s="330"/>
      <c r="MLA57" s="330"/>
      <c r="MLB57" s="330"/>
      <c r="MLC57" s="330"/>
      <c r="MLD57" s="330"/>
      <c r="MLE57" s="330"/>
      <c r="MLF57" s="330"/>
      <c r="MLG57" s="328"/>
      <c r="MLH57" s="330"/>
      <c r="MLI57" s="330"/>
      <c r="MLJ57" s="330"/>
      <c r="MLK57" s="330"/>
      <c r="MLL57" s="330"/>
      <c r="MLM57" s="330"/>
      <c r="MLN57" s="330"/>
      <c r="MLO57" s="330"/>
      <c r="MLP57" s="330"/>
      <c r="MLQ57" s="330"/>
      <c r="MLR57" s="330"/>
      <c r="MLS57" s="330"/>
      <c r="MLT57" s="328"/>
      <c r="MLU57" s="330"/>
      <c r="MLV57" s="330"/>
      <c r="MLW57" s="330"/>
      <c r="MLX57" s="330"/>
      <c r="MLY57" s="330"/>
      <c r="MLZ57" s="330"/>
      <c r="MMA57" s="330"/>
      <c r="MMB57" s="330"/>
      <c r="MMC57" s="330"/>
      <c r="MMD57" s="330"/>
      <c r="MME57" s="330"/>
      <c r="MMF57" s="330"/>
      <c r="MMG57" s="328"/>
      <c r="MMH57" s="330"/>
      <c r="MMI57" s="330"/>
      <c r="MMJ57" s="330"/>
      <c r="MMK57" s="330"/>
      <c r="MML57" s="330"/>
      <c r="MMM57" s="330"/>
      <c r="MMN57" s="330"/>
      <c r="MMO57" s="330"/>
      <c r="MMP57" s="330"/>
      <c r="MMQ57" s="330"/>
      <c r="MMR57" s="330"/>
      <c r="MMS57" s="330"/>
      <c r="MMT57" s="328"/>
      <c r="MMU57" s="330"/>
      <c r="MMV57" s="330"/>
      <c r="MMW57" s="330"/>
      <c r="MMX57" s="330"/>
      <c r="MMY57" s="330"/>
      <c r="MMZ57" s="330"/>
      <c r="MNA57" s="330"/>
      <c r="MNB57" s="330"/>
      <c r="MNC57" s="330"/>
      <c r="MND57" s="330"/>
      <c r="MNE57" s="330"/>
      <c r="MNF57" s="330"/>
      <c r="MNG57" s="328"/>
      <c r="MNH57" s="330"/>
      <c r="MNI57" s="330"/>
      <c r="MNJ57" s="330"/>
      <c r="MNK57" s="330"/>
      <c r="MNL57" s="330"/>
      <c r="MNM57" s="330"/>
      <c r="MNN57" s="330"/>
      <c r="MNO57" s="330"/>
      <c r="MNP57" s="330"/>
      <c r="MNQ57" s="330"/>
      <c r="MNR57" s="330"/>
      <c r="MNS57" s="330"/>
      <c r="MNT57" s="328"/>
      <c r="MNU57" s="330"/>
      <c r="MNV57" s="330"/>
      <c r="MNW57" s="330"/>
      <c r="MNX57" s="330"/>
      <c r="MNY57" s="330"/>
      <c r="MNZ57" s="330"/>
      <c r="MOA57" s="330"/>
      <c r="MOB57" s="330"/>
      <c r="MOC57" s="330"/>
      <c r="MOD57" s="330"/>
      <c r="MOE57" s="330"/>
      <c r="MOF57" s="330"/>
      <c r="MOG57" s="328"/>
      <c r="MOH57" s="330"/>
      <c r="MOI57" s="330"/>
      <c r="MOJ57" s="330"/>
      <c r="MOK57" s="330"/>
      <c r="MOL57" s="330"/>
      <c r="MOM57" s="330"/>
      <c r="MON57" s="330"/>
      <c r="MOO57" s="330"/>
      <c r="MOP57" s="330"/>
      <c r="MOQ57" s="330"/>
      <c r="MOR57" s="330"/>
      <c r="MOS57" s="330"/>
      <c r="MOT57" s="328"/>
      <c r="MOU57" s="330"/>
      <c r="MOV57" s="330"/>
      <c r="MOW57" s="330"/>
      <c r="MOX57" s="330"/>
      <c r="MOY57" s="330"/>
      <c r="MOZ57" s="330"/>
      <c r="MPA57" s="330"/>
      <c r="MPB57" s="330"/>
      <c r="MPC57" s="330"/>
      <c r="MPD57" s="330"/>
      <c r="MPE57" s="330"/>
      <c r="MPF57" s="330"/>
      <c r="MPG57" s="328"/>
      <c r="MPH57" s="330"/>
      <c r="MPI57" s="330"/>
      <c r="MPJ57" s="330"/>
      <c r="MPK57" s="330"/>
      <c r="MPL57" s="330"/>
      <c r="MPM57" s="330"/>
      <c r="MPN57" s="330"/>
      <c r="MPO57" s="330"/>
      <c r="MPP57" s="330"/>
      <c r="MPQ57" s="330"/>
      <c r="MPR57" s="330"/>
      <c r="MPS57" s="330"/>
      <c r="MPT57" s="328"/>
      <c r="MPU57" s="330"/>
      <c r="MPV57" s="330"/>
      <c r="MPW57" s="330"/>
      <c r="MPX57" s="330"/>
      <c r="MPY57" s="330"/>
      <c r="MPZ57" s="330"/>
      <c r="MQA57" s="330"/>
      <c r="MQB57" s="330"/>
      <c r="MQC57" s="330"/>
      <c r="MQD57" s="330"/>
      <c r="MQE57" s="330"/>
      <c r="MQF57" s="330"/>
      <c r="MQG57" s="328"/>
      <c r="MQH57" s="330"/>
      <c r="MQI57" s="330"/>
      <c r="MQJ57" s="330"/>
      <c r="MQK57" s="330"/>
      <c r="MQL57" s="330"/>
      <c r="MQM57" s="330"/>
      <c r="MQN57" s="330"/>
      <c r="MQO57" s="330"/>
      <c r="MQP57" s="330"/>
      <c r="MQQ57" s="330"/>
      <c r="MQR57" s="330"/>
      <c r="MQS57" s="330"/>
      <c r="MQT57" s="328"/>
      <c r="MQU57" s="330"/>
      <c r="MQV57" s="330"/>
      <c r="MQW57" s="330"/>
      <c r="MQX57" s="330"/>
      <c r="MQY57" s="330"/>
      <c r="MQZ57" s="330"/>
      <c r="MRA57" s="330"/>
      <c r="MRB57" s="330"/>
      <c r="MRC57" s="330"/>
      <c r="MRD57" s="330"/>
      <c r="MRE57" s="330"/>
      <c r="MRF57" s="330"/>
      <c r="MRG57" s="328"/>
      <c r="MRH57" s="330"/>
      <c r="MRI57" s="330"/>
      <c r="MRJ57" s="330"/>
      <c r="MRK57" s="330"/>
      <c r="MRL57" s="330"/>
      <c r="MRM57" s="330"/>
      <c r="MRN57" s="330"/>
      <c r="MRO57" s="330"/>
      <c r="MRP57" s="330"/>
      <c r="MRQ57" s="330"/>
      <c r="MRR57" s="330"/>
      <c r="MRS57" s="330"/>
      <c r="MRT57" s="328"/>
      <c r="MRU57" s="330"/>
      <c r="MRV57" s="330"/>
      <c r="MRW57" s="330"/>
      <c r="MRX57" s="330"/>
      <c r="MRY57" s="330"/>
      <c r="MRZ57" s="330"/>
      <c r="MSA57" s="330"/>
      <c r="MSB57" s="330"/>
      <c r="MSC57" s="330"/>
      <c r="MSD57" s="330"/>
      <c r="MSE57" s="330"/>
      <c r="MSF57" s="330"/>
      <c r="MSG57" s="328"/>
      <c r="MSH57" s="330"/>
      <c r="MSI57" s="330"/>
      <c r="MSJ57" s="330"/>
      <c r="MSK57" s="330"/>
      <c r="MSL57" s="330"/>
      <c r="MSM57" s="330"/>
      <c r="MSN57" s="330"/>
      <c r="MSO57" s="330"/>
      <c r="MSP57" s="330"/>
      <c r="MSQ57" s="330"/>
      <c r="MSR57" s="330"/>
      <c r="MSS57" s="330"/>
      <c r="MST57" s="328"/>
      <c r="MSU57" s="330"/>
      <c r="MSV57" s="330"/>
      <c r="MSW57" s="330"/>
      <c r="MSX57" s="330"/>
      <c r="MSY57" s="330"/>
      <c r="MSZ57" s="330"/>
      <c r="MTA57" s="330"/>
      <c r="MTB57" s="330"/>
      <c r="MTC57" s="330"/>
      <c r="MTD57" s="330"/>
      <c r="MTE57" s="330"/>
      <c r="MTF57" s="330"/>
      <c r="MTG57" s="328"/>
      <c r="MTH57" s="330"/>
      <c r="MTI57" s="330"/>
      <c r="MTJ57" s="330"/>
      <c r="MTK57" s="330"/>
      <c r="MTL57" s="330"/>
      <c r="MTM57" s="330"/>
      <c r="MTN57" s="330"/>
      <c r="MTO57" s="330"/>
      <c r="MTP57" s="330"/>
      <c r="MTQ57" s="330"/>
      <c r="MTR57" s="330"/>
      <c r="MTS57" s="330"/>
      <c r="MTT57" s="328"/>
      <c r="MTU57" s="330"/>
      <c r="MTV57" s="330"/>
      <c r="MTW57" s="330"/>
      <c r="MTX57" s="330"/>
      <c r="MTY57" s="330"/>
      <c r="MTZ57" s="330"/>
      <c r="MUA57" s="330"/>
      <c r="MUB57" s="330"/>
      <c r="MUC57" s="330"/>
      <c r="MUD57" s="330"/>
      <c r="MUE57" s="330"/>
      <c r="MUF57" s="330"/>
      <c r="MUG57" s="328"/>
      <c r="MUH57" s="330"/>
      <c r="MUI57" s="330"/>
      <c r="MUJ57" s="330"/>
      <c r="MUK57" s="330"/>
      <c r="MUL57" s="330"/>
      <c r="MUM57" s="330"/>
      <c r="MUN57" s="330"/>
      <c r="MUO57" s="330"/>
      <c r="MUP57" s="330"/>
      <c r="MUQ57" s="330"/>
      <c r="MUR57" s="330"/>
      <c r="MUS57" s="330"/>
      <c r="MUT57" s="328"/>
      <c r="MUU57" s="330"/>
      <c r="MUV57" s="330"/>
      <c r="MUW57" s="330"/>
      <c r="MUX57" s="330"/>
      <c r="MUY57" s="330"/>
      <c r="MUZ57" s="330"/>
      <c r="MVA57" s="330"/>
      <c r="MVB57" s="330"/>
      <c r="MVC57" s="330"/>
      <c r="MVD57" s="330"/>
      <c r="MVE57" s="330"/>
      <c r="MVF57" s="330"/>
      <c r="MVG57" s="328"/>
      <c r="MVH57" s="330"/>
      <c r="MVI57" s="330"/>
      <c r="MVJ57" s="330"/>
      <c r="MVK57" s="330"/>
      <c r="MVL57" s="330"/>
      <c r="MVM57" s="330"/>
      <c r="MVN57" s="330"/>
      <c r="MVO57" s="330"/>
      <c r="MVP57" s="330"/>
      <c r="MVQ57" s="330"/>
      <c r="MVR57" s="330"/>
      <c r="MVS57" s="330"/>
      <c r="MVT57" s="328"/>
      <c r="MVU57" s="330"/>
      <c r="MVV57" s="330"/>
      <c r="MVW57" s="330"/>
      <c r="MVX57" s="330"/>
      <c r="MVY57" s="330"/>
      <c r="MVZ57" s="330"/>
      <c r="MWA57" s="330"/>
      <c r="MWB57" s="330"/>
      <c r="MWC57" s="330"/>
      <c r="MWD57" s="330"/>
      <c r="MWE57" s="330"/>
      <c r="MWF57" s="330"/>
      <c r="MWG57" s="328"/>
      <c r="MWH57" s="330"/>
      <c r="MWI57" s="330"/>
      <c r="MWJ57" s="330"/>
      <c r="MWK57" s="330"/>
      <c r="MWL57" s="330"/>
      <c r="MWM57" s="330"/>
      <c r="MWN57" s="330"/>
      <c r="MWO57" s="330"/>
      <c r="MWP57" s="330"/>
      <c r="MWQ57" s="330"/>
      <c r="MWR57" s="330"/>
      <c r="MWS57" s="330"/>
      <c r="MWT57" s="328"/>
      <c r="MWU57" s="330"/>
      <c r="MWV57" s="330"/>
      <c r="MWW57" s="330"/>
      <c r="MWX57" s="330"/>
      <c r="MWY57" s="330"/>
      <c r="MWZ57" s="330"/>
      <c r="MXA57" s="330"/>
      <c r="MXB57" s="330"/>
      <c r="MXC57" s="330"/>
      <c r="MXD57" s="330"/>
      <c r="MXE57" s="330"/>
      <c r="MXF57" s="330"/>
      <c r="MXG57" s="328"/>
      <c r="MXH57" s="330"/>
      <c r="MXI57" s="330"/>
      <c r="MXJ57" s="330"/>
      <c r="MXK57" s="330"/>
      <c r="MXL57" s="330"/>
      <c r="MXM57" s="330"/>
      <c r="MXN57" s="330"/>
      <c r="MXO57" s="330"/>
      <c r="MXP57" s="330"/>
      <c r="MXQ57" s="330"/>
      <c r="MXR57" s="330"/>
      <c r="MXS57" s="330"/>
      <c r="MXT57" s="328"/>
      <c r="MXU57" s="330"/>
      <c r="MXV57" s="330"/>
      <c r="MXW57" s="330"/>
      <c r="MXX57" s="330"/>
      <c r="MXY57" s="330"/>
      <c r="MXZ57" s="330"/>
      <c r="MYA57" s="330"/>
      <c r="MYB57" s="330"/>
      <c r="MYC57" s="330"/>
      <c r="MYD57" s="330"/>
      <c r="MYE57" s="330"/>
      <c r="MYF57" s="330"/>
      <c r="MYG57" s="328"/>
      <c r="MYH57" s="330"/>
      <c r="MYI57" s="330"/>
      <c r="MYJ57" s="330"/>
      <c r="MYK57" s="330"/>
      <c r="MYL57" s="330"/>
      <c r="MYM57" s="330"/>
      <c r="MYN57" s="330"/>
      <c r="MYO57" s="330"/>
      <c r="MYP57" s="330"/>
      <c r="MYQ57" s="330"/>
      <c r="MYR57" s="330"/>
      <c r="MYS57" s="330"/>
      <c r="MYT57" s="328"/>
      <c r="MYU57" s="330"/>
      <c r="MYV57" s="330"/>
      <c r="MYW57" s="330"/>
      <c r="MYX57" s="330"/>
      <c r="MYY57" s="330"/>
      <c r="MYZ57" s="330"/>
      <c r="MZA57" s="330"/>
      <c r="MZB57" s="330"/>
      <c r="MZC57" s="330"/>
      <c r="MZD57" s="330"/>
      <c r="MZE57" s="330"/>
      <c r="MZF57" s="330"/>
      <c r="MZG57" s="328"/>
      <c r="MZH57" s="330"/>
      <c r="MZI57" s="330"/>
      <c r="MZJ57" s="330"/>
      <c r="MZK57" s="330"/>
      <c r="MZL57" s="330"/>
      <c r="MZM57" s="330"/>
      <c r="MZN57" s="330"/>
      <c r="MZO57" s="330"/>
      <c r="MZP57" s="330"/>
      <c r="MZQ57" s="330"/>
      <c r="MZR57" s="330"/>
      <c r="MZS57" s="330"/>
      <c r="MZT57" s="328"/>
      <c r="MZU57" s="330"/>
      <c r="MZV57" s="330"/>
      <c r="MZW57" s="330"/>
      <c r="MZX57" s="330"/>
      <c r="MZY57" s="330"/>
      <c r="MZZ57" s="330"/>
      <c r="NAA57" s="330"/>
      <c r="NAB57" s="330"/>
      <c r="NAC57" s="330"/>
      <c r="NAD57" s="330"/>
      <c r="NAE57" s="330"/>
      <c r="NAF57" s="330"/>
      <c r="NAG57" s="328"/>
      <c r="NAH57" s="330"/>
      <c r="NAI57" s="330"/>
      <c r="NAJ57" s="330"/>
      <c r="NAK57" s="330"/>
      <c r="NAL57" s="330"/>
      <c r="NAM57" s="330"/>
      <c r="NAN57" s="330"/>
      <c r="NAO57" s="330"/>
      <c r="NAP57" s="330"/>
      <c r="NAQ57" s="330"/>
      <c r="NAR57" s="330"/>
      <c r="NAS57" s="330"/>
      <c r="NAT57" s="328"/>
      <c r="NAU57" s="330"/>
      <c r="NAV57" s="330"/>
      <c r="NAW57" s="330"/>
      <c r="NAX57" s="330"/>
      <c r="NAY57" s="330"/>
      <c r="NAZ57" s="330"/>
      <c r="NBA57" s="330"/>
      <c r="NBB57" s="330"/>
      <c r="NBC57" s="330"/>
      <c r="NBD57" s="330"/>
      <c r="NBE57" s="330"/>
      <c r="NBF57" s="330"/>
      <c r="NBG57" s="328"/>
      <c r="NBH57" s="330"/>
      <c r="NBI57" s="330"/>
      <c r="NBJ57" s="330"/>
      <c r="NBK57" s="330"/>
      <c r="NBL57" s="330"/>
      <c r="NBM57" s="330"/>
      <c r="NBN57" s="330"/>
      <c r="NBO57" s="330"/>
      <c r="NBP57" s="330"/>
      <c r="NBQ57" s="330"/>
      <c r="NBR57" s="330"/>
      <c r="NBS57" s="330"/>
      <c r="NBT57" s="328"/>
      <c r="NBU57" s="330"/>
      <c r="NBV57" s="330"/>
      <c r="NBW57" s="330"/>
      <c r="NBX57" s="330"/>
      <c r="NBY57" s="330"/>
      <c r="NBZ57" s="330"/>
      <c r="NCA57" s="330"/>
      <c r="NCB57" s="330"/>
      <c r="NCC57" s="330"/>
      <c r="NCD57" s="330"/>
      <c r="NCE57" s="330"/>
      <c r="NCF57" s="330"/>
      <c r="NCG57" s="328"/>
      <c r="NCH57" s="330"/>
      <c r="NCI57" s="330"/>
      <c r="NCJ57" s="330"/>
      <c r="NCK57" s="330"/>
      <c r="NCL57" s="330"/>
      <c r="NCM57" s="330"/>
      <c r="NCN57" s="330"/>
      <c r="NCO57" s="330"/>
      <c r="NCP57" s="330"/>
      <c r="NCQ57" s="330"/>
      <c r="NCR57" s="330"/>
      <c r="NCS57" s="330"/>
      <c r="NCT57" s="328"/>
      <c r="NCU57" s="330"/>
      <c r="NCV57" s="330"/>
      <c r="NCW57" s="330"/>
      <c r="NCX57" s="330"/>
      <c r="NCY57" s="330"/>
      <c r="NCZ57" s="330"/>
      <c r="NDA57" s="330"/>
      <c r="NDB57" s="330"/>
      <c r="NDC57" s="330"/>
      <c r="NDD57" s="330"/>
      <c r="NDE57" s="330"/>
      <c r="NDF57" s="330"/>
      <c r="NDG57" s="328"/>
      <c r="NDH57" s="330"/>
      <c r="NDI57" s="330"/>
      <c r="NDJ57" s="330"/>
      <c r="NDK57" s="330"/>
      <c r="NDL57" s="330"/>
      <c r="NDM57" s="330"/>
      <c r="NDN57" s="330"/>
      <c r="NDO57" s="330"/>
      <c r="NDP57" s="330"/>
      <c r="NDQ57" s="330"/>
      <c r="NDR57" s="330"/>
      <c r="NDS57" s="330"/>
      <c r="NDT57" s="328"/>
      <c r="NDU57" s="330"/>
      <c r="NDV57" s="330"/>
      <c r="NDW57" s="330"/>
      <c r="NDX57" s="330"/>
      <c r="NDY57" s="330"/>
      <c r="NDZ57" s="330"/>
      <c r="NEA57" s="330"/>
      <c r="NEB57" s="330"/>
      <c r="NEC57" s="330"/>
      <c r="NED57" s="330"/>
      <c r="NEE57" s="330"/>
      <c r="NEF57" s="330"/>
      <c r="NEG57" s="328"/>
      <c r="NEH57" s="330"/>
      <c r="NEI57" s="330"/>
      <c r="NEJ57" s="330"/>
      <c r="NEK57" s="330"/>
      <c r="NEL57" s="330"/>
      <c r="NEM57" s="330"/>
      <c r="NEN57" s="330"/>
      <c r="NEO57" s="330"/>
      <c r="NEP57" s="330"/>
      <c r="NEQ57" s="330"/>
      <c r="NER57" s="330"/>
      <c r="NES57" s="330"/>
      <c r="NET57" s="328"/>
      <c r="NEU57" s="330"/>
      <c r="NEV57" s="330"/>
      <c r="NEW57" s="330"/>
      <c r="NEX57" s="330"/>
      <c r="NEY57" s="330"/>
      <c r="NEZ57" s="330"/>
      <c r="NFA57" s="330"/>
      <c r="NFB57" s="330"/>
      <c r="NFC57" s="330"/>
      <c r="NFD57" s="330"/>
      <c r="NFE57" s="330"/>
      <c r="NFF57" s="330"/>
      <c r="NFG57" s="328"/>
      <c r="NFH57" s="330"/>
      <c r="NFI57" s="330"/>
      <c r="NFJ57" s="330"/>
      <c r="NFK57" s="330"/>
      <c r="NFL57" s="330"/>
      <c r="NFM57" s="330"/>
      <c r="NFN57" s="330"/>
      <c r="NFO57" s="330"/>
      <c r="NFP57" s="330"/>
      <c r="NFQ57" s="330"/>
      <c r="NFR57" s="330"/>
      <c r="NFS57" s="330"/>
      <c r="NFT57" s="328"/>
      <c r="NFU57" s="330"/>
      <c r="NFV57" s="330"/>
      <c r="NFW57" s="330"/>
      <c r="NFX57" s="330"/>
      <c r="NFY57" s="330"/>
      <c r="NFZ57" s="330"/>
      <c r="NGA57" s="330"/>
      <c r="NGB57" s="330"/>
      <c r="NGC57" s="330"/>
      <c r="NGD57" s="330"/>
      <c r="NGE57" s="330"/>
      <c r="NGF57" s="330"/>
      <c r="NGG57" s="328"/>
      <c r="NGH57" s="330"/>
      <c r="NGI57" s="330"/>
      <c r="NGJ57" s="330"/>
      <c r="NGK57" s="330"/>
      <c r="NGL57" s="330"/>
      <c r="NGM57" s="330"/>
      <c r="NGN57" s="330"/>
      <c r="NGO57" s="330"/>
      <c r="NGP57" s="330"/>
      <c r="NGQ57" s="330"/>
      <c r="NGR57" s="330"/>
      <c r="NGS57" s="330"/>
      <c r="NGT57" s="328"/>
      <c r="NGU57" s="330"/>
      <c r="NGV57" s="330"/>
      <c r="NGW57" s="330"/>
      <c r="NGX57" s="330"/>
      <c r="NGY57" s="330"/>
      <c r="NGZ57" s="330"/>
      <c r="NHA57" s="330"/>
      <c r="NHB57" s="330"/>
      <c r="NHC57" s="330"/>
      <c r="NHD57" s="330"/>
      <c r="NHE57" s="330"/>
      <c r="NHF57" s="330"/>
      <c r="NHG57" s="328"/>
      <c r="NHH57" s="330"/>
      <c r="NHI57" s="330"/>
      <c r="NHJ57" s="330"/>
      <c r="NHK57" s="330"/>
      <c r="NHL57" s="330"/>
      <c r="NHM57" s="330"/>
      <c r="NHN57" s="330"/>
      <c r="NHO57" s="330"/>
      <c r="NHP57" s="330"/>
      <c r="NHQ57" s="330"/>
      <c r="NHR57" s="330"/>
      <c r="NHS57" s="330"/>
      <c r="NHT57" s="328"/>
      <c r="NHU57" s="330"/>
      <c r="NHV57" s="330"/>
      <c r="NHW57" s="330"/>
      <c r="NHX57" s="330"/>
      <c r="NHY57" s="330"/>
      <c r="NHZ57" s="330"/>
      <c r="NIA57" s="330"/>
      <c r="NIB57" s="330"/>
      <c r="NIC57" s="330"/>
      <c r="NID57" s="330"/>
      <c r="NIE57" s="330"/>
      <c r="NIF57" s="330"/>
      <c r="NIG57" s="328"/>
      <c r="NIH57" s="330"/>
      <c r="NII57" s="330"/>
      <c r="NIJ57" s="330"/>
      <c r="NIK57" s="330"/>
      <c r="NIL57" s="330"/>
      <c r="NIM57" s="330"/>
      <c r="NIN57" s="330"/>
      <c r="NIO57" s="330"/>
      <c r="NIP57" s="330"/>
      <c r="NIQ57" s="330"/>
      <c r="NIR57" s="330"/>
      <c r="NIS57" s="330"/>
      <c r="NIT57" s="328"/>
      <c r="NIU57" s="330"/>
      <c r="NIV57" s="330"/>
      <c r="NIW57" s="330"/>
      <c r="NIX57" s="330"/>
      <c r="NIY57" s="330"/>
      <c r="NIZ57" s="330"/>
      <c r="NJA57" s="330"/>
      <c r="NJB57" s="330"/>
      <c r="NJC57" s="330"/>
      <c r="NJD57" s="330"/>
      <c r="NJE57" s="330"/>
      <c r="NJF57" s="330"/>
      <c r="NJG57" s="328"/>
      <c r="NJH57" s="330"/>
      <c r="NJI57" s="330"/>
      <c r="NJJ57" s="330"/>
      <c r="NJK57" s="330"/>
      <c r="NJL57" s="330"/>
      <c r="NJM57" s="330"/>
      <c r="NJN57" s="330"/>
      <c r="NJO57" s="330"/>
      <c r="NJP57" s="330"/>
      <c r="NJQ57" s="330"/>
      <c r="NJR57" s="330"/>
      <c r="NJS57" s="330"/>
      <c r="NJT57" s="328"/>
      <c r="NJU57" s="330"/>
      <c r="NJV57" s="330"/>
      <c r="NJW57" s="330"/>
      <c r="NJX57" s="330"/>
      <c r="NJY57" s="330"/>
      <c r="NJZ57" s="330"/>
      <c r="NKA57" s="330"/>
      <c r="NKB57" s="330"/>
      <c r="NKC57" s="330"/>
      <c r="NKD57" s="330"/>
      <c r="NKE57" s="330"/>
      <c r="NKF57" s="330"/>
      <c r="NKG57" s="328"/>
      <c r="NKH57" s="330"/>
      <c r="NKI57" s="330"/>
      <c r="NKJ57" s="330"/>
      <c r="NKK57" s="330"/>
      <c r="NKL57" s="330"/>
      <c r="NKM57" s="330"/>
      <c r="NKN57" s="330"/>
      <c r="NKO57" s="330"/>
      <c r="NKP57" s="330"/>
      <c r="NKQ57" s="330"/>
      <c r="NKR57" s="330"/>
      <c r="NKS57" s="330"/>
      <c r="NKT57" s="328"/>
      <c r="NKU57" s="330"/>
      <c r="NKV57" s="330"/>
      <c r="NKW57" s="330"/>
      <c r="NKX57" s="330"/>
      <c r="NKY57" s="330"/>
      <c r="NKZ57" s="330"/>
      <c r="NLA57" s="330"/>
      <c r="NLB57" s="330"/>
      <c r="NLC57" s="330"/>
      <c r="NLD57" s="330"/>
      <c r="NLE57" s="330"/>
      <c r="NLF57" s="330"/>
      <c r="NLG57" s="328"/>
      <c r="NLH57" s="330"/>
      <c r="NLI57" s="330"/>
      <c r="NLJ57" s="330"/>
      <c r="NLK57" s="330"/>
      <c r="NLL57" s="330"/>
      <c r="NLM57" s="330"/>
      <c r="NLN57" s="330"/>
      <c r="NLO57" s="330"/>
      <c r="NLP57" s="330"/>
      <c r="NLQ57" s="330"/>
      <c r="NLR57" s="330"/>
      <c r="NLS57" s="330"/>
      <c r="NLT57" s="328"/>
      <c r="NLU57" s="330"/>
      <c r="NLV57" s="330"/>
      <c r="NLW57" s="330"/>
      <c r="NLX57" s="330"/>
      <c r="NLY57" s="330"/>
      <c r="NLZ57" s="330"/>
      <c r="NMA57" s="330"/>
      <c r="NMB57" s="330"/>
      <c r="NMC57" s="330"/>
      <c r="NMD57" s="330"/>
      <c r="NME57" s="330"/>
      <c r="NMF57" s="330"/>
      <c r="NMG57" s="328"/>
      <c r="NMH57" s="330"/>
      <c r="NMI57" s="330"/>
      <c r="NMJ57" s="330"/>
      <c r="NMK57" s="330"/>
      <c r="NML57" s="330"/>
      <c r="NMM57" s="330"/>
      <c r="NMN57" s="330"/>
      <c r="NMO57" s="330"/>
      <c r="NMP57" s="330"/>
      <c r="NMQ57" s="330"/>
      <c r="NMR57" s="330"/>
      <c r="NMS57" s="330"/>
      <c r="NMT57" s="328"/>
      <c r="NMU57" s="330"/>
      <c r="NMV57" s="330"/>
      <c r="NMW57" s="330"/>
      <c r="NMX57" s="330"/>
      <c r="NMY57" s="330"/>
      <c r="NMZ57" s="330"/>
      <c r="NNA57" s="330"/>
      <c r="NNB57" s="330"/>
      <c r="NNC57" s="330"/>
      <c r="NND57" s="330"/>
      <c r="NNE57" s="330"/>
      <c r="NNF57" s="330"/>
      <c r="NNG57" s="328"/>
      <c r="NNH57" s="330"/>
      <c r="NNI57" s="330"/>
      <c r="NNJ57" s="330"/>
      <c r="NNK57" s="330"/>
      <c r="NNL57" s="330"/>
      <c r="NNM57" s="330"/>
      <c r="NNN57" s="330"/>
      <c r="NNO57" s="330"/>
      <c r="NNP57" s="330"/>
      <c r="NNQ57" s="330"/>
      <c r="NNR57" s="330"/>
      <c r="NNS57" s="330"/>
      <c r="NNT57" s="328"/>
      <c r="NNU57" s="330"/>
      <c r="NNV57" s="330"/>
      <c r="NNW57" s="330"/>
      <c r="NNX57" s="330"/>
      <c r="NNY57" s="330"/>
      <c r="NNZ57" s="330"/>
      <c r="NOA57" s="330"/>
      <c r="NOB57" s="330"/>
      <c r="NOC57" s="330"/>
      <c r="NOD57" s="330"/>
      <c r="NOE57" s="330"/>
      <c r="NOF57" s="330"/>
      <c r="NOG57" s="328"/>
      <c r="NOH57" s="330"/>
      <c r="NOI57" s="330"/>
      <c r="NOJ57" s="330"/>
      <c r="NOK57" s="330"/>
      <c r="NOL57" s="330"/>
      <c r="NOM57" s="330"/>
      <c r="NON57" s="330"/>
      <c r="NOO57" s="330"/>
      <c r="NOP57" s="330"/>
      <c r="NOQ57" s="330"/>
      <c r="NOR57" s="330"/>
      <c r="NOS57" s="330"/>
      <c r="NOT57" s="328"/>
      <c r="NOU57" s="330"/>
      <c r="NOV57" s="330"/>
      <c r="NOW57" s="330"/>
      <c r="NOX57" s="330"/>
      <c r="NOY57" s="330"/>
      <c r="NOZ57" s="330"/>
      <c r="NPA57" s="330"/>
      <c r="NPB57" s="330"/>
      <c r="NPC57" s="330"/>
      <c r="NPD57" s="330"/>
      <c r="NPE57" s="330"/>
      <c r="NPF57" s="330"/>
      <c r="NPG57" s="328"/>
      <c r="NPH57" s="330"/>
      <c r="NPI57" s="330"/>
      <c r="NPJ57" s="330"/>
      <c r="NPK57" s="330"/>
      <c r="NPL57" s="330"/>
      <c r="NPM57" s="330"/>
      <c r="NPN57" s="330"/>
      <c r="NPO57" s="330"/>
      <c r="NPP57" s="330"/>
      <c r="NPQ57" s="330"/>
      <c r="NPR57" s="330"/>
      <c r="NPS57" s="330"/>
      <c r="NPT57" s="328"/>
      <c r="NPU57" s="330"/>
      <c r="NPV57" s="330"/>
      <c r="NPW57" s="330"/>
      <c r="NPX57" s="330"/>
      <c r="NPY57" s="330"/>
      <c r="NPZ57" s="330"/>
      <c r="NQA57" s="330"/>
      <c r="NQB57" s="330"/>
      <c r="NQC57" s="330"/>
      <c r="NQD57" s="330"/>
      <c r="NQE57" s="330"/>
      <c r="NQF57" s="330"/>
      <c r="NQG57" s="328"/>
      <c r="NQH57" s="330"/>
      <c r="NQI57" s="330"/>
      <c r="NQJ57" s="330"/>
      <c r="NQK57" s="330"/>
      <c r="NQL57" s="330"/>
      <c r="NQM57" s="330"/>
      <c r="NQN57" s="330"/>
      <c r="NQO57" s="330"/>
      <c r="NQP57" s="330"/>
      <c r="NQQ57" s="330"/>
      <c r="NQR57" s="330"/>
      <c r="NQS57" s="330"/>
      <c r="NQT57" s="328"/>
      <c r="NQU57" s="330"/>
      <c r="NQV57" s="330"/>
      <c r="NQW57" s="330"/>
      <c r="NQX57" s="330"/>
      <c r="NQY57" s="330"/>
      <c r="NQZ57" s="330"/>
      <c r="NRA57" s="330"/>
      <c r="NRB57" s="330"/>
      <c r="NRC57" s="330"/>
      <c r="NRD57" s="330"/>
      <c r="NRE57" s="330"/>
      <c r="NRF57" s="330"/>
      <c r="NRG57" s="328"/>
      <c r="NRH57" s="330"/>
      <c r="NRI57" s="330"/>
      <c r="NRJ57" s="330"/>
      <c r="NRK57" s="330"/>
      <c r="NRL57" s="330"/>
      <c r="NRM57" s="330"/>
      <c r="NRN57" s="330"/>
      <c r="NRO57" s="330"/>
      <c r="NRP57" s="330"/>
      <c r="NRQ57" s="330"/>
      <c r="NRR57" s="330"/>
      <c r="NRS57" s="330"/>
      <c r="NRT57" s="328"/>
      <c r="NRU57" s="330"/>
      <c r="NRV57" s="330"/>
      <c r="NRW57" s="330"/>
      <c r="NRX57" s="330"/>
      <c r="NRY57" s="330"/>
      <c r="NRZ57" s="330"/>
      <c r="NSA57" s="330"/>
      <c r="NSB57" s="330"/>
      <c r="NSC57" s="330"/>
      <c r="NSD57" s="330"/>
      <c r="NSE57" s="330"/>
      <c r="NSF57" s="330"/>
      <c r="NSG57" s="328"/>
      <c r="NSH57" s="330"/>
      <c r="NSI57" s="330"/>
      <c r="NSJ57" s="330"/>
      <c r="NSK57" s="330"/>
      <c r="NSL57" s="330"/>
      <c r="NSM57" s="330"/>
      <c r="NSN57" s="330"/>
      <c r="NSO57" s="330"/>
      <c r="NSP57" s="330"/>
      <c r="NSQ57" s="330"/>
      <c r="NSR57" s="330"/>
      <c r="NSS57" s="330"/>
      <c r="NST57" s="328"/>
      <c r="NSU57" s="330"/>
      <c r="NSV57" s="330"/>
      <c r="NSW57" s="330"/>
      <c r="NSX57" s="330"/>
      <c r="NSY57" s="330"/>
      <c r="NSZ57" s="330"/>
      <c r="NTA57" s="330"/>
      <c r="NTB57" s="330"/>
      <c r="NTC57" s="330"/>
      <c r="NTD57" s="330"/>
      <c r="NTE57" s="330"/>
      <c r="NTF57" s="330"/>
      <c r="NTG57" s="328"/>
      <c r="NTH57" s="330"/>
      <c r="NTI57" s="330"/>
      <c r="NTJ57" s="330"/>
      <c r="NTK57" s="330"/>
      <c r="NTL57" s="330"/>
      <c r="NTM57" s="330"/>
      <c r="NTN57" s="330"/>
      <c r="NTO57" s="330"/>
      <c r="NTP57" s="330"/>
      <c r="NTQ57" s="330"/>
      <c r="NTR57" s="330"/>
      <c r="NTS57" s="330"/>
      <c r="NTT57" s="328"/>
      <c r="NTU57" s="330"/>
      <c r="NTV57" s="330"/>
      <c r="NTW57" s="330"/>
      <c r="NTX57" s="330"/>
      <c r="NTY57" s="330"/>
      <c r="NTZ57" s="330"/>
      <c r="NUA57" s="330"/>
      <c r="NUB57" s="330"/>
      <c r="NUC57" s="330"/>
      <c r="NUD57" s="330"/>
      <c r="NUE57" s="330"/>
      <c r="NUF57" s="330"/>
      <c r="NUG57" s="328"/>
      <c r="NUH57" s="330"/>
      <c r="NUI57" s="330"/>
      <c r="NUJ57" s="330"/>
      <c r="NUK57" s="330"/>
      <c r="NUL57" s="330"/>
      <c r="NUM57" s="330"/>
      <c r="NUN57" s="330"/>
      <c r="NUO57" s="330"/>
      <c r="NUP57" s="330"/>
      <c r="NUQ57" s="330"/>
      <c r="NUR57" s="330"/>
      <c r="NUS57" s="330"/>
      <c r="NUT57" s="328"/>
      <c r="NUU57" s="330"/>
      <c r="NUV57" s="330"/>
      <c r="NUW57" s="330"/>
      <c r="NUX57" s="330"/>
      <c r="NUY57" s="330"/>
      <c r="NUZ57" s="330"/>
      <c r="NVA57" s="330"/>
      <c r="NVB57" s="330"/>
      <c r="NVC57" s="330"/>
      <c r="NVD57" s="330"/>
      <c r="NVE57" s="330"/>
      <c r="NVF57" s="330"/>
      <c r="NVG57" s="328"/>
      <c r="NVH57" s="330"/>
      <c r="NVI57" s="330"/>
      <c r="NVJ57" s="330"/>
      <c r="NVK57" s="330"/>
      <c r="NVL57" s="330"/>
      <c r="NVM57" s="330"/>
      <c r="NVN57" s="330"/>
      <c r="NVO57" s="330"/>
      <c r="NVP57" s="330"/>
      <c r="NVQ57" s="330"/>
      <c r="NVR57" s="330"/>
      <c r="NVS57" s="330"/>
      <c r="NVT57" s="328"/>
      <c r="NVU57" s="330"/>
      <c r="NVV57" s="330"/>
      <c r="NVW57" s="330"/>
      <c r="NVX57" s="330"/>
      <c r="NVY57" s="330"/>
      <c r="NVZ57" s="330"/>
      <c r="NWA57" s="330"/>
      <c r="NWB57" s="330"/>
      <c r="NWC57" s="330"/>
      <c r="NWD57" s="330"/>
      <c r="NWE57" s="330"/>
      <c r="NWF57" s="330"/>
      <c r="NWG57" s="328"/>
      <c r="NWH57" s="330"/>
      <c r="NWI57" s="330"/>
      <c r="NWJ57" s="330"/>
      <c r="NWK57" s="330"/>
      <c r="NWL57" s="330"/>
      <c r="NWM57" s="330"/>
      <c r="NWN57" s="330"/>
      <c r="NWO57" s="330"/>
      <c r="NWP57" s="330"/>
      <c r="NWQ57" s="330"/>
      <c r="NWR57" s="330"/>
      <c r="NWS57" s="330"/>
      <c r="NWT57" s="328"/>
      <c r="NWU57" s="330"/>
      <c r="NWV57" s="330"/>
      <c r="NWW57" s="330"/>
      <c r="NWX57" s="330"/>
      <c r="NWY57" s="330"/>
      <c r="NWZ57" s="330"/>
      <c r="NXA57" s="330"/>
      <c r="NXB57" s="330"/>
      <c r="NXC57" s="330"/>
      <c r="NXD57" s="330"/>
      <c r="NXE57" s="330"/>
      <c r="NXF57" s="330"/>
      <c r="NXG57" s="328"/>
      <c r="NXH57" s="330"/>
      <c r="NXI57" s="330"/>
      <c r="NXJ57" s="330"/>
      <c r="NXK57" s="330"/>
      <c r="NXL57" s="330"/>
      <c r="NXM57" s="330"/>
      <c r="NXN57" s="330"/>
      <c r="NXO57" s="330"/>
      <c r="NXP57" s="330"/>
      <c r="NXQ57" s="330"/>
      <c r="NXR57" s="330"/>
      <c r="NXS57" s="330"/>
      <c r="NXT57" s="328"/>
      <c r="NXU57" s="330"/>
      <c r="NXV57" s="330"/>
      <c r="NXW57" s="330"/>
      <c r="NXX57" s="330"/>
      <c r="NXY57" s="330"/>
      <c r="NXZ57" s="330"/>
      <c r="NYA57" s="330"/>
      <c r="NYB57" s="330"/>
      <c r="NYC57" s="330"/>
      <c r="NYD57" s="330"/>
      <c r="NYE57" s="330"/>
      <c r="NYF57" s="330"/>
      <c r="NYG57" s="328"/>
      <c r="NYH57" s="330"/>
      <c r="NYI57" s="330"/>
      <c r="NYJ57" s="330"/>
      <c r="NYK57" s="330"/>
      <c r="NYL57" s="330"/>
      <c r="NYM57" s="330"/>
      <c r="NYN57" s="330"/>
      <c r="NYO57" s="330"/>
      <c r="NYP57" s="330"/>
      <c r="NYQ57" s="330"/>
      <c r="NYR57" s="330"/>
      <c r="NYS57" s="330"/>
      <c r="NYT57" s="328"/>
      <c r="NYU57" s="330"/>
      <c r="NYV57" s="330"/>
      <c r="NYW57" s="330"/>
      <c r="NYX57" s="330"/>
      <c r="NYY57" s="330"/>
      <c r="NYZ57" s="330"/>
      <c r="NZA57" s="330"/>
      <c r="NZB57" s="330"/>
      <c r="NZC57" s="330"/>
      <c r="NZD57" s="330"/>
      <c r="NZE57" s="330"/>
      <c r="NZF57" s="330"/>
      <c r="NZG57" s="328"/>
      <c r="NZH57" s="330"/>
      <c r="NZI57" s="330"/>
      <c r="NZJ57" s="330"/>
      <c r="NZK57" s="330"/>
      <c r="NZL57" s="330"/>
      <c r="NZM57" s="330"/>
      <c r="NZN57" s="330"/>
      <c r="NZO57" s="330"/>
      <c r="NZP57" s="330"/>
      <c r="NZQ57" s="330"/>
      <c r="NZR57" s="330"/>
      <c r="NZS57" s="330"/>
      <c r="NZT57" s="328"/>
      <c r="NZU57" s="330"/>
      <c r="NZV57" s="330"/>
      <c r="NZW57" s="330"/>
      <c r="NZX57" s="330"/>
      <c r="NZY57" s="330"/>
      <c r="NZZ57" s="330"/>
      <c r="OAA57" s="330"/>
      <c r="OAB57" s="330"/>
      <c r="OAC57" s="330"/>
      <c r="OAD57" s="330"/>
      <c r="OAE57" s="330"/>
      <c r="OAF57" s="330"/>
      <c r="OAG57" s="328"/>
      <c r="OAH57" s="330"/>
      <c r="OAI57" s="330"/>
      <c r="OAJ57" s="330"/>
      <c r="OAK57" s="330"/>
      <c r="OAL57" s="330"/>
      <c r="OAM57" s="330"/>
      <c r="OAN57" s="330"/>
      <c r="OAO57" s="330"/>
      <c r="OAP57" s="330"/>
      <c r="OAQ57" s="330"/>
      <c r="OAR57" s="330"/>
      <c r="OAS57" s="330"/>
      <c r="OAT57" s="328"/>
      <c r="OAU57" s="330"/>
      <c r="OAV57" s="330"/>
      <c r="OAW57" s="330"/>
      <c r="OAX57" s="330"/>
      <c r="OAY57" s="330"/>
      <c r="OAZ57" s="330"/>
      <c r="OBA57" s="330"/>
      <c r="OBB57" s="330"/>
      <c r="OBC57" s="330"/>
      <c r="OBD57" s="330"/>
      <c r="OBE57" s="330"/>
      <c r="OBF57" s="330"/>
      <c r="OBG57" s="328"/>
      <c r="OBH57" s="330"/>
      <c r="OBI57" s="330"/>
      <c r="OBJ57" s="330"/>
      <c r="OBK57" s="330"/>
      <c r="OBL57" s="330"/>
      <c r="OBM57" s="330"/>
      <c r="OBN57" s="330"/>
      <c r="OBO57" s="330"/>
      <c r="OBP57" s="330"/>
      <c r="OBQ57" s="330"/>
      <c r="OBR57" s="330"/>
      <c r="OBS57" s="330"/>
      <c r="OBT57" s="328"/>
      <c r="OBU57" s="330"/>
      <c r="OBV57" s="330"/>
      <c r="OBW57" s="330"/>
      <c r="OBX57" s="330"/>
      <c r="OBY57" s="330"/>
      <c r="OBZ57" s="330"/>
      <c r="OCA57" s="330"/>
      <c r="OCB57" s="330"/>
      <c r="OCC57" s="330"/>
      <c r="OCD57" s="330"/>
      <c r="OCE57" s="330"/>
      <c r="OCF57" s="330"/>
      <c r="OCG57" s="328"/>
      <c r="OCH57" s="330"/>
      <c r="OCI57" s="330"/>
      <c r="OCJ57" s="330"/>
      <c r="OCK57" s="330"/>
      <c r="OCL57" s="330"/>
      <c r="OCM57" s="330"/>
      <c r="OCN57" s="330"/>
      <c r="OCO57" s="330"/>
      <c r="OCP57" s="330"/>
      <c r="OCQ57" s="330"/>
      <c r="OCR57" s="330"/>
      <c r="OCS57" s="330"/>
      <c r="OCT57" s="328"/>
      <c r="OCU57" s="330"/>
      <c r="OCV57" s="330"/>
      <c r="OCW57" s="330"/>
      <c r="OCX57" s="330"/>
      <c r="OCY57" s="330"/>
      <c r="OCZ57" s="330"/>
      <c r="ODA57" s="330"/>
      <c r="ODB57" s="330"/>
      <c r="ODC57" s="330"/>
      <c r="ODD57" s="330"/>
      <c r="ODE57" s="330"/>
      <c r="ODF57" s="330"/>
      <c r="ODG57" s="328"/>
      <c r="ODH57" s="330"/>
      <c r="ODI57" s="330"/>
      <c r="ODJ57" s="330"/>
      <c r="ODK57" s="330"/>
      <c r="ODL57" s="330"/>
      <c r="ODM57" s="330"/>
      <c r="ODN57" s="330"/>
      <c r="ODO57" s="330"/>
      <c r="ODP57" s="330"/>
      <c r="ODQ57" s="330"/>
      <c r="ODR57" s="330"/>
      <c r="ODS57" s="330"/>
      <c r="ODT57" s="328"/>
      <c r="ODU57" s="330"/>
      <c r="ODV57" s="330"/>
      <c r="ODW57" s="330"/>
      <c r="ODX57" s="330"/>
      <c r="ODY57" s="330"/>
      <c r="ODZ57" s="330"/>
      <c r="OEA57" s="330"/>
      <c r="OEB57" s="330"/>
      <c r="OEC57" s="330"/>
      <c r="OED57" s="330"/>
      <c r="OEE57" s="330"/>
      <c r="OEF57" s="330"/>
      <c r="OEG57" s="328"/>
      <c r="OEH57" s="330"/>
      <c r="OEI57" s="330"/>
      <c r="OEJ57" s="330"/>
      <c r="OEK57" s="330"/>
      <c r="OEL57" s="330"/>
      <c r="OEM57" s="330"/>
      <c r="OEN57" s="330"/>
      <c r="OEO57" s="330"/>
      <c r="OEP57" s="330"/>
      <c r="OEQ57" s="330"/>
      <c r="OER57" s="330"/>
      <c r="OES57" s="330"/>
      <c r="OET57" s="328"/>
      <c r="OEU57" s="330"/>
      <c r="OEV57" s="330"/>
      <c r="OEW57" s="330"/>
      <c r="OEX57" s="330"/>
      <c r="OEY57" s="330"/>
      <c r="OEZ57" s="330"/>
      <c r="OFA57" s="330"/>
      <c r="OFB57" s="330"/>
      <c r="OFC57" s="330"/>
      <c r="OFD57" s="330"/>
      <c r="OFE57" s="330"/>
      <c r="OFF57" s="330"/>
      <c r="OFG57" s="328"/>
      <c r="OFH57" s="330"/>
      <c r="OFI57" s="330"/>
      <c r="OFJ57" s="330"/>
      <c r="OFK57" s="330"/>
      <c r="OFL57" s="330"/>
      <c r="OFM57" s="330"/>
      <c r="OFN57" s="330"/>
      <c r="OFO57" s="330"/>
      <c r="OFP57" s="330"/>
      <c r="OFQ57" s="330"/>
      <c r="OFR57" s="330"/>
      <c r="OFS57" s="330"/>
      <c r="OFT57" s="328"/>
      <c r="OFU57" s="330"/>
      <c r="OFV57" s="330"/>
      <c r="OFW57" s="330"/>
      <c r="OFX57" s="330"/>
      <c r="OFY57" s="330"/>
      <c r="OFZ57" s="330"/>
      <c r="OGA57" s="330"/>
      <c r="OGB57" s="330"/>
      <c r="OGC57" s="330"/>
      <c r="OGD57" s="330"/>
      <c r="OGE57" s="330"/>
      <c r="OGF57" s="330"/>
      <c r="OGG57" s="328"/>
      <c r="OGH57" s="330"/>
      <c r="OGI57" s="330"/>
      <c r="OGJ57" s="330"/>
      <c r="OGK57" s="330"/>
      <c r="OGL57" s="330"/>
      <c r="OGM57" s="330"/>
      <c r="OGN57" s="330"/>
      <c r="OGO57" s="330"/>
      <c r="OGP57" s="330"/>
      <c r="OGQ57" s="330"/>
      <c r="OGR57" s="330"/>
      <c r="OGS57" s="330"/>
      <c r="OGT57" s="328"/>
      <c r="OGU57" s="330"/>
      <c r="OGV57" s="330"/>
      <c r="OGW57" s="330"/>
      <c r="OGX57" s="330"/>
      <c r="OGY57" s="330"/>
      <c r="OGZ57" s="330"/>
      <c r="OHA57" s="330"/>
      <c r="OHB57" s="330"/>
      <c r="OHC57" s="330"/>
      <c r="OHD57" s="330"/>
      <c r="OHE57" s="330"/>
      <c r="OHF57" s="330"/>
      <c r="OHG57" s="328"/>
      <c r="OHH57" s="330"/>
      <c r="OHI57" s="330"/>
      <c r="OHJ57" s="330"/>
      <c r="OHK57" s="330"/>
      <c r="OHL57" s="330"/>
      <c r="OHM57" s="330"/>
      <c r="OHN57" s="330"/>
      <c r="OHO57" s="330"/>
      <c r="OHP57" s="330"/>
      <c r="OHQ57" s="330"/>
      <c r="OHR57" s="330"/>
      <c r="OHS57" s="330"/>
      <c r="OHT57" s="328"/>
      <c r="OHU57" s="330"/>
      <c r="OHV57" s="330"/>
      <c r="OHW57" s="330"/>
      <c r="OHX57" s="330"/>
      <c r="OHY57" s="330"/>
      <c r="OHZ57" s="330"/>
      <c r="OIA57" s="330"/>
      <c r="OIB57" s="330"/>
      <c r="OIC57" s="330"/>
      <c r="OID57" s="330"/>
      <c r="OIE57" s="330"/>
      <c r="OIF57" s="330"/>
      <c r="OIG57" s="328"/>
      <c r="OIH57" s="330"/>
      <c r="OII57" s="330"/>
      <c r="OIJ57" s="330"/>
      <c r="OIK57" s="330"/>
      <c r="OIL57" s="330"/>
      <c r="OIM57" s="330"/>
      <c r="OIN57" s="330"/>
      <c r="OIO57" s="330"/>
      <c r="OIP57" s="330"/>
      <c r="OIQ57" s="330"/>
      <c r="OIR57" s="330"/>
      <c r="OIS57" s="330"/>
      <c r="OIT57" s="328"/>
      <c r="OIU57" s="330"/>
      <c r="OIV57" s="330"/>
      <c r="OIW57" s="330"/>
      <c r="OIX57" s="330"/>
      <c r="OIY57" s="330"/>
      <c r="OIZ57" s="330"/>
      <c r="OJA57" s="330"/>
      <c r="OJB57" s="330"/>
      <c r="OJC57" s="330"/>
      <c r="OJD57" s="330"/>
      <c r="OJE57" s="330"/>
      <c r="OJF57" s="330"/>
      <c r="OJG57" s="328"/>
      <c r="OJH57" s="330"/>
      <c r="OJI57" s="330"/>
      <c r="OJJ57" s="330"/>
      <c r="OJK57" s="330"/>
      <c r="OJL57" s="330"/>
      <c r="OJM57" s="330"/>
      <c r="OJN57" s="330"/>
      <c r="OJO57" s="330"/>
      <c r="OJP57" s="330"/>
      <c r="OJQ57" s="330"/>
      <c r="OJR57" s="330"/>
      <c r="OJS57" s="330"/>
      <c r="OJT57" s="328"/>
      <c r="OJU57" s="330"/>
      <c r="OJV57" s="330"/>
      <c r="OJW57" s="330"/>
      <c r="OJX57" s="330"/>
      <c r="OJY57" s="330"/>
      <c r="OJZ57" s="330"/>
      <c r="OKA57" s="330"/>
      <c r="OKB57" s="330"/>
      <c r="OKC57" s="330"/>
      <c r="OKD57" s="330"/>
      <c r="OKE57" s="330"/>
      <c r="OKF57" s="330"/>
      <c r="OKG57" s="328"/>
      <c r="OKH57" s="330"/>
      <c r="OKI57" s="330"/>
      <c r="OKJ57" s="330"/>
      <c r="OKK57" s="330"/>
      <c r="OKL57" s="330"/>
      <c r="OKM57" s="330"/>
      <c r="OKN57" s="330"/>
      <c r="OKO57" s="330"/>
      <c r="OKP57" s="330"/>
      <c r="OKQ57" s="330"/>
      <c r="OKR57" s="330"/>
      <c r="OKS57" s="330"/>
      <c r="OKT57" s="328"/>
      <c r="OKU57" s="330"/>
      <c r="OKV57" s="330"/>
      <c r="OKW57" s="330"/>
      <c r="OKX57" s="330"/>
      <c r="OKY57" s="330"/>
      <c r="OKZ57" s="330"/>
      <c r="OLA57" s="330"/>
      <c r="OLB57" s="330"/>
      <c r="OLC57" s="330"/>
      <c r="OLD57" s="330"/>
      <c r="OLE57" s="330"/>
      <c r="OLF57" s="330"/>
      <c r="OLG57" s="328"/>
      <c r="OLH57" s="330"/>
      <c r="OLI57" s="330"/>
      <c r="OLJ57" s="330"/>
      <c r="OLK57" s="330"/>
      <c r="OLL57" s="330"/>
      <c r="OLM57" s="330"/>
      <c r="OLN57" s="330"/>
      <c r="OLO57" s="330"/>
      <c r="OLP57" s="330"/>
      <c r="OLQ57" s="330"/>
      <c r="OLR57" s="330"/>
      <c r="OLS57" s="330"/>
      <c r="OLT57" s="328"/>
      <c r="OLU57" s="330"/>
      <c r="OLV57" s="330"/>
      <c r="OLW57" s="330"/>
      <c r="OLX57" s="330"/>
      <c r="OLY57" s="330"/>
      <c r="OLZ57" s="330"/>
      <c r="OMA57" s="330"/>
      <c r="OMB57" s="330"/>
      <c r="OMC57" s="330"/>
      <c r="OMD57" s="330"/>
      <c r="OME57" s="330"/>
      <c r="OMF57" s="330"/>
      <c r="OMG57" s="328"/>
      <c r="OMH57" s="330"/>
      <c r="OMI57" s="330"/>
      <c r="OMJ57" s="330"/>
      <c r="OMK57" s="330"/>
      <c r="OML57" s="330"/>
      <c r="OMM57" s="330"/>
      <c r="OMN57" s="330"/>
      <c r="OMO57" s="330"/>
      <c r="OMP57" s="330"/>
      <c r="OMQ57" s="330"/>
      <c r="OMR57" s="330"/>
      <c r="OMS57" s="330"/>
      <c r="OMT57" s="328"/>
      <c r="OMU57" s="330"/>
      <c r="OMV57" s="330"/>
      <c r="OMW57" s="330"/>
      <c r="OMX57" s="330"/>
      <c r="OMY57" s="330"/>
      <c r="OMZ57" s="330"/>
      <c r="ONA57" s="330"/>
      <c r="ONB57" s="330"/>
      <c r="ONC57" s="330"/>
      <c r="OND57" s="330"/>
      <c r="ONE57" s="330"/>
      <c r="ONF57" s="330"/>
      <c r="ONG57" s="328"/>
      <c r="ONH57" s="330"/>
      <c r="ONI57" s="330"/>
      <c r="ONJ57" s="330"/>
      <c r="ONK57" s="330"/>
      <c r="ONL57" s="330"/>
      <c r="ONM57" s="330"/>
      <c r="ONN57" s="330"/>
      <c r="ONO57" s="330"/>
      <c r="ONP57" s="330"/>
      <c r="ONQ57" s="330"/>
      <c r="ONR57" s="330"/>
      <c r="ONS57" s="330"/>
      <c r="ONT57" s="328"/>
      <c r="ONU57" s="330"/>
      <c r="ONV57" s="330"/>
      <c r="ONW57" s="330"/>
      <c r="ONX57" s="330"/>
      <c r="ONY57" s="330"/>
      <c r="ONZ57" s="330"/>
      <c r="OOA57" s="330"/>
      <c r="OOB57" s="330"/>
      <c r="OOC57" s="330"/>
      <c r="OOD57" s="330"/>
      <c r="OOE57" s="330"/>
      <c r="OOF57" s="330"/>
      <c r="OOG57" s="328"/>
      <c r="OOH57" s="330"/>
      <c r="OOI57" s="330"/>
      <c r="OOJ57" s="330"/>
      <c r="OOK57" s="330"/>
      <c r="OOL57" s="330"/>
      <c r="OOM57" s="330"/>
      <c r="OON57" s="330"/>
      <c r="OOO57" s="330"/>
      <c r="OOP57" s="330"/>
      <c r="OOQ57" s="330"/>
      <c r="OOR57" s="330"/>
      <c r="OOS57" s="330"/>
      <c r="OOT57" s="328"/>
      <c r="OOU57" s="330"/>
      <c r="OOV57" s="330"/>
      <c r="OOW57" s="330"/>
      <c r="OOX57" s="330"/>
      <c r="OOY57" s="330"/>
      <c r="OOZ57" s="330"/>
      <c r="OPA57" s="330"/>
      <c r="OPB57" s="330"/>
      <c r="OPC57" s="330"/>
      <c r="OPD57" s="330"/>
      <c r="OPE57" s="330"/>
      <c r="OPF57" s="330"/>
      <c r="OPG57" s="328"/>
      <c r="OPH57" s="330"/>
      <c r="OPI57" s="330"/>
      <c r="OPJ57" s="330"/>
      <c r="OPK57" s="330"/>
      <c r="OPL57" s="330"/>
      <c r="OPM57" s="330"/>
      <c r="OPN57" s="330"/>
      <c r="OPO57" s="330"/>
      <c r="OPP57" s="330"/>
      <c r="OPQ57" s="330"/>
      <c r="OPR57" s="330"/>
      <c r="OPS57" s="330"/>
      <c r="OPT57" s="328"/>
      <c r="OPU57" s="330"/>
      <c r="OPV57" s="330"/>
      <c r="OPW57" s="330"/>
      <c r="OPX57" s="330"/>
      <c r="OPY57" s="330"/>
      <c r="OPZ57" s="330"/>
      <c r="OQA57" s="330"/>
      <c r="OQB57" s="330"/>
      <c r="OQC57" s="330"/>
      <c r="OQD57" s="330"/>
      <c r="OQE57" s="330"/>
      <c r="OQF57" s="330"/>
      <c r="OQG57" s="328"/>
      <c r="OQH57" s="330"/>
      <c r="OQI57" s="330"/>
      <c r="OQJ57" s="330"/>
      <c r="OQK57" s="330"/>
      <c r="OQL57" s="330"/>
      <c r="OQM57" s="330"/>
      <c r="OQN57" s="330"/>
      <c r="OQO57" s="330"/>
      <c r="OQP57" s="330"/>
      <c r="OQQ57" s="330"/>
      <c r="OQR57" s="330"/>
      <c r="OQS57" s="330"/>
      <c r="OQT57" s="328"/>
      <c r="OQU57" s="330"/>
      <c r="OQV57" s="330"/>
      <c r="OQW57" s="330"/>
      <c r="OQX57" s="330"/>
      <c r="OQY57" s="330"/>
      <c r="OQZ57" s="330"/>
      <c r="ORA57" s="330"/>
      <c r="ORB57" s="330"/>
      <c r="ORC57" s="330"/>
      <c r="ORD57" s="330"/>
      <c r="ORE57" s="330"/>
      <c r="ORF57" s="330"/>
      <c r="ORG57" s="328"/>
      <c r="ORH57" s="330"/>
      <c r="ORI57" s="330"/>
      <c r="ORJ57" s="330"/>
      <c r="ORK57" s="330"/>
      <c r="ORL57" s="330"/>
      <c r="ORM57" s="330"/>
      <c r="ORN57" s="330"/>
      <c r="ORO57" s="330"/>
      <c r="ORP57" s="330"/>
      <c r="ORQ57" s="330"/>
      <c r="ORR57" s="330"/>
      <c r="ORS57" s="330"/>
      <c r="ORT57" s="328"/>
      <c r="ORU57" s="330"/>
      <c r="ORV57" s="330"/>
      <c r="ORW57" s="330"/>
      <c r="ORX57" s="330"/>
      <c r="ORY57" s="330"/>
      <c r="ORZ57" s="330"/>
      <c r="OSA57" s="330"/>
      <c r="OSB57" s="330"/>
      <c r="OSC57" s="330"/>
      <c r="OSD57" s="330"/>
      <c r="OSE57" s="330"/>
      <c r="OSF57" s="330"/>
      <c r="OSG57" s="328"/>
      <c r="OSH57" s="330"/>
      <c r="OSI57" s="330"/>
      <c r="OSJ57" s="330"/>
      <c r="OSK57" s="330"/>
      <c r="OSL57" s="330"/>
      <c r="OSM57" s="330"/>
      <c r="OSN57" s="330"/>
      <c r="OSO57" s="330"/>
      <c r="OSP57" s="330"/>
      <c r="OSQ57" s="330"/>
      <c r="OSR57" s="330"/>
      <c r="OSS57" s="330"/>
      <c r="OST57" s="328"/>
      <c r="OSU57" s="330"/>
      <c r="OSV57" s="330"/>
      <c r="OSW57" s="330"/>
      <c r="OSX57" s="330"/>
      <c r="OSY57" s="330"/>
      <c r="OSZ57" s="330"/>
      <c r="OTA57" s="330"/>
      <c r="OTB57" s="330"/>
      <c r="OTC57" s="330"/>
      <c r="OTD57" s="330"/>
      <c r="OTE57" s="330"/>
      <c r="OTF57" s="330"/>
      <c r="OTG57" s="328"/>
      <c r="OTH57" s="330"/>
      <c r="OTI57" s="330"/>
      <c r="OTJ57" s="330"/>
      <c r="OTK57" s="330"/>
      <c r="OTL57" s="330"/>
      <c r="OTM57" s="330"/>
      <c r="OTN57" s="330"/>
      <c r="OTO57" s="330"/>
      <c r="OTP57" s="330"/>
      <c r="OTQ57" s="330"/>
      <c r="OTR57" s="330"/>
      <c r="OTS57" s="330"/>
      <c r="OTT57" s="328"/>
      <c r="OTU57" s="330"/>
      <c r="OTV57" s="330"/>
      <c r="OTW57" s="330"/>
      <c r="OTX57" s="330"/>
      <c r="OTY57" s="330"/>
      <c r="OTZ57" s="330"/>
      <c r="OUA57" s="330"/>
      <c r="OUB57" s="330"/>
      <c r="OUC57" s="330"/>
      <c r="OUD57" s="330"/>
      <c r="OUE57" s="330"/>
      <c r="OUF57" s="330"/>
      <c r="OUG57" s="328"/>
      <c r="OUH57" s="330"/>
      <c r="OUI57" s="330"/>
      <c r="OUJ57" s="330"/>
      <c r="OUK57" s="330"/>
      <c r="OUL57" s="330"/>
      <c r="OUM57" s="330"/>
      <c r="OUN57" s="330"/>
      <c r="OUO57" s="330"/>
      <c r="OUP57" s="330"/>
      <c r="OUQ57" s="330"/>
      <c r="OUR57" s="330"/>
      <c r="OUS57" s="330"/>
      <c r="OUT57" s="328"/>
      <c r="OUU57" s="330"/>
      <c r="OUV57" s="330"/>
      <c r="OUW57" s="330"/>
      <c r="OUX57" s="330"/>
      <c r="OUY57" s="330"/>
      <c r="OUZ57" s="330"/>
      <c r="OVA57" s="330"/>
      <c r="OVB57" s="330"/>
      <c r="OVC57" s="330"/>
      <c r="OVD57" s="330"/>
      <c r="OVE57" s="330"/>
      <c r="OVF57" s="330"/>
      <c r="OVG57" s="328"/>
      <c r="OVH57" s="330"/>
      <c r="OVI57" s="330"/>
      <c r="OVJ57" s="330"/>
      <c r="OVK57" s="330"/>
      <c r="OVL57" s="330"/>
      <c r="OVM57" s="330"/>
      <c r="OVN57" s="330"/>
      <c r="OVO57" s="330"/>
      <c r="OVP57" s="330"/>
      <c r="OVQ57" s="330"/>
      <c r="OVR57" s="330"/>
      <c r="OVS57" s="330"/>
      <c r="OVT57" s="328"/>
      <c r="OVU57" s="330"/>
      <c r="OVV57" s="330"/>
      <c r="OVW57" s="330"/>
      <c r="OVX57" s="330"/>
      <c r="OVY57" s="330"/>
      <c r="OVZ57" s="330"/>
      <c r="OWA57" s="330"/>
      <c r="OWB57" s="330"/>
      <c r="OWC57" s="330"/>
      <c r="OWD57" s="330"/>
      <c r="OWE57" s="330"/>
      <c r="OWF57" s="330"/>
      <c r="OWG57" s="328"/>
      <c r="OWH57" s="330"/>
      <c r="OWI57" s="330"/>
      <c r="OWJ57" s="330"/>
      <c r="OWK57" s="330"/>
      <c r="OWL57" s="330"/>
      <c r="OWM57" s="330"/>
      <c r="OWN57" s="330"/>
      <c r="OWO57" s="330"/>
      <c r="OWP57" s="330"/>
      <c r="OWQ57" s="330"/>
      <c r="OWR57" s="330"/>
      <c r="OWS57" s="330"/>
      <c r="OWT57" s="328"/>
      <c r="OWU57" s="330"/>
      <c r="OWV57" s="330"/>
      <c r="OWW57" s="330"/>
      <c r="OWX57" s="330"/>
      <c r="OWY57" s="330"/>
      <c r="OWZ57" s="330"/>
      <c r="OXA57" s="330"/>
      <c r="OXB57" s="330"/>
      <c r="OXC57" s="330"/>
      <c r="OXD57" s="330"/>
      <c r="OXE57" s="330"/>
      <c r="OXF57" s="330"/>
      <c r="OXG57" s="328"/>
      <c r="OXH57" s="330"/>
      <c r="OXI57" s="330"/>
      <c r="OXJ57" s="330"/>
      <c r="OXK57" s="330"/>
      <c r="OXL57" s="330"/>
      <c r="OXM57" s="330"/>
      <c r="OXN57" s="330"/>
      <c r="OXO57" s="330"/>
      <c r="OXP57" s="330"/>
      <c r="OXQ57" s="330"/>
      <c r="OXR57" s="330"/>
      <c r="OXS57" s="330"/>
      <c r="OXT57" s="328"/>
      <c r="OXU57" s="330"/>
      <c r="OXV57" s="330"/>
      <c r="OXW57" s="330"/>
      <c r="OXX57" s="330"/>
      <c r="OXY57" s="330"/>
      <c r="OXZ57" s="330"/>
      <c r="OYA57" s="330"/>
      <c r="OYB57" s="330"/>
      <c r="OYC57" s="330"/>
      <c r="OYD57" s="330"/>
      <c r="OYE57" s="330"/>
      <c r="OYF57" s="330"/>
      <c r="OYG57" s="328"/>
      <c r="OYH57" s="330"/>
      <c r="OYI57" s="330"/>
      <c r="OYJ57" s="330"/>
      <c r="OYK57" s="330"/>
      <c r="OYL57" s="330"/>
      <c r="OYM57" s="330"/>
      <c r="OYN57" s="330"/>
      <c r="OYO57" s="330"/>
      <c r="OYP57" s="330"/>
      <c r="OYQ57" s="330"/>
      <c r="OYR57" s="330"/>
      <c r="OYS57" s="330"/>
      <c r="OYT57" s="328"/>
      <c r="OYU57" s="330"/>
      <c r="OYV57" s="330"/>
      <c r="OYW57" s="330"/>
      <c r="OYX57" s="330"/>
      <c r="OYY57" s="330"/>
      <c r="OYZ57" s="330"/>
      <c r="OZA57" s="330"/>
      <c r="OZB57" s="330"/>
      <c r="OZC57" s="330"/>
      <c r="OZD57" s="330"/>
      <c r="OZE57" s="330"/>
      <c r="OZF57" s="330"/>
      <c r="OZG57" s="328"/>
      <c r="OZH57" s="330"/>
      <c r="OZI57" s="330"/>
      <c r="OZJ57" s="330"/>
      <c r="OZK57" s="330"/>
      <c r="OZL57" s="330"/>
      <c r="OZM57" s="330"/>
      <c r="OZN57" s="330"/>
      <c r="OZO57" s="330"/>
      <c r="OZP57" s="330"/>
      <c r="OZQ57" s="330"/>
      <c r="OZR57" s="330"/>
      <c r="OZS57" s="330"/>
      <c r="OZT57" s="328"/>
      <c r="OZU57" s="330"/>
      <c r="OZV57" s="330"/>
      <c r="OZW57" s="330"/>
      <c r="OZX57" s="330"/>
      <c r="OZY57" s="330"/>
      <c r="OZZ57" s="330"/>
      <c r="PAA57" s="330"/>
      <c r="PAB57" s="330"/>
      <c r="PAC57" s="330"/>
      <c r="PAD57" s="330"/>
      <c r="PAE57" s="330"/>
      <c r="PAF57" s="330"/>
      <c r="PAG57" s="328"/>
      <c r="PAH57" s="330"/>
      <c r="PAI57" s="330"/>
      <c r="PAJ57" s="330"/>
      <c r="PAK57" s="330"/>
      <c r="PAL57" s="330"/>
      <c r="PAM57" s="330"/>
      <c r="PAN57" s="330"/>
      <c r="PAO57" s="330"/>
      <c r="PAP57" s="330"/>
      <c r="PAQ57" s="330"/>
      <c r="PAR57" s="330"/>
      <c r="PAS57" s="330"/>
      <c r="PAT57" s="328"/>
      <c r="PAU57" s="330"/>
      <c r="PAV57" s="330"/>
      <c r="PAW57" s="330"/>
      <c r="PAX57" s="330"/>
      <c r="PAY57" s="330"/>
      <c r="PAZ57" s="330"/>
      <c r="PBA57" s="330"/>
      <c r="PBB57" s="330"/>
      <c r="PBC57" s="330"/>
      <c r="PBD57" s="330"/>
      <c r="PBE57" s="330"/>
      <c r="PBF57" s="330"/>
      <c r="PBG57" s="328"/>
      <c r="PBH57" s="330"/>
      <c r="PBI57" s="330"/>
      <c r="PBJ57" s="330"/>
      <c r="PBK57" s="330"/>
      <c r="PBL57" s="330"/>
      <c r="PBM57" s="330"/>
      <c r="PBN57" s="330"/>
      <c r="PBO57" s="330"/>
      <c r="PBP57" s="330"/>
      <c r="PBQ57" s="330"/>
      <c r="PBR57" s="330"/>
      <c r="PBS57" s="330"/>
      <c r="PBT57" s="328"/>
      <c r="PBU57" s="330"/>
      <c r="PBV57" s="330"/>
      <c r="PBW57" s="330"/>
      <c r="PBX57" s="330"/>
      <c r="PBY57" s="330"/>
      <c r="PBZ57" s="330"/>
      <c r="PCA57" s="330"/>
      <c r="PCB57" s="330"/>
      <c r="PCC57" s="330"/>
      <c r="PCD57" s="330"/>
      <c r="PCE57" s="330"/>
      <c r="PCF57" s="330"/>
      <c r="PCG57" s="328"/>
      <c r="PCH57" s="330"/>
      <c r="PCI57" s="330"/>
      <c r="PCJ57" s="330"/>
      <c r="PCK57" s="330"/>
      <c r="PCL57" s="330"/>
      <c r="PCM57" s="330"/>
      <c r="PCN57" s="330"/>
      <c r="PCO57" s="330"/>
      <c r="PCP57" s="330"/>
      <c r="PCQ57" s="330"/>
      <c r="PCR57" s="330"/>
      <c r="PCS57" s="330"/>
      <c r="PCT57" s="328"/>
      <c r="PCU57" s="330"/>
      <c r="PCV57" s="330"/>
      <c r="PCW57" s="330"/>
      <c r="PCX57" s="330"/>
      <c r="PCY57" s="330"/>
      <c r="PCZ57" s="330"/>
      <c r="PDA57" s="330"/>
      <c r="PDB57" s="330"/>
      <c r="PDC57" s="330"/>
      <c r="PDD57" s="330"/>
      <c r="PDE57" s="330"/>
      <c r="PDF57" s="330"/>
      <c r="PDG57" s="328"/>
      <c r="PDH57" s="330"/>
      <c r="PDI57" s="330"/>
      <c r="PDJ57" s="330"/>
      <c r="PDK57" s="330"/>
      <c r="PDL57" s="330"/>
      <c r="PDM57" s="330"/>
      <c r="PDN57" s="330"/>
      <c r="PDO57" s="330"/>
      <c r="PDP57" s="330"/>
      <c r="PDQ57" s="330"/>
      <c r="PDR57" s="330"/>
      <c r="PDS57" s="330"/>
      <c r="PDT57" s="328"/>
      <c r="PDU57" s="330"/>
      <c r="PDV57" s="330"/>
      <c r="PDW57" s="330"/>
      <c r="PDX57" s="330"/>
      <c r="PDY57" s="330"/>
      <c r="PDZ57" s="330"/>
      <c r="PEA57" s="330"/>
      <c r="PEB57" s="330"/>
      <c r="PEC57" s="330"/>
      <c r="PED57" s="330"/>
      <c r="PEE57" s="330"/>
      <c r="PEF57" s="330"/>
      <c r="PEG57" s="328"/>
      <c r="PEH57" s="330"/>
      <c r="PEI57" s="330"/>
      <c r="PEJ57" s="330"/>
      <c r="PEK57" s="330"/>
      <c r="PEL57" s="330"/>
      <c r="PEM57" s="330"/>
      <c r="PEN57" s="330"/>
      <c r="PEO57" s="330"/>
      <c r="PEP57" s="330"/>
      <c r="PEQ57" s="330"/>
      <c r="PER57" s="330"/>
      <c r="PES57" s="330"/>
      <c r="PET57" s="328"/>
      <c r="PEU57" s="330"/>
      <c r="PEV57" s="330"/>
      <c r="PEW57" s="330"/>
      <c r="PEX57" s="330"/>
      <c r="PEY57" s="330"/>
      <c r="PEZ57" s="330"/>
      <c r="PFA57" s="330"/>
      <c r="PFB57" s="330"/>
      <c r="PFC57" s="330"/>
      <c r="PFD57" s="330"/>
      <c r="PFE57" s="330"/>
      <c r="PFF57" s="330"/>
      <c r="PFG57" s="328"/>
      <c r="PFH57" s="330"/>
      <c r="PFI57" s="330"/>
      <c r="PFJ57" s="330"/>
      <c r="PFK57" s="330"/>
      <c r="PFL57" s="330"/>
      <c r="PFM57" s="330"/>
      <c r="PFN57" s="330"/>
      <c r="PFO57" s="330"/>
      <c r="PFP57" s="330"/>
      <c r="PFQ57" s="330"/>
      <c r="PFR57" s="330"/>
      <c r="PFS57" s="330"/>
      <c r="PFT57" s="328"/>
      <c r="PFU57" s="330"/>
      <c r="PFV57" s="330"/>
      <c r="PFW57" s="330"/>
      <c r="PFX57" s="330"/>
      <c r="PFY57" s="330"/>
      <c r="PFZ57" s="330"/>
      <c r="PGA57" s="330"/>
      <c r="PGB57" s="330"/>
      <c r="PGC57" s="330"/>
      <c r="PGD57" s="330"/>
      <c r="PGE57" s="330"/>
      <c r="PGF57" s="330"/>
      <c r="PGG57" s="328"/>
      <c r="PGH57" s="330"/>
      <c r="PGI57" s="330"/>
      <c r="PGJ57" s="330"/>
      <c r="PGK57" s="330"/>
      <c r="PGL57" s="330"/>
      <c r="PGM57" s="330"/>
      <c r="PGN57" s="330"/>
      <c r="PGO57" s="330"/>
      <c r="PGP57" s="330"/>
      <c r="PGQ57" s="330"/>
      <c r="PGR57" s="330"/>
      <c r="PGS57" s="330"/>
      <c r="PGT57" s="328"/>
      <c r="PGU57" s="330"/>
      <c r="PGV57" s="330"/>
      <c r="PGW57" s="330"/>
      <c r="PGX57" s="330"/>
      <c r="PGY57" s="330"/>
      <c r="PGZ57" s="330"/>
      <c r="PHA57" s="330"/>
      <c r="PHB57" s="330"/>
      <c r="PHC57" s="330"/>
      <c r="PHD57" s="330"/>
      <c r="PHE57" s="330"/>
      <c r="PHF57" s="330"/>
      <c r="PHG57" s="328"/>
      <c r="PHH57" s="330"/>
      <c r="PHI57" s="330"/>
      <c r="PHJ57" s="330"/>
      <c r="PHK57" s="330"/>
      <c r="PHL57" s="330"/>
      <c r="PHM57" s="330"/>
      <c r="PHN57" s="330"/>
      <c r="PHO57" s="330"/>
      <c r="PHP57" s="330"/>
      <c r="PHQ57" s="330"/>
      <c r="PHR57" s="330"/>
      <c r="PHS57" s="330"/>
      <c r="PHT57" s="328"/>
      <c r="PHU57" s="330"/>
      <c r="PHV57" s="330"/>
      <c r="PHW57" s="330"/>
      <c r="PHX57" s="330"/>
      <c r="PHY57" s="330"/>
      <c r="PHZ57" s="330"/>
      <c r="PIA57" s="330"/>
      <c r="PIB57" s="330"/>
      <c r="PIC57" s="330"/>
      <c r="PID57" s="330"/>
      <c r="PIE57" s="330"/>
      <c r="PIF57" s="330"/>
      <c r="PIG57" s="328"/>
      <c r="PIH57" s="330"/>
      <c r="PII57" s="330"/>
      <c r="PIJ57" s="330"/>
      <c r="PIK57" s="330"/>
      <c r="PIL57" s="330"/>
      <c r="PIM57" s="330"/>
      <c r="PIN57" s="330"/>
      <c r="PIO57" s="330"/>
      <c r="PIP57" s="330"/>
      <c r="PIQ57" s="330"/>
      <c r="PIR57" s="330"/>
      <c r="PIS57" s="330"/>
      <c r="PIT57" s="328"/>
      <c r="PIU57" s="330"/>
      <c r="PIV57" s="330"/>
      <c r="PIW57" s="330"/>
      <c r="PIX57" s="330"/>
      <c r="PIY57" s="330"/>
      <c r="PIZ57" s="330"/>
      <c r="PJA57" s="330"/>
      <c r="PJB57" s="330"/>
      <c r="PJC57" s="330"/>
      <c r="PJD57" s="330"/>
      <c r="PJE57" s="330"/>
      <c r="PJF57" s="330"/>
      <c r="PJG57" s="328"/>
      <c r="PJH57" s="330"/>
      <c r="PJI57" s="330"/>
      <c r="PJJ57" s="330"/>
      <c r="PJK57" s="330"/>
      <c r="PJL57" s="330"/>
      <c r="PJM57" s="330"/>
      <c r="PJN57" s="330"/>
      <c r="PJO57" s="330"/>
      <c r="PJP57" s="330"/>
      <c r="PJQ57" s="330"/>
      <c r="PJR57" s="330"/>
      <c r="PJS57" s="330"/>
      <c r="PJT57" s="328"/>
      <c r="PJU57" s="330"/>
      <c r="PJV57" s="330"/>
      <c r="PJW57" s="330"/>
      <c r="PJX57" s="330"/>
      <c r="PJY57" s="330"/>
      <c r="PJZ57" s="330"/>
      <c r="PKA57" s="330"/>
      <c r="PKB57" s="330"/>
      <c r="PKC57" s="330"/>
      <c r="PKD57" s="330"/>
      <c r="PKE57" s="330"/>
      <c r="PKF57" s="330"/>
      <c r="PKG57" s="328"/>
      <c r="PKH57" s="330"/>
      <c r="PKI57" s="330"/>
      <c r="PKJ57" s="330"/>
      <c r="PKK57" s="330"/>
      <c r="PKL57" s="330"/>
      <c r="PKM57" s="330"/>
      <c r="PKN57" s="330"/>
      <c r="PKO57" s="330"/>
      <c r="PKP57" s="330"/>
      <c r="PKQ57" s="330"/>
      <c r="PKR57" s="330"/>
      <c r="PKS57" s="330"/>
      <c r="PKT57" s="328"/>
      <c r="PKU57" s="330"/>
      <c r="PKV57" s="330"/>
      <c r="PKW57" s="330"/>
      <c r="PKX57" s="330"/>
      <c r="PKY57" s="330"/>
      <c r="PKZ57" s="330"/>
      <c r="PLA57" s="330"/>
      <c r="PLB57" s="330"/>
      <c r="PLC57" s="330"/>
      <c r="PLD57" s="330"/>
      <c r="PLE57" s="330"/>
      <c r="PLF57" s="330"/>
      <c r="PLG57" s="328"/>
      <c r="PLH57" s="330"/>
      <c r="PLI57" s="330"/>
      <c r="PLJ57" s="330"/>
      <c r="PLK57" s="330"/>
      <c r="PLL57" s="330"/>
      <c r="PLM57" s="330"/>
      <c r="PLN57" s="330"/>
      <c r="PLO57" s="330"/>
      <c r="PLP57" s="330"/>
      <c r="PLQ57" s="330"/>
      <c r="PLR57" s="330"/>
      <c r="PLS57" s="330"/>
      <c r="PLT57" s="328"/>
      <c r="PLU57" s="330"/>
      <c r="PLV57" s="330"/>
      <c r="PLW57" s="330"/>
      <c r="PLX57" s="330"/>
      <c r="PLY57" s="330"/>
      <c r="PLZ57" s="330"/>
      <c r="PMA57" s="330"/>
      <c r="PMB57" s="330"/>
      <c r="PMC57" s="330"/>
      <c r="PMD57" s="330"/>
      <c r="PME57" s="330"/>
      <c r="PMF57" s="330"/>
      <c r="PMG57" s="328"/>
      <c r="PMH57" s="330"/>
      <c r="PMI57" s="330"/>
      <c r="PMJ57" s="330"/>
      <c r="PMK57" s="330"/>
      <c r="PML57" s="330"/>
      <c r="PMM57" s="330"/>
      <c r="PMN57" s="330"/>
      <c r="PMO57" s="330"/>
      <c r="PMP57" s="330"/>
      <c r="PMQ57" s="330"/>
      <c r="PMR57" s="330"/>
      <c r="PMS57" s="330"/>
      <c r="PMT57" s="328"/>
      <c r="PMU57" s="330"/>
      <c r="PMV57" s="330"/>
      <c r="PMW57" s="330"/>
      <c r="PMX57" s="330"/>
      <c r="PMY57" s="330"/>
      <c r="PMZ57" s="330"/>
      <c r="PNA57" s="330"/>
      <c r="PNB57" s="330"/>
      <c r="PNC57" s="330"/>
      <c r="PND57" s="330"/>
      <c r="PNE57" s="330"/>
      <c r="PNF57" s="330"/>
      <c r="PNG57" s="328"/>
      <c r="PNH57" s="330"/>
      <c r="PNI57" s="330"/>
      <c r="PNJ57" s="330"/>
      <c r="PNK57" s="330"/>
      <c r="PNL57" s="330"/>
      <c r="PNM57" s="330"/>
      <c r="PNN57" s="330"/>
      <c r="PNO57" s="330"/>
      <c r="PNP57" s="330"/>
      <c r="PNQ57" s="330"/>
      <c r="PNR57" s="330"/>
      <c r="PNS57" s="330"/>
      <c r="PNT57" s="328"/>
      <c r="PNU57" s="330"/>
      <c r="PNV57" s="330"/>
      <c r="PNW57" s="330"/>
      <c r="PNX57" s="330"/>
      <c r="PNY57" s="330"/>
      <c r="PNZ57" s="330"/>
      <c r="POA57" s="330"/>
      <c r="POB57" s="330"/>
      <c r="POC57" s="330"/>
      <c r="POD57" s="330"/>
      <c r="POE57" s="330"/>
      <c r="POF57" s="330"/>
      <c r="POG57" s="328"/>
      <c r="POH57" s="330"/>
      <c r="POI57" s="330"/>
      <c r="POJ57" s="330"/>
      <c r="POK57" s="330"/>
      <c r="POL57" s="330"/>
      <c r="POM57" s="330"/>
      <c r="PON57" s="330"/>
      <c r="POO57" s="330"/>
      <c r="POP57" s="330"/>
      <c r="POQ57" s="330"/>
      <c r="POR57" s="330"/>
      <c r="POS57" s="330"/>
      <c r="POT57" s="328"/>
      <c r="POU57" s="330"/>
      <c r="POV57" s="330"/>
      <c r="POW57" s="330"/>
      <c r="POX57" s="330"/>
      <c r="POY57" s="330"/>
      <c r="POZ57" s="330"/>
      <c r="PPA57" s="330"/>
      <c r="PPB57" s="330"/>
      <c r="PPC57" s="330"/>
      <c r="PPD57" s="330"/>
      <c r="PPE57" s="330"/>
      <c r="PPF57" s="330"/>
      <c r="PPG57" s="328"/>
      <c r="PPH57" s="330"/>
      <c r="PPI57" s="330"/>
      <c r="PPJ57" s="330"/>
      <c r="PPK57" s="330"/>
      <c r="PPL57" s="330"/>
      <c r="PPM57" s="330"/>
      <c r="PPN57" s="330"/>
      <c r="PPO57" s="330"/>
      <c r="PPP57" s="330"/>
      <c r="PPQ57" s="330"/>
      <c r="PPR57" s="330"/>
      <c r="PPS57" s="330"/>
      <c r="PPT57" s="328"/>
      <c r="PPU57" s="330"/>
      <c r="PPV57" s="330"/>
      <c r="PPW57" s="330"/>
      <c r="PPX57" s="330"/>
      <c r="PPY57" s="330"/>
      <c r="PPZ57" s="330"/>
      <c r="PQA57" s="330"/>
      <c r="PQB57" s="330"/>
      <c r="PQC57" s="330"/>
      <c r="PQD57" s="330"/>
      <c r="PQE57" s="330"/>
      <c r="PQF57" s="330"/>
      <c r="PQG57" s="328"/>
      <c r="PQH57" s="330"/>
      <c r="PQI57" s="330"/>
      <c r="PQJ57" s="330"/>
      <c r="PQK57" s="330"/>
      <c r="PQL57" s="330"/>
      <c r="PQM57" s="330"/>
      <c r="PQN57" s="330"/>
      <c r="PQO57" s="330"/>
      <c r="PQP57" s="330"/>
      <c r="PQQ57" s="330"/>
      <c r="PQR57" s="330"/>
      <c r="PQS57" s="330"/>
      <c r="PQT57" s="328"/>
      <c r="PQU57" s="330"/>
      <c r="PQV57" s="330"/>
      <c r="PQW57" s="330"/>
      <c r="PQX57" s="330"/>
      <c r="PQY57" s="330"/>
      <c r="PQZ57" s="330"/>
      <c r="PRA57" s="330"/>
      <c r="PRB57" s="330"/>
      <c r="PRC57" s="330"/>
      <c r="PRD57" s="330"/>
      <c r="PRE57" s="330"/>
      <c r="PRF57" s="330"/>
      <c r="PRG57" s="328"/>
      <c r="PRH57" s="330"/>
      <c r="PRI57" s="330"/>
      <c r="PRJ57" s="330"/>
      <c r="PRK57" s="330"/>
      <c r="PRL57" s="330"/>
      <c r="PRM57" s="330"/>
      <c r="PRN57" s="330"/>
      <c r="PRO57" s="330"/>
      <c r="PRP57" s="330"/>
      <c r="PRQ57" s="330"/>
      <c r="PRR57" s="330"/>
      <c r="PRS57" s="330"/>
      <c r="PRT57" s="328"/>
      <c r="PRU57" s="330"/>
      <c r="PRV57" s="330"/>
      <c r="PRW57" s="330"/>
      <c r="PRX57" s="330"/>
      <c r="PRY57" s="330"/>
      <c r="PRZ57" s="330"/>
      <c r="PSA57" s="330"/>
      <c r="PSB57" s="330"/>
      <c r="PSC57" s="330"/>
      <c r="PSD57" s="330"/>
      <c r="PSE57" s="330"/>
      <c r="PSF57" s="330"/>
      <c r="PSG57" s="328"/>
      <c r="PSH57" s="330"/>
      <c r="PSI57" s="330"/>
      <c r="PSJ57" s="330"/>
      <c r="PSK57" s="330"/>
      <c r="PSL57" s="330"/>
      <c r="PSM57" s="330"/>
      <c r="PSN57" s="330"/>
      <c r="PSO57" s="330"/>
      <c r="PSP57" s="330"/>
      <c r="PSQ57" s="330"/>
      <c r="PSR57" s="330"/>
      <c r="PSS57" s="330"/>
      <c r="PST57" s="328"/>
      <c r="PSU57" s="330"/>
      <c r="PSV57" s="330"/>
      <c r="PSW57" s="330"/>
      <c r="PSX57" s="330"/>
      <c r="PSY57" s="330"/>
      <c r="PSZ57" s="330"/>
      <c r="PTA57" s="330"/>
      <c r="PTB57" s="330"/>
      <c r="PTC57" s="330"/>
      <c r="PTD57" s="330"/>
      <c r="PTE57" s="330"/>
      <c r="PTF57" s="330"/>
      <c r="PTG57" s="328"/>
      <c r="PTH57" s="330"/>
      <c r="PTI57" s="330"/>
      <c r="PTJ57" s="330"/>
      <c r="PTK57" s="330"/>
      <c r="PTL57" s="330"/>
      <c r="PTM57" s="330"/>
      <c r="PTN57" s="330"/>
      <c r="PTO57" s="330"/>
      <c r="PTP57" s="330"/>
      <c r="PTQ57" s="330"/>
      <c r="PTR57" s="330"/>
      <c r="PTS57" s="330"/>
      <c r="PTT57" s="328"/>
      <c r="PTU57" s="330"/>
      <c r="PTV57" s="330"/>
      <c r="PTW57" s="330"/>
      <c r="PTX57" s="330"/>
      <c r="PTY57" s="330"/>
      <c r="PTZ57" s="330"/>
      <c r="PUA57" s="330"/>
      <c r="PUB57" s="330"/>
      <c r="PUC57" s="330"/>
      <c r="PUD57" s="330"/>
      <c r="PUE57" s="330"/>
      <c r="PUF57" s="330"/>
      <c r="PUG57" s="328"/>
      <c r="PUH57" s="330"/>
      <c r="PUI57" s="330"/>
      <c r="PUJ57" s="330"/>
      <c r="PUK57" s="330"/>
      <c r="PUL57" s="330"/>
      <c r="PUM57" s="330"/>
      <c r="PUN57" s="330"/>
      <c r="PUO57" s="330"/>
      <c r="PUP57" s="330"/>
      <c r="PUQ57" s="330"/>
      <c r="PUR57" s="330"/>
      <c r="PUS57" s="330"/>
      <c r="PUT57" s="328"/>
      <c r="PUU57" s="330"/>
      <c r="PUV57" s="330"/>
      <c r="PUW57" s="330"/>
      <c r="PUX57" s="330"/>
      <c r="PUY57" s="330"/>
      <c r="PUZ57" s="330"/>
      <c r="PVA57" s="330"/>
      <c r="PVB57" s="330"/>
      <c r="PVC57" s="330"/>
      <c r="PVD57" s="330"/>
      <c r="PVE57" s="330"/>
      <c r="PVF57" s="330"/>
      <c r="PVG57" s="328"/>
      <c r="PVH57" s="330"/>
      <c r="PVI57" s="330"/>
      <c r="PVJ57" s="330"/>
      <c r="PVK57" s="330"/>
      <c r="PVL57" s="330"/>
      <c r="PVM57" s="330"/>
      <c r="PVN57" s="330"/>
      <c r="PVO57" s="330"/>
      <c r="PVP57" s="330"/>
      <c r="PVQ57" s="330"/>
      <c r="PVR57" s="330"/>
      <c r="PVS57" s="330"/>
      <c r="PVT57" s="328"/>
      <c r="PVU57" s="330"/>
      <c r="PVV57" s="330"/>
      <c r="PVW57" s="330"/>
      <c r="PVX57" s="330"/>
      <c r="PVY57" s="330"/>
      <c r="PVZ57" s="330"/>
      <c r="PWA57" s="330"/>
      <c r="PWB57" s="330"/>
      <c r="PWC57" s="330"/>
      <c r="PWD57" s="330"/>
      <c r="PWE57" s="330"/>
      <c r="PWF57" s="330"/>
      <c r="PWG57" s="328"/>
      <c r="PWH57" s="330"/>
      <c r="PWI57" s="330"/>
      <c r="PWJ57" s="330"/>
      <c r="PWK57" s="330"/>
      <c r="PWL57" s="330"/>
      <c r="PWM57" s="330"/>
      <c r="PWN57" s="330"/>
      <c r="PWO57" s="330"/>
      <c r="PWP57" s="330"/>
      <c r="PWQ57" s="330"/>
      <c r="PWR57" s="330"/>
      <c r="PWS57" s="330"/>
      <c r="PWT57" s="328"/>
      <c r="PWU57" s="330"/>
      <c r="PWV57" s="330"/>
      <c r="PWW57" s="330"/>
      <c r="PWX57" s="330"/>
      <c r="PWY57" s="330"/>
      <c r="PWZ57" s="330"/>
      <c r="PXA57" s="330"/>
      <c r="PXB57" s="330"/>
      <c r="PXC57" s="330"/>
      <c r="PXD57" s="330"/>
      <c r="PXE57" s="330"/>
      <c r="PXF57" s="330"/>
      <c r="PXG57" s="328"/>
      <c r="PXH57" s="330"/>
      <c r="PXI57" s="330"/>
      <c r="PXJ57" s="330"/>
      <c r="PXK57" s="330"/>
      <c r="PXL57" s="330"/>
      <c r="PXM57" s="330"/>
      <c r="PXN57" s="330"/>
      <c r="PXO57" s="330"/>
      <c r="PXP57" s="330"/>
      <c r="PXQ57" s="330"/>
      <c r="PXR57" s="330"/>
      <c r="PXS57" s="330"/>
      <c r="PXT57" s="328"/>
      <c r="PXU57" s="330"/>
      <c r="PXV57" s="330"/>
      <c r="PXW57" s="330"/>
      <c r="PXX57" s="330"/>
      <c r="PXY57" s="330"/>
      <c r="PXZ57" s="330"/>
      <c r="PYA57" s="330"/>
      <c r="PYB57" s="330"/>
      <c r="PYC57" s="330"/>
      <c r="PYD57" s="330"/>
      <c r="PYE57" s="330"/>
      <c r="PYF57" s="330"/>
      <c r="PYG57" s="328"/>
      <c r="PYH57" s="330"/>
      <c r="PYI57" s="330"/>
      <c r="PYJ57" s="330"/>
      <c r="PYK57" s="330"/>
      <c r="PYL57" s="330"/>
      <c r="PYM57" s="330"/>
      <c r="PYN57" s="330"/>
      <c r="PYO57" s="330"/>
      <c r="PYP57" s="330"/>
      <c r="PYQ57" s="330"/>
      <c r="PYR57" s="330"/>
      <c r="PYS57" s="330"/>
      <c r="PYT57" s="328"/>
      <c r="PYU57" s="330"/>
      <c r="PYV57" s="330"/>
      <c r="PYW57" s="330"/>
      <c r="PYX57" s="330"/>
      <c r="PYY57" s="330"/>
      <c r="PYZ57" s="330"/>
      <c r="PZA57" s="330"/>
      <c r="PZB57" s="330"/>
      <c r="PZC57" s="330"/>
      <c r="PZD57" s="330"/>
      <c r="PZE57" s="330"/>
      <c r="PZF57" s="330"/>
      <c r="PZG57" s="328"/>
      <c r="PZH57" s="330"/>
      <c r="PZI57" s="330"/>
      <c r="PZJ57" s="330"/>
      <c r="PZK57" s="330"/>
      <c r="PZL57" s="330"/>
      <c r="PZM57" s="330"/>
      <c r="PZN57" s="330"/>
      <c r="PZO57" s="330"/>
      <c r="PZP57" s="330"/>
      <c r="PZQ57" s="330"/>
      <c r="PZR57" s="330"/>
      <c r="PZS57" s="330"/>
      <c r="PZT57" s="328"/>
      <c r="PZU57" s="330"/>
      <c r="PZV57" s="330"/>
      <c r="PZW57" s="330"/>
      <c r="PZX57" s="330"/>
      <c r="PZY57" s="330"/>
      <c r="PZZ57" s="330"/>
      <c r="QAA57" s="330"/>
      <c r="QAB57" s="330"/>
      <c r="QAC57" s="330"/>
      <c r="QAD57" s="330"/>
      <c r="QAE57" s="330"/>
      <c r="QAF57" s="330"/>
      <c r="QAG57" s="328"/>
      <c r="QAH57" s="330"/>
      <c r="QAI57" s="330"/>
      <c r="QAJ57" s="330"/>
      <c r="QAK57" s="330"/>
      <c r="QAL57" s="330"/>
      <c r="QAM57" s="330"/>
      <c r="QAN57" s="330"/>
      <c r="QAO57" s="330"/>
      <c r="QAP57" s="330"/>
      <c r="QAQ57" s="330"/>
      <c r="QAR57" s="330"/>
      <c r="QAS57" s="330"/>
      <c r="QAT57" s="328"/>
      <c r="QAU57" s="330"/>
      <c r="QAV57" s="330"/>
      <c r="QAW57" s="330"/>
      <c r="QAX57" s="330"/>
      <c r="QAY57" s="330"/>
      <c r="QAZ57" s="330"/>
      <c r="QBA57" s="330"/>
      <c r="QBB57" s="330"/>
      <c r="QBC57" s="330"/>
      <c r="QBD57" s="330"/>
      <c r="QBE57" s="330"/>
      <c r="QBF57" s="330"/>
      <c r="QBG57" s="328"/>
      <c r="QBH57" s="330"/>
      <c r="QBI57" s="330"/>
      <c r="QBJ57" s="330"/>
      <c r="QBK57" s="330"/>
      <c r="QBL57" s="330"/>
      <c r="QBM57" s="330"/>
      <c r="QBN57" s="330"/>
      <c r="QBO57" s="330"/>
      <c r="QBP57" s="330"/>
      <c r="QBQ57" s="330"/>
      <c r="QBR57" s="330"/>
      <c r="QBS57" s="330"/>
      <c r="QBT57" s="328"/>
      <c r="QBU57" s="330"/>
      <c r="QBV57" s="330"/>
      <c r="QBW57" s="330"/>
      <c r="QBX57" s="330"/>
      <c r="QBY57" s="330"/>
      <c r="QBZ57" s="330"/>
      <c r="QCA57" s="330"/>
      <c r="QCB57" s="330"/>
      <c r="QCC57" s="330"/>
      <c r="QCD57" s="330"/>
      <c r="QCE57" s="330"/>
      <c r="QCF57" s="330"/>
      <c r="QCG57" s="328"/>
      <c r="QCH57" s="330"/>
      <c r="QCI57" s="330"/>
      <c r="QCJ57" s="330"/>
      <c r="QCK57" s="330"/>
      <c r="QCL57" s="330"/>
      <c r="QCM57" s="330"/>
      <c r="QCN57" s="330"/>
      <c r="QCO57" s="330"/>
      <c r="QCP57" s="330"/>
      <c r="QCQ57" s="330"/>
      <c r="QCR57" s="330"/>
      <c r="QCS57" s="330"/>
      <c r="QCT57" s="328"/>
      <c r="QCU57" s="330"/>
      <c r="QCV57" s="330"/>
      <c r="QCW57" s="330"/>
      <c r="QCX57" s="330"/>
      <c r="QCY57" s="330"/>
      <c r="QCZ57" s="330"/>
      <c r="QDA57" s="330"/>
      <c r="QDB57" s="330"/>
      <c r="QDC57" s="330"/>
      <c r="QDD57" s="330"/>
      <c r="QDE57" s="330"/>
      <c r="QDF57" s="330"/>
      <c r="QDG57" s="328"/>
      <c r="QDH57" s="330"/>
      <c r="QDI57" s="330"/>
      <c r="QDJ57" s="330"/>
      <c r="QDK57" s="330"/>
      <c r="QDL57" s="330"/>
      <c r="QDM57" s="330"/>
      <c r="QDN57" s="330"/>
      <c r="QDO57" s="330"/>
      <c r="QDP57" s="330"/>
      <c r="QDQ57" s="330"/>
      <c r="QDR57" s="330"/>
      <c r="QDS57" s="330"/>
      <c r="QDT57" s="328"/>
      <c r="QDU57" s="330"/>
      <c r="QDV57" s="330"/>
      <c r="QDW57" s="330"/>
      <c r="QDX57" s="330"/>
      <c r="QDY57" s="330"/>
      <c r="QDZ57" s="330"/>
      <c r="QEA57" s="330"/>
      <c r="QEB57" s="330"/>
      <c r="QEC57" s="330"/>
      <c r="QED57" s="330"/>
      <c r="QEE57" s="330"/>
      <c r="QEF57" s="330"/>
      <c r="QEG57" s="328"/>
      <c r="QEH57" s="330"/>
      <c r="QEI57" s="330"/>
      <c r="QEJ57" s="330"/>
      <c r="QEK57" s="330"/>
      <c r="QEL57" s="330"/>
      <c r="QEM57" s="330"/>
      <c r="QEN57" s="330"/>
      <c r="QEO57" s="330"/>
      <c r="QEP57" s="330"/>
      <c r="QEQ57" s="330"/>
      <c r="QER57" s="330"/>
      <c r="QES57" s="330"/>
      <c r="QET57" s="328"/>
      <c r="QEU57" s="330"/>
      <c r="QEV57" s="330"/>
      <c r="QEW57" s="330"/>
      <c r="QEX57" s="330"/>
      <c r="QEY57" s="330"/>
      <c r="QEZ57" s="330"/>
      <c r="QFA57" s="330"/>
      <c r="QFB57" s="330"/>
      <c r="QFC57" s="330"/>
      <c r="QFD57" s="330"/>
      <c r="QFE57" s="330"/>
      <c r="QFF57" s="330"/>
      <c r="QFG57" s="328"/>
      <c r="QFH57" s="330"/>
      <c r="QFI57" s="330"/>
      <c r="QFJ57" s="330"/>
      <c r="QFK57" s="330"/>
      <c r="QFL57" s="330"/>
      <c r="QFM57" s="330"/>
      <c r="QFN57" s="330"/>
      <c r="QFO57" s="330"/>
      <c r="QFP57" s="330"/>
      <c r="QFQ57" s="330"/>
      <c r="QFR57" s="330"/>
      <c r="QFS57" s="330"/>
      <c r="QFT57" s="328"/>
      <c r="QFU57" s="330"/>
      <c r="QFV57" s="330"/>
      <c r="QFW57" s="330"/>
      <c r="QFX57" s="330"/>
      <c r="QFY57" s="330"/>
      <c r="QFZ57" s="330"/>
      <c r="QGA57" s="330"/>
      <c r="QGB57" s="330"/>
      <c r="QGC57" s="330"/>
      <c r="QGD57" s="330"/>
      <c r="QGE57" s="330"/>
      <c r="QGF57" s="330"/>
      <c r="QGG57" s="328"/>
      <c r="QGH57" s="330"/>
      <c r="QGI57" s="330"/>
      <c r="QGJ57" s="330"/>
      <c r="QGK57" s="330"/>
      <c r="QGL57" s="330"/>
      <c r="QGM57" s="330"/>
      <c r="QGN57" s="330"/>
      <c r="QGO57" s="330"/>
      <c r="QGP57" s="330"/>
      <c r="QGQ57" s="330"/>
      <c r="QGR57" s="330"/>
      <c r="QGS57" s="330"/>
      <c r="QGT57" s="328"/>
      <c r="QGU57" s="330"/>
      <c r="QGV57" s="330"/>
      <c r="QGW57" s="330"/>
      <c r="QGX57" s="330"/>
      <c r="QGY57" s="330"/>
      <c r="QGZ57" s="330"/>
      <c r="QHA57" s="330"/>
      <c r="QHB57" s="330"/>
      <c r="QHC57" s="330"/>
      <c r="QHD57" s="330"/>
      <c r="QHE57" s="330"/>
      <c r="QHF57" s="330"/>
      <c r="QHG57" s="328"/>
      <c r="QHH57" s="330"/>
      <c r="QHI57" s="330"/>
      <c r="QHJ57" s="330"/>
      <c r="QHK57" s="330"/>
      <c r="QHL57" s="330"/>
      <c r="QHM57" s="330"/>
      <c r="QHN57" s="330"/>
      <c r="QHO57" s="330"/>
      <c r="QHP57" s="330"/>
      <c r="QHQ57" s="330"/>
      <c r="QHR57" s="330"/>
      <c r="QHS57" s="330"/>
      <c r="QHT57" s="328"/>
      <c r="QHU57" s="330"/>
      <c r="QHV57" s="330"/>
      <c r="QHW57" s="330"/>
      <c r="QHX57" s="330"/>
      <c r="QHY57" s="330"/>
      <c r="QHZ57" s="330"/>
      <c r="QIA57" s="330"/>
      <c r="QIB57" s="330"/>
      <c r="QIC57" s="330"/>
      <c r="QID57" s="330"/>
      <c r="QIE57" s="330"/>
      <c r="QIF57" s="330"/>
      <c r="QIG57" s="328"/>
      <c r="QIH57" s="330"/>
      <c r="QII57" s="330"/>
      <c r="QIJ57" s="330"/>
      <c r="QIK57" s="330"/>
      <c r="QIL57" s="330"/>
      <c r="QIM57" s="330"/>
      <c r="QIN57" s="330"/>
      <c r="QIO57" s="330"/>
      <c r="QIP57" s="330"/>
      <c r="QIQ57" s="330"/>
      <c r="QIR57" s="330"/>
      <c r="QIS57" s="330"/>
      <c r="QIT57" s="328"/>
      <c r="QIU57" s="330"/>
      <c r="QIV57" s="330"/>
      <c r="QIW57" s="330"/>
      <c r="QIX57" s="330"/>
      <c r="QIY57" s="330"/>
      <c r="QIZ57" s="330"/>
      <c r="QJA57" s="330"/>
      <c r="QJB57" s="330"/>
      <c r="QJC57" s="330"/>
      <c r="QJD57" s="330"/>
      <c r="QJE57" s="330"/>
      <c r="QJF57" s="330"/>
      <c r="QJG57" s="328"/>
      <c r="QJH57" s="330"/>
      <c r="QJI57" s="330"/>
      <c r="QJJ57" s="330"/>
      <c r="QJK57" s="330"/>
      <c r="QJL57" s="330"/>
      <c r="QJM57" s="330"/>
      <c r="QJN57" s="330"/>
      <c r="QJO57" s="330"/>
      <c r="QJP57" s="330"/>
      <c r="QJQ57" s="330"/>
      <c r="QJR57" s="330"/>
      <c r="QJS57" s="330"/>
      <c r="QJT57" s="328"/>
      <c r="QJU57" s="330"/>
      <c r="QJV57" s="330"/>
      <c r="QJW57" s="330"/>
      <c r="QJX57" s="330"/>
      <c r="QJY57" s="330"/>
      <c r="QJZ57" s="330"/>
      <c r="QKA57" s="330"/>
      <c r="QKB57" s="330"/>
      <c r="QKC57" s="330"/>
      <c r="QKD57" s="330"/>
      <c r="QKE57" s="330"/>
      <c r="QKF57" s="330"/>
      <c r="QKG57" s="328"/>
      <c r="QKH57" s="330"/>
      <c r="QKI57" s="330"/>
      <c r="QKJ57" s="330"/>
      <c r="QKK57" s="330"/>
      <c r="QKL57" s="330"/>
      <c r="QKM57" s="330"/>
      <c r="QKN57" s="330"/>
      <c r="QKO57" s="330"/>
      <c r="QKP57" s="330"/>
      <c r="QKQ57" s="330"/>
      <c r="QKR57" s="330"/>
      <c r="QKS57" s="330"/>
      <c r="QKT57" s="328"/>
      <c r="QKU57" s="330"/>
      <c r="QKV57" s="330"/>
      <c r="QKW57" s="330"/>
      <c r="QKX57" s="330"/>
      <c r="QKY57" s="330"/>
      <c r="QKZ57" s="330"/>
      <c r="QLA57" s="330"/>
      <c r="QLB57" s="330"/>
      <c r="QLC57" s="330"/>
      <c r="QLD57" s="330"/>
      <c r="QLE57" s="330"/>
      <c r="QLF57" s="330"/>
      <c r="QLG57" s="328"/>
      <c r="QLH57" s="330"/>
      <c r="QLI57" s="330"/>
      <c r="QLJ57" s="330"/>
      <c r="QLK57" s="330"/>
      <c r="QLL57" s="330"/>
      <c r="QLM57" s="330"/>
      <c r="QLN57" s="330"/>
      <c r="QLO57" s="330"/>
      <c r="QLP57" s="330"/>
      <c r="QLQ57" s="330"/>
      <c r="QLR57" s="330"/>
      <c r="QLS57" s="330"/>
      <c r="QLT57" s="328"/>
      <c r="QLU57" s="330"/>
      <c r="QLV57" s="330"/>
      <c r="QLW57" s="330"/>
      <c r="QLX57" s="330"/>
      <c r="QLY57" s="330"/>
      <c r="QLZ57" s="330"/>
      <c r="QMA57" s="330"/>
      <c r="QMB57" s="330"/>
      <c r="QMC57" s="330"/>
      <c r="QMD57" s="330"/>
      <c r="QME57" s="330"/>
      <c r="QMF57" s="330"/>
      <c r="QMG57" s="328"/>
      <c r="QMH57" s="330"/>
      <c r="QMI57" s="330"/>
      <c r="QMJ57" s="330"/>
      <c r="QMK57" s="330"/>
      <c r="QML57" s="330"/>
      <c r="QMM57" s="330"/>
      <c r="QMN57" s="330"/>
      <c r="QMO57" s="330"/>
      <c r="QMP57" s="330"/>
      <c r="QMQ57" s="330"/>
      <c r="QMR57" s="330"/>
      <c r="QMS57" s="330"/>
      <c r="QMT57" s="328"/>
      <c r="QMU57" s="330"/>
      <c r="QMV57" s="330"/>
      <c r="QMW57" s="330"/>
      <c r="QMX57" s="330"/>
      <c r="QMY57" s="330"/>
      <c r="QMZ57" s="330"/>
      <c r="QNA57" s="330"/>
      <c r="QNB57" s="330"/>
      <c r="QNC57" s="330"/>
      <c r="QND57" s="330"/>
      <c r="QNE57" s="330"/>
      <c r="QNF57" s="330"/>
      <c r="QNG57" s="328"/>
      <c r="QNH57" s="330"/>
      <c r="QNI57" s="330"/>
      <c r="QNJ57" s="330"/>
      <c r="QNK57" s="330"/>
      <c r="QNL57" s="330"/>
      <c r="QNM57" s="330"/>
      <c r="QNN57" s="330"/>
      <c r="QNO57" s="330"/>
      <c r="QNP57" s="330"/>
      <c r="QNQ57" s="330"/>
      <c r="QNR57" s="330"/>
      <c r="QNS57" s="330"/>
      <c r="QNT57" s="328"/>
      <c r="QNU57" s="330"/>
      <c r="QNV57" s="330"/>
      <c r="QNW57" s="330"/>
      <c r="QNX57" s="330"/>
      <c r="QNY57" s="330"/>
      <c r="QNZ57" s="330"/>
      <c r="QOA57" s="330"/>
      <c r="QOB57" s="330"/>
      <c r="QOC57" s="330"/>
      <c r="QOD57" s="330"/>
      <c r="QOE57" s="330"/>
      <c r="QOF57" s="330"/>
      <c r="QOG57" s="328"/>
      <c r="QOH57" s="330"/>
      <c r="QOI57" s="330"/>
      <c r="QOJ57" s="330"/>
      <c r="QOK57" s="330"/>
      <c r="QOL57" s="330"/>
      <c r="QOM57" s="330"/>
      <c r="QON57" s="330"/>
      <c r="QOO57" s="330"/>
      <c r="QOP57" s="330"/>
      <c r="QOQ57" s="330"/>
      <c r="QOR57" s="330"/>
      <c r="QOS57" s="330"/>
      <c r="QOT57" s="328"/>
      <c r="QOU57" s="330"/>
      <c r="QOV57" s="330"/>
      <c r="QOW57" s="330"/>
      <c r="QOX57" s="330"/>
      <c r="QOY57" s="330"/>
      <c r="QOZ57" s="330"/>
      <c r="QPA57" s="330"/>
      <c r="QPB57" s="330"/>
      <c r="QPC57" s="330"/>
      <c r="QPD57" s="330"/>
      <c r="QPE57" s="330"/>
      <c r="QPF57" s="330"/>
      <c r="QPG57" s="328"/>
      <c r="QPH57" s="330"/>
      <c r="QPI57" s="330"/>
      <c r="QPJ57" s="330"/>
      <c r="QPK57" s="330"/>
      <c r="QPL57" s="330"/>
      <c r="QPM57" s="330"/>
      <c r="QPN57" s="330"/>
      <c r="QPO57" s="330"/>
      <c r="QPP57" s="330"/>
      <c r="QPQ57" s="330"/>
      <c r="QPR57" s="330"/>
      <c r="QPS57" s="330"/>
      <c r="QPT57" s="328"/>
      <c r="QPU57" s="330"/>
      <c r="QPV57" s="330"/>
      <c r="QPW57" s="330"/>
      <c r="QPX57" s="330"/>
      <c r="QPY57" s="330"/>
      <c r="QPZ57" s="330"/>
      <c r="QQA57" s="330"/>
      <c r="QQB57" s="330"/>
      <c r="QQC57" s="330"/>
      <c r="QQD57" s="330"/>
      <c r="QQE57" s="330"/>
      <c r="QQF57" s="330"/>
      <c r="QQG57" s="328"/>
      <c r="QQH57" s="330"/>
      <c r="QQI57" s="330"/>
      <c r="QQJ57" s="330"/>
      <c r="QQK57" s="330"/>
      <c r="QQL57" s="330"/>
      <c r="QQM57" s="330"/>
      <c r="QQN57" s="330"/>
      <c r="QQO57" s="330"/>
      <c r="QQP57" s="330"/>
      <c r="QQQ57" s="330"/>
      <c r="QQR57" s="330"/>
      <c r="QQS57" s="330"/>
      <c r="QQT57" s="328"/>
      <c r="QQU57" s="330"/>
      <c r="QQV57" s="330"/>
      <c r="QQW57" s="330"/>
      <c r="QQX57" s="330"/>
      <c r="QQY57" s="330"/>
      <c r="QQZ57" s="330"/>
      <c r="QRA57" s="330"/>
      <c r="QRB57" s="330"/>
      <c r="QRC57" s="330"/>
      <c r="QRD57" s="330"/>
      <c r="QRE57" s="330"/>
      <c r="QRF57" s="330"/>
      <c r="QRG57" s="328"/>
      <c r="QRH57" s="330"/>
      <c r="QRI57" s="330"/>
      <c r="QRJ57" s="330"/>
      <c r="QRK57" s="330"/>
      <c r="QRL57" s="330"/>
      <c r="QRM57" s="330"/>
      <c r="QRN57" s="330"/>
      <c r="QRO57" s="330"/>
      <c r="QRP57" s="330"/>
      <c r="QRQ57" s="330"/>
      <c r="QRR57" s="330"/>
      <c r="QRS57" s="330"/>
      <c r="QRT57" s="328"/>
      <c r="QRU57" s="330"/>
      <c r="QRV57" s="330"/>
      <c r="QRW57" s="330"/>
      <c r="QRX57" s="330"/>
      <c r="QRY57" s="330"/>
      <c r="QRZ57" s="330"/>
      <c r="QSA57" s="330"/>
      <c r="QSB57" s="330"/>
      <c r="QSC57" s="330"/>
      <c r="QSD57" s="330"/>
      <c r="QSE57" s="330"/>
      <c r="QSF57" s="330"/>
      <c r="QSG57" s="328"/>
      <c r="QSH57" s="330"/>
      <c r="QSI57" s="330"/>
      <c r="QSJ57" s="330"/>
      <c r="QSK57" s="330"/>
      <c r="QSL57" s="330"/>
      <c r="QSM57" s="330"/>
      <c r="QSN57" s="330"/>
      <c r="QSO57" s="330"/>
      <c r="QSP57" s="330"/>
      <c r="QSQ57" s="330"/>
      <c r="QSR57" s="330"/>
      <c r="QSS57" s="330"/>
      <c r="QST57" s="328"/>
      <c r="QSU57" s="330"/>
      <c r="QSV57" s="330"/>
      <c r="QSW57" s="330"/>
      <c r="QSX57" s="330"/>
      <c r="QSY57" s="330"/>
      <c r="QSZ57" s="330"/>
      <c r="QTA57" s="330"/>
      <c r="QTB57" s="330"/>
      <c r="QTC57" s="330"/>
      <c r="QTD57" s="330"/>
      <c r="QTE57" s="330"/>
      <c r="QTF57" s="330"/>
      <c r="QTG57" s="328"/>
      <c r="QTH57" s="330"/>
      <c r="QTI57" s="330"/>
      <c r="QTJ57" s="330"/>
      <c r="QTK57" s="330"/>
      <c r="QTL57" s="330"/>
      <c r="QTM57" s="330"/>
      <c r="QTN57" s="330"/>
      <c r="QTO57" s="330"/>
      <c r="QTP57" s="330"/>
      <c r="QTQ57" s="330"/>
      <c r="QTR57" s="330"/>
      <c r="QTS57" s="330"/>
      <c r="QTT57" s="328"/>
      <c r="QTU57" s="330"/>
      <c r="QTV57" s="330"/>
      <c r="QTW57" s="330"/>
      <c r="QTX57" s="330"/>
      <c r="QTY57" s="330"/>
      <c r="QTZ57" s="330"/>
      <c r="QUA57" s="330"/>
      <c r="QUB57" s="330"/>
      <c r="QUC57" s="330"/>
      <c r="QUD57" s="330"/>
      <c r="QUE57" s="330"/>
      <c r="QUF57" s="330"/>
      <c r="QUG57" s="328"/>
      <c r="QUH57" s="330"/>
      <c r="QUI57" s="330"/>
      <c r="QUJ57" s="330"/>
      <c r="QUK57" s="330"/>
      <c r="QUL57" s="330"/>
      <c r="QUM57" s="330"/>
      <c r="QUN57" s="330"/>
      <c r="QUO57" s="330"/>
      <c r="QUP57" s="330"/>
      <c r="QUQ57" s="330"/>
      <c r="QUR57" s="330"/>
      <c r="QUS57" s="330"/>
      <c r="QUT57" s="328"/>
      <c r="QUU57" s="330"/>
      <c r="QUV57" s="330"/>
      <c r="QUW57" s="330"/>
      <c r="QUX57" s="330"/>
      <c r="QUY57" s="330"/>
      <c r="QUZ57" s="330"/>
      <c r="QVA57" s="330"/>
      <c r="QVB57" s="330"/>
      <c r="QVC57" s="330"/>
      <c r="QVD57" s="330"/>
      <c r="QVE57" s="330"/>
      <c r="QVF57" s="330"/>
      <c r="QVG57" s="328"/>
      <c r="QVH57" s="330"/>
      <c r="QVI57" s="330"/>
      <c r="QVJ57" s="330"/>
      <c r="QVK57" s="330"/>
      <c r="QVL57" s="330"/>
      <c r="QVM57" s="330"/>
      <c r="QVN57" s="330"/>
      <c r="QVO57" s="330"/>
      <c r="QVP57" s="330"/>
      <c r="QVQ57" s="330"/>
      <c r="QVR57" s="330"/>
      <c r="QVS57" s="330"/>
      <c r="QVT57" s="328"/>
      <c r="QVU57" s="330"/>
      <c r="QVV57" s="330"/>
      <c r="QVW57" s="330"/>
      <c r="QVX57" s="330"/>
      <c r="QVY57" s="330"/>
      <c r="QVZ57" s="330"/>
      <c r="QWA57" s="330"/>
      <c r="QWB57" s="330"/>
      <c r="QWC57" s="330"/>
      <c r="QWD57" s="330"/>
      <c r="QWE57" s="330"/>
      <c r="QWF57" s="330"/>
      <c r="QWG57" s="328"/>
      <c r="QWH57" s="330"/>
      <c r="QWI57" s="330"/>
      <c r="QWJ57" s="330"/>
      <c r="QWK57" s="330"/>
      <c r="QWL57" s="330"/>
      <c r="QWM57" s="330"/>
      <c r="QWN57" s="330"/>
      <c r="QWO57" s="330"/>
      <c r="QWP57" s="330"/>
      <c r="QWQ57" s="330"/>
      <c r="QWR57" s="330"/>
      <c r="QWS57" s="330"/>
      <c r="QWT57" s="328"/>
      <c r="QWU57" s="330"/>
      <c r="QWV57" s="330"/>
      <c r="QWW57" s="330"/>
      <c r="QWX57" s="330"/>
      <c r="QWY57" s="330"/>
      <c r="QWZ57" s="330"/>
      <c r="QXA57" s="330"/>
      <c r="QXB57" s="330"/>
      <c r="QXC57" s="330"/>
      <c r="QXD57" s="330"/>
      <c r="QXE57" s="330"/>
      <c r="QXF57" s="330"/>
      <c r="QXG57" s="328"/>
      <c r="QXH57" s="330"/>
      <c r="QXI57" s="330"/>
      <c r="QXJ57" s="330"/>
      <c r="QXK57" s="330"/>
      <c r="QXL57" s="330"/>
      <c r="QXM57" s="330"/>
      <c r="QXN57" s="330"/>
      <c r="QXO57" s="330"/>
      <c r="QXP57" s="330"/>
      <c r="QXQ57" s="330"/>
      <c r="QXR57" s="330"/>
      <c r="QXS57" s="330"/>
      <c r="QXT57" s="328"/>
      <c r="QXU57" s="330"/>
      <c r="QXV57" s="330"/>
      <c r="QXW57" s="330"/>
      <c r="QXX57" s="330"/>
      <c r="QXY57" s="330"/>
      <c r="QXZ57" s="330"/>
      <c r="QYA57" s="330"/>
      <c r="QYB57" s="330"/>
      <c r="QYC57" s="330"/>
      <c r="QYD57" s="330"/>
      <c r="QYE57" s="330"/>
      <c r="QYF57" s="330"/>
      <c r="QYG57" s="328"/>
      <c r="QYH57" s="330"/>
      <c r="QYI57" s="330"/>
      <c r="QYJ57" s="330"/>
      <c r="QYK57" s="330"/>
      <c r="QYL57" s="330"/>
      <c r="QYM57" s="330"/>
      <c r="QYN57" s="330"/>
      <c r="QYO57" s="330"/>
      <c r="QYP57" s="330"/>
      <c r="QYQ57" s="330"/>
      <c r="QYR57" s="330"/>
      <c r="QYS57" s="330"/>
      <c r="QYT57" s="328"/>
      <c r="QYU57" s="330"/>
      <c r="QYV57" s="330"/>
      <c r="QYW57" s="330"/>
      <c r="QYX57" s="330"/>
      <c r="QYY57" s="330"/>
      <c r="QYZ57" s="330"/>
      <c r="QZA57" s="330"/>
      <c r="QZB57" s="330"/>
      <c r="QZC57" s="330"/>
      <c r="QZD57" s="330"/>
      <c r="QZE57" s="330"/>
      <c r="QZF57" s="330"/>
      <c r="QZG57" s="328"/>
      <c r="QZH57" s="330"/>
      <c r="QZI57" s="330"/>
      <c r="QZJ57" s="330"/>
      <c r="QZK57" s="330"/>
      <c r="QZL57" s="330"/>
      <c r="QZM57" s="330"/>
      <c r="QZN57" s="330"/>
      <c r="QZO57" s="330"/>
      <c r="QZP57" s="330"/>
      <c r="QZQ57" s="330"/>
      <c r="QZR57" s="330"/>
      <c r="QZS57" s="330"/>
      <c r="QZT57" s="328"/>
      <c r="QZU57" s="330"/>
      <c r="QZV57" s="330"/>
      <c r="QZW57" s="330"/>
      <c r="QZX57" s="330"/>
      <c r="QZY57" s="330"/>
      <c r="QZZ57" s="330"/>
      <c r="RAA57" s="330"/>
      <c r="RAB57" s="330"/>
      <c r="RAC57" s="330"/>
      <c r="RAD57" s="330"/>
      <c r="RAE57" s="330"/>
      <c r="RAF57" s="330"/>
      <c r="RAG57" s="328"/>
      <c r="RAH57" s="330"/>
      <c r="RAI57" s="330"/>
      <c r="RAJ57" s="330"/>
      <c r="RAK57" s="330"/>
      <c r="RAL57" s="330"/>
      <c r="RAM57" s="330"/>
      <c r="RAN57" s="330"/>
      <c r="RAO57" s="330"/>
      <c r="RAP57" s="330"/>
      <c r="RAQ57" s="330"/>
      <c r="RAR57" s="330"/>
      <c r="RAS57" s="330"/>
      <c r="RAT57" s="328"/>
      <c r="RAU57" s="330"/>
      <c r="RAV57" s="330"/>
      <c r="RAW57" s="330"/>
      <c r="RAX57" s="330"/>
      <c r="RAY57" s="330"/>
      <c r="RAZ57" s="330"/>
      <c r="RBA57" s="330"/>
      <c r="RBB57" s="330"/>
      <c r="RBC57" s="330"/>
      <c r="RBD57" s="330"/>
      <c r="RBE57" s="330"/>
      <c r="RBF57" s="330"/>
      <c r="RBG57" s="328"/>
      <c r="RBH57" s="330"/>
      <c r="RBI57" s="330"/>
      <c r="RBJ57" s="330"/>
      <c r="RBK57" s="330"/>
      <c r="RBL57" s="330"/>
      <c r="RBM57" s="330"/>
      <c r="RBN57" s="330"/>
      <c r="RBO57" s="330"/>
      <c r="RBP57" s="330"/>
      <c r="RBQ57" s="330"/>
      <c r="RBR57" s="330"/>
      <c r="RBS57" s="330"/>
      <c r="RBT57" s="328"/>
      <c r="RBU57" s="330"/>
      <c r="RBV57" s="330"/>
      <c r="RBW57" s="330"/>
      <c r="RBX57" s="330"/>
      <c r="RBY57" s="330"/>
      <c r="RBZ57" s="330"/>
      <c r="RCA57" s="330"/>
      <c r="RCB57" s="330"/>
      <c r="RCC57" s="330"/>
      <c r="RCD57" s="330"/>
      <c r="RCE57" s="330"/>
      <c r="RCF57" s="330"/>
      <c r="RCG57" s="328"/>
      <c r="RCH57" s="330"/>
      <c r="RCI57" s="330"/>
      <c r="RCJ57" s="330"/>
      <c r="RCK57" s="330"/>
      <c r="RCL57" s="330"/>
      <c r="RCM57" s="330"/>
      <c r="RCN57" s="330"/>
      <c r="RCO57" s="330"/>
      <c r="RCP57" s="330"/>
      <c r="RCQ57" s="330"/>
      <c r="RCR57" s="330"/>
      <c r="RCS57" s="330"/>
      <c r="RCT57" s="328"/>
      <c r="RCU57" s="330"/>
      <c r="RCV57" s="330"/>
      <c r="RCW57" s="330"/>
      <c r="RCX57" s="330"/>
      <c r="RCY57" s="330"/>
      <c r="RCZ57" s="330"/>
      <c r="RDA57" s="330"/>
      <c r="RDB57" s="330"/>
      <c r="RDC57" s="330"/>
      <c r="RDD57" s="330"/>
      <c r="RDE57" s="330"/>
      <c r="RDF57" s="330"/>
      <c r="RDG57" s="328"/>
      <c r="RDH57" s="330"/>
      <c r="RDI57" s="330"/>
      <c r="RDJ57" s="330"/>
      <c r="RDK57" s="330"/>
      <c r="RDL57" s="330"/>
      <c r="RDM57" s="330"/>
      <c r="RDN57" s="330"/>
      <c r="RDO57" s="330"/>
      <c r="RDP57" s="330"/>
      <c r="RDQ57" s="330"/>
      <c r="RDR57" s="330"/>
      <c r="RDS57" s="330"/>
      <c r="RDT57" s="328"/>
      <c r="RDU57" s="330"/>
      <c r="RDV57" s="330"/>
      <c r="RDW57" s="330"/>
      <c r="RDX57" s="330"/>
      <c r="RDY57" s="330"/>
      <c r="RDZ57" s="330"/>
      <c r="REA57" s="330"/>
      <c r="REB57" s="330"/>
      <c r="REC57" s="330"/>
      <c r="RED57" s="330"/>
      <c r="REE57" s="330"/>
      <c r="REF57" s="330"/>
      <c r="REG57" s="328"/>
      <c r="REH57" s="330"/>
      <c r="REI57" s="330"/>
      <c r="REJ57" s="330"/>
      <c r="REK57" s="330"/>
      <c r="REL57" s="330"/>
      <c r="REM57" s="330"/>
      <c r="REN57" s="330"/>
      <c r="REO57" s="330"/>
      <c r="REP57" s="330"/>
      <c r="REQ57" s="330"/>
      <c r="RER57" s="330"/>
      <c r="RES57" s="330"/>
      <c r="RET57" s="328"/>
      <c r="REU57" s="330"/>
      <c r="REV57" s="330"/>
      <c r="REW57" s="330"/>
      <c r="REX57" s="330"/>
      <c r="REY57" s="330"/>
      <c r="REZ57" s="330"/>
      <c r="RFA57" s="330"/>
      <c r="RFB57" s="330"/>
      <c r="RFC57" s="330"/>
      <c r="RFD57" s="330"/>
      <c r="RFE57" s="330"/>
      <c r="RFF57" s="330"/>
      <c r="RFG57" s="328"/>
      <c r="RFH57" s="330"/>
      <c r="RFI57" s="330"/>
      <c r="RFJ57" s="330"/>
      <c r="RFK57" s="330"/>
      <c r="RFL57" s="330"/>
      <c r="RFM57" s="330"/>
      <c r="RFN57" s="330"/>
      <c r="RFO57" s="330"/>
      <c r="RFP57" s="330"/>
      <c r="RFQ57" s="330"/>
      <c r="RFR57" s="330"/>
      <c r="RFS57" s="330"/>
      <c r="RFT57" s="328"/>
      <c r="RFU57" s="330"/>
      <c r="RFV57" s="330"/>
      <c r="RFW57" s="330"/>
      <c r="RFX57" s="330"/>
      <c r="RFY57" s="330"/>
      <c r="RFZ57" s="330"/>
      <c r="RGA57" s="330"/>
      <c r="RGB57" s="330"/>
      <c r="RGC57" s="330"/>
      <c r="RGD57" s="330"/>
      <c r="RGE57" s="330"/>
      <c r="RGF57" s="330"/>
      <c r="RGG57" s="328"/>
      <c r="RGH57" s="330"/>
      <c r="RGI57" s="330"/>
      <c r="RGJ57" s="330"/>
      <c r="RGK57" s="330"/>
      <c r="RGL57" s="330"/>
      <c r="RGM57" s="330"/>
      <c r="RGN57" s="330"/>
      <c r="RGO57" s="330"/>
      <c r="RGP57" s="330"/>
      <c r="RGQ57" s="330"/>
      <c r="RGR57" s="330"/>
      <c r="RGS57" s="330"/>
      <c r="RGT57" s="328"/>
      <c r="RGU57" s="330"/>
      <c r="RGV57" s="330"/>
      <c r="RGW57" s="330"/>
      <c r="RGX57" s="330"/>
      <c r="RGY57" s="330"/>
      <c r="RGZ57" s="330"/>
      <c r="RHA57" s="330"/>
      <c r="RHB57" s="330"/>
      <c r="RHC57" s="330"/>
      <c r="RHD57" s="330"/>
      <c r="RHE57" s="330"/>
      <c r="RHF57" s="330"/>
      <c r="RHG57" s="328"/>
      <c r="RHH57" s="330"/>
      <c r="RHI57" s="330"/>
      <c r="RHJ57" s="330"/>
      <c r="RHK57" s="330"/>
      <c r="RHL57" s="330"/>
      <c r="RHM57" s="330"/>
      <c r="RHN57" s="330"/>
      <c r="RHO57" s="330"/>
      <c r="RHP57" s="330"/>
      <c r="RHQ57" s="330"/>
      <c r="RHR57" s="330"/>
      <c r="RHS57" s="330"/>
      <c r="RHT57" s="328"/>
      <c r="RHU57" s="330"/>
      <c r="RHV57" s="330"/>
      <c r="RHW57" s="330"/>
      <c r="RHX57" s="330"/>
      <c r="RHY57" s="330"/>
      <c r="RHZ57" s="330"/>
      <c r="RIA57" s="330"/>
      <c r="RIB57" s="330"/>
      <c r="RIC57" s="330"/>
      <c r="RID57" s="330"/>
      <c r="RIE57" s="330"/>
      <c r="RIF57" s="330"/>
      <c r="RIG57" s="328"/>
      <c r="RIH57" s="330"/>
      <c r="RII57" s="330"/>
      <c r="RIJ57" s="330"/>
      <c r="RIK57" s="330"/>
      <c r="RIL57" s="330"/>
      <c r="RIM57" s="330"/>
      <c r="RIN57" s="330"/>
      <c r="RIO57" s="330"/>
      <c r="RIP57" s="330"/>
      <c r="RIQ57" s="330"/>
      <c r="RIR57" s="330"/>
      <c r="RIS57" s="330"/>
      <c r="RIT57" s="328"/>
      <c r="RIU57" s="330"/>
      <c r="RIV57" s="330"/>
      <c r="RIW57" s="330"/>
      <c r="RIX57" s="330"/>
      <c r="RIY57" s="330"/>
      <c r="RIZ57" s="330"/>
      <c r="RJA57" s="330"/>
      <c r="RJB57" s="330"/>
      <c r="RJC57" s="330"/>
      <c r="RJD57" s="330"/>
      <c r="RJE57" s="330"/>
      <c r="RJF57" s="330"/>
      <c r="RJG57" s="328"/>
      <c r="RJH57" s="330"/>
      <c r="RJI57" s="330"/>
      <c r="RJJ57" s="330"/>
      <c r="RJK57" s="330"/>
      <c r="RJL57" s="330"/>
      <c r="RJM57" s="330"/>
      <c r="RJN57" s="330"/>
      <c r="RJO57" s="330"/>
      <c r="RJP57" s="330"/>
      <c r="RJQ57" s="330"/>
      <c r="RJR57" s="330"/>
      <c r="RJS57" s="330"/>
      <c r="RJT57" s="328"/>
      <c r="RJU57" s="330"/>
      <c r="RJV57" s="330"/>
      <c r="RJW57" s="330"/>
      <c r="RJX57" s="330"/>
      <c r="RJY57" s="330"/>
      <c r="RJZ57" s="330"/>
      <c r="RKA57" s="330"/>
      <c r="RKB57" s="330"/>
      <c r="RKC57" s="330"/>
      <c r="RKD57" s="330"/>
      <c r="RKE57" s="330"/>
      <c r="RKF57" s="330"/>
      <c r="RKG57" s="328"/>
      <c r="RKH57" s="330"/>
      <c r="RKI57" s="330"/>
      <c r="RKJ57" s="330"/>
      <c r="RKK57" s="330"/>
      <c r="RKL57" s="330"/>
      <c r="RKM57" s="330"/>
      <c r="RKN57" s="330"/>
      <c r="RKO57" s="330"/>
      <c r="RKP57" s="330"/>
      <c r="RKQ57" s="330"/>
      <c r="RKR57" s="330"/>
      <c r="RKS57" s="330"/>
      <c r="RKT57" s="328"/>
      <c r="RKU57" s="330"/>
      <c r="RKV57" s="330"/>
      <c r="RKW57" s="330"/>
      <c r="RKX57" s="330"/>
      <c r="RKY57" s="330"/>
      <c r="RKZ57" s="330"/>
      <c r="RLA57" s="330"/>
      <c r="RLB57" s="330"/>
      <c r="RLC57" s="330"/>
      <c r="RLD57" s="330"/>
      <c r="RLE57" s="330"/>
      <c r="RLF57" s="330"/>
      <c r="RLG57" s="328"/>
      <c r="RLH57" s="330"/>
      <c r="RLI57" s="330"/>
      <c r="RLJ57" s="330"/>
      <c r="RLK57" s="330"/>
      <c r="RLL57" s="330"/>
      <c r="RLM57" s="330"/>
      <c r="RLN57" s="330"/>
      <c r="RLO57" s="330"/>
      <c r="RLP57" s="330"/>
      <c r="RLQ57" s="330"/>
      <c r="RLR57" s="330"/>
      <c r="RLS57" s="330"/>
      <c r="RLT57" s="328"/>
      <c r="RLU57" s="330"/>
      <c r="RLV57" s="330"/>
      <c r="RLW57" s="330"/>
      <c r="RLX57" s="330"/>
      <c r="RLY57" s="330"/>
      <c r="RLZ57" s="330"/>
      <c r="RMA57" s="330"/>
      <c r="RMB57" s="330"/>
      <c r="RMC57" s="330"/>
      <c r="RMD57" s="330"/>
      <c r="RME57" s="330"/>
      <c r="RMF57" s="330"/>
      <c r="RMG57" s="328"/>
      <c r="RMH57" s="330"/>
      <c r="RMI57" s="330"/>
      <c r="RMJ57" s="330"/>
      <c r="RMK57" s="330"/>
      <c r="RML57" s="330"/>
      <c r="RMM57" s="330"/>
      <c r="RMN57" s="330"/>
      <c r="RMO57" s="330"/>
      <c r="RMP57" s="330"/>
      <c r="RMQ57" s="330"/>
      <c r="RMR57" s="330"/>
      <c r="RMS57" s="330"/>
      <c r="RMT57" s="328"/>
      <c r="RMU57" s="330"/>
      <c r="RMV57" s="330"/>
      <c r="RMW57" s="330"/>
      <c r="RMX57" s="330"/>
      <c r="RMY57" s="330"/>
      <c r="RMZ57" s="330"/>
      <c r="RNA57" s="330"/>
      <c r="RNB57" s="330"/>
      <c r="RNC57" s="330"/>
      <c r="RND57" s="330"/>
      <c r="RNE57" s="330"/>
      <c r="RNF57" s="330"/>
      <c r="RNG57" s="328"/>
      <c r="RNH57" s="330"/>
      <c r="RNI57" s="330"/>
      <c r="RNJ57" s="330"/>
      <c r="RNK57" s="330"/>
      <c r="RNL57" s="330"/>
      <c r="RNM57" s="330"/>
      <c r="RNN57" s="330"/>
      <c r="RNO57" s="330"/>
      <c r="RNP57" s="330"/>
      <c r="RNQ57" s="330"/>
      <c r="RNR57" s="330"/>
      <c r="RNS57" s="330"/>
      <c r="RNT57" s="328"/>
      <c r="RNU57" s="330"/>
      <c r="RNV57" s="330"/>
      <c r="RNW57" s="330"/>
      <c r="RNX57" s="330"/>
      <c r="RNY57" s="330"/>
      <c r="RNZ57" s="330"/>
      <c r="ROA57" s="330"/>
      <c r="ROB57" s="330"/>
      <c r="ROC57" s="330"/>
      <c r="ROD57" s="330"/>
      <c r="ROE57" s="330"/>
      <c r="ROF57" s="330"/>
      <c r="ROG57" s="328"/>
      <c r="ROH57" s="330"/>
      <c r="ROI57" s="330"/>
      <c r="ROJ57" s="330"/>
      <c r="ROK57" s="330"/>
      <c r="ROL57" s="330"/>
      <c r="ROM57" s="330"/>
      <c r="RON57" s="330"/>
      <c r="ROO57" s="330"/>
      <c r="ROP57" s="330"/>
      <c r="ROQ57" s="330"/>
      <c r="ROR57" s="330"/>
      <c r="ROS57" s="330"/>
      <c r="ROT57" s="328"/>
      <c r="ROU57" s="330"/>
      <c r="ROV57" s="330"/>
      <c r="ROW57" s="330"/>
      <c r="ROX57" s="330"/>
      <c r="ROY57" s="330"/>
      <c r="ROZ57" s="330"/>
      <c r="RPA57" s="330"/>
      <c r="RPB57" s="330"/>
      <c r="RPC57" s="330"/>
      <c r="RPD57" s="330"/>
      <c r="RPE57" s="330"/>
      <c r="RPF57" s="330"/>
      <c r="RPG57" s="328"/>
      <c r="RPH57" s="330"/>
      <c r="RPI57" s="330"/>
      <c r="RPJ57" s="330"/>
      <c r="RPK57" s="330"/>
      <c r="RPL57" s="330"/>
      <c r="RPM57" s="330"/>
      <c r="RPN57" s="330"/>
      <c r="RPO57" s="330"/>
      <c r="RPP57" s="330"/>
      <c r="RPQ57" s="330"/>
      <c r="RPR57" s="330"/>
      <c r="RPS57" s="330"/>
      <c r="RPT57" s="328"/>
      <c r="RPU57" s="330"/>
      <c r="RPV57" s="330"/>
      <c r="RPW57" s="330"/>
      <c r="RPX57" s="330"/>
      <c r="RPY57" s="330"/>
      <c r="RPZ57" s="330"/>
      <c r="RQA57" s="330"/>
      <c r="RQB57" s="330"/>
      <c r="RQC57" s="330"/>
      <c r="RQD57" s="330"/>
      <c r="RQE57" s="330"/>
      <c r="RQF57" s="330"/>
      <c r="RQG57" s="328"/>
      <c r="RQH57" s="330"/>
      <c r="RQI57" s="330"/>
      <c r="RQJ57" s="330"/>
      <c r="RQK57" s="330"/>
      <c r="RQL57" s="330"/>
      <c r="RQM57" s="330"/>
      <c r="RQN57" s="330"/>
      <c r="RQO57" s="330"/>
      <c r="RQP57" s="330"/>
      <c r="RQQ57" s="330"/>
      <c r="RQR57" s="330"/>
      <c r="RQS57" s="330"/>
      <c r="RQT57" s="328"/>
      <c r="RQU57" s="330"/>
      <c r="RQV57" s="330"/>
      <c r="RQW57" s="330"/>
      <c r="RQX57" s="330"/>
      <c r="RQY57" s="330"/>
      <c r="RQZ57" s="330"/>
      <c r="RRA57" s="330"/>
      <c r="RRB57" s="330"/>
      <c r="RRC57" s="330"/>
      <c r="RRD57" s="330"/>
      <c r="RRE57" s="330"/>
      <c r="RRF57" s="330"/>
      <c r="RRG57" s="328"/>
      <c r="RRH57" s="330"/>
      <c r="RRI57" s="330"/>
      <c r="RRJ57" s="330"/>
      <c r="RRK57" s="330"/>
      <c r="RRL57" s="330"/>
      <c r="RRM57" s="330"/>
      <c r="RRN57" s="330"/>
      <c r="RRO57" s="330"/>
      <c r="RRP57" s="330"/>
      <c r="RRQ57" s="330"/>
      <c r="RRR57" s="330"/>
      <c r="RRS57" s="330"/>
      <c r="RRT57" s="328"/>
      <c r="RRU57" s="330"/>
      <c r="RRV57" s="330"/>
      <c r="RRW57" s="330"/>
      <c r="RRX57" s="330"/>
      <c r="RRY57" s="330"/>
      <c r="RRZ57" s="330"/>
      <c r="RSA57" s="330"/>
      <c r="RSB57" s="330"/>
      <c r="RSC57" s="330"/>
      <c r="RSD57" s="330"/>
      <c r="RSE57" s="330"/>
      <c r="RSF57" s="330"/>
      <c r="RSG57" s="328"/>
      <c r="RSH57" s="330"/>
      <c r="RSI57" s="330"/>
      <c r="RSJ57" s="330"/>
      <c r="RSK57" s="330"/>
      <c r="RSL57" s="330"/>
      <c r="RSM57" s="330"/>
      <c r="RSN57" s="330"/>
      <c r="RSO57" s="330"/>
      <c r="RSP57" s="330"/>
      <c r="RSQ57" s="330"/>
      <c r="RSR57" s="330"/>
      <c r="RSS57" s="330"/>
      <c r="RST57" s="328"/>
      <c r="RSU57" s="330"/>
      <c r="RSV57" s="330"/>
      <c r="RSW57" s="330"/>
      <c r="RSX57" s="330"/>
      <c r="RSY57" s="330"/>
      <c r="RSZ57" s="330"/>
      <c r="RTA57" s="330"/>
      <c r="RTB57" s="330"/>
      <c r="RTC57" s="330"/>
      <c r="RTD57" s="330"/>
      <c r="RTE57" s="330"/>
      <c r="RTF57" s="330"/>
      <c r="RTG57" s="328"/>
      <c r="RTH57" s="330"/>
      <c r="RTI57" s="330"/>
      <c r="RTJ57" s="330"/>
      <c r="RTK57" s="330"/>
      <c r="RTL57" s="330"/>
      <c r="RTM57" s="330"/>
      <c r="RTN57" s="330"/>
      <c r="RTO57" s="330"/>
      <c r="RTP57" s="330"/>
      <c r="RTQ57" s="330"/>
      <c r="RTR57" s="330"/>
      <c r="RTS57" s="330"/>
      <c r="RTT57" s="328"/>
      <c r="RTU57" s="330"/>
      <c r="RTV57" s="330"/>
      <c r="RTW57" s="330"/>
      <c r="RTX57" s="330"/>
      <c r="RTY57" s="330"/>
      <c r="RTZ57" s="330"/>
      <c r="RUA57" s="330"/>
      <c r="RUB57" s="330"/>
      <c r="RUC57" s="330"/>
      <c r="RUD57" s="330"/>
      <c r="RUE57" s="330"/>
      <c r="RUF57" s="330"/>
      <c r="RUG57" s="328"/>
      <c r="RUH57" s="330"/>
      <c r="RUI57" s="330"/>
      <c r="RUJ57" s="330"/>
      <c r="RUK57" s="330"/>
      <c r="RUL57" s="330"/>
      <c r="RUM57" s="330"/>
      <c r="RUN57" s="330"/>
      <c r="RUO57" s="330"/>
      <c r="RUP57" s="330"/>
      <c r="RUQ57" s="330"/>
      <c r="RUR57" s="330"/>
      <c r="RUS57" s="330"/>
      <c r="RUT57" s="328"/>
      <c r="RUU57" s="330"/>
      <c r="RUV57" s="330"/>
      <c r="RUW57" s="330"/>
      <c r="RUX57" s="330"/>
      <c r="RUY57" s="330"/>
      <c r="RUZ57" s="330"/>
      <c r="RVA57" s="330"/>
      <c r="RVB57" s="330"/>
      <c r="RVC57" s="330"/>
      <c r="RVD57" s="330"/>
      <c r="RVE57" s="330"/>
      <c r="RVF57" s="330"/>
      <c r="RVG57" s="328"/>
      <c r="RVH57" s="330"/>
      <c r="RVI57" s="330"/>
      <c r="RVJ57" s="330"/>
      <c r="RVK57" s="330"/>
      <c r="RVL57" s="330"/>
      <c r="RVM57" s="330"/>
      <c r="RVN57" s="330"/>
      <c r="RVO57" s="330"/>
      <c r="RVP57" s="330"/>
      <c r="RVQ57" s="330"/>
      <c r="RVR57" s="330"/>
      <c r="RVS57" s="330"/>
      <c r="RVT57" s="328"/>
      <c r="RVU57" s="330"/>
      <c r="RVV57" s="330"/>
      <c r="RVW57" s="330"/>
      <c r="RVX57" s="330"/>
      <c r="RVY57" s="330"/>
      <c r="RVZ57" s="330"/>
      <c r="RWA57" s="330"/>
      <c r="RWB57" s="330"/>
      <c r="RWC57" s="330"/>
      <c r="RWD57" s="330"/>
      <c r="RWE57" s="330"/>
      <c r="RWF57" s="330"/>
      <c r="RWG57" s="328"/>
      <c r="RWH57" s="330"/>
      <c r="RWI57" s="330"/>
      <c r="RWJ57" s="330"/>
      <c r="RWK57" s="330"/>
      <c r="RWL57" s="330"/>
      <c r="RWM57" s="330"/>
      <c r="RWN57" s="330"/>
      <c r="RWO57" s="330"/>
      <c r="RWP57" s="330"/>
      <c r="RWQ57" s="330"/>
      <c r="RWR57" s="330"/>
      <c r="RWS57" s="330"/>
      <c r="RWT57" s="328"/>
      <c r="RWU57" s="330"/>
      <c r="RWV57" s="330"/>
      <c r="RWW57" s="330"/>
      <c r="RWX57" s="330"/>
      <c r="RWY57" s="330"/>
      <c r="RWZ57" s="330"/>
      <c r="RXA57" s="330"/>
      <c r="RXB57" s="330"/>
      <c r="RXC57" s="330"/>
      <c r="RXD57" s="330"/>
      <c r="RXE57" s="330"/>
      <c r="RXF57" s="330"/>
      <c r="RXG57" s="328"/>
      <c r="RXH57" s="330"/>
      <c r="RXI57" s="330"/>
      <c r="RXJ57" s="330"/>
      <c r="RXK57" s="330"/>
      <c r="RXL57" s="330"/>
      <c r="RXM57" s="330"/>
      <c r="RXN57" s="330"/>
      <c r="RXO57" s="330"/>
      <c r="RXP57" s="330"/>
      <c r="RXQ57" s="330"/>
      <c r="RXR57" s="330"/>
      <c r="RXS57" s="330"/>
      <c r="RXT57" s="328"/>
      <c r="RXU57" s="330"/>
      <c r="RXV57" s="330"/>
      <c r="RXW57" s="330"/>
      <c r="RXX57" s="330"/>
      <c r="RXY57" s="330"/>
      <c r="RXZ57" s="330"/>
      <c r="RYA57" s="330"/>
      <c r="RYB57" s="330"/>
      <c r="RYC57" s="330"/>
      <c r="RYD57" s="330"/>
      <c r="RYE57" s="330"/>
      <c r="RYF57" s="330"/>
      <c r="RYG57" s="328"/>
      <c r="RYH57" s="330"/>
      <c r="RYI57" s="330"/>
      <c r="RYJ57" s="330"/>
      <c r="RYK57" s="330"/>
      <c r="RYL57" s="330"/>
      <c r="RYM57" s="330"/>
      <c r="RYN57" s="330"/>
      <c r="RYO57" s="330"/>
      <c r="RYP57" s="330"/>
      <c r="RYQ57" s="330"/>
      <c r="RYR57" s="330"/>
      <c r="RYS57" s="330"/>
      <c r="RYT57" s="328"/>
      <c r="RYU57" s="330"/>
      <c r="RYV57" s="330"/>
      <c r="RYW57" s="330"/>
      <c r="RYX57" s="330"/>
      <c r="RYY57" s="330"/>
      <c r="RYZ57" s="330"/>
      <c r="RZA57" s="330"/>
      <c r="RZB57" s="330"/>
      <c r="RZC57" s="330"/>
      <c r="RZD57" s="330"/>
      <c r="RZE57" s="330"/>
      <c r="RZF57" s="330"/>
      <c r="RZG57" s="328"/>
      <c r="RZH57" s="330"/>
      <c r="RZI57" s="330"/>
      <c r="RZJ57" s="330"/>
      <c r="RZK57" s="330"/>
      <c r="RZL57" s="330"/>
      <c r="RZM57" s="330"/>
      <c r="RZN57" s="330"/>
      <c r="RZO57" s="330"/>
      <c r="RZP57" s="330"/>
      <c r="RZQ57" s="330"/>
      <c r="RZR57" s="330"/>
      <c r="RZS57" s="330"/>
      <c r="RZT57" s="328"/>
      <c r="RZU57" s="330"/>
      <c r="RZV57" s="330"/>
      <c r="RZW57" s="330"/>
      <c r="RZX57" s="330"/>
      <c r="RZY57" s="330"/>
      <c r="RZZ57" s="330"/>
      <c r="SAA57" s="330"/>
      <c r="SAB57" s="330"/>
      <c r="SAC57" s="330"/>
      <c r="SAD57" s="330"/>
      <c r="SAE57" s="330"/>
      <c r="SAF57" s="330"/>
      <c r="SAG57" s="328"/>
      <c r="SAH57" s="330"/>
      <c r="SAI57" s="330"/>
      <c r="SAJ57" s="330"/>
      <c r="SAK57" s="330"/>
      <c r="SAL57" s="330"/>
      <c r="SAM57" s="330"/>
      <c r="SAN57" s="330"/>
      <c r="SAO57" s="330"/>
      <c r="SAP57" s="330"/>
      <c r="SAQ57" s="330"/>
      <c r="SAR57" s="330"/>
      <c r="SAS57" s="330"/>
      <c r="SAT57" s="328"/>
      <c r="SAU57" s="330"/>
      <c r="SAV57" s="330"/>
      <c r="SAW57" s="330"/>
      <c r="SAX57" s="330"/>
      <c r="SAY57" s="330"/>
      <c r="SAZ57" s="330"/>
      <c r="SBA57" s="330"/>
      <c r="SBB57" s="330"/>
      <c r="SBC57" s="330"/>
      <c r="SBD57" s="330"/>
      <c r="SBE57" s="330"/>
      <c r="SBF57" s="330"/>
      <c r="SBG57" s="328"/>
      <c r="SBH57" s="330"/>
      <c r="SBI57" s="330"/>
      <c r="SBJ57" s="330"/>
      <c r="SBK57" s="330"/>
      <c r="SBL57" s="330"/>
      <c r="SBM57" s="330"/>
      <c r="SBN57" s="330"/>
      <c r="SBO57" s="330"/>
      <c r="SBP57" s="330"/>
      <c r="SBQ57" s="330"/>
      <c r="SBR57" s="330"/>
      <c r="SBS57" s="330"/>
      <c r="SBT57" s="328"/>
      <c r="SBU57" s="330"/>
      <c r="SBV57" s="330"/>
      <c r="SBW57" s="330"/>
      <c r="SBX57" s="330"/>
      <c r="SBY57" s="330"/>
      <c r="SBZ57" s="330"/>
      <c r="SCA57" s="330"/>
      <c r="SCB57" s="330"/>
      <c r="SCC57" s="330"/>
      <c r="SCD57" s="330"/>
      <c r="SCE57" s="330"/>
      <c r="SCF57" s="330"/>
      <c r="SCG57" s="328"/>
      <c r="SCH57" s="330"/>
      <c r="SCI57" s="330"/>
      <c r="SCJ57" s="330"/>
      <c r="SCK57" s="330"/>
      <c r="SCL57" s="330"/>
      <c r="SCM57" s="330"/>
      <c r="SCN57" s="330"/>
      <c r="SCO57" s="330"/>
      <c r="SCP57" s="330"/>
      <c r="SCQ57" s="330"/>
      <c r="SCR57" s="330"/>
      <c r="SCS57" s="330"/>
      <c r="SCT57" s="328"/>
      <c r="SCU57" s="330"/>
      <c r="SCV57" s="330"/>
      <c r="SCW57" s="330"/>
      <c r="SCX57" s="330"/>
      <c r="SCY57" s="330"/>
      <c r="SCZ57" s="330"/>
      <c r="SDA57" s="330"/>
      <c r="SDB57" s="330"/>
      <c r="SDC57" s="330"/>
      <c r="SDD57" s="330"/>
      <c r="SDE57" s="330"/>
      <c r="SDF57" s="330"/>
      <c r="SDG57" s="328"/>
      <c r="SDH57" s="330"/>
      <c r="SDI57" s="330"/>
      <c r="SDJ57" s="330"/>
      <c r="SDK57" s="330"/>
      <c r="SDL57" s="330"/>
      <c r="SDM57" s="330"/>
      <c r="SDN57" s="330"/>
      <c r="SDO57" s="330"/>
      <c r="SDP57" s="330"/>
      <c r="SDQ57" s="330"/>
      <c r="SDR57" s="330"/>
      <c r="SDS57" s="330"/>
      <c r="SDT57" s="328"/>
      <c r="SDU57" s="330"/>
      <c r="SDV57" s="330"/>
      <c r="SDW57" s="330"/>
      <c r="SDX57" s="330"/>
      <c r="SDY57" s="330"/>
      <c r="SDZ57" s="330"/>
      <c r="SEA57" s="330"/>
      <c r="SEB57" s="330"/>
      <c r="SEC57" s="330"/>
      <c r="SED57" s="330"/>
      <c r="SEE57" s="330"/>
      <c r="SEF57" s="330"/>
      <c r="SEG57" s="328"/>
      <c r="SEH57" s="330"/>
      <c r="SEI57" s="330"/>
      <c r="SEJ57" s="330"/>
      <c r="SEK57" s="330"/>
      <c r="SEL57" s="330"/>
      <c r="SEM57" s="330"/>
      <c r="SEN57" s="330"/>
      <c r="SEO57" s="330"/>
      <c r="SEP57" s="330"/>
      <c r="SEQ57" s="330"/>
      <c r="SER57" s="330"/>
      <c r="SES57" s="330"/>
      <c r="SET57" s="328"/>
      <c r="SEU57" s="330"/>
      <c r="SEV57" s="330"/>
      <c r="SEW57" s="330"/>
      <c r="SEX57" s="330"/>
      <c r="SEY57" s="330"/>
      <c r="SEZ57" s="330"/>
      <c r="SFA57" s="330"/>
      <c r="SFB57" s="330"/>
      <c r="SFC57" s="330"/>
      <c r="SFD57" s="330"/>
      <c r="SFE57" s="330"/>
      <c r="SFF57" s="330"/>
      <c r="SFG57" s="328"/>
      <c r="SFH57" s="330"/>
      <c r="SFI57" s="330"/>
      <c r="SFJ57" s="330"/>
      <c r="SFK57" s="330"/>
      <c r="SFL57" s="330"/>
      <c r="SFM57" s="330"/>
      <c r="SFN57" s="330"/>
      <c r="SFO57" s="330"/>
      <c r="SFP57" s="330"/>
      <c r="SFQ57" s="330"/>
      <c r="SFR57" s="330"/>
      <c r="SFS57" s="330"/>
      <c r="SFT57" s="328"/>
      <c r="SFU57" s="330"/>
      <c r="SFV57" s="330"/>
      <c r="SFW57" s="330"/>
      <c r="SFX57" s="330"/>
      <c r="SFY57" s="330"/>
      <c r="SFZ57" s="330"/>
      <c r="SGA57" s="330"/>
      <c r="SGB57" s="330"/>
      <c r="SGC57" s="330"/>
      <c r="SGD57" s="330"/>
      <c r="SGE57" s="330"/>
      <c r="SGF57" s="330"/>
      <c r="SGG57" s="328"/>
      <c r="SGH57" s="330"/>
      <c r="SGI57" s="330"/>
      <c r="SGJ57" s="330"/>
      <c r="SGK57" s="330"/>
      <c r="SGL57" s="330"/>
      <c r="SGM57" s="330"/>
      <c r="SGN57" s="330"/>
      <c r="SGO57" s="330"/>
      <c r="SGP57" s="330"/>
      <c r="SGQ57" s="330"/>
      <c r="SGR57" s="330"/>
      <c r="SGS57" s="330"/>
      <c r="SGT57" s="328"/>
      <c r="SGU57" s="330"/>
      <c r="SGV57" s="330"/>
      <c r="SGW57" s="330"/>
      <c r="SGX57" s="330"/>
      <c r="SGY57" s="330"/>
      <c r="SGZ57" s="330"/>
      <c r="SHA57" s="330"/>
      <c r="SHB57" s="330"/>
      <c r="SHC57" s="330"/>
      <c r="SHD57" s="330"/>
      <c r="SHE57" s="330"/>
      <c r="SHF57" s="330"/>
      <c r="SHG57" s="328"/>
      <c r="SHH57" s="330"/>
      <c r="SHI57" s="330"/>
      <c r="SHJ57" s="330"/>
      <c r="SHK57" s="330"/>
      <c r="SHL57" s="330"/>
      <c r="SHM57" s="330"/>
      <c r="SHN57" s="330"/>
      <c r="SHO57" s="330"/>
      <c r="SHP57" s="330"/>
      <c r="SHQ57" s="330"/>
      <c r="SHR57" s="330"/>
      <c r="SHS57" s="330"/>
      <c r="SHT57" s="328"/>
      <c r="SHU57" s="330"/>
      <c r="SHV57" s="330"/>
      <c r="SHW57" s="330"/>
      <c r="SHX57" s="330"/>
      <c r="SHY57" s="330"/>
      <c r="SHZ57" s="330"/>
      <c r="SIA57" s="330"/>
      <c r="SIB57" s="330"/>
      <c r="SIC57" s="330"/>
      <c r="SID57" s="330"/>
      <c r="SIE57" s="330"/>
      <c r="SIF57" s="330"/>
      <c r="SIG57" s="328"/>
      <c r="SIH57" s="330"/>
      <c r="SII57" s="330"/>
      <c r="SIJ57" s="330"/>
      <c r="SIK57" s="330"/>
      <c r="SIL57" s="330"/>
      <c r="SIM57" s="330"/>
      <c r="SIN57" s="330"/>
      <c r="SIO57" s="330"/>
      <c r="SIP57" s="330"/>
      <c r="SIQ57" s="330"/>
      <c r="SIR57" s="330"/>
      <c r="SIS57" s="330"/>
      <c r="SIT57" s="328"/>
      <c r="SIU57" s="330"/>
      <c r="SIV57" s="330"/>
      <c r="SIW57" s="330"/>
      <c r="SIX57" s="330"/>
      <c r="SIY57" s="330"/>
      <c r="SIZ57" s="330"/>
      <c r="SJA57" s="330"/>
      <c r="SJB57" s="330"/>
      <c r="SJC57" s="330"/>
      <c r="SJD57" s="330"/>
      <c r="SJE57" s="330"/>
      <c r="SJF57" s="330"/>
      <c r="SJG57" s="328"/>
      <c r="SJH57" s="330"/>
      <c r="SJI57" s="330"/>
      <c r="SJJ57" s="330"/>
      <c r="SJK57" s="330"/>
      <c r="SJL57" s="330"/>
      <c r="SJM57" s="330"/>
      <c r="SJN57" s="330"/>
      <c r="SJO57" s="330"/>
      <c r="SJP57" s="330"/>
      <c r="SJQ57" s="330"/>
      <c r="SJR57" s="330"/>
      <c r="SJS57" s="330"/>
      <c r="SJT57" s="328"/>
      <c r="SJU57" s="330"/>
      <c r="SJV57" s="330"/>
      <c r="SJW57" s="330"/>
      <c r="SJX57" s="330"/>
      <c r="SJY57" s="330"/>
      <c r="SJZ57" s="330"/>
      <c r="SKA57" s="330"/>
      <c r="SKB57" s="330"/>
      <c r="SKC57" s="330"/>
      <c r="SKD57" s="330"/>
      <c r="SKE57" s="330"/>
      <c r="SKF57" s="330"/>
      <c r="SKG57" s="328"/>
      <c r="SKH57" s="330"/>
      <c r="SKI57" s="330"/>
      <c r="SKJ57" s="330"/>
      <c r="SKK57" s="330"/>
      <c r="SKL57" s="330"/>
      <c r="SKM57" s="330"/>
      <c r="SKN57" s="330"/>
      <c r="SKO57" s="330"/>
      <c r="SKP57" s="330"/>
      <c r="SKQ57" s="330"/>
      <c r="SKR57" s="330"/>
      <c r="SKS57" s="330"/>
      <c r="SKT57" s="328"/>
      <c r="SKU57" s="330"/>
      <c r="SKV57" s="330"/>
      <c r="SKW57" s="330"/>
      <c r="SKX57" s="330"/>
      <c r="SKY57" s="330"/>
      <c r="SKZ57" s="330"/>
      <c r="SLA57" s="330"/>
      <c r="SLB57" s="330"/>
      <c r="SLC57" s="330"/>
      <c r="SLD57" s="330"/>
      <c r="SLE57" s="330"/>
      <c r="SLF57" s="330"/>
      <c r="SLG57" s="328"/>
      <c r="SLH57" s="330"/>
      <c r="SLI57" s="330"/>
      <c r="SLJ57" s="330"/>
      <c r="SLK57" s="330"/>
      <c r="SLL57" s="330"/>
      <c r="SLM57" s="330"/>
      <c r="SLN57" s="330"/>
      <c r="SLO57" s="330"/>
      <c r="SLP57" s="330"/>
      <c r="SLQ57" s="330"/>
      <c r="SLR57" s="330"/>
      <c r="SLS57" s="330"/>
      <c r="SLT57" s="328"/>
      <c r="SLU57" s="330"/>
      <c r="SLV57" s="330"/>
      <c r="SLW57" s="330"/>
      <c r="SLX57" s="330"/>
      <c r="SLY57" s="330"/>
      <c r="SLZ57" s="330"/>
      <c r="SMA57" s="330"/>
      <c r="SMB57" s="330"/>
      <c r="SMC57" s="330"/>
      <c r="SMD57" s="330"/>
      <c r="SME57" s="330"/>
      <c r="SMF57" s="330"/>
      <c r="SMG57" s="328"/>
      <c r="SMH57" s="330"/>
      <c r="SMI57" s="330"/>
      <c r="SMJ57" s="330"/>
      <c r="SMK57" s="330"/>
      <c r="SML57" s="330"/>
      <c r="SMM57" s="330"/>
      <c r="SMN57" s="330"/>
      <c r="SMO57" s="330"/>
      <c r="SMP57" s="330"/>
      <c r="SMQ57" s="330"/>
      <c r="SMR57" s="330"/>
      <c r="SMS57" s="330"/>
      <c r="SMT57" s="328"/>
      <c r="SMU57" s="330"/>
      <c r="SMV57" s="330"/>
      <c r="SMW57" s="330"/>
      <c r="SMX57" s="330"/>
      <c r="SMY57" s="330"/>
      <c r="SMZ57" s="330"/>
      <c r="SNA57" s="330"/>
      <c r="SNB57" s="330"/>
      <c r="SNC57" s="330"/>
      <c r="SND57" s="330"/>
      <c r="SNE57" s="330"/>
      <c r="SNF57" s="330"/>
      <c r="SNG57" s="328"/>
      <c r="SNH57" s="330"/>
      <c r="SNI57" s="330"/>
      <c r="SNJ57" s="330"/>
      <c r="SNK57" s="330"/>
      <c r="SNL57" s="330"/>
      <c r="SNM57" s="330"/>
      <c r="SNN57" s="330"/>
      <c r="SNO57" s="330"/>
      <c r="SNP57" s="330"/>
      <c r="SNQ57" s="330"/>
      <c r="SNR57" s="330"/>
      <c r="SNS57" s="330"/>
      <c r="SNT57" s="328"/>
      <c r="SNU57" s="330"/>
      <c r="SNV57" s="330"/>
      <c r="SNW57" s="330"/>
      <c r="SNX57" s="330"/>
      <c r="SNY57" s="330"/>
      <c r="SNZ57" s="330"/>
      <c r="SOA57" s="330"/>
      <c r="SOB57" s="330"/>
      <c r="SOC57" s="330"/>
      <c r="SOD57" s="330"/>
      <c r="SOE57" s="330"/>
      <c r="SOF57" s="330"/>
      <c r="SOG57" s="328"/>
      <c r="SOH57" s="330"/>
      <c r="SOI57" s="330"/>
      <c r="SOJ57" s="330"/>
      <c r="SOK57" s="330"/>
      <c r="SOL57" s="330"/>
      <c r="SOM57" s="330"/>
      <c r="SON57" s="330"/>
      <c r="SOO57" s="330"/>
      <c r="SOP57" s="330"/>
      <c r="SOQ57" s="330"/>
      <c r="SOR57" s="330"/>
      <c r="SOS57" s="330"/>
      <c r="SOT57" s="328"/>
      <c r="SOU57" s="330"/>
      <c r="SOV57" s="330"/>
      <c r="SOW57" s="330"/>
      <c r="SOX57" s="330"/>
      <c r="SOY57" s="330"/>
      <c r="SOZ57" s="330"/>
      <c r="SPA57" s="330"/>
      <c r="SPB57" s="330"/>
      <c r="SPC57" s="330"/>
      <c r="SPD57" s="330"/>
      <c r="SPE57" s="330"/>
      <c r="SPF57" s="330"/>
      <c r="SPG57" s="328"/>
      <c r="SPH57" s="330"/>
      <c r="SPI57" s="330"/>
      <c r="SPJ57" s="330"/>
      <c r="SPK57" s="330"/>
      <c r="SPL57" s="330"/>
      <c r="SPM57" s="330"/>
      <c r="SPN57" s="330"/>
      <c r="SPO57" s="330"/>
      <c r="SPP57" s="330"/>
      <c r="SPQ57" s="330"/>
      <c r="SPR57" s="330"/>
      <c r="SPS57" s="330"/>
      <c r="SPT57" s="328"/>
      <c r="SPU57" s="330"/>
      <c r="SPV57" s="330"/>
      <c r="SPW57" s="330"/>
      <c r="SPX57" s="330"/>
      <c r="SPY57" s="330"/>
      <c r="SPZ57" s="330"/>
      <c r="SQA57" s="330"/>
      <c r="SQB57" s="330"/>
      <c r="SQC57" s="330"/>
      <c r="SQD57" s="330"/>
      <c r="SQE57" s="330"/>
      <c r="SQF57" s="330"/>
      <c r="SQG57" s="328"/>
      <c r="SQH57" s="330"/>
      <c r="SQI57" s="330"/>
      <c r="SQJ57" s="330"/>
      <c r="SQK57" s="330"/>
      <c r="SQL57" s="330"/>
      <c r="SQM57" s="330"/>
      <c r="SQN57" s="330"/>
      <c r="SQO57" s="330"/>
      <c r="SQP57" s="330"/>
      <c r="SQQ57" s="330"/>
      <c r="SQR57" s="330"/>
      <c r="SQS57" s="330"/>
      <c r="SQT57" s="328"/>
      <c r="SQU57" s="330"/>
      <c r="SQV57" s="330"/>
      <c r="SQW57" s="330"/>
      <c r="SQX57" s="330"/>
      <c r="SQY57" s="330"/>
      <c r="SQZ57" s="330"/>
      <c r="SRA57" s="330"/>
      <c r="SRB57" s="330"/>
      <c r="SRC57" s="330"/>
      <c r="SRD57" s="330"/>
      <c r="SRE57" s="330"/>
      <c r="SRF57" s="330"/>
      <c r="SRG57" s="328"/>
      <c r="SRH57" s="330"/>
      <c r="SRI57" s="330"/>
      <c r="SRJ57" s="330"/>
      <c r="SRK57" s="330"/>
      <c r="SRL57" s="330"/>
      <c r="SRM57" s="330"/>
      <c r="SRN57" s="330"/>
      <c r="SRO57" s="330"/>
      <c r="SRP57" s="330"/>
      <c r="SRQ57" s="330"/>
      <c r="SRR57" s="330"/>
      <c r="SRS57" s="330"/>
      <c r="SRT57" s="328"/>
      <c r="SRU57" s="330"/>
      <c r="SRV57" s="330"/>
      <c r="SRW57" s="330"/>
      <c r="SRX57" s="330"/>
      <c r="SRY57" s="330"/>
      <c r="SRZ57" s="330"/>
      <c r="SSA57" s="330"/>
      <c r="SSB57" s="330"/>
      <c r="SSC57" s="330"/>
      <c r="SSD57" s="330"/>
      <c r="SSE57" s="330"/>
      <c r="SSF57" s="330"/>
      <c r="SSG57" s="328"/>
      <c r="SSH57" s="330"/>
      <c r="SSI57" s="330"/>
      <c r="SSJ57" s="330"/>
      <c r="SSK57" s="330"/>
      <c r="SSL57" s="330"/>
      <c r="SSM57" s="330"/>
      <c r="SSN57" s="330"/>
      <c r="SSO57" s="330"/>
      <c r="SSP57" s="330"/>
      <c r="SSQ57" s="330"/>
      <c r="SSR57" s="330"/>
      <c r="SSS57" s="330"/>
      <c r="SST57" s="328"/>
      <c r="SSU57" s="330"/>
      <c r="SSV57" s="330"/>
      <c r="SSW57" s="330"/>
      <c r="SSX57" s="330"/>
      <c r="SSY57" s="330"/>
      <c r="SSZ57" s="330"/>
      <c r="STA57" s="330"/>
      <c r="STB57" s="330"/>
      <c r="STC57" s="330"/>
      <c r="STD57" s="330"/>
      <c r="STE57" s="330"/>
      <c r="STF57" s="330"/>
      <c r="STG57" s="328"/>
      <c r="STH57" s="330"/>
      <c r="STI57" s="330"/>
      <c r="STJ57" s="330"/>
      <c r="STK57" s="330"/>
      <c r="STL57" s="330"/>
      <c r="STM57" s="330"/>
      <c r="STN57" s="330"/>
      <c r="STO57" s="330"/>
      <c r="STP57" s="330"/>
      <c r="STQ57" s="330"/>
      <c r="STR57" s="330"/>
      <c r="STS57" s="330"/>
      <c r="STT57" s="328"/>
      <c r="STU57" s="330"/>
      <c r="STV57" s="330"/>
      <c r="STW57" s="330"/>
      <c r="STX57" s="330"/>
      <c r="STY57" s="330"/>
      <c r="STZ57" s="330"/>
      <c r="SUA57" s="330"/>
      <c r="SUB57" s="330"/>
      <c r="SUC57" s="330"/>
      <c r="SUD57" s="330"/>
      <c r="SUE57" s="330"/>
      <c r="SUF57" s="330"/>
      <c r="SUG57" s="328"/>
      <c r="SUH57" s="330"/>
      <c r="SUI57" s="330"/>
      <c r="SUJ57" s="330"/>
      <c r="SUK57" s="330"/>
      <c r="SUL57" s="330"/>
      <c r="SUM57" s="330"/>
      <c r="SUN57" s="330"/>
      <c r="SUO57" s="330"/>
      <c r="SUP57" s="330"/>
      <c r="SUQ57" s="330"/>
      <c r="SUR57" s="330"/>
      <c r="SUS57" s="330"/>
      <c r="SUT57" s="328"/>
      <c r="SUU57" s="330"/>
      <c r="SUV57" s="330"/>
      <c r="SUW57" s="330"/>
      <c r="SUX57" s="330"/>
      <c r="SUY57" s="330"/>
      <c r="SUZ57" s="330"/>
      <c r="SVA57" s="330"/>
      <c r="SVB57" s="330"/>
      <c r="SVC57" s="330"/>
      <c r="SVD57" s="330"/>
      <c r="SVE57" s="330"/>
      <c r="SVF57" s="330"/>
      <c r="SVG57" s="328"/>
      <c r="SVH57" s="330"/>
      <c r="SVI57" s="330"/>
      <c r="SVJ57" s="330"/>
      <c r="SVK57" s="330"/>
      <c r="SVL57" s="330"/>
      <c r="SVM57" s="330"/>
      <c r="SVN57" s="330"/>
      <c r="SVO57" s="330"/>
      <c r="SVP57" s="330"/>
      <c r="SVQ57" s="330"/>
      <c r="SVR57" s="330"/>
      <c r="SVS57" s="330"/>
      <c r="SVT57" s="328"/>
      <c r="SVU57" s="330"/>
      <c r="SVV57" s="330"/>
      <c r="SVW57" s="330"/>
      <c r="SVX57" s="330"/>
      <c r="SVY57" s="330"/>
      <c r="SVZ57" s="330"/>
      <c r="SWA57" s="330"/>
      <c r="SWB57" s="330"/>
      <c r="SWC57" s="330"/>
      <c r="SWD57" s="330"/>
      <c r="SWE57" s="330"/>
      <c r="SWF57" s="330"/>
      <c r="SWG57" s="328"/>
      <c r="SWH57" s="330"/>
      <c r="SWI57" s="330"/>
      <c r="SWJ57" s="330"/>
      <c r="SWK57" s="330"/>
      <c r="SWL57" s="330"/>
      <c r="SWM57" s="330"/>
      <c r="SWN57" s="330"/>
      <c r="SWO57" s="330"/>
      <c r="SWP57" s="330"/>
      <c r="SWQ57" s="330"/>
      <c r="SWR57" s="330"/>
      <c r="SWS57" s="330"/>
      <c r="SWT57" s="328"/>
      <c r="SWU57" s="330"/>
      <c r="SWV57" s="330"/>
      <c r="SWW57" s="330"/>
      <c r="SWX57" s="330"/>
      <c r="SWY57" s="330"/>
      <c r="SWZ57" s="330"/>
      <c r="SXA57" s="330"/>
      <c r="SXB57" s="330"/>
      <c r="SXC57" s="330"/>
      <c r="SXD57" s="330"/>
      <c r="SXE57" s="330"/>
      <c r="SXF57" s="330"/>
      <c r="SXG57" s="328"/>
      <c r="SXH57" s="330"/>
      <c r="SXI57" s="330"/>
      <c r="SXJ57" s="330"/>
      <c r="SXK57" s="330"/>
      <c r="SXL57" s="330"/>
      <c r="SXM57" s="330"/>
      <c r="SXN57" s="330"/>
      <c r="SXO57" s="330"/>
      <c r="SXP57" s="330"/>
      <c r="SXQ57" s="330"/>
      <c r="SXR57" s="330"/>
      <c r="SXS57" s="330"/>
      <c r="SXT57" s="328"/>
      <c r="SXU57" s="330"/>
      <c r="SXV57" s="330"/>
      <c r="SXW57" s="330"/>
      <c r="SXX57" s="330"/>
      <c r="SXY57" s="330"/>
      <c r="SXZ57" s="330"/>
      <c r="SYA57" s="330"/>
      <c r="SYB57" s="330"/>
      <c r="SYC57" s="330"/>
      <c r="SYD57" s="330"/>
      <c r="SYE57" s="330"/>
      <c r="SYF57" s="330"/>
      <c r="SYG57" s="328"/>
      <c r="SYH57" s="330"/>
      <c r="SYI57" s="330"/>
      <c r="SYJ57" s="330"/>
      <c r="SYK57" s="330"/>
      <c r="SYL57" s="330"/>
      <c r="SYM57" s="330"/>
      <c r="SYN57" s="330"/>
      <c r="SYO57" s="330"/>
      <c r="SYP57" s="330"/>
      <c r="SYQ57" s="330"/>
      <c r="SYR57" s="330"/>
      <c r="SYS57" s="330"/>
      <c r="SYT57" s="328"/>
      <c r="SYU57" s="330"/>
      <c r="SYV57" s="330"/>
      <c r="SYW57" s="330"/>
      <c r="SYX57" s="330"/>
      <c r="SYY57" s="330"/>
      <c r="SYZ57" s="330"/>
      <c r="SZA57" s="330"/>
      <c r="SZB57" s="330"/>
      <c r="SZC57" s="330"/>
      <c r="SZD57" s="330"/>
      <c r="SZE57" s="330"/>
      <c r="SZF57" s="330"/>
      <c r="SZG57" s="328"/>
      <c r="SZH57" s="330"/>
      <c r="SZI57" s="330"/>
      <c r="SZJ57" s="330"/>
      <c r="SZK57" s="330"/>
      <c r="SZL57" s="330"/>
      <c r="SZM57" s="330"/>
      <c r="SZN57" s="330"/>
      <c r="SZO57" s="330"/>
      <c r="SZP57" s="330"/>
      <c r="SZQ57" s="330"/>
      <c r="SZR57" s="330"/>
      <c r="SZS57" s="330"/>
      <c r="SZT57" s="328"/>
      <c r="SZU57" s="330"/>
      <c r="SZV57" s="330"/>
      <c r="SZW57" s="330"/>
      <c r="SZX57" s="330"/>
      <c r="SZY57" s="330"/>
      <c r="SZZ57" s="330"/>
      <c r="TAA57" s="330"/>
      <c r="TAB57" s="330"/>
      <c r="TAC57" s="330"/>
      <c r="TAD57" s="330"/>
      <c r="TAE57" s="330"/>
      <c r="TAF57" s="330"/>
      <c r="TAG57" s="328"/>
      <c r="TAH57" s="330"/>
      <c r="TAI57" s="330"/>
      <c r="TAJ57" s="330"/>
      <c r="TAK57" s="330"/>
      <c r="TAL57" s="330"/>
      <c r="TAM57" s="330"/>
      <c r="TAN57" s="330"/>
      <c r="TAO57" s="330"/>
      <c r="TAP57" s="330"/>
      <c r="TAQ57" s="330"/>
      <c r="TAR57" s="330"/>
      <c r="TAS57" s="330"/>
      <c r="TAT57" s="328"/>
      <c r="TAU57" s="330"/>
      <c r="TAV57" s="330"/>
      <c r="TAW57" s="330"/>
      <c r="TAX57" s="330"/>
      <c r="TAY57" s="330"/>
      <c r="TAZ57" s="330"/>
      <c r="TBA57" s="330"/>
      <c r="TBB57" s="330"/>
      <c r="TBC57" s="330"/>
      <c r="TBD57" s="330"/>
      <c r="TBE57" s="330"/>
      <c r="TBF57" s="330"/>
      <c r="TBG57" s="328"/>
      <c r="TBH57" s="330"/>
      <c r="TBI57" s="330"/>
      <c r="TBJ57" s="330"/>
      <c r="TBK57" s="330"/>
      <c r="TBL57" s="330"/>
      <c r="TBM57" s="330"/>
      <c r="TBN57" s="330"/>
      <c r="TBO57" s="330"/>
      <c r="TBP57" s="330"/>
      <c r="TBQ57" s="330"/>
      <c r="TBR57" s="330"/>
      <c r="TBS57" s="330"/>
      <c r="TBT57" s="328"/>
      <c r="TBU57" s="330"/>
      <c r="TBV57" s="330"/>
      <c r="TBW57" s="330"/>
      <c r="TBX57" s="330"/>
      <c r="TBY57" s="330"/>
      <c r="TBZ57" s="330"/>
      <c r="TCA57" s="330"/>
      <c r="TCB57" s="330"/>
      <c r="TCC57" s="330"/>
      <c r="TCD57" s="330"/>
      <c r="TCE57" s="330"/>
      <c r="TCF57" s="330"/>
      <c r="TCG57" s="328"/>
      <c r="TCH57" s="330"/>
      <c r="TCI57" s="330"/>
      <c r="TCJ57" s="330"/>
      <c r="TCK57" s="330"/>
      <c r="TCL57" s="330"/>
      <c r="TCM57" s="330"/>
      <c r="TCN57" s="330"/>
      <c r="TCO57" s="330"/>
      <c r="TCP57" s="330"/>
      <c r="TCQ57" s="330"/>
      <c r="TCR57" s="330"/>
      <c r="TCS57" s="330"/>
      <c r="TCT57" s="328"/>
      <c r="TCU57" s="330"/>
      <c r="TCV57" s="330"/>
      <c r="TCW57" s="330"/>
      <c r="TCX57" s="330"/>
      <c r="TCY57" s="330"/>
      <c r="TCZ57" s="330"/>
      <c r="TDA57" s="330"/>
      <c r="TDB57" s="330"/>
      <c r="TDC57" s="330"/>
      <c r="TDD57" s="330"/>
      <c r="TDE57" s="330"/>
      <c r="TDF57" s="330"/>
      <c r="TDG57" s="328"/>
      <c r="TDH57" s="330"/>
      <c r="TDI57" s="330"/>
      <c r="TDJ57" s="330"/>
      <c r="TDK57" s="330"/>
      <c r="TDL57" s="330"/>
      <c r="TDM57" s="330"/>
      <c r="TDN57" s="330"/>
      <c r="TDO57" s="330"/>
      <c r="TDP57" s="330"/>
      <c r="TDQ57" s="330"/>
      <c r="TDR57" s="330"/>
      <c r="TDS57" s="330"/>
      <c r="TDT57" s="328"/>
      <c r="TDU57" s="330"/>
      <c r="TDV57" s="330"/>
      <c r="TDW57" s="330"/>
      <c r="TDX57" s="330"/>
      <c r="TDY57" s="330"/>
      <c r="TDZ57" s="330"/>
      <c r="TEA57" s="330"/>
      <c r="TEB57" s="330"/>
      <c r="TEC57" s="330"/>
      <c r="TED57" s="330"/>
      <c r="TEE57" s="330"/>
      <c r="TEF57" s="330"/>
      <c r="TEG57" s="328"/>
      <c r="TEH57" s="330"/>
      <c r="TEI57" s="330"/>
      <c r="TEJ57" s="330"/>
      <c r="TEK57" s="330"/>
      <c r="TEL57" s="330"/>
      <c r="TEM57" s="330"/>
      <c r="TEN57" s="330"/>
      <c r="TEO57" s="330"/>
      <c r="TEP57" s="330"/>
      <c r="TEQ57" s="330"/>
      <c r="TER57" s="330"/>
      <c r="TES57" s="330"/>
      <c r="TET57" s="328"/>
      <c r="TEU57" s="330"/>
      <c r="TEV57" s="330"/>
      <c r="TEW57" s="330"/>
      <c r="TEX57" s="330"/>
      <c r="TEY57" s="330"/>
      <c r="TEZ57" s="330"/>
      <c r="TFA57" s="330"/>
      <c r="TFB57" s="330"/>
      <c r="TFC57" s="330"/>
      <c r="TFD57" s="330"/>
      <c r="TFE57" s="330"/>
      <c r="TFF57" s="330"/>
      <c r="TFG57" s="328"/>
      <c r="TFH57" s="330"/>
      <c r="TFI57" s="330"/>
      <c r="TFJ57" s="330"/>
      <c r="TFK57" s="330"/>
      <c r="TFL57" s="330"/>
      <c r="TFM57" s="330"/>
      <c r="TFN57" s="330"/>
      <c r="TFO57" s="330"/>
      <c r="TFP57" s="330"/>
      <c r="TFQ57" s="330"/>
      <c r="TFR57" s="330"/>
      <c r="TFS57" s="330"/>
      <c r="TFT57" s="328"/>
      <c r="TFU57" s="330"/>
      <c r="TFV57" s="330"/>
      <c r="TFW57" s="330"/>
      <c r="TFX57" s="330"/>
      <c r="TFY57" s="330"/>
      <c r="TFZ57" s="330"/>
      <c r="TGA57" s="330"/>
      <c r="TGB57" s="330"/>
      <c r="TGC57" s="330"/>
      <c r="TGD57" s="330"/>
      <c r="TGE57" s="330"/>
      <c r="TGF57" s="330"/>
      <c r="TGG57" s="328"/>
      <c r="TGH57" s="330"/>
      <c r="TGI57" s="330"/>
      <c r="TGJ57" s="330"/>
      <c r="TGK57" s="330"/>
      <c r="TGL57" s="330"/>
      <c r="TGM57" s="330"/>
      <c r="TGN57" s="330"/>
      <c r="TGO57" s="330"/>
      <c r="TGP57" s="330"/>
      <c r="TGQ57" s="330"/>
      <c r="TGR57" s="330"/>
      <c r="TGS57" s="330"/>
      <c r="TGT57" s="328"/>
      <c r="TGU57" s="330"/>
      <c r="TGV57" s="330"/>
      <c r="TGW57" s="330"/>
      <c r="TGX57" s="330"/>
      <c r="TGY57" s="330"/>
      <c r="TGZ57" s="330"/>
      <c r="THA57" s="330"/>
      <c r="THB57" s="330"/>
      <c r="THC57" s="330"/>
      <c r="THD57" s="330"/>
      <c r="THE57" s="330"/>
      <c r="THF57" s="330"/>
      <c r="THG57" s="328"/>
      <c r="THH57" s="330"/>
      <c r="THI57" s="330"/>
      <c r="THJ57" s="330"/>
      <c r="THK57" s="330"/>
      <c r="THL57" s="330"/>
      <c r="THM57" s="330"/>
      <c r="THN57" s="330"/>
      <c r="THO57" s="330"/>
      <c r="THP57" s="330"/>
      <c r="THQ57" s="330"/>
      <c r="THR57" s="330"/>
      <c r="THS57" s="330"/>
      <c r="THT57" s="328"/>
      <c r="THU57" s="330"/>
      <c r="THV57" s="330"/>
      <c r="THW57" s="330"/>
      <c r="THX57" s="330"/>
      <c r="THY57" s="330"/>
      <c r="THZ57" s="330"/>
      <c r="TIA57" s="330"/>
      <c r="TIB57" s="330"/>
      <c r="TIC57" s="330"/>
      <c r="TID57" s="330"/>
      <c r="TIE57" s="330"/>
      <c r="TIF57" s="330"/>
      <c r="TIG57" s="328"/>
      <c r="TIH57" s="330"/>
      <c r="TII57" s="330"/>
      <c r="TIJ57" s="330"/>
      <c r="TIK57" s="330"/>
      <c r="TIL57" s="330"/>
      <c r="TIM57" s="330"/>
      <c r="TIN57" s="330"/>
      <c r="TIO57" s="330"/>
      <c r="TIP57" s="330"/>
      <c r="TIQ57" s="330"/>
      <c r="TIR57" s="330"/>
      <c r="TIS57" s="330"/>
      <c r="TIT57" s="328"/>
      <c r="TIU57" s="330"/>
      <c r="TIV57" s="330"/>
      <c r="TIW57" s="330"/>
      <c r="TIX57" s="330"/>
      <c r="TIY57" s="330"/>
      <c r="TIZ57" s="330"/>
      <c r="TJA57" s="330"/>
      <c r="TJB57" s="330"/>
      <c r="TJC57" s="330"/>
      <c r="TJD57" s="330"/>
      <c r="TJE57" s="330"/>
      <c r="TJF57" s="330"/>
      <c r="TJG57" s="328"/>
      <c r="TJH57" s="330"/>
      <c r="TJI57" s="330"/>
      <c r="TJJ57" s="330"/>
      <c r="TJK57" s="330"/>
      <c r="TJL57" s="330"/>
      <c r="TJM57" s="330"/>
      <c r="TJN57" s="330"/>
      <c r="TJO57" s="330"/>
      <c r="TJP57" s="330"/>
      <c r="TJQ57" s="330"/>
      <c r="TJR57" s="330"/>
      <c r="TJS57" s="330"/>
      <c r="TJT57" s="328"/>
      <c r="TJU57" s="330"/>
      <c r="TJV57" s="330"/>
      <c r="TJW57" s="330"/>
      <c r="TJX57" s="330"/>
      <c r="TJY57" s="330"/>
      <c r="TJZ57" s="330"/>
      <c r="TKA57" s="330"/>
      <c r="TKB57" s="330"/>
      <c r="TKC57" s="330"/>
      <c r="TKD57" s="330"/>
      <c r="TKE57" s="330"/>
      <c r="TKF57" s="330"/>
      <c r="TKG57" s="328"/>
      <c r="TKH57" s="330"/>
      <c r="TKI57" s="330"/>
      <c r="TKJ57" s="330"/>
      <c r="TKK57" s="330"/>
      <c r="TKL57" s="330"/>
      <c r="TKM57" s="330"/>
      <c r="TKN57" s="330"/>
      <c r="TKO57" s="330"/>
      <c r="TKP57" s="330"/>
      <c r="TKQ57" s="330"/>
      <c r="TKR57" s="330"/>
      <c r="TKS57" s="330"/>
      <c r="TKT57" s="328"/>
      <c r="TKU57" s="330"/>
      <c r="TKV57" s="330"/>
      <c r="TKW57" s="330"/>
      <c r="TKX57" s="330"/>
      <c r="TKY57" s="330"/>
      <c r="TKZ57" s="330"/>
      <c r="TLA57" s="330"/>
      <c r="TLB57" s="330"/>
      <c r="TLC57" s="330"/>
      <c r="TLD57" s="330"/>
      <c r="TLE57" s="330"/>
      <c r="TLF57" s="330"/>
      <c r="TLG57" s="328"/>
      <c r="TLH57" s="330"/>
      <c r="TLI57" s="330"/>
      <c r="TLJ57" s="330"/>
      <c r="TLK57" s="330"/>
      <c r="TLL57" s="330"/>
      <c r="TLM57" s="330"/>
      <c r="TLN57" s="330"/>
      <c r="TLO57" s="330"/>
      <c r="TLP57" s="330"/>
      <c r="TLQ57" s="330"/>
      <c r="TLR57" s="330"/>
      <c r="TLS57" s="330"/>
      <c r="TLT57" s="328"/>
      <c r="TLU57" s="330"/>
      <c r="TLV57" s="330"/>
      <c r="TLW57" s="330"/>
      <c r="TLX57" s="330"/>
      <c r="TLY57" s="330"/>
      <c r="TLZ57" s="330"/>
      <c r="TMA57" s="330"/>
      <c r="TMB57" s="330"/>
      <c r="TMC57" s="330"/>
      <c r="TMD57" s="330"/>
      <c r="TME57" s="330"/>
      <c r="TMF57" s="330"/>
      <c r="TMG57" s="328"/>
      <c r="TMH57" s="330"/>
      <c r="TMI57" s="330"/>
      <c r="TMJ57" s="330"/>
      <c r="TMK57" s="330"/>
      <c r="TML57" s="330"/>
      <c r="TMM57" s="330"/>
      <c r="TMN57" s="330"/>
      <c r="TMO57" s="330"/>
      <c r="TMP57" s="330"/>
      <c r="TMQ57" s="330"/>
      <c r="TMR57" s="330"/>
      <c r="TMS57" s="330"/>
      <c r="TMT57" s="328"/>
      <c r="TMU57" s="330"/>
      <c r="TMV57" s="330"/>
      <c r="TMW57" s="330"/>
      <c r="TMX57" s="330"/>
      <c r="TMY57" s="330"/>
      <c r="TMZ57" s="330"/>
      <c r="TNA57" s="330"/>
      <c r="TNB57" s="330"/>
      <c r="TNC57" s="330"/>
      <c r="TND57" s="330"/>
      <c r="TNE57" s="330"/>
      <c r="TNF57" s="330"/>
      <c r="TNG57" s="328"/>
      <c r="TNH57" s="330"/>
      <c r="TNI57" s="330"/>
      <c r="TNJ57" s="330"/>
      <c r="TNK57" s="330"/>
      <c r="TNL57" s="330"/>
      <c r="TNM57" s="330"/>
      <c r="TNN57" s="330"/>
      <c r="TNO57" s="330"/>
      <c r="TNP57" s="330"/>
      <c r="TNQ57" s="330"/>
      <c r="TNR57" s="330"/>
      <c r="TNS57" s="330"/>
      <c r="TNT57" s="328"/>
      <c r="TNU57" s="330"/>
      <c r="TNV57" s="330"/>
      <c r="TNW57" s="330"/>
      <c r="TNX57" s="330"/>
      <c r="TNY57" s="330"/>
      <c r="TNZ57" s="330"/>
      <c r="TOA57" s="330"/>
      <c r="TOB57" s="330"/>
      <c r="TOC57" s="330"/>
      <c r="TOD57" s="330"/>
      <c r="TOE57" s="330"/>
      <c r="TOF57" s="330"/>
      <c r="TOG57" s="328"/>
      <c r="TOH57" s="330"/>
      <c r="TOI57" s="330"/>
      <c r="TOJ57" s="330"/>
      <c r="TOK57" s="330"/>
      <c r="TOL57" s="330"/>
      <c r="TOM57" s="330"/>
      <c r="TON57" s="330"/>
      <c r="TOO57" s="330"/>
      <c r="TOP57" s="330"/>
      <c r="TOQ57" s="330"/>
      <c r="TOR57" s="330"/>
      <c r="TOS57" s="330"/>
      <c r="TOT57" s="328"/>
      <c r="TOU57" s="330"/>
      <c r="TOV57" s="330"/>
      <c r="TOW57" s="330"/>
      <c r="TOX57" s="330"/>
      <c r="TOY57" s="330"/>
      <c r="TOZ57" s="330"/>
      <c r="TPA57" s="330"/>
      <c r="TPB57" s="330"/>
      <c r="TPC57" s="330"/>
      <c r="TPD57" s="330"/>
      <c r="TPE57" s="330"/>
      <c r="TPF57" s="330"/>
      <c r="TPG57" s="328"/>
      <c r="TPH57" s="330"/>
      <c r="TPI57" s="330"/>
      <c r="TPJ57" s="330"/>
      <c r="TPK57" s="330"/>
      <c r="TPL57" s="330"/>
      <c r="TPM57" s="330"/>
      <c r="TPN57" s="330"/>
      <c r="TPO57" s="330"/>
      <c r="TPP57" s="330"/>
      <c r="TPQ57" s="330"/>
      <c r="TPR57" s="330"/>
      <c r="TPS57" s="330"/>
      <c r="TPT57" s="328"/>
      <c r="TPU57" s="330"/>
      <c r="TPV57" s="330"/>
      <c r="TPW57" s="330"/>
      <c r="TPX57" s="330"/>
      <c r="TPY57" s="330"/>
      <c r="TPZ57" s="330"/>
      <c r="TQA57" s="330"/>
      <c r="TQB57" s="330"/>
      <c r="TQC57" s="330"/>
      <c r="TQD57" s="330"/>
      <c r="TQE57" s="330"/>
      <c r="TQF57" s="330"/>
      <c r="TQG57" s="328"/>
      <c r="TQH57" s="330"/>
      <c r="TQI57" s="330"/>
      <c r="TQJ57" s="330"/>
      <c r="TQK57" s="330"/>
      <c r="TQL57" s="330"/>
      <c r="TQM57" s="330"/>
      <c r="TQN57" s="330"/>
      <c r="TQO57" s="330"/>
      <c r="TQP57" s="330"/>
      <c r="TQQ57" s="330"/>
      <c r="TQR57" s="330"/>
      <c r="TQS57" s="330"/>
      <c r="TQT57" s="328"/>
      <c r="TQU57" s="330"/>
      <c r="TQV57" s="330"/>
      <c r="TQW57" s="330"/>
      <c r="TQX57" s="330"/>
      <c r="TQY57" s="330"/>
      <c r="TQZ57" s="330"/>
      <c r="TRA57" s="330"/>
      <c r="TRB57" s="330"/>
      <c r="TRC57" s="330"/>
      <c r="TRD57" s="330"/>
      <c r="TRE57" s="330"/>
      <c r="TRF57" s="330"/>
      <c r="TRG57" s="328"/>
      <c r="TRH57" s="330"/>
      <c r="TRI57" s="330"/>
      <c r="TRJ57" s="330"/>
      <c r="TRK57" s="330"/>
      <c r="TRL57" s="330"/>
      <c r="TRM57" s="330"/>
      <c r="TRN57" s="330"/>
      <c r="TRO57" s="330"/>
      <c r="TRP57" s="330"/>
      <c r="TRQ57" s="330"/>
      <c r="TRR57" s="330"/>
      <c r="TRS57" s="330"/>
      <c r="TRT57" s="328"/>
      <c r="TRU57" s="330"/>
      <c r="TRV57" s="330"/>
      <c r="TRW57" s="330"/>
      <c r="TRX57" s="330"/>
      <c r="TRY57" s="330"/>
      <c r="TRZ57" s="330"/>
      <c r="TSA57" s="330"/>
      <c r="TSB57" s="330"/>
      <c r="TSC57" s="330"/>
      <c r="TSD57" s="330"/>
      <c r="TSE57" s="330"/>
      <c r="TSF57" s="330"/>
      <c r="TSG57" s="328"/>
      <c r="TSH57" s="330"/>
      <c r="TSI57" s="330"/>
      <c r="TSJ57" s="330"/>
      <c r="TSK57" s="330"/>
      <c r="TSL57" s="330"/>
      <c r="TSM57" s="330"/>
      <c r="TSN57" s="330"/>
      <c r="TSO57" s="330"/>
      <c r="TSP57" s="330"/>
      <c r="TSQ57" s="330"/>
      <c r="TSR57" s="330"/>
      <c r="TSS57" s="330"/>
      <c r="TST57" s="328"/>
      <c r="TSU57" s="330"/>
      <c r="TSV57" s="330"/>
      <c r="TSW57" s="330"/>
      <c r="TSX57" s="330"/>
      <c r="TSY57" s="330"/>
      <c r="TSZ57" s="330"/>
      <c r="TTA57" s="330"/>
      <c r="TTB57" s="330"/>
      <c r="TTC57" s="330"/>
      <c r="TTD57" s="330"/>
      <c r="TTE57" s="330"/>
      <c r="TTF57" s="330"/>
      <c r="TTG57" s="328"/>
      <c r="TTH57" s="330"/>
      <c r="TTI57" s="330"/>
      <c r="TTJ57" s="330"/>
      <c r="TTK57" s="330"/>
      <c r="TTL57" s="330"/>
      <c r="TTM57" s="330"/>
      <c r="TTN57" s="330"/>
      <c r="TTO57" s="330"/>
      <c r="TTP57" s="330"/>
      <c r="TTQ57" s="330"/>
      <c r="TTR57" s="330"/>
      <c r="TTS57" s="330"/>
      <c r="TTT57" s="328"/>
      <c r="TTU57" s="330"/>
      <c r="TTV57" s="330"/>
      <c r="TTW57" s="330"/>
      <c r="TTX57" s="330"/>
      <c r="TTY57" s="330"/>
      <c r="TTZ57" s="330"/>
      <c r="TUA57" s="330"/>
      <c r="TUB57" s="330"/>
      <c r="TUC57" s="330"/>
      <c r="TUD57" s="330"/>
      <c r="TUE57" s="330"/>
      <c r="TUF57" s="330"/>
      <c r="TUG57" s="328"/>
      <c r="TUH57" s="330"/>
      <c r="TUI57" s="330"/>
      <c r="TUJ57" s="330"/>
      <c r="TUK57" s="330"/>
      <c r="TUL57" s="330"/>
      <c r="TUM57" s="330"/>
      <c r="TUN57" s="330"/>
      <c r="TUO57" s="330"/>
      <c r="TUP57" s="330"/>
      <c r="TUQ57" s="330"/>
      <c r="TUR57" s="330"/>
      <c r="TUS57" s="330"/>
      <c r="TUT57" s="328"/>
      <c r="TUU57" s="330"/>
      <c r="TUV57" s="330"/>
      <c r="TUW57" s="330"/>
      <c r="TUX57" s="330"/>
      <c r="TUY57" s="330"/>
      <c r="TUZ57" s="330"/>
      <c r="TVA57" s="330"/>
      <c r="TVB57" s="330"/>
      <c r="TVC57" s="330"/>
      <c r="TVD57" s="330"/>
      <c r="TVE57" s="330"/>
      <c r="TVF57" s="330"/>
      <c r="TVG57" s="328"/>
      <c r="TVH57" s="330"/>
      <c r="TVI57" s="330"/>
      <c r="TVJ57" s="330"/>
      <c r="TVK57" s="330"/>
      <c r="TVL57" s="330"/>
      <c r="TVM57" s="330"/>
      <c r="TVN57" s="330"/>
      <c r="TVO57" s="330"/>
      <c r="TVP57" s="330"/>
      <c r="TVQ57" s="330"/>
      <c r="TVR57" s="330"/>
      <c r="TVS57" s="330"/>
      <c r="TVT57" s="328"/>
      <c r="TVU57" s="330"/>
      <c r="TVV57" s="330"/>
      <c r="TVW57" s="330"/>
      <c r="TVX57" s="330"/>
      <c r="TVY57" s="330"/>
      <c r="TVZ57" s="330"/>
      <c r="TWA57" s="330"/>
      <c r="TWB57" s="330"/>
      <c r="TWC57" s="330"/>
      <c r="TWD57" s="330"/>
      <c r="TWE57" s="330"/>
      <c r="TWF57" s="330"/>
      <c r="TWG57" s="328"/>
      <c r="TWH57" s="330"/>
      <c r="TWI57" s="330"/>
      <c r="TWJ57" s="330"/>
      <c r="TWK57" s="330"/>
      <c r="TWL57" s="330"/>
      <c r="TWM57" s="330"/>
      <c r="TWN57" s="330"/>
      <c r="TWO57" s="330"/>
      <c r="TWP57" s="330"/>
      <c r="TWQ57" s="330"/>
      <c r="TWR57" s="330"/>
      <c r="TWS57" s="330"/>
      <c r="TWT57" s="328"/>
      <c r="TWU57" s="330"/>
      <c r="TWV57" s="330"/>
      <c r="TWW57" s="330"/>
      <c r="TWX57" s="330"/>
      <c r="TWY57" s="330"/>
      <c r="TWZ57" s="330"/>
      <c r="TXA57" s="330"/>
      <c r="TXB57" s="330"/>
      <c r="TXC57" s="330"/>
      <c r="TXD57" s="330"/>
      <c r="TXE57" s="330"/>
      <c r="TXF57" s="330"/>
      <c r="TXG57" s="328"/>
      <c r="TXH57" s="330"/>
      <c r="TXI57" s="330"/>
      <c r="TXJ57" s="330"/>
      <c r="TXK57" s="330"/>
      <c r="TXL57" s="330"/>
      <c r="TXM57" s="330"/>
      <c r="TXN57" s="330"/>
      <c r="TXO57" s="330"/>
      <c r="TXP57" s="330"/>
      <c r="TXQ57" s="330"/>
      <c r="TXR57" s="330"/>
      <c r="TXS57" s="330"/>
      <c r="TXT57" s="328"/>
      <c r="TXU57" s="330"/>
      <c r="TXV57" s="330"/>
      <c r="TXW57" s="330"/>
      <c r="TXX57" s="330"/>
      <c r="TXY57" s="330"/>
      <c r="TXZ57" s="330"/>
      <c r="TYA57" s="330"/>
      <c r="TYB57" s="330"/>
      <c r="TYC57" s="330"/>
      <c r="TYD57" s="330"/>
      <c r="TYE57" s="330"/>
      <c r="TYF57" s="330"/>
      <c r="TYG57" s="328"/>
      <c r="TYH57" s="330"/>
      <c r="TYI57" s="330"/>
      <c r="TYJ57" s="330"/>
      <c r="TYK57" s="330"/>
      <c r="TYL57" s="330"/>
      <c r="TYM57" s="330"/>
      <c r="TYN57" s="330"/>
      <c r="TYO57" s="330"/>
      <c r="TYP57" s="330"/>
      <c r="TYQ57" s="330"/>
      <c r="TYR57" s="330"/>
      <c r="TYS57" s="330"/>
      <c r="TYT57" s="328"/>
      <c r="TYU57" s="330"/>
      <c r="TYV57" s="330"/>
      <c r="TYW57" s="330"/>
      <c r="TYX57" s="330"/>
      <c r="TYY57" s="330"/>
      <c r="TYZ57" s="330"/>
      <c r="TZA57" s="330"/>
      <c r="TZB57" s="330"/>
      <c r="TZC57" s="330"/>
      <c r="TZD57" s="330"/>
      <c r="TZE57" s="330"/>
      <c r="TZF57" s="330"/>
      <c r="TZG57" s="328"/>
      <c r="TZH57" s="330"/>
      <c r="TZI57" s="330"/>
      <c r="TZJ57" s="330"/>
      <c r="TZK57" s="330"/>
      <c r="TZL57" s="330"/>
      <c r="TZM57" s="330"/>
      <c r="TZN57" s="330"/>
      <c r="TZO57" s="330"/>
      <c r="TZP57" s="330"/>
      <c r="TZQ57" s="330"/>
      <c r="TZR57" s="330"/>
      <c r="TZS57" s="330"/>
      <c r="TZT57" s="328"/>
      <c r="TZU57" s="330"/>
      <c r="TZV57" s="330"/>
      <c r="TZW57" s="330"/>
      <c r="TZX57" s="330"/>
      <c r="TZY57" s="330"/>
      <c r="TZZ57" s="330"/>
      <c r="UAA57" s="330"/>
      <c r="UAB57" s="330"/>
      <c r="UAC57" s="330"/>
      <c r="UAD57" s="330"/>
      <c r="UAE57" s="330"/>
      <c r="UAF57" s="330"/>
      <c r="UAG57" s="328"/>
      <c r="UAH57" s="330"/>
      <c r="UAI57" s="330"/>
      <c r="UAJ57" s="330"/>
      <c r="UAK57" s="330"/>
      <c r="UAL57" s="330"/>
      <c r="UAM57" s="330"/>
      <c r="UAN57" s="330"/>
      <c r="UAO57" s="330"/>
      <c r="UAP57" s="330"/>
      <c r="UAQ57" s="330"/>
      <c r="UAR57" s="330"/>
      <c r="UAS57" s="330"/>
      <c r="UAT57" s="328"/>
      <c r="UAU57" s="330"/>
      <c r="UAV57" s="330"/>
      <c r="UAW57" s="330"/>
      <c r="UAX57" s="330"/>
      <c r="UAY57" s="330"/>
      <c r="UAZ57" s="330"/>
      <c r="UBA57" s="330"/>
      <c r="UBB57" s="330"/>
      <c r="UBC57" s="330"/>
      <c r="UBD57" s="330"/>
      <c r="UBE57" s="330"/>
      <c r="UBF57" s="330"/>
      <c r="UBG57" s="328"/>
      <c r="UBH57" s="330"/>
      <c r="UBI57" s="330"/>
      <c r="UBJ57" s="330"/>
      <c r="UBK57" s="330"/>
      <c r="UBL57" s="330"/>
      <c r="UBM57" s="330"/>
      <c r="UBN57" s="330"/>
      <c r="UBO57" s="330"/>
      <c r="UBP57" s="330"/>
      <c r="UBQ57" s="330"/>
      <c r="UBR57" s="330"/>
      <c r="UBS57" s="330"/>
      <c r="UBT57" s="328"/>
      <c r="UBU57" s="330"/>
      <c r="UBV57" s="330"/>
      <c r="UBW57" s="330"/>
      <c r="UBX57" s="330"/>
      <c r="UBY57" s="330"/>
      <c r="UBZ57" s="330"/>
      <c r="UCA57" s="330"/>
      <c r="UCB57" s="330"/>
      <c r="UCC57" s="330"/>
      <c r="UCD57" s="330"/>
      <c r="UCE57" s="330"/>
      <c r="UCF57" s="330"/>
      <c r="UCG57" s="328"/>
      <c r="UCH57" s="330"/>
      <c r="UCI57" s="330"/>
      <c r="UCJ57" s="330"/>
      <c r="UCK57" s="330"/>
      <c r="UCL57" s="330"/>
      <c r="UCM57" s="330"/>
      <c r="UCN57" s="330"/>
      <c r="UCO57" s="330"/>
      <c r="UCP57" s="330"/>
      <c r="UCQ57" s="330"/>
      <c r="UCR57" s="330"/>
      <c r="UCS57" s="330"/>
      <c r="UCT57" s="328"/>
      <c r="UCU57" s="330"/>
      <c r="UCV57" s="330"/>
      <c r="UCW57" s="330"/>
      <c r="UCX57" s="330"/>
      <c r="UCY57" s="330"/>
      <c r="UCZ57" s="330"/>
      <c r="UDA57" s="330"/>
      <c r="UDB57" s="330"/>
      <c r="UDC57" s="330"/>
      <c r="UDD57" s="330"/>
      <c r="UDE57" s="330"/>
      <c r="UDF57" s="330"/>
      <c r="UDG57" s="328"/>
      <c r="UDH57" s="330"/>
      <c r="UDI57" s="330"/>
      <c r="UDJ57" s="330"/>
      <c r="UDK57" s="330"/>
      <c r="UDL57" s="330"/>
      <c r="UDM57" s="330"/>
      <c r="UDN57" s="330"/>
      <c r="UDO57" s="330"/>
      <c r="UDP57" s="330"/>
      <c r="UDQ57" s="330"/>
      <c r="UDR57" s="330"/>
      <c r="UDS57" s="330"/>
      <c r="UDT57" s="328"/>
      <c r="UDU57" s="330"/>
      <c r="UDV57" s="330"/>
      <c r="UDW57" s="330"/>
      <c r="UDX57" s="330"/>
      <c r="UDY57" s="330"/>
      <c r="UDZ57" s="330"/>
      <c r="UEA57" s="330"/>
      <c r="UEB57" s="330"/>
      <c r="UEC57" s="330"/>
      <c r="UED57" s="330"/>
      <c r="UEE57" s="330"/>
      <c r="UEF57" s="330"/>
      <c r="UEG57" s="328"/>
      <c r="UEH57" s="330"/>
      <c r="UEI57" s="330"/>
      <c r="UEJ57" s="330"/>
      <c r="UEK57" s="330"/>
      <c r="UEL57" s="330"/>
      <c r="UEM57" s="330"/>
      <c r="UEN57" s="330"/>
      <c r="UEO57" s="330"/>
      <c r="UEP57" s="330"/>
      <c r="UEQ57" s="330"/>
      <c r="UER57" s="330"/>
      <c r="UES57" s="330"/>
      <c r="UET57" s="328"/>
      <c r="UEU57" s="330"/>
      <c r="UEV57" s="330"/>
      <c r="UEW57" s="330"/>
      <c r="UEX57" s="330"/>
      <c r="UEY57" s="330"/>
      <c r="UEZ57" s="330"/>
      <c r="UFA57" s="330"/>
      <c r="UFB57" s="330"/>
      <c r="UFC57" s="330"/>
      <c r="UFD57" s="330"/>
      <c r="UFE57" s="330"/>
      <c r="UFF57" s="330"/>
      <c r="UFG57" s="328"/>
      <c r="UFH57" s="330"/>
      <c r="UFI57" s="330"/>
      <c r="UFJ57" s="330"/>
      <c r="UFK57" s="330"/>
      <c r="UFL57" s="330"/>
      <c r="UFM57" s="330"/>
      <c r="UFN57" s="330"/>
      <c r="UFO57" s="330"/>
      <c r="UFP57" s="330"/>
      <c r="UFQ57" s="330"/>
      <c r="UFR57" s="330"/>
      <c r="UFS57" s="330"/>
      <c r="UFT57" s="328"/>
      <c r="UFU57" s="330"/>
      <c r="UFV57" s="330"/>
      <c r="UFW57" s="330"/>
      <c r="UFX57" s="330"/>
      <c r="UFY57" s="330"/>
      <c r="UFZ57" s="330"/>
      <c r="UGA57" s="330"/>
      <c r="UGB57" s="330"/>
      <c r="UGC57" s="330"/>
      <c r="UGD57" s="330"/>
      <c r="UGE57" s="330"/>
      <c r="UGF57" s="330"/>
      <c r="UGG57" s="328"/>
      <c r="UGH57" s="330"/>
      <c r="UGI57" s="330"/>
      <c r="UGJ57" s="330"/>
      <c r="UGK57" s="330"/>
      <c r="UGL57" s="330"/>
      <c r="UGM57" s="330"/>
      <c r="UGN57" s="330"/>
      <c r="UGO57" s="330"/>
      <c r="UGP57" s="330"/>
      <c r="UGQ57" s="330"/>
      <c r="UGR57" s="330"/>
      <c r="UGS57" s="330"/>
      <c r="UGT57" s="328"/>
      <c r="UGU57" s="330"/>
      <c r="UGV57" s="330"/>
      <c r="UGW57" s="330"/>
      <c r="UGX57" s="330"/>
      <c r="UGY57" s="330"/>
      <c r="UGZ57" s="330"/>
      <c r="UHA57" s="330"/>
      <c r="UHB57" s="330"/>
      <c r="UHC57" s="330"/>
      <c r="UHD57" s="330"/>
      <c r="UHE57" s="330"/>
      <c r="UHF57" s="330"/>
      <c r="UHG57" s="328"/>
      <c r="UHH57" s="330"/>
      <c r="UHI57" s="330"/>
      <c r="UHJ57" s="330"/>
      <c r="UHK57" s="330"/>
      <c r="UHL57" s="330"/>
      <c r="UHM57" s="330"/>
      <c r="UHN57" s="330"/>
      <c r="UHO57" s="330"/>
      <c r="UHP57" s="330"/>
      <c r="UHQ57" s="330"/>
      <c r="UHR57" s="330"/>
      <c r="UHS57" s="330"/>
      <c r="UHT57" s="328"/>
      <c r="UHU57" s="330"/>
      <c r="UHV57" s="330"/>
      <c r="UHW57" s="330"/>
      <c r="UHX57" s="330"/>
      <c r="UHY57" s="330"/>
      <c r="UHZ57" s="330"/>
      <c r="UIA57" s="330"/>
      <c r="UIB57" s="330"/>
      <c r="UIC57" s="330"/>
      <c r="UID57" s="330"/>
      <c r="UIE57" s="330"/>
      <c r="UIF57" s="330"/>
      <c r="UIG57" s="328"/>
      <c r="UIH57" s="330"/>
      <c r="UII57" s="330"/>
      <c r="UIJ57" s="330"/>
      <c r="UIK57" s="330"/>
      <c r="UIL57" s="330"/>
      <c r="UIM57" s="330"/>
      <c r="UIN57" s="330"/>
      <c r="UIO57" s="330"/>
      <c r="UIP57" s="330"/>
      <c r="UIQ57" s="330"/>
      <c r="UIR57" s="330"/>
      <c r="UIS57" s="330"/>
      <c r="UIT57" s="328"/>
      <c r="UIU57" s="330"/>
      <c r="UIV57" s="330"/>
      <c r="UIW57" s="330"/>
      <c r="UIX57" s="330"/>
      <c r="UIY57" s="330"/>
      <c r="UIZ57" s="330"/>
      <c r="UJA57" s="330"/>
      <c r="UJB57" s="330"/>
      <c r="UJC57" s="330"/>
      <c r="UJD57" s="330"/>
      <c r="UJE57" s="330"/>
      <c r="UJF57" s="330"/>
      <c r="UJG57" s="328"/>
      <c r="UJH57" s="330"/>
      <c r="UJI57" s="330"/>
      <c r="UJJ57" s="330"/>
      <c r="UJK57" s="330"/>
      <c r="UJL57" s="330"/>
      <c r="UJM57" s="330"/>
      <c r="UJN57" s="330"/>
      <c r="UJO57" s="330"/>
      <c r="UJP57" s="330"/>
      <c r="UJQ57" s="330"/>
      <c r="UJR57" s="330"/>
      <c r="UJS57" s="330"/>
      <c r="UJT57" s="328"/>
      <c r="UJU57" s="330"/>
      <c r="UJV57" s="330"/>
      <c r="UJW57" s="330"/>
      <c r="UJX57" s="330"/>
      <c r="UJY57" s="330"/>
      <c r="UJZ57" s="330"/>
      <c r="UKA57" s="330"/>
      <c r="UKB57" s="330"/>
      <c r="UKC57" s="330"/>
      <c r="UKD57" s="330"/>
      <c r="UKE57" s="330"/>
      <c r="UKF57" s="330"/>
      <c r="UKG57" s="328"/>
      <c r="UKH57" s="330"/>
      <c r="UKI57" s="330"/>
      <c r="UKJ57" s="330"/>
      <c r="UKK57" s="330"/>
      <c r="UKL57" s="330"/>
      <c r="UKM57" s="330"/>
      <c r="UKN57" s="330"/>
      <c r="UKO57" s="330"/>
      <c r="UKP57" s="330"/>
      <c r="UKQ57" s="330"/>
      <c r="UKR57" s="330"/>
      <c r="UKS57" s="330"/>
      <c r="UKT57" s="328"/>
      <c r="UKU57" s="330"/>
      <c r="UKV57" s="330"/>
      <c r="UKW57" s="330"/>
      <c r="UKX57" s="330"/>
      <c r="UKY57" s="330"/>
      <c r="UKZ57" s="330"/>
      <c r="ULA57" s="330"/>
      <c r="ULB57" s="330"/>
      <c r="ULC57" s="330"/>
      <c r="ULD57" s="330"/>
      <c r="ULE57" s="330"/>
      <c r="ULF57" s="330"/>
      <c r="ULG57" s="328"/>
      <c r="ULH57" s="330"/>
      <c r="ULI57" s="330"/>
      <c r="ULJ57" s="330"/>
      <c r="ULK57" s="330"/>
      <c r="ULL57" s="330"/>
      <c r="ULM57" s="330"/>
      <c r="ULN57" s="330"/>
      <c r="ULO57" s="330"/>
      <c r="ULP57" s="330"/>
      <c r="ULQ57" s="330"/>
      <c r="ULR57" s="330"/>
      <c r="ULS57" s="330"/>
      <c r="ULT57" s="328"/>
      <c r="ULU57" s="330"/>
      <c r="ULV57" s="330"/>
      <c r="ULW57" s="330"/>
      <c r="ULX57" s="330"/>
      <c r="ULY57" s="330"/>
      <c r="ULZ57" s="330"/>
      <c r="UMA57" s="330"/>
      <c r="UMB57" s="330"/>
      <c r="UMC57" s="330"/>
      <c r="UMD57" s="330"/>
      <c r="UME57" s="330"/>
      <c r="UMF57" s="330"/>
      <c r="UMG57" s="328"/>
      <c r="UMH57" s="330"/>
      <c r="UMI57" s="330"/>
      <c r="UMJ57" s="330"/>
      <c r="UMK57" s="330"/>
      <c r="UML57" s="330"/>
      <c r="UMM57" s="330"/>
      <c r="UMN57" s="330"/>
      <c r="UMO57" s="330"/>
      <c r="UMP57" s="330"/>
      <c r="UMQ57" s="330"/>
      <c r="UMR57" s="330"/>
      <c r="UMS57" s="330"/>
      <c r="UMT57" s="328"/>
      <c r="UMU57" s="330"/>
      <c r="UMV57" s="330"/>
      <c r="UMW57" s="330"/>
      <c r="UMX57" s="330"/>
      <c r="UMY57" s="330"/>
      <c r="UMZ57" s="330"/>
      <c r="UNA57" s="330"/>
      <c r="UNB57" s="330"/>
      <c r="UNC57" s="330"/>
      <c r="UND57" s="330"/>
      <c r="UNE57" s="330"/>
      <c r="UNF57" s="330"/>
      <c r="UNG57" s="328"/>
      <c r="UNH57" s="330"/>
      <c r="UNI57" s="330"/>
      <c r="UNJ57" s="330"/>
      <c r="UNK57" s="330"/>
      <c r="UNL57" s="330"/>
      <c r="UNM57" s="330"/>
      <c r="UNN57" s="330"/>
      <c r="UNO57" s="330"/>
      <c r="UNP57" s="330"/>
      <c r="UNQ57" s="330"/>
      <c r="UNR57" s="330"/>
      <c r="UNS57" s="330"/>
      <c r="UNT57" s="328"/>
      <c r="UNU57" s="330"/>
      <c r="UNV57" s="330"/>
      <c r="UNW57" s="330"/>
      <c r="UNX57" s="330"/>
      <c r="UNY57" s="330"/>
      <c r="UNZ57" s="330"/>
      <c r="UOA57" s="330"/>
      <c r="UOB57" s="330"/>
      <c r="UOC57" s="330"/>
      <c r="UOD57" s="330"/>
      <c r="UOE57" s="330"/>
      <c r="UOF57" s="330"/>
      <c r="UOG57" s="328"/>
      <c r="UOH57" s="330"/>
      <c r="UOI57" s="330"/>
      <c r="UOJ57" s="330"/>
      <c r="UOK57" s="330"/>
      <c r="UOL57" s="330"/>
      <c r="UOM57" s="330"/>
      <c r="UON57" s="330"/>
      <c r="UOO57" s="330"/>
      <c r="UOP57" s="330"/>
      <c r="UOQ57" s="330"/>
      <c r="UOR57" s="330"/>
      <c r="UOS57" s="330"/>
      <c r="UOT57" s="328"/>
      <c r="UOU57" s="330"/>
      <c r="UOV57" s="330"/>
      <c r="UOW57" s="330"/>
      <c r="UOX57" s="330"/>
      <c r="UOY57" s="330"/>
      <c r="UOZ57" s="330"/>
      <c r="UPA57" s="330"/>
      <c r="UPB57" s="330"/>
      <c r="UPC57" s="330"/>
      <c r="UPD57" s="330"/>
      <c r="UPE57" s="330"/>
      <c r="UPF57" s="330"/>
      <c r="UPG57" s="328"/>
      <c r="UPH57" s="330"/>
      <c r="UPI57" s="330"/>
      <c r="UPJ57" s="330"/>
      <c r="UPK57" s="330"/>
      <c r="UPL57" s="330"/>
      <c r="UPM57" s="330"/>
      <c r="UPN57" s="330"/>
      <c r="UPO57" s="330"/>
      <c r="UPP57" s="330"/>
      <c r="UPQ57" s="330"/>
      <c r="UPR57" s="330"/>
      <c r="UPS57" s="330"/>
      <c r="UPT57" s="328"/>
      <c r="UPU57" s="330"/>
      <c r="UPV57" s="330"/>
      <c r="UPW57" s="330"/>
      <c r="UPX57" s="330"/>
      <c r="UPY57" s="330"/>
      <c r="UPZ57" s="330"/>
      <c r="UQA57" s="330"/>
      <c r="UQB57" s="330"/>
      <c r="UQC57" s="330"/>
      <c r="UQD57" s="330"/>
      <c r="UQE57" s="330"/>
      <c r="UQF57" s="330"/>
      <c r="UQG57" s="328"/>
      <c r="UQH57" s="330"/>
      <c r="UQI57" s="330"/>
      <c r="UQJ57" s="330"/>
      <c r="UQK57" s="330"/>
      <c r="UQL57" s="330"/>
      <c r="UQM57" s="330"/>
      <c r="UQN57" s="330"/>
      <c r="UQO57" s="330"/>
      <c r="UQP57" s="330"/>
      <c r="UQQ57" s="330"/>
      <c r="UQR57" s="330"/>
      <c r="UQS57" s="330"/>
      <c r="UQT57" s="328"/>
      <c r="UQU57" s="330"/>
      <c r="UQV57" s="330"/>
      <c r="UQW57" s="330"/>
      <c r="UQX57" s="330"/>
      <c r="UQY57" s="330"/>
      <c r="UQZ57" s="330"/>
      <c r="URA57" s="330"/>
      <c r="URB57" s="330"/>
      <c r="URC57" s="330"/>
      <c r="URD57" s="330"/>
      <c r="URE57" s="330"/>
      <c r="URF57" s="330"/>
      <c r="URG57" s="328"/>
      <c r="URH57" s="330"/>
      <c r="URI57" s="330"/>
      <c r="URJ57" s="330"/>
      <c r="URK57" s="330"/>
      <c r="URL57" s="330"/>
      <c r="URM57" s="330"/>
      <c r="URN57" s="330"/>
      <c r="URO57" s="330"/>
      <c r="URP57" s="330"/>
      <c r="URQ57" s="330"/>
      <c r="URR57" s="330"/>
      <c r="URS57" s="330"/>
      <c r="URT57" s="328"/>
      <c r="URU57" s="330"/>
      <c r="URV57" s="330"/>
      <c r="URW57" s="330"/>
      <c r="URX57" s="330"/>
      <c r="URY57" s="330"/>
      <c r="URZ57" s="330"/>
      <c r="USA57" s="330"/>
      <c r="USB57" s="330"/>
      <c r="USC57" s="330"/>
      <c r="USD57" s="330"/>
      <c r="USE57" s="330"/>
      <c r="USF57" s="330"/>
      <c r="USG57" s="328"/>
      <c r="USH57" s="330"/>
      <c r="USI57" s="330"/>
      <c r="USJ57" s="330"/>
      <c r="USK57" s="330"/>
      <c r="USL57" s="330"/>
      <c r="USM57" s="330"/>
      <c r="USN57" s="330"/>
      <c r="USO57" s="330"/>
      <c r="USP57" s="330"/>
      <c r="USQ57" s="330"/>
      <c r="USR57" s="330"/>
      <c r="USS57" s="330"/>
      <c r="UST57" s="328"/>
      <c r="USU57" s="330"/>
      <c r="USV57" s="330"/>
      <c r="USW57" s="330"/>
      <c r="USX57" s="330"/>
      <c r="USY57" s="330"/>
      <c r="USZ57" s="330"/>
      <c r="UTA57" s="330"/>
      <c r="UTB57" s="330"/>
      <c r="UTC57" s="330"/>
      <c r="UTD57" s="330"/>
      <c r="UTE57" s="330"/>
      <c r="UTF57" s="330"/>
      <c r="UTG57" s="328"/>
      <c r="UTH57" s="330"/>
      <c r="UTI57" s="330"/>
      <c r="UTJ57" s="330"/>
      <c r="UTK57" s="330"/>
      <c r="UTL57" s="330"/>
      <c r="UTM57" s="330"/>
      <c r="UTN57" s="330"/>
      <c r="UTO57" s="330"/>
      <c r="UTP57" s="330"/>
      <c r="UTQ57" s="330"/>
      <c r="UTR57" s="330"/>
      <c r="UTS57" s="330"/>
      <c r="UTT57" s="328"/>
      <c r="UTU57" s="330"/>
      <c r="UTV57" s="330"/>
      <c r="UTW57" s="330"/>
      <c r="UTX57" s="330"/>
      <c r="UTY57" s="330"/>
      <c r="UTZ57" s="330"/>
      <c r="UUA57" s="330"/>
      <c r="UUB57" s="330"/>
      <c r="UUC57" s="330"/>
      <c r="UUD57" s="330"/>
      <c r="UUE57" s="330"/>
      <c r="UUF57" s="330"/>
      <c r="UUG57" s="328"/>
      <c r="UUH57" s="330"/>
      <c r="UUI57" s="330"/>
      <c r="UUJ57" s="330"/>
      <c r="UUK57" s="330"/>
      <c r="UUL57" s="330"/>
      <c r="UUM57" s="330"/>
      <c r="UUN57" s="330"/>
      <c r="UUO57" s="330"/>
      <c r="UUP57" s="330"/>
      <c r="UUQ57" s="330"/>
      <c r="UUR57" s="330"/>
      <c r="UUS57" s="330"/>
      <c r="UUT57" s="328"/>
      <c r="UUU57" s="330"/>
      <c r="UUV57" s="330"/>
      <c r="UUW57" s="330"/>
      <c r="UUX57" s="330"/>
      <c r="UUY57" s="330"/>
      <c r="UUZ57" s="330"/>
      <c r="UVA57" s="330"/>
      <c r="UVB57" s="330"/>
      <c r="UVC57" s="330"/>
      <c r="UVD57" s="330"/>
      <c r="UVE57" s="330"/>
      <c r="UVF57" s="330"/>
      <c r="UVG57" s="328"/>
      <c r="UVH57" s="330"/>
      <c r="UVI57" s="330"/>
      <c r="UVJ57" s="330"/>
      <c r="UVK57" s="330"/>
      <c r="UVL57" s="330"/>
      <c r="UVM57" s="330"/>
      <c r="UVN57" s="330"/>
      <c r="UVO57" s="330"/>
      <c r="UVP57" s="330"/>
      <c r="UVQ57" s="330"/>
      <c r="UVR57" s="330"/>
      <c r="UVS57" s="330"/>
      <c r="UVT57" s="328"/>
      <c r="UVU57" s="330"/>
      <c r="UVV57" s="330"/>
      <c r="UVW57" s="330"/>
      <c r="UVX57" s="330"/>
      <c r="UVY57" s="330"/>
      <c r="UVZ57" s="330"/>
      <c r="UWA57" s="330"/>
      <c r="UWB57" s="330"/>
      <c r="UWC57" s="330"/>
      <c r="UWD57" s="330"/>
      <c r="UWE57" s="330"/>
      <c r="UWF57" s="330"/>
      <c r="UWG57" s="328"/>
      <c r="UWH57" s="330"/>
      <c r="UWI57" s="330"/>
      <c r="UWJ57" s="330"/>
      <c r="UWK57" s="330"/>
      <c r="UWL57" s="330"/>
      <c r="UWM57" s="330"/>
      <c r="UWN57" s="330"/>
      <c r="UWO57" s="330"/>
      <c r="UWP57" s="330"/>
      <c r="UWQ57" s="330"/>
      <c r="UWR57" s="330"/>
      <c r="UWS57" s="330"/>
      <c r="UWT57" s="328"/>
      <c r="UWU57" s="330"/>
      <c r="UWV57" s="330"/>
      <c r="UWW57" s="330"/>
      <c r="UWX57" s="330"/>
      <c r="UWY57" s="330"/>
      <c r="UWZ57" s="330"/>
      <c r="UXA57" s="330"/>
      <c r="UXB57" s="330"/>
      <c r="UXC57" s="330"/>
      <c r="UXD57" s="330"/>
      <c r="UXE57" s="330"/>
      <c r="UXF57" s="330"/>
      <c r="UXG57" s="328"/>
      <c r="UXH57" s="330"/>
      <c r="UXI57" s="330"/>
      <c r="UXJ57" s="330"/>
      <c r="UXK57" s="330"/>
      <c r="UXL57" s="330"/>
      <c r="UXM57" s="330"/>
      <c r="UXN57" s="330"/>
      <c r="UXO57" s="330"/>
      <c r="UXP57" s="330"/>
      <c r="UXQ57" s="330"/>
      <c r="UXR57" s="330"/>
      <c r="UXS57" s="330"/>
      <c r="UXT57" s="328"/>
      <c r="UXU57" s="330"/>
      <c r="UXV57" s="330"/>
      <c r="UXW57" s="330"/>
      <c r="UXX57" s="330"/>
      <c r="UXY57" s="330"/>
      <c r="UXZ57" s="330"/>
      <c r="UYA57" s="330"/>
      <c r="UYB57" s="330"/>
      <c r="UYC57" s="330"/>
      <c r="UYD57" s="330"/>
      <c r="UYE57" s="330"/>
      <c r="UYF57" s="330"/>
      <c r="UYG57" s="328"/>
      <c r="UYH57" s="330"/>
      <c r="UYI57" s="330"/>
      <c r="UYJ57" s="330"/>
      <c r="UYK57" s="330"/>
      <c r="UYL57" s="330"/>
      <c r="UYM57" s="330"/>
      <c r="UYN57" s="330"/>
      <c r="UYO57" s="330"/>
      <c r="UYP57" s="330"/>
      <c r="UYQ57" s="330"/>
      <c r="UYR57" s="330"/>
      <c r="UYS57" s="330"/>
      <c r="UYT57" s="328"/>
      <c r="UYU57" s="330"/>
      <c r="UYV57" s="330"/>
      <c r="UYW57" s="330"/>
      <c r="UYX57" s="330"/>
      <c r="UYY57" s="330"/>
      <c r="UYZ57" s="330"/>
      <c r="UZA57" s="330"/>
      <c r="UZB57" s="330"/>
      <c r="UZC57" s="330"/>
      <c r="UZD57" s="330"/>
      <c r="UZE57" s="330"/>
      <c r="UZF57" s="330"/>
      <c r="UZG57" s="328"/>
      <c r="UZH57" s="330"/>
      <c r="UZI57" s="330"/>
      <c r="UZJ57" s="330"/>
      <c r="UZK57" s="330"/>
      <c r="UZL57" s="330"/>
      <c r="UZM57" s="330"/>
      <c r="UZN57" s="330"/>
      <c r="UZO57" s="330"/>
      <c r="UZP57" s="330"/>
      <c r="UZQ57" s="330"/>
      <c r="UZR57" s="330"/>
      <c r="UZS57" s="330"/>
      <c r="UZT57" s="328"/>
      <c r="UZU57" s="330"/>
      <c r="UZV57" s="330"/>
      <c r="UZW57" s="330"/>
      <c r="UZX57" s="330"/>
      <c r="UZY57" s="330"/>
      <c r="UZZ57" s="330"/>
      <c r="VAA57" s="330"/>
      <c r="VAB57" s="330"/>
      <c r="VAC57" s="330"/>
      <c r="VAD57" s="330"/>
      <c r="VAE57" s="330"/>
      <c r="VAF57" s="330"/>
      <c r="VAG57" s="328"/>
      <c r="VAH57" s="330"/>
      <c r="VAI57" s="330"/>
      <c r="VAJ57" s="330"/>
      <c r="VAK57" s="330"/>
      <c r="VAL57" s="330"/>
      <c r="VAM57" s="330"/>
      <c r="VAN57" s="330"/>
      <c r="VAO57" s="330"/>
      <c r="VAP57" s="330"/>
      <c r="VAQ57" s="330"/>
      <c r="VAR57" s="330"/>
      <c r="VAS57" s="330"/>
      <c r="VAT57" s="328"/>
      <c r="VAU57" s="330"/>
      <c r="VAV57" s="330"/>
      <c r="VAW57" s="330"/>
      <c r="VAX57" s="330"/>
      <c r="VAY57" s="330"/>
      <c r="VAZ57" s="330"/>
      <c r="VBA57" s="330"/>
      <c r="VBB57" s="330"/>
      <c r="VBC57" s="330"/>
      <c r="VBD57" s="330"/>
      <c r="VBE57" s="330"/>
      <c r="VBF57" s="330"/>
      <c r="VBG57" s="328"/>
      <c r="VBH57" s="330"/>
      <c r="VBI57" s="330"/>
      <c r="VBJ57" s="330"/>
      <c r="VBK57" s="330"/>
      <c r="VBL57" s="330"/>
      <c r="VBM57" s="330"/>
      <c r="VBN57" s="330"/>
      <c r="VBO57" s="330"/>
      <c r="VBP57" s="330"/>
      <c r="VBQ57" s="330"/>
      <c r="VBR57" s="330"/>
      <c r="VBS57" s="330"/>
      <c r="VBT57" s="328"/>
      <c r="VBU57" s="330"/>
      <c r="VBV57" s="330"/>
      <c r="VBW57" s="330"/>
      <c r="VBX57" s="330"/>
      <c r="VBY57" s="330"/>
      <c r="VBZ57" s="330"/>
      <c r="VCA57" s="330"/>
      <c r="VCB57" s="330"/>
      <c r="VCC57" s="330"/>
      <c r="VCD57" s="330"/>
      <c r="VCE57" s="330"/>
      <c r="VCF57" s="330"/>
      <c r="VCG57" s="328"/>
      <c r="VCH57" s="330"/>
      <c r="VCI57" s="330"/>
      <c r="VCJ57" s="330"/>
      <c r="VCK57" s="330"/>
      <c r="VCL57" s="330"/>
      <c r="VCM57" s="330"/>
      <c r="VCN57" s="330"/>
      <c r="VCO57" s="330"/>
      <c r="VCP57" s="330"/>
      <c r="VCQ57" s="330"/>
      <c r="VCR57" s="330"/>
      <c r="VCS57" s="330"/>
      <c r="VCT57" s="328"/>
      <c r="VCU57" s="330"/>
      <c r="VCV57" s="330"/>
      <c r="VCW57" s="330"/>
      <c r="VCX57" s="330"/>
      <c r="VCY57" s="330"/>
      <c r="VCZ57" s="330"/>
      <c r="VDA57" s="330"/>
      <c r="VDB57" s="330"/>
      <c r="VDC57" s="330"/>
      <c r="VDD57" s="330"/>
      <c r="VDE57" s="330"/>
      <c r="VDF57" s="330"/>
      <c r="VDG57" s="328"/>
      <c r="VDH57" s="330"/>
      <c r="VDI57" s="330"/>
      <c r="VDJ57" s="330"/>
      <c r="VDK57" s="330"/>
      <c r="VDL57" s="330"/>
      <c r="VDM57" s="330"/>
      <c r="VDN57" s="330"/>
      <c r="VDO57" s="330"/>
      <c r="VDP57" s="330"/>
      <c r="VDQ57" s="330"/>
      <c r="VDR57" s="330"/>
      <c r="VDS57" s="330"/>
      <c r="VDT57" s="328"/>
      <c r="VDU57" s="330"/>
      <c r="VDV57" s="330"/>
      <c r="VDW57" s="330"/>
      <c r="VDX57" s="330"/>
      <c r="VDY57" s="330"/>
      <c r="VDZ57" s="330"/>
      <c r="VEA57" s="330"/>
      <c r="VEB57" s="330"/>
      <c r="VEC57" s="330"/>
      <c r="VED57" s="330"/>
      <c r="VEE57" s="330"/>
      <c r="VEF57" s="330"/>
      <c r="VEG57" s="328"/>
      <c r="VEH57" s="330"/>
      <c r="VEI57" s="330"/>
      <c r="VEJ57" s="330"/>
      <c r="VEK57" s="330"/>
      <c r="VEL57" s="330"/>
      <c r="VEM57" s="330"/>
      <c r="VEN57" s="330"/>
      <c r="VEO57" s="330"/>
      <c r="VEP57" s="330"/>
      <c r="VEQ57" s="330"/>
      <c r="VER57" s="330"/>
      <c r="VES57" s="330"/>
      <c r="VET57" s="328"/>
      <c r="VEU57" s="330"/>
      <c r="VEV57" s="330"/>
      <c r="VEW57" s="330"/>
      <c r="VEX57" s="330"/>
      <c r="VEY57" s="330"/>
      <c r="VEZ57" s="330"/>
      <c r="VFA57" s="330"/>
      <c r="VFB57" s="330"/>
      <c r="VFC57" s="330"/>
      <c r="VFD57" s="330"/>
      <c r="VFE57" s="330"/>
      <c r="VFF57" s="330"/>
      <c r="VFG57" s="328"/>
      <c r="VFH57" s="330"/>
      <c r="VFI57" s="330"/>
      <c r="VFJ57" s="330"/>
      <c r="VFK57" s="330"/>
      <c r="VFL57" s="330"/>
      <c r="VFM57" s="330"/>
      <c r="VFN57" s="330"/>
      <c r="VFO57" s="330"/>
      <c r="VFP57" s="330"/>
      <c r="VFQ57" s="330"/>
      <c r="VFR57" s="330"/>
      <c r="VFS57" s="330"/>
      <c r="VFT57" s="328"/>
      <c r="VFU57" s="330"/>
      <c r="VFV57" s="330"/>
      <c r="VFW57" s="330"/>
      <c r="VFX57" s="330"/>
      <c r="VFY57" s="330"/>
      <c r="VFZ57" s="330"/>
      <c r="VGA57" s="330"/>
      <c r="VGB57" s="330"/>
      <c r="VGC57" s="330"/>
      <c r="VGD57" s="330"/>
      <c r="VGE57" s="330"/>
      <c r="VGF57" s="330"/>
      <c r="VGG57" s="328"/>
      <c r="VGH57" s="330"/>
      <c r="VGI57" s="330"/>
      <c r="VGJ57" s="330"/>
      <c r="VGK57" s="330"/>
      <c r="VGL57" s="330"/>
      <c r="VGM57" s="330"/>
      <c r="VGN57" s="330"/>
      <c r="VGO57" s="330"/>
      <c r="VGP57" s="330"/>
      <c r="VGQ57" s="330"/>
      <c r="VGR57" s="330"/>
      <c r="VGS57" s="330"/>
      <c r="VGT57" s="328"/>
      <c r="VGU57" s="330"/>
      <c r="VGV57" s="330"/>
      <c r="VGW57" s="330"/>
      <c r="VGX57" s="330"/>
      <c r="VGY57" s="330"/>
      <c r="VGZ57" s="330"/>
      <c r="VHA57" s="330"/>
      <c r="VHB57" s="330"/>
      <c r="VHC57" s="330"/>
      <c r="VHD57" s="330"/>
      <c r="VHE57" s="330"/>
      <c r="VHF57" s="330"/>
      <c r="VHG57" s="328"/>
      <c r="VHH57" s="330"/>
      <c r="VHI57" s="330"/>
      <c r="VHJ57" s="330"/>
      <c r="VHK57" s="330"/>
      <c r="VHL57" s="330"/>
      <c r="VHM57" s="330"/>
      <c r="VHN57" s="330"/>
      <c r="VHO57" s="330"/>
      <c r="VHP57" s="330"/>
      <c r="VHQ57" s="330"/>
      <c r="VHR57" s="330"/>
      <c r="VHS57" s="330"/>
      <c r="VHT57" s="328"/>
      <c r="VHU57" s="330"/>
      <c r="VHV57" s="330"/>
      <c r="VHW57" s="330"/>
      <c r="VHX57" s="330"/>
      <c r="VHY57" s="330"/>
      <c r="VHZ57" s="330"/>
      <c r="VIA57" s="330"/>
      <c r="VIB57" s="330"/>
      <c r="VIC57" s="330"/>
      <c r="VID57" s="330"/>
      <c r="VIE57" s="330"/>
      <c r="VIF57" s="330"/>
      <c r="VIG57" s="328"/>
      <c r="VIH57" s="330"/>
      <c r="VII57" s="330"/>
      <c r="VIJ57" s="330"/>
      <c r="VIK57" s="330"/>
      <c r="VIL57" s="330"/>
      <c r="VIM57" s="330"/>
      <c r="VIN57" s="330"/>
      <c r="VIO57" s="330"/>
      <c r="VIP57" s="330"/>
      <c r="VIQ57" s="330"/>
      <c r="VIR57" s="330"/>
      <c r="VIS57" s="330"/>
      <c r="VIT57" s="328"/>
      <c r="VIU57" s="330"/>
      <c r="VIV57" s="330"/>
      <c r="VIW57" s="330"/>
      <c r="VIX57" s="330"/>
      <c r="VIY57" s="330"/>
      <c r="VIZ57" s="330"/>
      <c r="VJA57" s="330"/>
      <c r="VJB57" s="330"/>
      <c r="VJC57" s="330"/>
      <c r="VJD57" s="330"/>
      <c r="VJE57" s="330"/>
      <c r="VJF57" s="330"/>
      <c r="VJG57" s="328"/>
      <c r="VJH57" s="330"/>
      <c r="VJI57" s="330"/>
      <c r="VJJ57" s="330"/>
      <c r="VJK57" s="330"/>
      <c r="VJL57" s="330"/>
      <c r="VJM57" s="330"/>
      <c r="VJN57" s="330"/>
      <c r="VJO57" s="330"/>
      <c r="VJP57" s="330"/>
      <c r="VJQ57" s="330"/>
      <c r="VJR57" s="330"/>
      <c r="VJS57" s="330"/>
      <c r="VJT57" s="328"/>
      <c r="VJU57" s="330"/>
      <c r="VJV57" s="330"/>
      <c r="VJW57" s="330"/>
      <c r="VJX57" s="330"/>
      <c r="VJY57" s="330"/>
      <c r="VJZ57" s="330"/>
      <c r="VKA57" s="330"/>
      <c r="VKB57" s="330"/>
      <c r="VKC57" s="330"/>
      <c r="VKD57" s="330"/>
      <c r="VKE57" s="330"/>
      <c r="VKF57" s="330"/>
      <c r="VKG57" s="328"/>
      <c r="VKH57" s="330"/>
      <c r="VKI57" s="330"/>
      <c r="VKJ57" s="330"/>
      <c r="VKK57" s="330"/>
      <c r="VKL57" s="330"/>
      <c r="VKM57" s="330"/>
      <c r="VKN57" s="330"/>
      <c r="VKO57" s="330"/>
      <c r="VKP57" s="330"/>
      <c r="VKQ57" s="330"/>
      <c r="VKR57" s="330"/>
      <c r="VKS57" s="330"/>
      <c r="VKT57" s="328"/>
      <c r="VKU57" s="330"/>
      <c r="VKV57" s="330"/>
      <c r="VKW57" s="330"/>
      <c r="VKX57" s="330"/>
      <c r="VKY57" s="330"/>
      <c r="VKZ57" s="330"/>
      <c r="VLA57" s="330"/>
      <c r="VLB57" s="330"/>
      <c r="VLC57" s="330"/>
      <c r="VLD57" s="330"/>
      <c r="VLE57" s="330"/>
      <c r="VLF57" s="330"/>
      <c r="VLG57" s="328"/>
      <c r="VLH57" s="330"/>
      <c r="VLI57" s="330"/>
      <c r="VLJ57" s="330"/>
      <c r="VLK57" s="330"/>
      <c r="VLL57" s="330"/>
      <c r="VLM57" s="330"/>
      <c r="VLN57" s="330"/>
      <c r="VLO57" s="330"/>
      <c r="VLP57" s="330"/>
      <c r="VLQ57" s="330"/>
      <c r="VLR57" s="330"/>
      <c r="VLS57" s="330"/>
      <c r="VLT57" s="328"/>
      <c r="VLU57" s="330"/>
      <c r="VLV57" s="330"/>
      <c r="VLW57" s="330"/>
      <c r="VLX57" s="330"/>
      <c r="VLY57" s="330"/>
      <c r="VLZ57" s="330"/>
      <c r="VMA57" s="330"/>
      <c r="VMB57" s="330"/>
      <c r="VMC57" s="330"/>
      <c r="VMD57" s="330"/>
      <c r="VME57" s="330"/>
      <c r="VMF57" s="330"/>
      <c r="VMG57" s="328"/>
      <c r="VMH57" s="330"/>
      <c r="VMI57" s="330"/>
      <c r="VMJ57" s="330"/>
      <c r="VMK57" s="330"/>
      <c r="VML57" s="330"/>
      <c r="VMM57" s="330"/>
      <c r="VMN57" s="330"/>
      <c r="VMO57" s="330"/>
      <c r="VMP57" s="330"/>
      <c r="VMQ57" s="330"/>
      <c r="VMR57" s="330"/>
      <c r="VMS57" s="330"/>
      <c r="VMT57" s="328"/>
      <c r="VMU57" s="330"/>
      <c r="VMV57" s="330"/>
      <c r="VMW57" s="330"/>
      <c r="VMX57" s="330"/>
      <c r="VMY57" s="330"/>
      <c r="VMZ57" s="330"/>
      <c r="VNA57" s="330"/>
      <c r="VNB57" s="330"/>
      <c r="VNC57" s="330"/>
      <c r="VND57" s="330"/>
      <c r="VNE57" s="330"/>
      <c r="VNF57" s="330"/>
      <c r="VNG57" s="328"/>
      <c r="VNH57" s="330"/>
      <c r="VNI57" s="330"/>
      <c r="VNJ57" s="330"/>
      <c r="VNK57" s="330"/>
      <c r="VNL57" s="330"/>
      <c r="VNM57" s="330"/>
      <c r="VNN57" s="330"/>
      <c r="VNO57" s="330"/>
      <c r="VNP57" s="330"/>
      <c r="VNQ57" s="330"/>
      <c r="VNR57" s="330"/>
      <c r="VNS57" s="330"/>
      <c r="VNT57" s="328"/>
      <c r="VNU57" s="330"/>
      <c r="VNV57" s="330"/>
      <c r="VNW57" s="330"/>
      <c r="VNX57" s="330"/>
      <c r="VNY57" s="330"/>
      <c r="VNZ57" s="330"/>
      <c r="VOA57" s="330"/>
      <c r="VOB57" s="330"/>
      <c r="VOC57" s="330"/>
      <c r="VOD57" s="330"/>
      <c r="VOE57" s="330"/>
      <c r="VOF57" s="330"/>
      <c r="VOG57" s="328"/>
      <c r="VOH57" s="330"/>
      <c r="VOI57" s="330"/>
      <c r="VOJ57" s="330"/>
      <c r="VOK57" s="330"/>
      <c r="VOL57" s="330"/>
      <c r="VOM57" s="330"/>
      <c r="VON57" s="330"/>
      <c r="VOO57" s="330"/>
      <c r="VOP57" s="330"/>
      <c r="VOQ57" s="330"/>
      <c r="VOR57" s="330"/>
      <c r="VOS57" s="330"/>
      <c r="VOT57" s="328"/>
      <c r="VOU57" s="330"/>
      <c r="VOV57" s="330"/>
      <c r="VOW57" s="330"/>
      <c r="VOX57" s="330"/>
      <c r="VOY57" s="330"/>
      <c r="VOZ57" s="330"/>
      <c r="VPA57" s="330"/>
      <c r="VPB57" s="330"/>
      <c r="VPC57" s="330"/>
      <c r="VPD57" s="330"/>
      <c r="VPE57" s="330"/>
      <c r="VPF57" s="330"/>
      <c r="VPG57" s="328"/>
      <c r="VPH57" s="330"/>
      <c r="VPI57" s="330"/>
      <c r="VPJ57" s="330"/>
      <c r="VPK57" s="330"/>
      <c r="VPL57" s="330"/>
      <c r="VPM57" s="330"/>
      <c r="VPN57" s="330"/>
      <c r="VPO57" s="330"/>
      <c r="VPP57" s="330"/>
      <c r="VPQ57" s="330"/>
      <c r="VPR57" s="330"/>
      <c r="VPS57" s="330"/>
      <c r="VPT57" s="328"/>
      <c r="VPU57" s="330"/>
      <c r="VPV57" s="330"/>
      <c r="VPW57" s="330"/>
      <c r="VPX57" s="330"/>
      <c r="VPY57" s="330"/>
      <c r="VPZ57" s="330"/>
      <c r="VQA57" s="330"/>
      <c r="VQB57" s="330"/>
      <c r="VQC57" s="330"/>
      <c r="VQD57" s="330"/>
      <c r="VQE57" s="330"/>
      <c r="VQF57" s="330"/>
      <c r="VQG57" s="328"/>
      <c r="VQH57" s="330"/>
      <c r="VQI57" s="330"/>
      <c r="VQJ57" s="330"/>
      <c r="VQK57" s="330"/>
      <c r="VQL57" s="330"/>
      <c r="VQM57" s="330"/>
      <c r="VQN57" s="330"/>
      <c r="VQO57" s="330"/>
      <c r="VQP57" s="330"/>
      <c r="VQQ57" s="330"/>
      <c r="VQR57" s="330"/>
      <c r="VQS57" s="330"/>
      <c r="VQT57" s="328"/>
      <c r="VQU57" s="330"/>
      <c r="VQV57" s="330"/>
      <c r="VQW57" s="330"/>
      <c r="VQX57" s="330"/>
      <c r="VQY57" s="330"/>
      <c r="VQZ57" s="330"/>
      <c r="VRA57" s="330"/>
      <c r="VRB57" s="330"/>
      <c r="VRC57" s="330"/>
      <c r="VRD57" s="330"/>
      <c r="VRE57" s="330"/>
      <c r="VRF57" s="330"/>
      <c r="VRG57" s="328"/>
      <c r="VRH57" s="330"/>
      <c r="VRI57" s="330"/>
      <c r="VRJ57" s="330"/>
      <c r="VRK57" s="330"/>
      <c r="VRL57" s="330"/>
      <c r="VRM57" s="330"/>
      <c r="VRN57" s="330"/>
      <c r="VRO57" s="330"/>
      <c r="VRP57" s="330"/>
      <c r="VRQ57" s="330"/>
      <c r="VRR57" s="330"/>
      <c r="VRS57" s="330"/>
      <c r="VRT57" s="328"/>
      <c r="VRU57" s="330"/>
      <c r="VRV57" s="330"/>
      <c r="VRW57" s="330"/>
      <c r="VRX57" s="330"/>
      <c r="VRY57" s="330"/>
      <c r="VRZ57" s="330"/>
      <c r="VSA57" s="330"/>
      <c r="VSB57" s="330"/>
      <c r="VSC57" s="330"/>
      <c r="VSD57" s="330"/>
      <c r="VSE57" s="330"/>
      <c r="VSF57" s="330"/>
      <c r="VSG57" s="328"/>
      <c r="VSH57" s="330"/>
      <c r="VSI57" s="330"/>
      <c r="VSJ57" s="330"/>
      <c r="VSK57" s="330"/>
      <c r="VSL57" s="330"/>
      <c r="VSM57" s="330"/>
      <c r="VSN57" s="330"/>
      <c r="VSO57" s="330"/>
      <c r="VSP57" s="330"/>
      <c r="VSQ57" s="330"/>
      <c r="VSR57" s="330"/>
      <c r="VSS57" s="330"/>
      <c r="VST57" s="328"/>
      <c r="VSU57" s="330"/>
      <c r="VSV57" s="330"/>
      <c r="VSW57" s="330"/>
      <c r="VSX57" s="330"/>
      <c r="VSY57" s="330"/>
      <c r="VSZ57" s="330"/>
      <c r="VTA57" s="330"/>
      <c r="VTB57" s="330"/>
      <c r="VTC57" s="330"/>
      <c r="VTD57" s="330"/>
      <c r="VTE57" s="330"/>
      <c r="VTF57" s="330"/>
      <c r="VTG57" s="328"/>
      <c r="VTH57" s="330"/>
      <c r="VTI57" s="330"/>
      <c r="VTJ57" s="330"/>
      <c r="VTK57" s="330"/>
      <c r="VTL57" s="330"/>
      <c r="VTM57" s="330"/>
      <c r="VTN57" s="330"/>
      <c r="VTO57" s="330"/>
      <c r="VTP57" s="330"/>
      <c r="VTQ57" s="330"/>
      <c r="VTR57" s="330"/>
      <c r="VTS57" s="330"/>
      <c r="VTT57" s="328"/>
      <c r="VTU57" s="330"/>
      <c r="VTV57" s="330"/>
      <c r="VTW57" s="330"/>
      <c r="VTX57" s="330"/>
      <c r="VTY57" s="330"/>
      <c r="VTZ57" s="330"/>
      <c r="VUA57" s="330"/>
      <c r="VUB57" s="330"/>
      <c r="VUC57" s="330"/>
      <c r="VUD57" s="330"/>
      <c r="VUE57" s="330"/>
      <c r="VUF57" s="330"/>
      <c r="VUG57" s="328"/>
      <c r="VUH57" s="330"/>
      <c r="VUI57" s="330"/>
      <c r="VUJ57" s="330"/>
      <c r="VUK57" s="330"/>
      <c r="VUL57" s="330"/>
      <c r="VUM57" s="330"/>
      <c r="VUN57" s="330"/>
      <c r="VUO57" s="330"/>
      <c r="VUP57" s="330"/>
      <c r="VUQ57" s="330"/>
      <c r="VUR57" s="330"/>
      <c r="VUS57" s="330"/>
      <c r="VUT57" s="328"/>
      <c r="VUU57" s="330"/>
      <c r="VUV57" s="330"/>
      <c r="VUW57" s="330"/>
      <c r="VUX57" s="330"/>
      <c r="VUY57" s="330"/>
      <c r="VUZ57" s="330"/>
      <c r="VVA57" s="330"/>
      <c r="VVB57" s="330"/>
      <c r="VVC57" s="330"/>
      <c r="VVD57" s="330"/>
      <c r="VVE57" s="330"/>
      <c r="VVF57" s="330"/>
      <c r="VVG57" s="328"/>
      <c r="VVH57" s="330"/>
      <c r="VVI57" s="330"/>
      <c r="VVJ57" s="330"/>
      <c r="VVK57" s="330"/>
      <c r="VVL57" s="330"/>
      <c r="VVM57" s="330"/>
      <c r="VVN57" s="330"/>
      <c r="VVO57" s="330"/>
      <c r="VVP57" s="330"/>
      <c r="VVQ57" s="330"/>
      <c r="VVR57" s="330"/>
      <c r="VVS57" s="330"/>
      <c r="VVT57" s="328"/>
      <c r="VVU57" s="330"/>
      <c r="VVV57" s="330"/>
      <c r="VVW57" s="330"/>
      <c r="VVX57" s="330"/>
      <c r="VVY57" s="330"/>
      <c r="VVZ57" s="330"/>
      <c r="VWA57" s="330"/>
      <c r="VWB57" s="330"/>
      <c r="VWC57" s="330"/>
      <c r="VWD57" s="330"/>
      <c r="VWE57" s="330"/>
      <c r="VWF57" s="330"/>
      <c r="VWG57" s="328"/>
      <c r="VWH57" s="330"/>
      <c r="VWI57" s="330"/>
      <c r="VWJ57" s="330"/>
      <c r="VWK57" s="330"/>
      <c r="VWL57" s="330"/>
      <c r="VWM57" s="330"/>
      <c r="VWN57" s="330"/>
      <c r="VWO57" s="330"/>
      <c r="VWP57" s="330"/>
      <c r="VWQ57" s="330"/>
      <c r="VWR57" s="330"/>
      <c r="VWS57" s="330"/>
      <c r="VWT57" s="328"/>
      <c r="VWU57" s="330"/>
      <c r="VWV57" s="330"/>
      <c r="VWW57" s="330"/>
      <c r="VWX57" s="330"/>
      <c r="VWY57" s="330"/>
      <c r="VWZ57" s="330"/>
      <c r="VXA57" s="330"/>
      <c r="VXB57" s="330"/>
      <c r="VXC57" s="330"/>
      <c r="VXD57" s="330"/>
      <c r="VXE57" s="330"/>
      <c r="VXF57" s="330"/>
      <c r="VXG57" s="328"/>
      <c r="VXH57" s="330"/>
      <c r="VXI57" s="330"/>
      <c r="VXJ57" s="330"/>
      <c r="VXK57" s="330"/>
      <c r="VXL57" s="330"/>
      <c r="VXM57" s="330"/>
      <c r="VXN57" s="330"/>
      <c r="VXO57" s="330"/>
      <c r="VXP57" s="330"/>
      <c r="VXQ57" s="330"/>
      <c r="VXR57" s="330"/>
      <c r="VXS57" s="330"/>
      <c r="VXT57" s="328"/>
      <c r="VXU57" s="330"/>
      <c r="VXV57" s="330"/>
      <c r="VXW57" s="330"/>
      <c r="VXX57" s="330"/>
      <c r="VXY57" s="330"/>
      <c r="VXZ57" s="330"/>
      <c r="VYA57" s="330"/>
      <c r="VYB57" s="330"/>
      <c r="VYC57" s="330"/>
      <c r="VYD57" s="330"/>
      <c r="VYE57" s="330"/>
      <c r="VYF57" s="330"/>
      <c r="VYG57" s="328"/>
      <c r="VYH57" s="330"/>
      <c r="VYI57" s="330"/>
      <c r="VYJ57" s="330"/>
      <c r="VYK57" s="330"/>
      <c r="VYL57" s="330"/>
      <c r="VYM57" s="330"/>
      <c r="VYN57" s="330"/>
      <c r="VYO57" s="330"/>
      <c r="VYP57" s="330"/>
      <c r="VYQ57" s="330"/>
      <c r="VYR57" s="330"/>
      <c r="VYS57" s="330"/>
      <c r="VYT57" s="328"/>
      <c r="VYU57" s="330"/>
      <c r="VYV57" s="330"/>
      <c r="VYW57" s="330"/>
      <c r="VYX57" s="330"/>
      <c r="VYY57" s="330"/>
      <c r="VYZ57" s="330"/>
      <c r="VZA57" s="330"/>
      <c r="VZB57" s="330"/>
      <c r="VZC57" s="330"/>
      <c r="VZD57" s="330"/>
      <c r="VZE57" s="330"/>
      <c r="VZF57" s="330"/>
      <c r="VZG57" s="328"/>
      <c r="VZH57" s="330"/>
      <c r="VZI57" s="330"/>
      <c r="VZJ57" s="330"/>
      <c r="VZK57" s="330"/>
      <c r="VZL57" s="330"/>
      <c r="VZM57" s="330"/>
      <c r="VZN57" s="330"/>
      <c r="VZO57" s="330"/>
      <c r="VZP57" s="330"/>
      <c r="VZQ57" s="330"/>
      <c r="VZR57" s="330"/>
      <c r="VZS57" s="330"/>
      <c r="VZT57" s="328"/>
      <c r="VZU57" s="330"/>
      <c r="VZV57" s="330"/>
      <c r="VZW57" s="330"/>
      <c r="VZX57" s="330"/>
      <c r="VZY57" s="330"/>
      <c r="VZZ57" s="330"/>
      <c r="WAA57" s="330"/>
      <c r="WAB57" s="330"/>
      <c r="WAC57" s="330"/>
      <c r="WAD57" s="330"/>
      <c r="WAE57" s="330"/>
      <c r="WAF57" s="330"/>
      <c r="WAG57" s="328"/>
      <c r="WAH57" s="330"/>
      <c r="WAI57" s="330"/>
      <c r="WAJ57" s="330"/>
      <c r="WAK57" s="330"/>
      <c r="WAL57" s="330"/>
      <c r="WAM57" s="330"/>
      <c r="WAN57" s="330"/>
      <c r="WAO57" s="330"/>
      <c r="WAP57" s="330"/>
      <c r="WAQ57" s="330"/>
      <c r="WAR57" s="330"/>
      <c r="WAS57" s="330"/>
      <c r="WAT57" s="328"/>
      <c r="WAU57" s="330"/>
      <c r="WAV57" s="330"/>
      <c r="WAW57" s="330"/>
      <c r="WAX57" s="330"/>
      <c r="WAY57" s="330"/>
      <c r="WAZ57" s="330"/>
      <c r="WBA57" s="330"/>
      <c r="WBB57" s="330"/>
      <c r="WBC57" s="330"/>
      <c r="WBD57" s="330"/>
      <c r="WBE57" s="330"/>
      <c r="WBF57" s="330"/>
      <c r="WBG57" s="328"/>
      <c r="WBH57" s="330"/>
      <c r="WBI57" s="330"/>
      <c r="WBJ57" s="330"/>
      <c r="WBK57" s="330"/>
      <c r="WBL57" s="330"/>
      <c r="WBM57" s="330"/>
      <c r="WBN57" s="330"/>
      <c r="WBO57" s="330"/>
      <c r="WBP57" s="330"/>
      <c r="WBQ57" s="330"/>
      <c r="WBR57" s="330"/>
      <c r="WBS57" s="330"/>
      <c r="WBT57" s="328"/>
      <c r="WBU57" s="330"/>
      <c r="WBV57" s="330"/>
      <c r="WBW57" s="330"/>
      <c r="WBX57" s="330"/>
      <c r="WBY57" s="330"/>
      <c r="WBZ57" s="330"/>
      <c r="WCA57" s="330"/>
      <c r="WCB57" s="330"/>
      <c r="WCC57" s="330"/>
      <c r="WCD57" s="330"/>
      <c r="WCE57" s="330"/>
      <c r="WCF57" s="330"/>
      <c r="WCG57" s="328"/>
      <c r="WCH57" s="330"/>
      <c r="WCI57" s="330"/>
      <c r="WCJ57" s="330"/>
      <c r="WCK57" s="330"/>
      <c r="WCL57" s="330"/>
      <c r="WCM57" s="330"/>
      <c r="WCN57" s="330"/>
      <c r="WCO57" s="330"/>
      <c r="WCP57" s="330"/>
      <c r="WCQ57" s="330"/>
      <c r="WCR57" s="330"/>
      <c r="WCS57" s="330"/>
      <c r="WCT57" s="328"/>
      <c r="WCU57" s="330"/>
      <c r="WCV57" s="330"/>
      <c r="WCW57" s="330"/>
      <c r="WCX57" s="330"/>
      <c r="WCY57" s="330"/>
      <c r="WCZ57" s="330"/>
      <c r="WDA57" s="330"/>
      <c r="WDB57" s="330"/>
      <c r="WDC57" s="330"/>
      <c r="WDD57" s="330"/>
      <c r="WDE57" s="330"/>
      <c r="WDF57" s="330"/>
      <c r="WDG57" s="328"/>
      <c r="WDH57" s="330"/>
      <c r="WDI57" s="330"/>
      <c r="WDJ57" s="330"/>
      <c r="WDK57" s="330"/>
      <c r="WDL57" s="330"/>
      <c r="WDM57" s="330"/>
      <c r="WDN57" s="330"/>
      <c r="WDO57" s="330"/>
      <c r="WDP57" s="330"/>
      <c r="WDQ57" s="330"/>
      <c r="WDR57" s="330"/>
      <c r="WDS57" s="330"/>
      <c r="WDT57" s="328"/>
      <c r="WDU57" s="330"/>
      <c r="WDV57" s="330"/>
      <c r="WDW57" s="330"/>
      <c r="WDX57" s="330"/>
      <c r="WDY57" s="330"/>
      <c r="WDZ57" s="330"/>
      <c r="WEA57" s="330"/>
      <c r="WEB57" s="330"/>
      <c r="WEC57" s="330"/>
      <c r="WED57" s="330"/>
      <c r="WEE57" s="330"/>
      <c r="WEF57" s="330"/>
      <c r="WEG57" s="328"/>
      <c r="WEH57" s="330"/>
      <c r="WEI57" s="330"/>
      <c r="WEJ57" s="330"/>
      <c r="WEK57" s="330"/>
      <c r="WEL57" s="330"/>
      <c r="WEM57" s="330"/>
      <c r="WEN57" s="330"/>
      <c r="WEO57" s="330"/>
      <c r="WEP57" s="330"/>
      <c r="WEQ57" s="330"/>
      <c r="WER57" s="330"/>
      <c r="WES57" s="330"/>
      <c r="WET57" s="328"/>
      <c r="WEU57" s="330"/>
      <c r="WEV57" s="330"/>
      <c r="WEW57" s="330"/>
      <c r="WEX57" s="330"/>
      <c r="WEY57" s="330"/>
      <c r="WEZ57" s="330"/>
      <c r="WFA57" s="330"/>
      <c r="WFB57" s="330"/>
      <c r="WFC57" s="330"/>
      <c r="WFD57" s="330"/>
      <c r="WFE57" s="330"/>
      <c r="WFF57" s="330"/>
      <c r="WFG57" s="328"/>
      <c r="WFH57" s="330"/>
      <c r="WFI57" s="330"/>
      <c r="WFJ57" s="330"/>
      <c r="WFK57" s="330"/>
      <c r="WFL57" s="330"/>
      <c r="WFM57" s="330"/>
      <c r="WFN57" s="330"/>
      <c r="WFO57" s="330"/>
      <c r="WFP57" s="330"/>
      <c r="WFQ57" s="330"/>
      <c r="WFR57" s="330"/>
      <c r="WFS57" s="330"/>
      <c r="WFT57" s="328"/>
      <c r="WFU57" s="330"/>
      <c r="WFV57" s="330"/>
      <c r="WFW57" s="330"/>
      <c r="WFX57" s="330"/>
      <c r="WFY57" s="330"/>
      <c r="WFZ57" s="330"/>
      <c r="WGA57" s="330"/>
      <c r="WGB57" s="330"/>
      <c r="WGC57" s="330"/>
      <c r="WGD57" s="330"/>
      <c r="WGE57" s="330"/>
      <c r="WGF57" s="330"/>
      <c r="WGG57" s="328"/>
      <c r="WGH57" s="330"/>
      <c r="WGI57" s="330"/>
      <c r="WGJ57" s="330"/>
      <c r="WGK57" s="330"/>
      <c r="WGL57" s="330"/>
      <c r="WGM57" s="330"/>
      <c r="WGN57" s="330"/>
      <c r="WGO57" s="330"/>
      <c r="WGP57" s="330"/>
      <c r="WGQ57" s="330"/>
      <c r="WGR57" s="330"/>
      <c r="WGS57" s="330"/>
      <c r="WGT57" s="328"/>
      <c r="WGU57" s="330"/>
      <c r="WGV57" s="330"/>
      <c r="WGW57" s="330"/>
      <c r="WGX57" s="330"/>
      <c r="WGY57" s="330"/>
      <c r="WGZ57" s="330"/>
      <c r="WHA57" s="330"/>
      <c r="WHB57" s="330"/>
      <c r="WHC57" s="330"/>
      <c r="WHD57" s="330"/>
      <c r="WHE57" s="330"/>
      <c r="WHF57" s="330"/>
      <c r="WHG57" s="328"/>
      <c r="WHH57" s="330"/>
      <c r="WHI57" s="330"/>
      <c r="WHJ57" s="330"/>
      <c r="WHK57" s="330"/>
      <c r="WHL57" s="330"/>
      <c r="WHM57" s="330"/>
      <c r="WHN57" s="330"/>
      <c r="WHO57" s="330"/>
      <c r="WHP57" s="330"/>
      <c r="WHQ57" s="330"/>
      <c r="WHR57" s="330"/>
      <c r="WHS57" s="330"/>
      <c r="WHT57" s="328"/>
      <c r="WHU57" s="330"/>
      <c r="WHV57" s="330"/>
      <c r="WHW57" s="330"/>
      <c r="WHX57" s="330"/>
      <c r="WHY57" s="330"/>
      <c r="WHZ57" s="330"/>
      <c r="WIA57" s="330"/>
      <c r="WIB57" s="330"/>
      <c r="WIC57" s="330"/>
      <c r="WID57" s="330"/>
      <c r="WIE57" s="330"/>
      <c r="WIF57" s="330"/>
      <c r="WIG57" s="328"/>
      <c r="WIH57" s="330"/>
      <c r="WII57" s="330"/>
      <c r="WIJ57" s="330"/>
      <c r="WIK57" s="330"/>
      <c r="WIL57" s="330"/>
      <c r="WIM57" s="330"/>
      <c r="WIN57" s="330"/>
      <c r="WIO57" s="330"/>
      <c r="WIP57" s="330"/>
      <c r="WIQ57" s="330"/>
      <c r="WIR57" s="330"/>
      <c r="WIS57" s="330"/>
      <c r="WIT57" s="328"/>
      <c r="WIU57" s="330"/>
      <c r="WIV57" s="330"/>
      <c r="WIW57" s="330"/>
      <c r="WIX57" s="330"/>
      <c r="WIY57" s="330"/>
      <c r="WIZ57" s="330"/>
      <c r="WJA57" s="330"/>
      <c r="WJB57" s="330"/>
      <c r="WJC57" s="330"/>
      <c r="WJD57" s="330"/>
      <c r="WJE57" s="330"/>
      <c r="WJF57" s="330"/>
      <c r="WJG57" s="328"/>
      <c r="WJH57" s="330"/>
      <c r="WJI57" s="330"/>
      <c r="WJJ57" s="330"/>
      <c r="WJK57" s="330"/>
      <c r="WJL57" s="330"/>
      <c r="WJM57" s="330"/>
      <c r="WJN57" s="330"/>
      <c r="WJO57" s="330"/>
      <c r="WJP57" s="330"/>
      <c r="WJQ57" s="330"/>
      <c r="WJR57" s="330"/>
      <c r="WJS57" s="330"/>
      <c r="WJT57" s="328"/>
      <c r="WJU57" s="330"/>
      <c r="WJV57" s="330"/>
      <c r="WJW57" s="330"/>
      <c r="WJX57" s="330"/>
      <c r="WJY57" s="330"/>
      <c r="WJZ57" s="330"/>
      <c r="WKA57" s="330"/>
      <c r="WKB57" s="330"/>
      <c r="WKC57" s="330"/>
      <c r="WKD57" s="330"/>
      <c r="WKE57" s="330"/>
      <c r="WKF57" s="330"/>
      <c r="WKG57" s="328"/>
      <c r="WKH57" s="330"/>
      <c r="WKI57" s="330"/>
      <c r="WKJ57" s="330"/>
      <c r="WKK57" s="330"/>
      <c r="WKL57" s="330"/>
      <c r="WKM57" s="330"/>
      <c r="WKN57" s="330"/>
      <c r="WKO57" s="330"/>
      <c r="WKP57" s="330"/>
      <c r="WKQ57" s="330"/>
      <c r="WKR57" s="330"/>
      <c r="WKS57" s="330"/>
      <c r="WKT57" s="328"/>
      <c r="WKU57" s="330"/>
      <c r="WKV57" s="330"/>
      <c r="WKW57" s="330"/>
      <c r="WKX57" s="330"/>
      <c r="WKY57" s="330"/>
      <c r="WKZ57" s="330"/>
      <c r="WLA57" s="330"/>
      <c r="WLB57" s="330"/>
      <c r="WLC57" s="330"/>
      <c r="WLD57" s="330"/>
      <c r="WLE57" s="330"/>
      <c r="WLF57" s="330"/>
      <c r="WLG57" s="328"/>
      <c r="WLH57" s="330"/>
      <c r="WLI57" s="330"/>
      <c r="WLJ57" s="330"/>
      <c r="WLK57" s="330"/>
      <c r="WLL57" s="330"/>
      <c r="WLM57" s="330"/>
      <c r="WLN57" s="330"/>
      <c r="WLO57" s="330"/>
      <c r="WLP57" s="330"/>
      <c r="WLQ57" s="330"/>
      <c r="WLR57" s="330"/>
      <c r="WLS57" s="330"/>
      <c r="WLT57" s="328"/>
      <c r="WLU57" s="330"/>
      <c r="WLV57" s="330"/>
      <c r="WLW57" s="330"/>
      <c r="WLX57" s="330"/>
      <c r="WLY57" s="330"/>
      <c r="WLZ57" s="330"/>
      <c r="WMA57" s="330"/>
      <c r="WMB57" s="330"/>
      <c r="WMC57" s="330"/>
      <c r="WMD57" s="330"/>
      <c r="WME57" s="330"/>
      <c r="WMF57" s="330"/>
      <c r="WMG57" s="328"/>
      <c r="WMH57" s="330"/>
      <c r="WMI57" s="330"/>
      <c r="WMJ57" s="330"/>
      <c r="WMK57" s="330"/>
      <c r="WML57" s="330"/>
      <c r="WMM57" s="330"/>
      <c r="WMN57" s="330"/>
      <c r="WMO57" s="330"/>
      <c r="WMP57" s="330"/>
      <c r="WMQ57" s="330"/>
      <c r="WMR57" s="330"/>
      <c r="WMS57" s="330"/>
      <c r="WMT57" s="328"/>
      <c r="WMU57" s="330"/>
      <c r="WMV57" s="330"/>
      <c r="WMW57" s="330"/>
      <c r="WMX57" s="330"/>
      <c r="WMY57" s="330"/>
      <c r="WMZ57" s="330"/>
      <c r="WNA57" s="330"/>
      <c r="WNB57" s="330"/>
      <c r="WNC57" s="330"/>
      <c r="WND57" s="330"/>
      <c r="WNE57" s="330"/>
      <c r="WNF57" s="330"/>
      <c r="WNG57" s="328"/>
      <c r="WNH57" s="330"/>
      <c r="WNI57" s="330"/>
      <c r="WNJ57" s="330"/>
      <c r="WNK57" s="330"/>
      <c r="WNL57" s="330"/>
      <c r="WNM57" s="330"/>
      <c r="WNN57" s="330"/>
      <c r="WNO57" s="330"/>
      <c r="WNP57" s="330"/>
      <c r="WNQ57" s="330"/>
      <c r="WNR57" s="330"/>
      <c r="WNS57" s="330"/>
      <c r="WNT57" s="328"/>
      <c r="WNU57" s="330"/>
      <c r="WNV57" s="330"/>
      <c r="WNW57" s="330"/>
      <c r="WNX57" s="330"/>
      <c r="WNY57" s="330"/>
      <c r="WNZ57" s="330"/>
      <c r="WOA57" s="330"/>
      <c r="WOB57" s="330"/>
      <c r="WOC57" s="330"/>
      <c r="WOD57" s="330"/>
      <c r="WOE57" s="330"/>
      <c r="WOF57" s="330"/>
      <c r="WOG57" s="328"/>
      <c r="WOH57" s="330"/>
      <c r="WOI57" s="330"/>
      <c r="WOJ57" s="330"/>
      <c r="WOK57" s="330"/>
      <c r="WOL57" s="330"/>
      <c r="WOM57" s="330"/>
      <c r="WON57" s="330"/>
      <c r="WOO57" s="330"/>
      <c r="WOP57" s="330"/>
      <c r="WOQ57" s="330"/>
      <c r="WOR57" s="330"/>
      <c r="WOS57" s="330"/>
      <c r="WOT57" s="328"/>
      <c r="WOU57" s="330"/>
      <c r="WOV57" s="330"/>
      <c r="WOW57" s="330"/>
      <c r="WOX57" s="330"/>
      <c r="WOY57" s="330"/>
      <c r="WOZ57" s="330"/>
      <c r="WPA57" s="330"/>
      <c r="WPB57" s="330"/>
      <c r="WPC57" s="330"/>
      <c r="WPD57" s="330"/>
      <c r="WPE57" s="330"/>
      <c r="WPF57" s="330"/>
      <c r="WPG57" s="328"/>
      <c r="WPH57" s="330"/>
      <c r="WPI57" s="330"/>
      <c r="WPJ57" s="330"/>
      <c r="WPK57" s="330"/>
      <c r="WPL57" s="330"/>
      <c r="WPM57" s="330"/>
      <c r="WPN57" s="330"/>
      <c r="WPO57" s="330"/>
      <c r="WPP57" s="330"/>
      <c r="WPQ57" s="330"/>
      <c r="WPR57" s="330"/>
      <c r="WPS57" s="330"/>
      <c r="WPT57" s="328"/>
      <c r="WPU57" s="330"/>
      <c r="WPV57" s="330"/>
      <c r="WPW57" s="330"/>
      <c r="WPX57" s="330"/>
      <c r="WPY57" s="330"/>
      <c r="WPZ57" s="330"/>
      <c r="WQA57" s="330"/>
      <c r="WQB57" s="330"/>
      <c r="WQC57" s="330"/>
      <c r="WQD57" s="330"/>
      <c r="WQE57" s="330"/>
      <c r="WQF57" s="330"/>
      <c r="WQG57" s="328"/>
      <c r="WQH57" s="330"/>
      <c r="WQI57" s="330"/>
      <c r="WQJ57" s="330"/>
      <c r="WQK57" s="330"/>
      <c r="WQL57" s="330"/>
      <c r="WQM57" s="330"/>
      <c r="WQN57" s="330"/>
      <c r="WQO57" s="330"/>
      <c r="WQP57" s="330"/>
      <c r="WQQ57" s="330"/>
      <c r="WQR57" s="330"/>
      <c r="WQS57" s="330"/>
      <c r="WQT57" s="328"/>
      <c r="WQU57" s="330"/>
      <c r="WQV57" s="330"/>
      <c r="WQW57" s="330"/>
      <c r="WQX57" s="330"/>
      <c r="WQY57" s="330"/>
      <c r="WQZ57" s="330"/>
      <c r="WRA57" s="330"/>
      <c r="WRB57" s="330"/>
      <c r="WRC57" s="330"/>
      <c r="WRD57" s="330"/>
      <c r="WRE57" s="330"/>
      <c r="WRF57" s="330"/>
      <c r="WRG57" s="328"/>
      <c r="WRH57" s="330"/>
      <c r="WRI57" s="330"/>
      <c r="WRJ57" s="330"/>
      <c r="WRK57" s="330"/>
      <c r="WRL57" s="330"/>
      <c r="WRM57" s="330"/>
      <c r="WRN57" s="330"/>
      <c r="WRO57" s="330"/>
      <c r="WRP57" s="330"/>
      <c r="WRQ57" s="330"/>
      <c r="WRR57" s="330"/>
      <c r="WRS57" s="330"/>
      <c r="WRT57" s="328"/>
      <c r="WRU57" s="330"/>
      <c r="WRV57" s="330"/>
      <c r="WRW57" s="330"/>
      <c r="WRX57" s="330"/>
      <c r="WRY57" s="330"/>
      <c r="WRZ57" s="330"/>
      <c r="WSA57" s="330"/>
      <c r="WSB57" s="330"/>
      <c r="WSC57" s="330"/>
      <c r="WSD57" s="330"/>
      <c r="WSE57" s="330"/>
      <c r="WSF57" s="330"/>
      <c r="WSG57" s="328"/>
      <c r="WSH57" s="330"/>
      <c r="WSI57" s="330"/>
      <c r="WSJ57" s="330"/>
      <c r="WSK57" s="330"/>
      <c r="WSL57" s="330"/>
      <c r="WSM57" s="330"/>
      <c r="WSN57" s="330"/>
      <c r="WSO57" s="330"/>
      <c r="WSP57" s="330"/>
      <c r="WSQ57" s="330"/>
      <c r="WSR57" s="330"/>
      <c r="WSS57" s="330"/>
      <c r="WST57" s="328"/>
      <c r="WSU57" s="330"/>
      <c r="WSV57" s="330"/>
      <c r="WSW57" s="330"/>
      <c r="WSX57" s="330"/>
      <c r="WSY57" s="330"/>
      <c r="WSZ57" s="330"/>
      <c r="WTA57" s="330"/>
      <c r="WTB57" s="330"/>
      <c r="WTC57" s="330"/>
      <c r="WTD57" s="330"/>
      <c r="WTE57" s="330"/>
      <c r="WTF57" s="330"/>
      <c r="WTG57" s="328"/>
      <c r="WTH57" s="330"/>
      <c r="WTI57" s="330"/>
      <c r="WTJ57" s="330"/>
      <c r="WTK57" s="330"/>
      <c r="WTL57" s="330"/>
      <c r="WTM57" s="330"/>
      <c r="WTN57" s="330"/>
      <c r="WTO57" s="330"/>
      <c r="WTP57" s="330"/>
      <c r="WTQ57" s="330"/>
      <c r="WTR57" s="330"/>
      <c r="WTS57" s="330"/>
      <c r="WTT57" s="328"/>
      <c r="WTU57" s="330"/>
      <c r="WTV57" s="330"/>
      <c r="WTW57" s="330"/>
      <c r="WTX57" s="330"/>
      <c r="WTY57" s="330"/>
      <c r="WTZ57" s="330"/>
      <c r="WUA57" s="330"/>
      <c r="WUB57" s="330"/>
      <c r="WUC57" s="330"/>
      <c r="WUD57" s="330"/>
      <c r="WUE57" s="330"/>
      <c r="WUF57" s="330"/>
      <c r="WUG57" s="328"/>
      <c r="WUH57" s="330"/>
      <c r="WUI57" s="330"/>
      <c r="WUJ57" s="330"/>
      <c r="WUK57" s="330"/>
      <c r="WUL57" s="330"/>
      <c r="WUM57" s="330"/>
      <c r="WUN57" s="330"/>
      <c r="WUO57" s="330"/>
      <c r="WUP57" s="330"/>
      <c r="WUQ57" s="330"/>
      <c r="WUR57" s="330"/>
      <c r="WUS57" s="330"/>
      <c r="WUT57" s="328"/>
      <c r="WUU57" s="330"/>
      <c r="WUV57" s="330"/>
      <c r="WUW57" s="330"/>
      <c r="WUX57" s="330"/>
      <c r="WUY57" s="330"/>
      <c r="WUZ57" s="330"/>
      <c r="WVA57" s="330"/>
      <c r="WVB57" s="330"/>
      <c r="WVC57" s="330"/>
      <c r="WVD57" s="330"/>
      <c r="WVE57" s="330"/>
      <c r="WVF57" s="330"/>
      <c r="WVG57" s="328"/>
      <c r="WVH57" s="330"/>
      <c r="WVI57" s="330"/>
      <c r="WVJ57" s="330"/>
      <c r="WVK57" s="330"/>
      <c r="WVL57" s="330"/>
      <c r="WVM57" s="330"/>
      <c r="WVN57" s="330"/>
      <c r="WVO57" s="330"/>
      <c r="WVP57" s="330"/>
      <c r="WVQ57" s="330"/>
      <c r="WVR57" s="330"/>
      <c r="WVS57" s="330"/>
      <c r="WVT57" s="328"/>
      <c r="WVU57" s="330"/>
      <c r="WVV57" s="330"/>
      <c r="WVW57" s="330"/>
      <c r="WVX57" s="330"/>
      <c r="WVY57" s="330"/>
      <c r="WVZ57" s="330"/>
      <c r="WWA57" s="330"/>
      <c r="WWB57" s="330"/>
      <c r="WWC57" s="330"/>
      <c r="WWD57" s="330"/>
      <c r="WWE57" s="330"/>
      <c r="WWF57" s="330"/>
      <c r="WWG57" s="328"/>
      <c r="WWH57" s="330"/>
      <c r="WWI57" s="330"/>
      <c r="WWJ57" s="330"/>
      <c r="WWK57" s="330"/>
      <c r="WWL57" s="330"/>
      <c r="WWM57" s="330"/>
      <c r="WWN57" s="330"/>
      <c r="WWO57" s="330"/>
      <c r="WWP57" s="330"/>
      <c r="WWQ57" s="330"/>
      <c r="WWR57" s="330"/>
      <c r="WWS57" s="330"/>
      <c r="WWT57" s="328"/>
      <c r="WWU57" s="330"/>
      <c r="WWV57" s="330"/>
      <c r="WWW57" s="330"/>
      <c r="WWX57" s="330"/>
      <c r="WWY57" s="330"/>
      <c r="WWZ57" s="330"/>
      <c r="WXA57" s="330"/>
      <c r="WXB57" s="330"/>
      <c r="WXC57" s="330"/>
      <c r="WXD57" s="330"/>
      <c r="WXE57" s="330"/>
      <c r="WXF57" s="330"/>
      <c r="WXG57" s="328"/>
      <c r="WXH57" s="330"/>
      <c r="WXI57" s="330"/>
      <c r="WXJ57" s="330"/>
      <c r="WXK57" s="330"/>
      <c r="WXL57" s="330"/>
      <c r="WXM57" s="330"/>
      <c r="WXN57" s="330"/>
      <c r="WXO57" s="330"/>
      <c r="WXP57" s="330"/>
      <c r="WXQ57" s="330"/>
      <c r="WXR57" s="330"/>
      <c r="WXS57" s="330"/>
      <c r="WXT57" s="328"/>
      <c r="WXU57" s="330"/>
      <c r="WXV57" s="330"/>
      <c r="WXW57" s="330"/>
      <c r="WXX57" s="330"/>
      <c r="WXY57" s="330"/>
      <c r="WXZ57" s="330"/>
      <c r="WYA57" s="330"/>
      <c r="WYB57" s="330"/>
      <c r="WYC57" s="330"/>
      <c r="WYD57" s="330"/>
      <c r="WYE57" s="330"/>
      <c r="WYF57" s="330"/>
      <c r="WYG57" s="328"/>
      <c r="WYH57" s="330"/>
      <c r="WYI57" s="330"/>
      <c r="WYJ57" s="330"/>
      <c r="WYK57" s="330"/>
      <c r="WYL57" s="330"/>
      <c r="WYM57" s="330"/>
      <c r="WYN57" s="330"/>
      <c r="WYO57" s="330"/>
      <c r="WYP57" s="330"/>
      <c r="WYQ57" s="330"/>
      <c r="WYR57" s="330"/>
      <c r="WYS57" s="330"/>
      <c r="WYT57" s="328"/>
      <c r="WYU57" s="330"/>
      <c r="WYV57" s="330"/>
      <c r="WYW57" s="330"/>
      <c r="WYX57" s="330"/>
      <c r="WYY57" s="330"/>
      <c r="WYZ57" s="330"/>
      <c r="WZA57" s="330"/>
      <c r="WZB57" s="330"/>
      <c r="WZC57" s="330"/>
      <c r="WZD57" s="330"/>
      <c r="WZE57" s="330"/>
      <c r="WZF57" s="330"/>
      <c r="WZG57" s="328"/>
      <c r="WZH57" s="330"/>
      <c r="WZI57" s="330"/>
      <c r="WZJ57" s="330"/>
      <c r="WZK57" s="330"/>
      <c r="WZL57" s="330"/>
      <c r="WZM57" s="330"/>
      <c r="WZN57" s="330"/>
      <c r="WZO57" s="330"/>
      <c r="WZP57" s="330"/>
      <c r="WZQ57" s="330"/>
      <c r="WZR57" s="330"/>
      <c r="WZS57" s="330"/>
      <c r="WZT57" s="328"/>
      <c r="WZU57" s="330"/>
      <c r="WZV57" s="330"/>
      <c r="WZW57" s="330"/>
      <c r="WZX57" s="330"/>
      <c r="WZY57" s="330"/>
      <c r="WZZ57" s="330"/>
      <c r="XAA57" s="330"/>
      <c r="XAB57" s="330"/>
      <c r="XAC57" s="330"/>
      <c r="XAD57" s="330"/>
      <c r="XAE57" s="330"/>
      <c r="XAF57" s="330"/>
      <c r="XAG57" s="328"/>
      <c r="XAH57" s="330"/>
      <c r="XAI57" s="330"/>
      <c r="XAJ57" s="330"/>
      <c r="XAK57" s="330"/>
      <c r="XAL57" s="330"/>
      <c r="XAM57" s="330"/>
      <c r="XAN57" s="330"/>
      <c r="XAO57" s="330"/>
      <c r="XAP57" s="330"/>
      <c r="XAQ57" s="330"/>
      <c r="XAR57" s="330"/>
      <c r="XAS57" s="330"/>
      <c r="XAT57" s="328"/>
      <c r="XAU57" s="330"/>
      <c r="XAV57" s="330"/>
      <c r="XAW57" s="330"/>
      <c r="XAX57" s="330"/>
      <c r="XAY57" s="330"/>
      <c r="XAZ57" s="330"/>
      <c r="XBA57" s="330"/>
      <c r="XBB57" s="330"/>
      <c r="XBC57" s="330"/>
      <c r="XBD57" s="330"/>
      <c r="XBE57" s="330"/>
      <c r="XBF57" s="330"/>
      <c r="XBG57" s="328"/>
      <c r="XBH57" s="330"/>
      <c r="XBI57" s="330"/>
      <c r="XBJ57" s="330"/>
      <c r="XBK57" s="330"/>
      <c r="XBL57" s="330"/>
      <c r="XBM57" s="330"/>
      <c r="XBN57" s="330"/>
      <c r="XBO57" s="330"/>
      <c r="XBP57" s="330"/>
      <c r="XBQ57" s="330"/>
      <c r="XBR57" s="330"/>
      <c r="XBS57" s="330"/>
      <c r="XBT57" s="328"/>
      <c r="XBU57" s="330"/>
      <c r="XBV57" s="330"/>
      <c r="XBW57" s="330"/>
      <c r="XBX57" s="330"/>
      <c r="XBY57" s="330"/>
      <c r="XBZ57" s="330"/>
      <c r="XCA57" s="330"/>
      <c r="XCB57" s="330"/>
      <c r="XCC57" s="330"/>
      <c r="XCD57" s="330"/>
      <c r="XCE57" s="330"/>
      <c r="XCF57" s="330"/>
      <c r="XCG57" s="328"/>
      <c r="XCH57" s="330"/>
      <c r="XCI57" s="330"/>
      <c r="XCJ57" s="330"/>
      <c r="XCK57" s="330"/>
      <c r="XCL57" s="330"/>
      <c r="XCM57" s="330"/>
      <c r="XCN57" s="330"/>
      <c r="XCO57" s="330"/>
      <c r="XCP57" s="330"/>
      <c r="XCQ57" s="330"/>
      <c r="XCR57" s="330"/>
      <c r="XCS57" s="330"/>
      <c r="XCT57" s="328"/>
      <c r="XCU57" s="330"/>
      <c r="XCV57" s="330"/>
      <c r="XCW57" s="330"/>
      <c r="XCX57" s="330"/>
      <c r="XCY57" s="330"/>
      <c r="XCZ57" s="330"/>
      <c r="XDA57" s="330"/>
      <c r="XDB57" s="330"/>
      <c r="XDC57" s="330"/>
      <c r="XDD57" s="330"/>
      <c r="XDE57" s="330"/>
      <c r="XDF57" s="330"/>
      <c r="XDG57" s="328"/>
      <c r="XDH57" s="330"/>
      <c r="XDI57" s="330"/>
      <c r="XDJ57" s="330"/>
      <c r="XDK57" s="330"/>
      <c r="XDL57" s="330"/>
      <c r="XDM57" s="330"/>
      <c r="XDN57" s="330"/>
      <c r="XDO57" s="330"/>
      <c r="XDP57" s="330"/>
      <c r="XDQ57" s="330"/>
      <c r="XDR57" s="330"/>
      <c r="XDS57" s="330"/>
      <c r="XDT57" s="328"/>
      <c r="XDU57" s="330"/>
      <c r="XDV57" s="330"/>
      <c r="XDW57" s="330"/>
      <c r="XDX57" s="330"/>
      <c r="XDY57" s="330"/>
      <c r="XDZ57" s="330"/>
      <c r="XEA57" s="330"/>
      <c r="XEB57" s="330"/>
      <c r="XEC57" s="330"/>
      <c r="XED57" s="330"/>
      <c r="XEE57" s="330"/>
      <c r="XEF57" s="330"/>
      <c r="XEG57" s="328"/>
      <c r="XEH57" s="330"/>
      <c r="XEI57" s="330"/>
      <c r="XEJ57" s="330"/>
      <c r="XEK57" s="330"/>
      <c r="XEL57" s="330"/>
      <c r="XEM57" s="330"/>
      <c r="XEN57" s="330"/>
      <c r="XEO57" s="330"/>
      <c r="XEP57" s="330"/>
      <c r="XEQ57" s="330"/>
      <c r="XER57" s="330"/>
      <c r="XES57" s="330"/>
      <c r="XET57" s="328"/>
      <c r="XEU57" s="330"/>
      <c r="XEV57" s="330"/>
      <c r="XEW57" s="330"/>
    </row>
    <row r="58" spans="3:16377" hidden="1" x14ac:dyDescent="0.15">
      <c r="C58" s="429"/>
      <c r="D58" s="367">
        <v>37</v>
      </c>
      <c r="E58" s="367" t="s">
        <v>1129</v>
      </c>
      <c r="F58" s="384">
        <f>+[1]PPTO!P53</f>
        <v>0</v>
      </c>
      <c r="G58" s="384">
        <v>0</v>
      </c>
      <c r="H58" s="384">
        <v>0</v>
      </c>
      <c r="I58" s="384">
        <f t="shared" si="6"/>
        <v>0</v>
      </c>
      <c r="J58" s="385" t="e">
        <f t="shared" si="3"/>
        <v>#DIV/0!</v>
      </c>
      <c r="K58" s="386">
        <f t="shared" si="4"/>
        <v>0</v>
      </c>
    </row>
    <row r="59" spans="3:16377" x14ac:dyDescent="0.15">
      <c r="C59" s="429"/>
      <c r="D59" s="367">
        <v>38</v>
      </c>
      <c r="E59" s="367" t="s">
        <v>73</v>
      </c>
      <c r="F59" s="384">
        <f>+[1]PPTO!P54</f>
        <v>-10000</v>
      </c>
      <c r="G59" s="384">
        <v>-8000</v>
      </c>
      <c r="H59" s="384">
        <v>0</v>
      </c>
      <c r="I59" s="384">
        <f t="shared" si="6"/>
        <v>-8000</v>
      </c>
      <c r="J59" s="385">
        <f t="shared" si="3"/>
        <v>0.8</v>
      </c>
      <c r="K59" s="386">
        <f t="shared" si="4"/>
        <v>-2000</v>
      </c>
    </row>
    <row r="60" spans="3:16377" x14ac:dyDescent="0.15">
      <c r="C60" s="429"/>
      <c r="D60" s="367">
        <v>39</v>
      </c>
      <c r="E60" s="367" t="s">
        <v>119</v>
      </c>
      <c r="F60" s="384">
        <f>+[1]PPTO!P55</f>
        <v>-2400000</v>
      </c>
      <c r="G60" s="384">
        <v>-3433505</v>
      </c>
      <c r="H60" s="384">
        <v>-77390</v>
      </c>
      <c r="I60" s="384">
        <f t="shared" si="6"/>
        <v>-3510895</v>
      </c>
      <c r="J60" s="385">
        <f t="shared" si="3"/>
        <v>1.4628729166666667</v>
      </c>
      <c r="K60" s="386">
        <f t="shared" si="4"/>
        <v>1110895</v>
      </c>
    </row>
    <row r="61" spans="3:16377" x14ac:dyDescent="0.15">
      <c r="C61" s="429"/>
      <c r="D61" s="367">
        <v>40</v>
      </c>
      <c r="E61" s="367" t="s">
        <v>220</v>
      </c>
      <c r="F61" s="384">
        <f>+[1]PPTO!P56</f>
        <v>-100000</v>
      </c>
      <c r="G61" s="384">
        <v>-67830</v>
      </c>
      <c r="H61" s="384">
        <v>0</v>
      </c>
      <c r="I61" s="384">
        <f t="shared" si="6"/>
        <v>-67830</v>
      </c>
      <c r="J61" s="385">
        <f t="shared" si="3"/>
        <v>0.67830000000000001</v>
      </c>
      <c r="K61" s="386">
        <f t="shared" si="4"/>
        <v>-32170</v>
      </c>
    </row>
    <row r="62" spans="3:16377" x14ac:dyDescent="0.15">
      <c r="C62" s="429"/>
      <c r="D62" s="367">
        <v>41</v>
      </c>
      <c r="E62" s="367" t="s">
        <v>74</v>
      </c>
      <c r="F62" s="384">
        <f>+[1]PPTO!P57</f>
        <v>-1500000</v>
      </c>
      <c r="G62" s="384">
        <v>-1537527</v>
      </c>
      <c r="H62" s="384">
        <v>-244790</v>
      </c>
      <c r="I62" s="384">
        <f t="shared" si="6"/>
        <v>-1782317</v>
      </c>
      <c r="J62" s="385">
        <f t="shared" si="3"/>
        <v>1.1882113333333333</v>
      </c>
      <c r="K62" s="386">
        <f t="shared" si="4"/>
        <v>282317</v>
      </c>
    </row>
    <row r="63" spans="3:16377" x14ac:dyDescent="0.15">
      <c r="C63" s="429"/>
      <c r="D63" s="367">
        <v>42</v>
      </c>
      <c r="E63" s="367" t="s">
        <v>1746</v>
      </c>
      <c r="F63" s="384">
        <f>+[1]PPTO!P58</f>
        <v>-8000000</v>
      </c>
      <c r="G63" s="384">
        <v>-8329664</v>
      </c>
      <c r="H63" s="384">
        <v>0</v>
      </c>
      <c r="I63" s="384">
        <f t="shared" si="6"/>
        <v>-8329664</v>
      </c>
      <c r="J63" s="385">
        <f t="shared" si="3"/>
        <v>1.0412079999999999</v>
      </c>
      <c r="K63" s="386">
        <f t="shared" si="4"/>
        <v>329664</v>
      </c>
    </row>
    <row r="64" spans="3:16377" hidden="1" x14ac:dyDescent="0.15">
      <c r="C64" s="429"/>
      <c r="D64" s="367">
        <f>+[1]PPTO!B59</f>
        <v>43</v>
      </c>
      <c r="E64" s="367" t="str">
        <f>+[1]PPTO!C59</f>
        <v>Herramientas Menores</v>
      </c>
      <c r="F64" s="384">
        <f>+[1]PPTO!P59</f>
        <v>0</v>
      </c>
      <c r="G64" s="384">
        <v>0</v>
      </c>
      <c r="H64" s="384">
        <v>0</v>
      </c>
      <c r="I64" s="384">
        <f t="shared" si="6"/>
        <v>0</v>
      </c>
      <c r="J64" s="385" t="e">
        <f t="shared" si="3"/>
        <v>#DIV/0!</v>
      </c>
      <c r="K64" s="386">
        <f t="shared" si="4"/>
        <v>0</v>
      </c>
    </row>
    <row r="65" spans="3:11" x14ac:dyDescent="0.15">
      <c r="C65" s="429"/>
      <c r="D65" s="367">
        <f>+[1]PPTO!B60</f>
        <v>44</v>
      </c>
      <c r="E65" s="367" t="str">
        <f>+[1]PPTO!C60</f>
        <v>Gastos menores</v>
      </c>
      <c r="F65" s="384">
        <f>+[1]PPTO!P60</f>
        <v>-3000000</v>
      </c>
      <c r="G65" s="384">
        <v>-2714264</v>
      </c>
      <c r="H65" s="384">
        <v>-170778</v>
      </c>
      <c r="I65" s="384">
        <f t="shared" si="6"/>
        <v>-2885042</v>
      </c>
      <c r="J65" s="385">
        <f t="shared" si="3"/>
        <v>0.96168066666666663</v>
      </c>
      <c r="K65" s="386">
        <f t="shared" si="4"/>
        <v>-114958</v>
      </c>
    </row>
    <row r="66" spans="3:11" s="402" customFormat="1" ht="18.75" customHeight="1" x14ac:dyDescent="0.25">
      <c r="C66" s="429"/>
      <c r="D66" s="404"/>
      <c r="E66" s="405" t="s">
        <v>2745</v>
      </c>
      <c r="F66" s="406">
        <f>SUM(F57:F65)</f>
        <v>-15010000</v>
      </c>
      <c r="G66" s="406">
        <v>-16090790</v>
      </c>
      <c r="H66" s="406">
        <v>-492958</v>
      </c>
      <c r="I66" s="406">
        <f t="shared" si="6"/>
        <v>-16583748</v>
      </c>
      <c r="J66" s="407">
        <f t="shared" si="3"/>
        <v>1.1048466355762825</v>
      </c>
      <c r="K66" s="408">
        <f t="shared" si="4"/>
        <v>1573748</v>
      </c>
    </row>
    <row r="67" spans="3:11" s="414" customFormat="1" ht="24.75" customHeight="1" thickBot="1" x14ac:dyDescent="0.3">
      <c r="C67" s="409"/>
      <c r="D67" s="410"/>
      <c r="E67" s="411" t="s">
        <v>2746</v>
      </c>
      <c r="F67" s="412">
        <f>+F66+F56+F41+F32+F54</f>
        <v>-765585024.79999995</v>
      </c>
      <c r="G67" s="412">
        <v>-492506637</v>
      </c>
      <c r="H67" s="412">
        <v>-59962057</v>
      </c>
      <c r="I67" s="412">
        <f t="shared" ref="I67" si="7">+I66+I56+I41+I32+I54</f>
        <v>-552468694</v>
      </c>
      <c r="J67" s="400">
        <f t="shared" si="3"/>
        <v>0.72162944167347831</v>
      </c>
      <c r="K67" s="413">
        <f t="shared" si="4"/>
        <v>-213116330.79999995</v>
      </c>
    </row>
    <row r="68" spans="3:11" x14ac:dyDescent="0.15">
      <c r="C68" s="415"/>
      <c r="D68" s="416"/>
      <c r="E68" s="417"/>
      <c r="F68" s="416"/>
      <c r="G68" s="416"/>
      <c r="H68" s="416"/>
      <c r="I68" s="416"/>
      <c r="J68" s="418"/>
      <c r="K68" s="416"/>
    </row>
    <row r="69" spans="3:11" ht="10.5" hidden="1" customHeight="1" x14ac:dyDescent="0.15">
      <c r="C69" s="415"/>
      <c r="D69" s="416"/>
      <c r="E69" s="417"/>
      <c r="F69" s="416"/>
      <c r="G69" s="416"/>
      <c r="H69" s="416"/>
      <c r="I69" s="416"/>
      <c r="J69" s="418"/>
      <c r="K69" s="416"/>
    </row>
    <row r="70" spans="3:11" ht="10.5" hidden="1" customHeight="1" x14ac:dyDescent="0.15">
      <c r="C70" s="415"/>
      <c r="D70" s="416"/>
      <c r="E70" s="417"/>
      <c r="F70" s="416"/>
      <c r="G70" s="416"/>
      <c r="H70" s="416"/>
      <c r="I70" s="416"/>
      <c r="J70" s="418"/>
      <c r="K70" s="416"/>
    </row>
    <row r="71" spans="3:11" ht="10.5" hidden="1" customHeight="1" x14ac:dyDescent="0.15">
      <c r="C71" s="415"/>
      <c r="D71" s="416"/>
      <c r="E71" s="417"/>
      <c r="F71" s="416"/>
      <c r="G71" s="416"/>
      <c r="H71" s="416"/>
      <c r="I71" s="416"/>
      <c r="J71" s="418"/>
      <c r="K71" s="416"/>
    </row>
    <row r="72" spans="3:11" ht="10.5" hidden="1" customHeight="1" x14ac:dyDescent="0.15">
      <c r="C72" s="415"/>
      <c r="D72" s="416"/>
      <c r="E72" s="417"/>
      <c r="F72" s="416"/>
      <c r="G72" s="416"/>
      <c r="H72" s="416"/>
      <c r="I72" s="416"/>
      <c r="J72" s="418"/>
      <c r="K72" s="416"/>
    </row>
    <row r="73" spans="3:11" ht="10.5" hidden="1" customHeight="1" x14ac:dyDescent="0.15">
      <c r="C73" s="415"/>
      <c r="D73" s="416"/>
      <c r="E73" s="417"/>
      <c r="F73" s="416"/>
      <c r="G73" s="416"/>
      <c r="H73" s="416"/>
      <c r="I73" s="416"/>
      <c r="J73" s="418"/>
      <c r="K73" s="416"/>
    </row>
    <row r="74" spans="3:11" ht="10.5" hidden="1" customHeight="1" x14ac:dyDescent="0.15">
      <c r="C74" s="415"/>
      <c r="D74" s="416"/>
      <c r="E74" s="417"/>
      <c r="F74" s="416"/>
      <c r="G74" s="416"/>
      <c r="H74" s="416"/>
      <c r="I74" s="416"/>
      <c r="J74" s="418"/>
      <c r="K74" s="416"/>
    </row>
    <row r="75" spans="3:11" ht="10.5" hidden="1" customHeight="1" x14ac:dyDescent="0.15">
      <c r="C75" s="415"/>
      <c r="D75" s="416"/>
      <c r="E75" s="417"/>
      <c r="F75" s="416"/>
      <c r="G75" s="416"/>
      <c r="H75" s="416"/>
      <c r="I75" s="416"/>
      <c r="J75" s="418"/>
      <c r="K75" s="416"/>
    </row>
    <row r="76" spans="3:11" ht="10.5" hidden="1" customHeight="1" x14ac:dyDescent="0.15">
      <c r="C76" s="415"/>
      <c r="D76" s="416"/>
      <c r="E76" s="417"/>
      <c r="F76" s="416"/>
      <c r="G76" s="416"/>
      <c r="H76" s="416"/>
      <c r="I76" s="416"/>
      <c r="J76" s="418"/>
      <c r="K76" s="416"/>
    </row>
    <row r="77" spans="3:11" ht="10.5" hidden="1" customHeight="1" x14ac:dyDescent="0.15">
      <c r="C77" s="415"/>
      <c r="D77" s="416"/>
      <c r="E77" s="417"/>
      <c r="F77" s="416"/>
      <c r="G77" s="416"/>
      <c r="H77" s="416"/>
      <c r="I77" s="416"/>
      <c r="J77" s="418"/>
      <c r="K77" s="416"/>
    </row>
    <row r="78" spans="3:11" ht="10.5" hidden="1" customHeight="1" x14ac:dyDescent="0.15">
      <c r="C78" s="415"/>
      <c r="D78" s="416"/>
      <c r="E78" s="417"/>
      <c r="F78" s="416"/>
      <c r="G78" s="416"/>
      <c r="H78" s="416"/>
      <c r="I78" s="416"/>
      <c r="J78" s="418"/>
      <c r="K78" s="416"/>
    </row>
    <row r="79" spans="3:11" ht="11.25" hidden="1" customHeight="1" thickBot="1" x14ac:dyDescent="0.2">
      <c r="C79" s="415"/>
      <c r="D79" s="416"/>
      <c r="E79" s="417"/>
      <c r="F79" s="416"/>
      <c r="G79" s="416"/>
      <c r="H79" s="416"/>
      <c r="I79" s="416"/>
      <c r="J79" s="418"/>
      <c r="K79" s="416"/>
    </row>
    <row r="80" spans="3:11" ht="11.25" hidden="1" customHeight="1" thickBot="1" x14ac:dyDescent="0.2">
      <c r="C80" s="415"/>
      <c r="D80" s="416"/>
      <c r="E80" s="417"/>
      <c r="F80" s="416"/>
      <c r="G80" s="416"/>
      <c r="H80" s="416"/>
      <c r="I80" s="416"/>
      <c r="J80" s="418"/>
      <c r="K80" s="416"/>
    </row>
    <row r="81" spans="3:11" ht="10.5" hidden="1" customHeight="1" x14ac:dyDescent="0.15">
      <c r="C81" s="415"/>
      <c r="D81" s="416"/>
      <c r="E81" s="417"/>
      <c r="F81" s="416"/>
      <c r="G81" s="416"/>
      <c r="H81" s="416"/>
      <c r="I81" s="416"/>
      <c r="J81" s="418"/>
      <c r="K81" s="416"/>
    </row>
    <row r="82" spans="3:11" ht="10.5" hidden="1" customHeight="1" x14ac:dyDescent="0.15">
      <c r="C82" s="415"/>
      <c r="D82" s="416"/>
      <c r="E82" s="417"/>
      <c r="F82" s="416"/>
      <c r="G82" s="416"/>
      <c r="H82" s="416"/>
      <c r="I82" s="416"/>
      <c r="J82" s="418"/>
      <c r="K82" s="416"/>
    </row>
    <row r="83" spans="3:11" x14ac:dyDescent="0.15">
      <c r="C83" s="332"/>
    </row>
    <row r="84" spans="3:11" ht="11.25" thickBot="1" x14ac:dyDescent="0.2"/>
    <row r="85" spans="3:11" s="315" customFormat="1" ht="11.25" thickBot="1" x14ac:dyDescent="0.2">
      <c r="C85" s="333"/>
      <c r="D85" s="334"/>
      <c r="E85" s="335" t="s">
        <v>261</v>
      </c>
      <c r="F85" s="331">
        <f>+F14+F67</f>
        <v>281045282.20000005</v>
      </c>
      <c r="G85" s="331">
        <f t="shared" ref="G85:K85" si="8">+G14+G67</f>
        <v>182651877</v>
      </c>
      <c r="H85" s="331">
        <f t="shared" si="8"/>
        <v>6487387</v>
      </c>
      <c r="I85" s="331">
        <f t="shared" si="8"/>
        <v>189139264</v>
      </c>
      <c r="J85" s="419"/>
      <c r="K85" s="331">
        <f t="shared" si="8"/>
        <v>91906018.200000048</v>
      </c>
    </row>
    <row r="88" spans="3:11" x14ac:dyDescent="0.15">
      <c r="C88" s="322" t="s">
        <v>2747</v>
      </c>
    </row>
    <row r="90" spans="3:11" x14ac:dyDescent="0.15">
      <c r="K90" s="319" t="s">
        <v>2730</v>
      </c>
    </row>
  </sheetData>
  <mergeCells count="9">
    <mergeCell ref="C42:C54"/>
    <mergeCell ref="C55:C56"/>
    <mergeCell ref="C57:C66"/>
    <mergeCell ref="E4:J4"/>
    <mergeCell ref="E5:J5"/>
    <mergeCell ref="F6:G6"/>
    <mergeCell ref="C10:C14"/>
    <mergeCell ref="C19:C32"/>
    <mergeCell ref="C33:C41"/>
  </mergeCells>
  <pageMargins left="0.23622047244094491" right="0.23622047244094491" top="0.35433070866141736" bottom="0.19685039370078741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P24"/>
  <sheetViews>
    <sheetView topLeftCell="B1" workbookViewId="0">
      <selection activeCell="A7" sqref="A7:F7"/>
    </sheetView>
  </sheetViews>
  <sheetFormatPr baseColWidth="10" defaultColWidth="9.140625" defaultRowHeight="12" x14ac:dyDescent="0.2"/>
  <cols>
    <col min="1" max="1" width="10.7109375" style="19" customWidth="1"/>
    <col min="2" max="2" width="31" style="19" customWidth="1"/>
    <col min="3" max="3" width="17.5703125" style="79" bestFit="1" customWidth="1"/>
    <col min="4" max="4" width="14.140625" style="79" customWidth="1"/>
    <col min="5" max="5" width="14.140625" style="19" customWidth="1"/>
    <col min="6" max="6" width="14.140625" style="20" customWidth="1"/>
    <col min="7" max="7" width="14.42578125" style="20" customWidth="1"/>
    <col min="8" max="10" width="12" style="20" hidden="1" customWidth="1"/>
    <col min="11" max="11" width="14.28515625" style="20" bestFit="1" customWidth="1"/>
    <col min="12" max="12" width="12.7109375" style="19" bestFit="1" customWidth="1"/>
    <col min="13" max="14" width="13.5703125" style="19" bestFit="1" customWidth="1"/>
    <col min="15" max="15" width="11" style="19" bestFit="1" customWidth="1"/>
    <col min="16" max="16384" width="9.140625" style="19"/>
  </cols>
  <sheetData>
    <row r="1" spans="1:16" x14ac:dyDescent="0.2">
      <c r="A1" s="1" t="s">
        <v>0</v>
      </c>
      <c r="B1" s="2" t="s">
        <v>1</v>
      </c>
      <c r="D1" s="80"/>
      <c r="F1" s="81"/>
      <c r="M1" s="81"/>
      <c r="O1" s="82"/>
      <c r="P1" s="82"/>
    </row>
    <row r="2" spans="1:16" x14ac:dyDescent="0.2">
      <c r="A2" s="1" t="s">
        <v>181</v>
      </c>
      <c r="B2" s="2" t="s">
        <v>3</v>
      </c>
      <c r="C2" s="19"/>
      <c r="D2" s="80"/>
      <c r="F2" s="81"/>
      <c r="M2" s="81"/>
      <c r="O2" s="82"/>
      <c r="P2" s="82"/>
    </row>
    <row r="3" spans="1:16" x14ac:dyDescent="0.2">
      <c r="A3" s="1" t="s">
        <v>4</v>
      </c>
      <c r="B3" s="2" t="s">
        <v>5</v>
      </c>
      <c r="C3" s="19"/>
      <c r="D3" s="80"/>
      <c r="F3" s="81"/>
      <c r="M3" s="81"/>
      <c r="O3" s="82"/>
      <c r="P3" s="82"/>
    </row>
    <row r="4" spans="1:16" x14ac:dyDescent="0.2">
      <c r="A4" s="1" t="s">
        <v>7</v>
      </c>
      <c r="B4" s="2" t="s">
        <v>8</v>
      </c>
    </row>
    <row r="5" spans="1:16" x14ac:dyDescent="0.2">
      <c r="A5" s="83"/>
    </row>
    <row r="6" spans="1:16" ht="18" x14ac:dyDescent="0.25">
      <c r="A6" s="442" t="s">
        <v>150</v>
      </c>
      <c r="B6" s="442"/>
      <c r="C6" s="442"/>
      <c r="D6" s="442"/>
      <c r="E6" s="442"/>
      <c r="F6" s="442"/>
      <c r="M6" s="84"/>
      <c r="N6" s="84"/>
    </row>
    <row r="7" spans="1:16" x14ac:dyDescent="0.2">
      <c r="A7" s="443" t="str">
        <f>+BCE!F6</f>
        <v>Desde Enero 2018  Hasta el  Julio  2018</v>
      </c>
      <c r="B7" s="444"/>
      <c r="C7" s="444"/>
      <c r="D7" s="444"/>
      <c r="E7" s="444"/>
      <c r="F7" s="444"/>
    </row>
    <row r="8" spans="1:16" ht="12.75" thickBot="1" x14ac:dyDescent="0.25">
      <c r="O8" s="84"/>
      <c r="P8" s="84"/>
    </row>
    <row r="9" spans="1:16" s="84" customFormat="1" ht="12.75" thickBot="1" x14ac:dyDescent="0.25">
      <c r="A9" s="85"/>
      <c r="B9" s="86" t="s">
        <v>151</v>
      </c>
      <c r="C9" s="87" t="s">
        <v>146</v>
      </c>
      <c r="D9" s="87" t="s">
        <v>147</v>
      </c>
      <c r="E9" s="88" t="s">
        <v>148</v>
      </c>
      <c r="F9" s="89" t="s">
        <v>149</v>
      </c>
      <c r="G9" s="90"/>
      <c r="H9" s="90"/>
      <c r="I9" s="90"/>
      <c r="J9" s="90"/>
      <c r="K9" s="90"/>
      <c r="M9" s="19"/>
      <c r="N9" s="19"/>
      <c r="O9" s="19"/>
      <c r="P9" s="19"/>
    </row>
    <row r="10" spans="1:16" x14ac:dyDescent="0.2">
      <c r="A10" s="262">
        <v>11010301</v>
      </c>
      <c r="B10" s="261" t="s">
        <v>10</v>
      </c>
      <c r="C10" s="255">
        <v>29061256</v>
      </c>
      <c r="D10" s="92">
        <f t="shared" ref="D10:D18" si="0">+H10-C10</f>
        <v>47619160</v>
      </c>
      <c r="E10" s="91">
        <f t="shared" ref="E10:E18" si="1">+I10</f>
        <v>42497501</v>
      </c>
      <c r="F10" s="93">
        <f t="shared" ref="F10:F18" si="2">+C10+D10-E10</f>
        <v>34182915</v>
      </c>
      <c r="H10" s="20">
        <f>+BCE!D9</f>
        <v>76680416</v>
      </c>
      <c r="I10" s="20">
        <f>+BCE!E9</f>
        <v>42497501</v>
      </c>
      <c r="J10" s="20">
        <f>+BCE!F9</f>
        <v>34182915</v>
      </c>
    </row>
    <row r="11" spans="1:16" x14ac:dyDescent="0.2">
      <c r="A11" s="262">
        <v>11010302</v>
      </c>
      <c r="B11" s="261" t="s">
        <v>12</v>
      </c>
      <c r="C11" s="255">
        <v>96823</v>
      </c>
      <c r="D11" s="92">
        <f t="shared" si="0"/>
        <v>2057249</v>
      </c>
      <c r="E11" s="91">
        <f t="shared" si="1"/>
        <v>2189384</v>
      </c>
      <c r="F11" s="93">
        <f t="shared" si="2"/>
        <v>-35312</v>
      </c>
      <c r="H11" s="20">
        <f>+BCE!D10</f>
        <v>2154072</v>
      </c>
      <c r="I11" s="20">
        <f>+BCE!E10</f>
        <v>2189384</v>
      </c>
      <c r="J11" s="20">
        <f>+BCE!F10</f>
        <v>0</v>
      </c>
    </row>
    <row r="12" spans="1:16" x14ac:dyDescent="0.2">
      <c r="A12" s="262">
        <v>11010303</v>
      </c>
      <c r="B12" s="261" t="s">
        <v>14</v>
      </c>
      <c r="C12" s="255">
        <v>3947</v>
      </c>
      <c r="D12" s="92">
        <f t="shared" si="0"/>
        <v>3550</v>
      </c>
      <c r="E12" s="91">
        <f t="shared" si="1"/>
        <v>0</v>
      </c>
      <c r="F12" s="93">
        <f t="shared" si="2"/>
        <v>7497</v>
      </c>
      <c r="H12" s="20">
        <f>+BCE!D11</f>
        <v>7497</v>
      </c>
      <c r="I12" s="20">
        <f>+BCE!E11</f>
        <v>0</v>
      </c>
      <c r="J12" s="20">
        <f>+BCE!F11</f>
        <v>7497</v>
      </c>
    </row>
    <row r="13" spans="1:16" x14ac:dyDescent="0.2">
      <c r="A13" s="262">
        <v>11010304</v>
      </c>
      <c r="B13" s="261" t="s">
        <v>137</v>
      </c>
      <c r="C13" s="255">
        <v>140269</v>
      </c>
      <c r="D13" s="92">
        <f t="shared" si="0"/>
        <v>737723296</v>
      </c>
      <c r="E13" s="91">
        <f t="shared" si="1"/>
        <v>540220942</v>
      </c>
      <c r="F13" s="93">
        <f t="shared" si="2"/>
        <v>197642623</v>
      </c>
      <c r="H13" s="20">
        <f>+BCE!D12</f>
        <v>737863565</v>
      </c>
      <c r="I13" s="20">
        <f>+BCE!E12</f>
        <v>540220942</v>
      </c>
      <c r="J13" s="20">
        <f>+BCE!F12</f>
        <v>197642623</v>
      </c>
      <c r="L13" s="23"/>
    </row>
    <row r="14" spans="1:16" x14ac:dyDescent="0.2">
      <c r="A14" s="262">
        <v>11010305</v>
      </c>
      <c r="B14" s="261" t="s">
        <v>155</v>
      </c>
      <c r="C14" s="255">
        <v>4681862</v>
      </c>
      <c r="D14" s="92">
        <f t="shared" si="0"/>
        <v>9388352</v>
      </c>
      <c r="E14" s="91">
        <f t="shared" si="1"/>
        <v>0</v>
      </c>
      <c r="F14" s="93">
        <f t="shared" si="2"/>
        <v>14070214</v>
      </c>
      <c r="H14" s="20">
        <f>+BCE!D13</f>
        <v>14070214</v>
      </c>
      <c r="I14" s="20">
        <f>+BCE!E13</f>
        <v>0</v>
      </c>
      <c r="J14" s="20">
        <f>+BCE!F13</f>
        <v>14070214</v>
      </c>
    </row>
    <row r="15" spans="1:16" x14ac:dyDescent="0.2">
      <c r="A15" s="262">
        <v>11010306</v>
      </c>
      <c r="B15" s="261" t="s">
        <v>156</v>
      </c>
      <c r="C15" s="255">
        <v>61222</v>
      </c>
      <c r="D15" s="92">
        <f t="shared" si="0"/>
        <v>10967508</v>
      </c>
      <c r="E15" s="91">
        <f>+I15</f>
        <v>0</v>
      </c>
      <c r="F15" s="93">
        <f>+C15+D15-E15</f>
        <v>11028730</v>
      </c>
      <c r="H15" s="20">
        <f>+BCE!D14</f>
        <v>11028730</v>
      </c>
      <c r="I15" s="20">
        <f>+BCE!E14</f>
        <v>0</v>
      </c>
      <c r="J15" s="20">
        <f>+BCE!F14</f>
        <v>11028730</v>
      </c>
    </row>
    <row r="16" spans="1:16" x14ac:dyDescent="0.2">
      <c r="A16" s="262">
        <v>11010308</v>
      </c>
      <c r="B16" s="261" t="s">
        <v>1027</v>
      </c>
      <c r="C16" s="255">
        <v>42633</v>
      </c>
      <c r="D16" s="92">
        <f t="shared" si="0"/>
        <v>0</v>
      </c>
      <c r="E16" s="91">
        <f t="shared" si="1"/>
        <v>42633</v>
      </c>
      <c r="F16" s="93">
        <f t="shared" si="2"/>
        <v>0</v>
      </c>
      <c r="H16" s="20">
        <f>+BCE!D15</f>
        <v>42633</v>
      </c>
      <c r="I16" s="20">
        <f>+BCE!E15</f>
        <v>42633</v>
      </c>
      <c r="J16" s="20">
        <f>+BCE!F15</f>
        <v>0</v>
      </c>
    </row>
    <row r="17" spans="1:11" s="259" customFormat="1" x14ac:dyDescent="0.2">
      <c r="A17" s="262">
        <v>11010309</v>
      </c>
      <c r="B17" s="261" t="s">
        <v>1028</v>
      </c>
      <c r="C17" s="255">
        <v>74769</v>
      </c>
      <c r="D17" s="92">
        <f t="shared" si="0"/>
        <v>0</v>
      </c>
      <c r="E17" s="91">
        <f t="shared" si="1"/>
        <v>74769</v>
      </c>
      <c r="F17" s="93">
        <f t="shared" si="2"/>
        <v>0</v>
      </c>
      <c r="G17" s="20"/>
      <c r="H17" s="20">
        <f>+BCE!D16</f>
        <v>74769</v>
      </c>
      <c r="I17" s="20">
        <f>+BCE!E16</f>
        <v>74769</v>
      </c>
      <c r="J17" s="20">
        <f>+BCE!F16</f>
        <v>0</v>
      </c>
      <c r="K17" s="20"/>
    </row>
    <row r="18" spans="1:11" s="259" customFormat="1" x14ac:dyDescent="0.2">
      <c r="A18" s="262">
        <v>11010310</v>
      </c>
      <c r="B18" s="261" t="s">
        <v>1029</v>
      </c>
      <c r="C18" s="255">
        <v>251183</v>
      </c>
      <c r="D18" s="92">
        <f t="shared" si="0"/>
        <v>0</v>
      </c>
      <c r="E18" s="91">
        <f t="shared" si="1"/>
        <v>251183</v>
      </c>
      <c r="F18" s="93">
        <f t="shared" si="2"/>
        <v>0</v>
      </c>
      <c r="G18" s="20"/>
      <c r="H18" s="20">
        <f>+BCE!D17</f>
        <v>251183</v>
      </c>
      <c r="I18" s="20">
        <f>+BCE!E17</f>
        <v>251183</v>
      </c>
      <c r="J18" s="20">
        <f>+BCE!F17</f>
        <v>0</v>
      </c>
      <c r="K18" s="20"/>
    </row>
    <row r="19" spans="1:11" s="259" customFormat="1" ht="12.75" thickBot="1" x14ac:dyDescent="0.25">
      <c r="A19" s="260"/>
      <c r="B19" s="258"/>
      <c r="C19" s="91"/>
      <c r="D19" s="92"/>
      <c r="E19" s="91"/>
      <c r="F19" s="93"/>
      <c r="G19" s="20"/>
      <c r="H19" s="20"/>
      <c r="I19" s="20"/>
      <c r="J19" s="20"/>
      <c r="K19" s="20"/>
    </row>
    <row r="20" spans="1:11" ht="12.75" thickBot="1" x14ac:dyDescent="0.25">
      <c r="A20" s="94"/>
      <c r="B20" s="95" t="s">
        <v>78</v>
      </c>
      <c r="C20" s="96">
        <f>SUM(C10:C19)</f>
        <v>34413964</v>
      </c>
      <c r="D20" s="96">
        <f t="shared" ref="D20:E20" si="3">SUM(D10:D19)</f>
        <v>807759115</v>
      </c>
      <c r="E20" s="96">
        <f t="shared" si="3"/>
        <v>585276412</v>
      </c>
      <c r="F20" s="256">
        <f>SUM(F10:F19)</f>
        <v>256896667</v>
      </c>
      <c r="J20" s="20">
        <f>+BCE!F20</f>
        <v>41640088</v>
      </c>
    </row>
    <row r="21" spans="1:11" ht="12.75" thickBot="1" x14ac:dyDescent="0.25"/>
    <row r="22" spans="1:11" ht="12.75" thickBot="1" x14ac:dyDescent="0.25">
      <c r="A22" s="97"/>
      <c r="B22" s="98" t="s">
        <v>153</v>
      </c>
      <c r="C22" s="98"/>
      <c r="D22" s="98"/>
      <c r="E22" s="99"/>
      <c r="F22" s="100">
        <f>+F20-C20</f>
        <v>222482703</v>
      </c>
    </row>
    <row r="23" spans="1:11" hidden="1" x14ac:dyDescent="0.2">
      <c r="C23" s="79" t="s">
        <v>152</v>
      </c>
      <c r="F23" s="20" t="e">
        <f>+BCE!#REF!</f>
        <v>#REF!</v>
      </c>
    </row>
    <row r="24" spans="1:11" hidden="1" x14ac:dyDescent="0.2">
      <c r="C24" s="79" t="s">
        <v>154</v>
      </c>
      <c r="F24" s="20" t="e">
        <f>+F23-F22</f>
        <v>#REF!</v>
      </c>
    </row>
  </sheetData>
  <customSheetViews>
    <customSheetView guid="{6698E5B6-2E69-4A58-B892-90E9A2C92828}" showPageBreaks="1" fitToPage="1" printArea="1" hiddenRows="1" hiddenColumns="1">
      <selection sqref="A1:G31"/>
      <pageMargins left="0.7" right="0.7" top="0.75" bottom="0.75" header="0.3" footer="0.3"/>
      <pageSetup scale="91" orientation="portrait" horizontalDpi="4294967293" verticalDpi="4294967293" r:id="rId1"/>
    </customSheetView>
  </customSheetViews>
  <mergeCells count="2">
    <mergeCell ref="A6:F6"/>
    <mergeCell ref="A7:F7"/>
  </mergeCells>
  <pageMargins left="0.7" right="0.7" top="0.75" bottom="0.75" header="0.3" footer="0.3"/>
  <pageSetup scale="91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K7238"/>
  <sheetViews>
    <sheetView workbookViewId="0">
      <pane ySplit="7" topLeftCell="A8" activePane="bottomLeft" state="frozen"/>
      <selection activeCell="K266" sqref="K266"/>
      <selection pane="bottomLeft" activeCell="F8" sqref="F8"/>
    </sheetView>
  </sheetViews>
  <sheetFormatPr baseColWidth="10" defaultRowHeight="12" x14ac:dyDescent="0.2"/>
  <cols>
    <col min="1" max="1" width="10.42578125" style="257" customWidth="1"/>
    <col min="2" max="2" width="40.7109375" style="257" bestFit="1" customWidth="1"/>
    <col min="3" max="3" width="11.42578125" style="257"/>
    <col min="4" max="4" width="10" style="257" bestFit="1" customWidth="1"/>
    <col min="5" max="5" width="6" style="257" bestFit="1" customWidth="1"/>
    <col min="6" max="6" width="10" style="257" bestFit="1" customWidth="1"/>
    <col min="7" max="7" width="4.140625" style="257" bestFit="1" customWidth="1"/>
    <col min="8" max="8" width="49.85546875" style="257" bestFit="1" customWidth="1"/>
    <col min="9" max="9" width="11.42578125" style="257"/>
    <col min="10" max="11" width="11.85546875" style="257" bestFit="1" customWidth="1"/>
    <col min="12" max="16384" width="11.42578125" style="257"/>
  </cols>
  <sheetData>
    <row r="1" spans="1:11" x14ac:dyDescent="0.2">
      <c r="A1" s="1" t="s">
        <v>0</v>
      </c>
      <c r="B1" s="2" t="s">
        <v>1</v>
      </c>
      <c r="K1" s="268"/>
    </row>
    <row r="2" spans="1:11" x14ac:dyDescent="0.2">
      <c r="A2" s="1" t="s">
        <v>271</v>
      </c>
      <c r="B2" s="2" t="s">
        <v>1165</v>
      </c>
      <c r="K2" s="268"/>
    </row>
    <row r="3" spans="1:11" x14ac:dyDescent="0.2">
      <c r="A3" s="1" t="s">
        <v>4</v>
      </c>
      <c r="B3" s="2" t="s">
        <v>5</v>
      </c>
    </row>
    <row r="4" spans="1:11" x14ac:dyDescent="0.2">
      <c r="A4" s="1" t="s">
        <v>7</v>
      </c>
      <c r="B4" s="2" t="s">
        <v>8</v>
      </c>
    </row>
    <row r="6" spans="1:11" ht="20.25" x14ac:dyDescent="0.2">
      <c r="F6" s="271" t="s">
        <v>272</v>
      </c>
    </row>
    <row r="7" spans="1:11" x14ac:dyDescent="0.2">
      <c r="F7" s="278" t="s">
        <v>2683</v>
      </c>
    </row>
    <row r="11" spans="1:11" x14ac:dyDescent="0.2">
      <c r="A11" s="5" t="s">
        <v>273</v>
      </c>
    </row>
    <row r="14" spans="1:11" x14ac:dyDescent="0.2">
      <c r="A14" s="5" t="s">
        <v>274</v>
      </c>
      <c r="D14" s="4" t="s">
        <v>275</v>
      </c>
      <c r="E14" s="5" t="s">
        <v>276</v>
      </c>
    </row>
    <row r="15" spans="1:11" x14ac:dyDescent="0.2">
      <c r="A15" s="1" t="s">
        <v>107</v>
      </c>
      <c r="B15" s="1" t="s">
        <v>108</v>
      </c>
      <c r="D15" s="278" t="s">
        <v>277</v>
      </c>
      <c r="E15" s="1" t="s">
        <v>84</v>
      </c>
      <c r="F15" s="268" t="s">
        <v>278</v>
      </c>
      <c r="G15" s="1" t="s">
        <v>201</v>
      </c>
      <c r="H15" s="1" t="s">
        <v>267</v>
      </c>
      <c r="J15" s="268" t="s">
        <v>279</v>
      </c>
      <c r="K15" s="268" t="s">
        <v>280</v>
      </c>
    </row>
    <row r="18" spans="1:10" x14ac:dyDescent="0.2">
      <c r="A18" s="2" t="s">
        <v>9</v>
      </c>
      <c r="B18" s="2" t="s">
        <v>10</v>
      </c>
      <c r="H18" s="2" t="s">
        <v>1214</v>
      </c>
      <c r="J18" s="8">
        <v>29061256</v>
      </c>
    </row>
    <row r="19" spans="1:10" x14ac:dyDescent="0.2">
      <c r="A19" s="2" t="s">
        <v>11</v>
      </c>
      <c r="B19" s="2" t="s">
        <v>12</v>
      </c>
      <c r="H19" s="2" t="s">
        <v>1214</v>
      </c>
      <c r="J19" s="8">
        <v>96823</v>
      </c>
    </row>
    <row r="20" spans="1:10" x14ac:dyDescent="0.2">
      <c r="A20" s="2" t="s">
        <v>13</v>
      </c>
      <c r="B20" s="2" t="s">
        <v>14</v>
      </c>
      <c r="H20" s="2" t="s">
        <v>1214</v>
      </c>
      <c r="J20" s="8">
        <v>3947</v>
      </c>
    </row>
    <row r="21" spans="1:10" x14ac:dyDescent="0.2">
      <c r="A21" s="2" t="s">
        <v>281</v>
      </c>
      <c r="B21" s="2" t="s">
        <v>137</v>
      </c>
      <c r="H21" s="2" t="s">
        <v>1214</v>
      </c>
      <c r="J21" s="8">
        <v>140269</v>
      </c>
    </row>
    <row r="22" spans="1:10" x14ac:dyDescent="0.2">
      <c r="A22" s="2" t="s">
        <v>282</v>
      </c>
      <c r="B22" s="2" t="s">
        <v>155</v>
      </c>
      <c r="H22" s="2" t="s">
        <v>1214</v>
      </c>
      <c r="J22" s="8">
        <v>4742944</v>
      </c>
    </row>
    <row r="23" spans="1:10" x14ac:dyDescent="0.2">
      <c r="A23" s="2" t="s">
        <v>283</v>
      </c>
      <c r="B23" s="2" t="s">
        <v>156</v>
      </c>
      <c r="H23" s="2" t="s">
        <v>1214</v>
      </c>
      <c r="J23" s="8">
        <v>61222</v>
      </c>
    </row>
    <row r="24" spans="1:10" x14ac:dyDescent="0.2">
      <c r="A24" s="2" t="s">
        <v>1191</v>
      </c>
      <c r="B24" s="2" t="s">
        <v>1027</v>
      </c>
      <c r="H24" s="2" t="s">
        <v>1214</v>
      </c>
      <c r="J24" s="8">
        <v>42633</v>
      </c>
    </row>
    <row r="25" spans="1:10" x14ac:dyDescent="0.2">
      <c r="A25" s="2" t="s">
        <v>1190</v>
      </c>
      <c r="B25" s="2" t="s">
        <v>1028</v>
      </c>
      <c r="H25" s="2" t="s">
        <v>1214</v>
      </c>
      <c r="J25" s="8">
        <v>74769</v>
      </c>
    </row>
    <row r="26" spans="1:10" x14ac:dyDescent="0.2">
      <c r="A26" s="2" t="s">
        <v>1192</v>
      </c>
      <c r="B26" s="2" t="s">
        <v>1029</v>
      </c>
      <c r="H26" s="2" t="s">
        <v>1214</v>
      </c>
      <c r="J26" s="8">
        <v>251183</v>
      </c>
    </row>
    <row r="27" spans="1:10" x14ac:dyDescent="0.2">
      <c r="A27" s="2" t="s">
        <v>15</v>
      </c>
      <c r="B27" s="2" t="s">
        <v>16</v>
      </c>
      <c r="H27" s="2" t="s">
        <v>1214</v>
      </c>
      <c r="J27" s="8">
        <v>8507869</v>
      </c>
    </row>
    <row r="28" spans="1:10" x14ac:dyDescent="0.2">
      <c r="A28" s="2" t="s">
        <v>284</v>
      </c>
      <c r="B28" s="2" t="s">
        <v>117</v>
      </c>
      <c r="H28" s="2" t="s">
        <v>1214</v>
      </c>
      <c r="J28" s="8">
        <v>46328758</v>
      </c>
    </row>
    <row r="29" spans="1:10" x14ac:dyDescent="0.2">
      <c r="A29" s="2" t="s">
        <v>17</v>
      </c>
      <c r="B29" s="2" t="s">
        <v>18</v>
      </c>
      <c r="H29" s="2" t="s">
        <v>1214</v>
      </c>
      <c r="J29" s="8">
        <v>41640088</v>
      </c>
    </row>
    <row r="30" spans="1:10" x14ac:dyDescent="0.2">
      <c r="A30" s="2" t="s">
        <v>19</v>
      </c>
      <c r="B30" s="2" t="s">
        <v>20</v>
      </c>
      <c r="H30" s="2" t="s">
        <v>1214</v>
      </c>
      <c r="J30" s="8">
        <v>321577</v>
      </c>
    </row>
    <row r="31" spans="1:10" x14ac:dyDescent="0.2">
      <c r="A31" s="2" t="s">
        <v>23</v>
      </c>
      <c r="B31" s="2" t="s">
        <v>24</v>
      </c>
      <c r="H31" s="2" t="s">
        <v>1214</v>
      </c>
      <c r="J31" s="8">
        <v>9501912</v>
      </c>
    </row>
    <row r="32" spans="1:10" x14ac:dyDescent="0.2">
      <c r="A32" s="2" t="s">
        <v>605</v>
      </c>
      <c r="B32" s="2" t="s">
        <v>260</v>
      </c>
      <c r="H32" s="2" t="s">
        <v>1214</v>
      </c>
      <c r="J32" s="8">
        <v>2082175</v>
      </c>
    </row>
    <row r="33" spans="1:11" x14ac:dyDescent="0.2">
      <c r="A33" s="2" t="s">
        <v>25</v>
      </c>
      <c r="B33" s="2" t="s">
        <v>26</v>
      </c>
      <c r="H33" s="2" t="s">
        <v>1214</v>
      </c>
      <c r="J33" s="8">
        <v>2050568745</v>
      </c>
    </row>
    <row r="34" spans="1:11" x14ac:dyDescent="0.2">
      <c r="A34" s="2" t="s">
        <v>1040</v>
      </c>
      <c r="B34" s="2" t="s">
        <v>1041</v>
      </c>
      <c r="H34" s="2" t="s">
        <v>1214</v>
      </c>
      <c r="J34" s="8">
        <v>1333999380</v>
      </c>
    </row>
    <row r="35" spans="1:11" x14ac:dyDescent="0.2">
      <c r="A35" s="2" t="s">
        <v>27</v>
      </c>
      <c r="B35" s="2" t="s">
        <v>28</v>
      </c>
      <c r="H35" s="2" t="s">
        <v>1214</v>
      </c>
      <c r="J35" s="8">
        <v>477367027</v>
      </c>
    </row>
    <row r="36" spans="1:11" x14ac:dyDescent="0.2">
      <c r="A36" s="2" t="s">
        <v>285</v>
      </c>
      <c r="B36" s="2" t="s">
        <v>138</v>
      </c>
      <c r="H36" s="2" t="s">
        <v>1214</v>
      </c>
      <c r="J36" s="8">
        <v>1285795</v>
      </c>
    </row>
    <row r="37" spans="1:11" x14ac:dyDescent="0.2">
      <c r="A37" s="2" t="s">
        <v>29</v>
      </c>
      <c r="B37" s="2" t="s">
        <v>30</v>
      </c>
      <c r="H37" s="2" t="s">
        <v>1214</v>
      </c>
      <c r="J37" s="8">
        <v>39468781</v>
      </c>
    </row>
    <row r="38" spans="1:11" x14ac:dyDescent="0.2">
      <c r="A38" s="2" t="s">
        <v>31</v>
      </c>
      <c r="B38" s="2" t="s">
        <v>32</v>
      </c>
      <c r="H38" s="2" t="s">
        <v>1214</v>
      </c>
      <c r="J38" s="8">
        <v>7659970</v>
      </c>
    </row>
    <row r="39" spans="1:11" x14ac:dyDescent="0.2">
      <c r="A39" s="2" t="s">
        <v>33</v>
      </c>
      <c r="B39" s="2" t="s">
        <v>34</v>
      </c>
      <c r="H39" s="2" t="s">
        <v>1214</v>
      </c>
      <c r="K39" s="8">
        <v>38914327</v>
      </c>
    </row>
    <row r="40" spans="1:11" x14ac:dyDescent="0.2">
      <c r="A40" s="2" t="s">
        <v>286</v>
      </c>
      <c r="B40" s="2" t="s">
        <v>244</v>
      </c>
      <c r="H40" s="2" t="s">
        <v>1214</v>
      </c>
      <c r="J40" s="8">
        <v>14930028</v>
      </c>
    </row>
    <row r="41" spans="1:11" x14ac:dyDescent="0.2">
      <c r="A41" s="2" t="s">
        <v>287</v>
      </c>
      <c r="B41" s="2" t="s">
        <v>245</v>
      </c>
      <c r="H41" s="2" t="s">
        <v>1214</v>
      </c>
      <c r="K41" s="8">
        <v>4961552</v>
      </c>
    </row>
    <row r="42" spans="1:11" x14ac:dyDescent="0.2">
      <c r="A42" s="2" t="s">
        <v>35</v>
      </c>
      <c r="B42" s="2" t="s">
        <v>36</v>
      </c>
      <c r="H42" s="2" t="s">
        <v>1214</v>
      </c>
      <c r="K42" s="8">
        <v>100</v>
      </c>
    </row>
    <row r="43" spans="1:11" x14ac:dyDescent="0.2">
      <c r="A43" s="2" t="s">
        <v>37</v>
      </c>
      <c r="B43" s="2" t="s">
        <v>38</v>
      </c>
      <c r="H43" s="2" t="s">
        <v>1214</v>
      </c>
      <c r="K43" s="8">
        <v>306226</v>
      </c>
    </row>
    <row r="44" spans="1:11" x14ac:dyDescent="0.2">
      <c r="A44" s="2" t="s">
        <v>288</v>
      </c>
      <c r="B44" s="2" t="s">
        <v>139</v>
      </c>
      <c r="H44" s="2" t="s">
        <v>1214</v>
      </c>
      <c r="K44" s="8">
        <v>6250</v>
      </c>
    </row>
    <row r="45" spans="1:11" x14ac:dyDescent="0.2">
      <c r="A45" s="2" t="s">
        <v>1175</v>
      </c>
      <c r="B45" s="2" t="s">
        <v>179</v>
      </c>
      <c r="H45" s="2" t="s">
        <v>1214</v>
      </c>
      <c r="K45" s="8">
        <v>33248</v>
      </c>
    </row>
    <row r="46" spans="1:11" x14ac:dyDescent="0.2">
      <c r="A46" s="2" t="s">
        <v>289</v>
      </c>
      <c r="B46" s="2" t="s">
        <v>133</v>
      </c>
      <c r="H46" s="2" t="s">
        <v>1214</v>
      </c>
      <c r="K46" s="8">
        <v>12278790</v>
      </c>
    </row>
    <row r="47" spans="1:11" x14ac:dyDescent="0.2">
      <c r="A47" s="2" t="s">
        <v>290</v>
      </c>
      <c r="B47" s="2" t="s">
        <v>167</v>
      </c>
      <c r="H47" s="2" t="s">
        <v>1214</v>
      </c>
      <c r="K47" s="8">
        <v>6393818</v>
      </c>
    </row>
    <row r="48" spans="1:11" x14ac:dyDescent="0.2">
      <c r="A48" s="2" t="s">
        <v>53</v>
      </c>
      <c r="B48" s="2" t="s">
        <v>54</v>
      </c>
      <c r="H48" s="2" t="s">
        <v>1214</v>
      </c>
      <c r="K48" s="8">
        <v>1115575</v>
      </c>
    </row>
    <row r="49" spans="1:11" x14ac:dyDescent="0.2">
      <c r="A49" s="2" t="s">
        <v>55</v>
      </c>
      <c r="B49" s="2" t="s">
        <v>56</v>
      </c>
      <c r="H49" s="2" t="s">
        <v>1214</v>
      </c>
      <c r="K49" s="8">
        <v>218258</v>
      </c>
    </row>
    <row r="50" spans="1:11" x14ac:dyDescent="0.2">
      <c r="A50" s="2" t="s">
        <v>1743</v>
      </c>
      <c r="B50" s="2" t="s">
        <v>1739</v>
      </c>
      <c r="H50" s="2" t="s">
        <v>1214</v>
      </c>
      <c r="K50" s="8">
        <v>140269</v>
      </c>
    </row>
    <row r="51" spans="1:11" x14ac:dyDescent="0.2">
      <c r="A51" s="2" t="s">
        <v>57</v>
      </c>
      <c r="B51" s="2" t="s">
        <v>58</v>
      </c>
      <c r="H51" s="2" t="s">
        <v>1214</v>
      </c>
      <c r="K51" s="8">
        <v>2414856190</v>
      </c>
    </row>
    <row r="52" spans="1:11" x14ac:dyDescent="0.2">
      <c r="A52" s="2" t="s">
        <v>59</v>
      </c>
      <c r="B52" s="2" t="s">
        <v>60</v>
      </c>
      <c r="H52" s="2" t="s">
        <v>1214</v>
      </c>
      <c r="K52" s="8">
        <v>969602156</v>
      </c>
    </row>
    <row r="53" spans="1:11" x14ac:dyDescent="0.2">
      <c r="A53" s="2" t="s">
        <v>61</v>
      </c>
      <c r="B53" s="2" t="s">
        <v>62</v>
      </c>
      <c r="H53" s="2" t="s">
        <v>1214</v>
      </c>
      <c r="J53" s="8">
        <v>166457634</v>
      </c>
    </row>
    <row r="54" spans="1:11" x14ac:dyDescent="0.2">
      <c r="A54" s="2" t="s">
        <v>291</v>
      </c>
      <c r="B54" s="2" t="s">
        <v>168</v>
      </c>
      <c r="H54" s="2" t="s">
        <v>1214</v>
      </c>
      <c r="K54" s="8">
        <v>786953702</v>
      </c>
    </row>
    <row r="55" spans="1:11" x14ac:dyDescent="0.2">
      <c r="A55" s="2" t="s">
        <v>61</v>
      </c>
      <c r="B55" s="2" t="s">
        <v>62</v>
      </c>
      <c r="H55" s="2" t="s">
        <v>1214</v>
      </c>
      <c r="J55" s="8">
        <v>1185676</v>
      </c>
    </row>
    <row r="56" spans="1:11" x14ac:dyDescent="0.2">
      <c r="A56" s="5" t="s">
        <v>292</v>
      </c>
      <c r="J56" s="8">
        <v>4235780461</v>
      </c>
      <c r="K56" s="8">
        <v>4235780461</v>
      </c>
    </row>
    <row r="59" spans="1:11" x14ac:dyDescent="0.2">
      <c r="A59" s="5" t="s">
        <v>293</v>
      </c>
      <c r="D59" s="4" t="s">
        <v>275</v>
      </c>
      <c r="E59" s="5" t="s">
        <v>276</v>
      </c>
    </row>
    <row r="60" spans="1:11" x14ac:dyDescent="0.2">
      <c r="A60" s="1" t="s">
        <v>107</v>
      </c>
      <c r="B60" s="1" t="s">
        <v>108</v>
      </c>
      <c r="D60" s="278" t="s">
        <v>277</v>
      </c>
      <c r="E60" s="1" t="s">
        <v>84</v>
      </c>
      <c r="F60" s="268" t="s">
        <v>278</v>
      </c>
      <c r="G60" s="1" t="s">
        <v>201</v>
      </c>
      <c r="H60" s="1" t="s">
        <v>267</v>
      </c>
      <c r="J60" s="268" t="s">
        <v>279</v>
      </c>
      <c r="K60" s="268" t="s">
        <v>280</v>
      </c>
    </row>
    <row r="63" spans="1:11" x14ac:dyDescent="0.2">
      <c r="A63" s="2" t="s">
        <v>37</v>
      </c>
      <c r="B63" s="2" t="s">
        <v>38</v>
      </c>
      <c r="E63" s="2" t="s">
        <v>376</v>
      </c>
      <c r="F63" s="7">
        <v>19</v>
      </c>
      <c r="H63" s="2" t="s">
        <v>1215</v>
      </c>
      <c r="J63" s="8">
        <v>321577</v>
      </c>
    </row>
    <row r="64" spans="1:11" x14ac:dyDescent="0.2">
      <c r="A64" s="2" t="s">
        <v>19</v>
      </c>
      <c r="B64" s="2" t="s">
        <v>20</v>
      </c>
      <c r="E64" s="2" t="s">
        <v>320</v>
      </c>
      <c r="F64" s="7">
        <v>1</v>
      </c>
      <c r="H64" s="2" t="s">
        <v>1136</v>
      </c>
      <c r="K64" s="8">
        <v>321577</v>
      </c>
    </row>
    <row r="65" spans="1:11" x14ac:dyDescent="0.2">
      <c r="A65" s="5" t="s">
        <v>296</v>
      </c>
      <c r="J65" s="8">
        <v>321577</v>
      </c>
      <c r="K65" s="8">
        <v>321577</v>
      </c>
    </row>
    <row r="68" spans="1:11" x14ac:dyDescent="0.2">
      <c r="A68" s="5" t="s">
        <v>297</v>
      </c>
      <c r="D68" s="4" t="s">
        <v>275</v>
      </c>
      <c r="E68" s="5" t="s">
        <v>276</v>
      </c>
    </row>
    <row r="69" spans="1:11" x14ac:dyDescent="0.2">
      <c r="A69" s="1" t="s">
        <v>107</v>
      </c>
      <c r="B69" s="1" t="s">
        <v>108</v>
      </c>
      <c r="D69" s="278" t="s">
        <v>277</v>
      </c>
      <c r="E69" s="1" t="s">
        <v>84</v>
      </c>
      <c r="F69" s="268" t="s">
        <v>278</v>
      </c>
      <c r="G69" s="1" t="s">
        <v>201</v>
      </c>
      <c r="H69" s="1" t="s">
        <v>267</v>
      </c>
      <c r="J69" s="268" t="s">
        <v>279</v>
      </c>
      <c r="K69" s="268" t="s">
        <v>280</v>
      </c>
    </row>
    <row r="72" spans="1:11" x14ac:dyDescent="0.2">
      <c r="A72" s="2" t="s">
        <v>484</v>
      </c>
      <c r="B72" s="2" t="s">
        <v>67</v>
      </c>
      <c r="D72" s="2" t="s">
        <v>203</v>
      </c>
      <c r="H72" s="2" t="s">
        <v>1216</v>
      </c>
      <c r="J72" s="8">
        <v>120000</v>
      </c>
    </row>
    <row r="73" spans="1:11" x14ac:dyDescent="0.2">
      <c r="A73" s="2" t="s">
        <v>23</v>
      </c>
      <c r="B73" s="2" t="s">
        <v>24</v>
      </c>
      <c r="H73" s="2" t="s">
        <v>1216</v>
      </c>
      <c r="K73" s="8">
        <v>120000</v>
      </c>
    </row>
    <row r="74" spans="1:11" x14ac:dyDescent="0.2">
      <c r="A74" s="2" t="s">
        <v>484</v>
      </c>
      <c r="B74" s="2" t="s">
        <v>67</v>
      </c>
      <c r="D74" s="2" t="s">
        <v>203</v>
      </c>
      <c r="H74" s="2" t="s">
        <v>1217</v>
      </c>
      <c r="J74" s="8">
        <v>405570</v>
      </c>
    </row>
    <row r="75" spans="1:11" x14ac:dyDescent="0.2">
      <c r="A75" s="2" t="s">
        <v>23</v>
      </c>
      <c r="B75" s="2" t="s">
        <v>24</v>
      </c>
      <c r="H75" s="2" t="s">
        <v>1217</v>
      </c>
      <c r="K75" s="8">
        <v>405570</v>
      </c>
    </row>
    <row r="76" spans="1:11" x14ac:dyDescent="0.2">
      <c r="A76" s="2" t="s">
        <v>484</v>
      </c>
      <c r="B76" s="2" t="s">
        <v>67</v>
      </c>
      <c r="D76" s="2" t="s">
        <v>203</v>
      </c>
      <c r="H76" s="2" t="s">
        <v>1218</v>
      </c>
      <c r="J76" s="8">
        <v>600000</v>
      </c>
    </row>
    <row r="77" spans="1:11" x14ac:dyDescent="0.2">
      <c r="A77" s="2" t="s">
        <v>23</v>
      </c>
      <c r="B77" s="2" t="s">
        <v>24</v>
      </c>
      <c r="H77" s="2" t="s">
        <v>1218</v>
      </c>
      <c r="K77" s="8">
        <v>600000</v>
      </c>
    </row>
    <row r="78" spans="1:11" x14ac:dyDescent="0.2">
      <c r="A78" s="2" t="s">
        <v>484</v>
      </c>
      <c r="B78" s="2" t="s">
        <v>67</v>
      </c>
      <c r="D78" s="2" t="s">
        <v>203</v>
      </c>
      <c r="H78" s="2" t="s">
        <v>1219</v>
      </c>
      <c r="J78" s="8">
        <v>234216</v>
      </c>
    </row>
    <row r="79" spans="1:11" x14ac:dyDescent="0.2">
      <c r="A79" s="2" t="s">
        <v>23</v>
      </c>
      <c r="B79" s="2" t="s">
        <v>24</v>
      </c>
      <c r="H79" s="2" t="s">
        <v>1219</v>
      </c>
      <c r="K79" s="8">
        <v>234216</v>
      </c>
    </row>
    <row r="80" spans="1:11" x14ac:dyDescent="0.2">
      <c r="A80" s="2" t="s">
        <v>484</v>
      </c>
      <c r="B80" s="2" t="s">
        <v>67</v>
      </c>
      <c r="D80" s="2" t="s">
        <v>203</v>
      </c>
      <c r="H80" s="2" t="s">
        <v>1220</v>
      </c>
      <c r="J80" s="8">
        <v>450000</v>
      </c>
    </row>
    <row r="81" spans="1:11" x14ac:dyDescent="0.2">
      <c r="A81" s="2" t="s">
        <v>23</v>
      </c>
      <c r="B81" s="2" t="s">
        <v>24</v>
      </c>
      <c r="H81" s="2" t="s">
        <v>1220</v>
      </c>
      <c r="K81" s="8">
        <v>450000</v>
      </c>
    </row>
    <row r="82" spans="1:11" x14ac:dyDescent="0.2">
      <c r="A82" s="2" t="s">
        <v>484</v>
      </c>
      <c r="B82" s="2" t="s">
        <v>67</v>
      </c>
      <c r="D82" s="2" t="s">
        <v>203</v>
      </c>
      <c r="H82" s="2" t="s">
        <v>1221</v>
      </c>
      <c r="J82" s="8">
        <v>400000</v>
      </c>
    </row>
    <row r="83" spans="1:11" x14ac:dyDescent="0.2">
      <c r="A83" s="2" t="s">
        <v>23</v>
      </c>
      <c r="B83" s="2" t="s">
        <v>24</v>
      </c>
      <c r="H83" s="2" t="s">
        <v>1221</v>
      </c>
      <c r="K83" s="8">
        <v>400000</v>
      </c>
    </row>
    <row r="84" spans="1:11" x14ac:dyDescent="0.2">
      <c r="A84" s="2" t="s">
        <v>484</v>
      </c>
      <c r="B84" s="2" t="s">
        <v>67</v>
      </c>
      <c r="D84" s="2" t="s">
        <v>203</v>
      </c>
      <c r="H84" s="2" t="s">
        <v>1222</v>
      </c>
      <c r="J84" s="8">
        <v>490000</v>
      </c>
    </row>
    <row r="85" spans="1:11" x14ac:dyDescent="0.2">
      <c r="A85" s="2" t="s">
        <v>23</v>
      </c>
      <c r="B85" s="2" t="s">
        <v>24</v>
      </c>
      <c r="H85" s="2" t="s">
        <v>1222</v>
      </c>
      <c r="K85" s="8">
        <v>490000</v>
      </c>
    </row>
    <row r="86" spans="1:11" x14ac:dyDescent="0.2">
      <c r="A86" s="2" t="s">
        <v>484</v>
      </c>
      <c r="B86" s="2" t="s">
        <v>67</v>
      </c>
      <c r="D86" s="2" t="s">
        <v>203</v>
      </c>
      <c r="H86" s="2" t="s">
        <v>1223</v>
      </c>
      <c r="J86" s="8">
        <v>100000</v>
      </c>
    </row>
    <row r="87" spans="1:11" x14ac:dyDescent="0.2">
      <c r="A87" s="2" t="s">
        <v>23</v>
      </c>
      <c r="B87" s="2" t="s">
        <v>24</v>
      </c>
      <c r="H87" s="2" t="s">
        <v>1223</v>
      </c>
      <c r="K87" s="8">
        <v>100000</v>
      </c>
    </row>
    <row r="88" spans="1:11" x14ac:dyDescent="0.2">
      <c r="A88" s="5" t="s">
        <v>298</v>
      </c>
      <c r="J88" s="8">
        <v>2799786</v>
      </c>
      <c r="K88" s="8">
        <v>2799786</v>
      </c>
    </row>
    <row r="91" spans="1:11" x14ac:dyDescent="0.2">
      <c r="A91" s="5" t="s">
        <v>316</v>
      </c>
      <c r="D91" s="4" t="s">
        <v>275</v>
      </c>
      <c r="E91" s="5" t="s">
        <v>276</v>
      </c>
    </row>
    <row r="92" spans="1:11" x14ac:dyDescent="0.2">
      <c r="A92" s="1" t="s">
        <v>107</v>
      </c>
      <c r="B92" s="1" t="s">
        <v>108</v>
      </c>
      <c r="D92" s="278" t="s">
        <v>277</v>
      </c>
      <c r="E92" s="1" t="s">
        <v>84</v>
      </c>
      <c r="F92" s="268" t="s">
        <v>278</v>
      </c>
      <c r="G92" s="1" t="s">
        <v>201</v>
      </c>
      <c r="H92" s="1" t="s">
        <v>267</v>
      </c>
      <c r="J92" s="268" t="s">
        <v>279</v>
      </c>
      <c r="K92" s="268" t="s">
        <v>280</v>
      </c>
    </row>
    <row r="95" spans="1:11" x14ac:dyDescent="0.2">
      <c r="A95" s="2" t="s">
        <v>35</v>
      </c>
      <c r="B95" s="2" t="s">
        <v>36</v>
      </c>
      <c r="E95" s="2" t="s">
        <v>310</v>
      </c>
      <c r="F95" s="7">
        <v>229</v>
      </c>
      <c r="H95" s="2" t="s">
        <v>1224</v>
      </c>
      <c r="J95" s="8">
        <v>7700000</v>
      </c>
    </row>
    <row r="96" spans="1:11" x14ac:dyDescent="0.2">
      <c r="A96" s="2" t="s">
        <v>284</v>
      </c>
      <c r="B96" s="2" t="s">
        <v>117</v>
      </c>
      <c r="E96" s="2" t="s">
        <v>320</v>
      </c>
      <c r="F96" s="7">
        <v>1</v>
      </c>
      <c r="H96" s="2" t="s">
        <v>1131</v>
      </c>
      <c r="K96" s="8">
        <v>7700000</v>
      </c>
    </row>
    <row r="97" spans="1:11" x14ac:dyDescent="0.2">
      <c r="A97" s="5" t="s">
        <v>317</v>
      </c>
      <c r="J97" s="8">
        <v>7700000</v>
      </c>
      <c r="K97" s="8">
        <v>7700000</v>
      </c>
    </row>
    <row r="100" spans="1:11" x14ac:dyDescent="0.2">
      <c r="A100" s="5" t="s">
        <v>299</v>
      </c>
      <c r="D100" s="4" t="s">
        <v>294</v>
      </c>
      <c r="E100" s="5" t="s">
        <v>1168</v>
      </c>
    </row>
    <row r="101" spans="1:11" x14ac:dyDescent="0.2">
      <c r="A101" s="1" t="s">
        <v>107</v>
      </c>
      <c r="B101" s="1" t="s">
        <v>108</v>
      </c>
      <c r="D101" s="278" t="s">
        <v>277</v>
      </c>
      <c r="E101" s="1" t="s">
        <v>84</v>
      </c>
      <c r="F101" s="268" t="s">
        <v>278</v>
      </c>
      <c r="G101" s="1" t="s">
        <v>201</v>
      </c>
      <c r="H101" s="1" t="s">
        <v>267</v>
      </c>
      <c r="J101" s="268" t="s">
        <v>279</v>
      </c>
      <c r="K101" s="268" t="s">
        <v>280</v>
      </c>
    </row>
    <row r="104" spans="1:11" x14ac:dyDescent="0.2">
      <c r="A104" s="2" t="s">
        <v>9</v>
      </c>
      <c r="B104" s="2" t="s">
        <v>10</v>
      </c>
      <c r="H104" s="2" t="s">
        <v>1225</v>
      </c>
      <c r="J104" s="8">
        <v>316240</v>
      </c>
    </row>
    <row r="105" spans="1:11" x14ac:dyDescent="0.2">
      <c r="A105" s="2" t="s">
        <v>325</v>
      </c>
      <c r="B105" s="2" t="s">
        <v>134</v>
      </c>
      <c r="D105" s="2" t="s">
        <v>202</v>
      </c>
      <c r="H105" s="2" t="s">
        <v>1225</v>
      </c>
      <c r="K105" s="8">
        <v>316240</v>
      </c>
    </row>
    <row r="106" spans="1:11" x14ac:dyDescent="0.2">
      <c r="A106" s="5" t="s">
        <v>301</v>
      </c>
      <c r="J106" s="8">
        <v>316240</v>
      </c>
      <c r="K106" s="8">
        <v>316240</v>
      </c>
    </row>
    <row r="109" spans="1:11" x14ac:dyDescent="0.2">
      <c r="A109" s="5" t="s">
        <v>302</v>
      </c>
      <c r="D109" s="4" t="s">
        <v>294</v>
      </c>
      <c r="E109" s="5" t="s">
        <v>1168</v>
      </c>
    </row>
    <row r="110" spans="1:11" x14ac:dyDescent="0.2">
      <c r="A110" s="1" t="s">
        <v>107</v>
      </c>
      <c r="B110" s="1" t="s">
        <v>108</v>
      </c>
      <c r="D110" s="278" t="s">
        <v>277</v>
      </c>
      <c r="E110" s="1" t="s">
        <v>84</v>
      </c>
      <c r="F110" s="268" t="s">
        <v>278</v>
      </c>
      <c r="G110" s="1" t="s">
        <v>201</v>
      </c>
      <c r="H110" s="1" t="s">
        <v>267</v>
      </c>
      <c r="J110" s="268" t="s">
        <v>279</v>
      </c>
      <c r="K110" s="268" t="s">
        <v>280</v>
      </c>
    </row>
    <row r="113" spans="1:11" x14ac:dyDescent="0.2">
      <c r="A113" s="2" t="s">
        <v>9</v>
      </c>
      <c r="B113" s="2" t="s">
        <v>10</v>
      </c>
      <c r="H113" s="2" t="s">
        <v>1226</v>
      </c>
      <c r="J113" s="8">
        <v>4980</v>
      </c>
    </row>
    <row r="114" spans="1:11" x14ac:dyDescent="0.2">
      <c r="A114" s="2" t="s">
        <v>1193</v>
      </c>
      <c r="B114" s="2" t="s">
        <v>1130</v>
      </c>
      <c r="D114" s="2" t="s">
        <v>202</v>
      </c>
      <c r="H114" s="2" t="s">
        <v>1226</v>
      </c>
      <c r="K114" s="8">
        <v>4980</v>
      </c>
    </row>
    <row r="115" spans="1:11" x14ac:dyDescent="0.2">
      <c r="A115" s="2" t="s">
        <v>9</v>
      </c>
      <c r="B115" s="2" t="s">
        <v>10</v>
      </c>
      <c r="H115" s="2" t="s">
        <v>1227</v>
      </c>
      <c r="J115" s="8">
        <v>1402</v>
      </c>
    </row>
    <row r="116" spans="1:11" x14ac:dyDescent="0.2">
      <c r="A116" s="2" t="s">
        <v>1193</v>
      </c>
      <c r="B116" s="2" t="s">
        <v>1130</v>
      </c>
      <c r="D116" s="2" t="s">
        <v>202</v>
      </c>
      <c r="H116" s="2" t="s">
        <v>1227</v>
      </c>
      <c r="K116" s="8">
        <v>1402</v>
      </c>
    </row>
    <row r="117" spans="1:11" x14ac:dyDescent="0.2">
      <c r="A117" s="2" t="s">
        <v>9</v>
      </c>
      <c r="B117" s="2" t="s">
        <v>10</v>
      </c>
      <c r="H117" s="2" t="s">
        <v>1228</v>
      </c>
      <c r="J117" s="8">
        <v>992</v>
      </c>
    </row>
    <row r="118" spans="1:11" x14ac:dyDescent="0.2">
      <c r="A118" s="2" t="s">
        <v>1193</v>
      </c>
      <c r="B118" s="2" t="s">
        <v>1130</v>
      </c>
      <c r="D118" s="2" t="s">
        <v>202</v>
      </c>
      <c r="H118" s="2" t="s">
        <v>1228</v>
      </c>
      <c r="K118" s="8">
        <v>992</v>
      </c>
    </row>
    <row r="119" spans="1:11" x14ac:dyDescent="0.2">
      <c r="A119" s="2" t="s">
        <v>9</v>
      </c>
      <c r="B119" s="2" t="s">
        <v>10</v>
      </c>
      <c r="H119" s="2" t="s">
        <v>1229</v>
      </c>
      <c r="J119" s="8">
        <v>600</v>
      </c>
    </row>
    <row r="120" spans="1:11" x14ac:dyDescent="0.2">
      <c r="A120" s="2" t="s">
        <v>1193</v>
      </c>
      <c r="B120" s="2" t="s">
        <v>1130</v>
      </c>
      <c r="D120" s="2" t="s">
        <v>202</v>
      </c>
      <c r="H120" s="2" t="s">
        <v>1229</v>
      </c>
      <c r="K120" s="8">
        <v>600</v>
      </c>
    </row>
    <row r="121" spans="1:11" x14ac:dyDescent="0.2">
      <c r="A121" s="2" t="s">
        <v>9</v>
      </c>
      <c r="B121" s="2" t="s">
        <v>10</v>
      </c>
      <c r="H121" s="2" t="s">
        <v>1230</v>
      </c>
      <c r="J121" s="8">
        <v>542</v>
      </c>
    </row>
    <row r="122" spans="1:11" x14ac:dyDescent="0.2">
      <c r="A122" s="2" t="s">
        <v>1193</v>
      </c>
      <c r="B122" s="2" t="s">
        <v>1130</v>
      </c>
      <c r="D122" s="2" t="s">
        <v>202</v>
      </c>
      <c r="H122" s="2" t="s">
        <v>1230</v>
      </c>
      <c r="K122" s="8">
        <v>542</v>
      </c>
    </row>
    <row r="123" spans="1:11" x14ac:dyDescent="0.2">
      <c r="A123" s="2" t="s">
        <v>9</v>
      </c>
      <c r="B123" s="2" t="s">
        <v>10</v>
      </c>
      <c r="H123" s="2" t="s">
        <v>1227</v>
      </c>
      <c r="J123" s="8">
        <v>540</v>
      </c>
    </row>
    <row r="124" spans="1:11" x14ac:dyDescent="0.2">
      <c r="A124" s="2" t="s">
        <v>1193</v>
      </c>
      <c r="B124" s="2" t="s">
        <v>1130</v>
      </c>
      <c r="D124" s="2" t="s">
        <v>202</v>
      </c>
      <c r="H124" s="2" t="s">
        <v>1227</v>
      </c>
      <c r="K124" s="8">
        <v>540</v>
      </c>
    </row>
    <row r="125" spans="1:11" x14ac:dyDescent="0.2">
      <c r="A125" s="2" t="s">
        <v>9</v>
      </c>
      <c r="B125" s="2" t="s">
        <v>10</v>
      </c>
      <c r="H125" s="2" t="s">
        <v>1231</v>
      </c>
      <c r="J125" s="8">
        <v>463</v>
      </c>
    </row>
    <row r="126" spans="1:11" x14ac:dyDescent="0.2">
      <c r="A126" s="2" t="s">
        <v>1193</v>
      </c>
      <c r="B126" s="2" t="s">
        <v>1130</v>
      </c>
      <c r="D126" s="2" t="s">
        <v>202</v>
      </c>
      <c r="H126" s="2" t="s">
        <v>1231</v>
      </c>
      <c r="K126" s="8">
        <v>463</v>
      </c>
    </row>
    <row r="127" spans="1:11" x14ac:dyDescent="0.2">
      <c r="A127" s="5" t="s">
        <v>304</v>
      </c>
      <c r="J127" s="8">
        <v>9519</v>
      </c>
      <c r="K127" s="8">
        <v>9519</v>
      </c>
    </row>
    <row r="130" spans="1:11" x14ac:dyDescent="0.2">
      <c r="A130" s="5" t="s">
        <v>307</v>
      </c>
      <c r="D130" s="4" t="s">
        <v>294</v>
      </c>
      <c r="E130" s="5" t="s">
        <v>303</v>
      </c>
    </row>
    <row r="131" spans="1:11" x14ac:dyDescent="0.2">
      <c r="A131" s="1" t="s">
        <v>107</v>
      </c>
      <c r="B131" s="1" t="s">
        <v>108</v>
      </c>
      <c r="D131" s="278" t="s">
        <v>277</v>
      </c>
      <c r="E131" s="1" t="s">
        <v>84</v>
      </c>
      <c r="F131" s="268" t="s">
        <v>278</v>
      </c>
      <c r="G131" s="1" t="s">
        <v>201</v>
      </c>
      <c r="H131" s="1" t="s">
        <v>267</v>
      </c>
      <c r="J131" s="268" t="s">
        <v>279</v>
      </c>
      <c r="K131" s="268" t="s">
        <v>280</v>
      </c>
    </row>
    <row r="134" spans="1:11" x14ac:dyDescent="0.2">
      <c r="A134" s="2" t="s">
        <v>9</v>
      </c>
      <c r="B134" s="2" t="s">
        <v>10</v>
      </c>
      <c r="F134" s="7">
        <v>27597</v>
      </c>
      <c r="H134" s="2" t="s">
        <v>1232</v>
      </c>
      <c r="J134" s="8">
        <v>40000</v>
      </c>
    </row>
    <row r="135" spans="1:11" x14ac:dyDescent="0.2">
      <c r="A135" s="2" t="s">
        <v>295</v>
      </c>
      <c r="B135" s="2" t="s">
        <v>76</v>
      </c>
      <c r="D135" s="2" t="s">
        <v>202</v>
      </c>
      <c r="H135" s="2" t="s">
        <v>1232</v>
      </c>
      <c r="K135" s="8">
        <v>40000</v>
      </c>
    </row>
    <row r="136" spans="1:11" x14ac:dyDescent="0.2">
      <c r="A136" s="5" t="s">
        <v>311</v>
      </c>
      <c r="J136" s="8">
        <v>40000</v>
      </c>
      <c r="K136" s="8">
        <v>40000</v>
      </c>
    </row>
    <row r="139" spans="1:11" x14ac:dyDescent="0.2">
      <c r="A139" s="5" t="s">
        <v>312</v>
      </c>
      <c r="D139" s="4" t="s">
        <v>294</v>
      </c>
      <c r="E139" s="5" t="s">
        <v>303</v>
      </c>
    </row>
    <row r="140" spans="1:11" x14ac:dyDescent="0.2">
      <c r="A140" s="1" t="s">
        <v>107</v>
      </c>
      <c r="B140" s="1" t="s">
        <v>108</v>
      </c>
      <c r="D140" s="278" t="s">
        <v>277</v>
      </c>
      <c r="E140" s="1" t="s">
        <v>84</v>
      </c>
      <c r="F140" s="268" t="s">
        <v>278</v>
      </c>
      <c r="G140" s="1" t="s">
        <v>201</v>
      </c>
      <c r="H140" s="1" t="s">
        <v>267</v>
      </c>
      <c r="J140" s="268" t="s">
        <v>279</v>
      </c>
      <c r="K140" s="268" t="s">
        <v>280</v>
      </c>
    </row>
    <row r="143" spans="1:11" x14ac:dyDescent="0.2">
      <c r="A143" s="2" t="s">
        <v>9</v>
      </c>
      <c r="B143" s="2" t="s">
        <v>10</v>
      </c>
      <c r="F143" s="7">
        <v>27596</v>
      </c>
      <c r="H143" s="2" t="s">
        <v>1233</v>
      </c>
      <c r="J143" s="8">
        <v>10000</v>
      </c>
    </row>
    <row r="144" spans="1:11" x14ac:dyDescent="0.2">
      <c r="A144" s="2" t="s">
        <v>295</v>
      </c>
      <c r="B144" s="2" t="s">
        <v>76</v>
      </c>
      <c r="D144" s="2" t="s">
        <v>202</v>
      </c>
      <c r="H144" s="2" t="s">
        <v>1233</v>
      </c>
      <c r="K144" s="8">
        <v>10000</v>
      </c>
    </row>
    <row r="145" spans="1:11" x14ac:dyDescent="0.2">
      <c r="A145" s="5" t="s">
        <v>313</v>
      </c>
      <c r="J145" s="8">
        <v>10000</v>
      </c>
      <c r="K145" s="8">
        <v>10000</v>
      </c>
    </row>
    <row r="148" spans="1:11" x14ac:dyDescent="0.2">
      <c r="A148" s="5" t="s">
        <v>305</v>
      </c>
      <c r="D148" s="4" t="s">
        <v>294</v>
      </c>
      <c r="E148" s="5" t="s">
        <v>309</v>
      </c>
    </row>
    <row r="149" spans="1:11" x14ac:dyDescent="0.2">
      <c r="A149" s="1" t="s">
        <v>107</v>
      </c>
      <c r="B149" s="1" t="s">
        <v>108</v>
      </c>
      <c r="D149" s="278" t="s">
        <v>277</v>
      </c>
      <c r="E149" s="1" t="s">
        <v>84</v>
      </c>
      <c r="F149" s="268" t="s">
        <v>278</v>
      </c>
      <c r="G149" s="1" t="s">
        <v>201</v>
      </c>
      <c r="H149" s="1" t="s">
        <v>267</v>
      </c>
      <c r="J149" s="268" t="s">
        <v>279</v>
      </c>
      <c r="K149" s="268" t="s">
        <v>280</v>
      </c>
    </row>
    <row r="152" spans="1:11" x14ac:dyDescent="0.2">
      <c r="A152" s="2" t="s">
        <v>9</v>
      </c>
      <c r="B152" s="2" t="s">
        <v>10</v>
      </c>
      <c r="F152" s="7">
        <v>27595</v>
      </c>
      <c r="H152" s="2" t="s">
        <v>1234</v>
      </c>
      <c r="J152" s="8">
        <v>35000</v>
      </c>
    </row>
    <row r="153" spans="1:11" x14ac:dyDescent="0.2">
      <c r="A153" s="2" t="s">
        <v>295</v>
      </c>
      <c r="B153" s="2" t="s">
        <v>76</v>
      </c>
      <c r="D153" s="2" t="s">
        <v>202</v>
      </c>
      <c r="H153" s="2" t="s">
        <v>1234</v>
      </c>
      <c r="K153" s="8">
        <v>35000</v>
      </c>
    </row>
    <row r="154" spans="1:11" x14ac:dyDescent="0.2">
      <c r="A154" s="5" t="s">
        <v>306</v>
      </c>
      <c r="J154" s="8">
        <v>35000</v>
      </c>
      <c r="K154" s="8">
        <v>35000</v>
      </c>
    </row>
    <row r="157" spans="1:11" x14ac:dyDescent="0.2">
      <c r="A157" s="5" t="s">
        <v>314</v>
      </c>
      <c r="D157" s="4" t="s">
        <v>294</v>
      </c>
      <c r="E157" s="5" t="s">
        <v>1169</v>
      </c>
    </row>
    <row r="158" spans="1:11" x14ac:dyDescent="0.2">
      <c r="A158" s="1" t="s">
        <v>107</v>
      </c>
      <c r="B158" s="1" t="s">
        <v>108</v>
      </c>
      <c r="D158" s="278" t="s">
        <v>277</v>
      </c>
      <c r="E158" s="1" t="s">
        <v>84</v>
      </c>
      <c r="F158" s="268" t="s">
        <v>278</v>
      </c>
      <c r="G158" s="1" t="s">
        <v>201</v>
      </c>
      <c r="H158" s="1" t="s">
        <v>267</v>
      </c>
      <c r="J158" s="268" t="s">
        <v>279</v>
      </c>
      <c r="K158" s="268" t="s">
        <v>280</v>
      </c>
    </row>
    <row r="161" spans="1:11" x14ac:dyDescent="0.2">
      <c r="A161" s="2" t="s">
        <v>11</v>
      </c>
      <c r="B161" s="2" t="s">
        <v>12</v>
      </c>
      <c r="F161" s="7">
        <v>28707</v>
      </c>
      <c r="H161" s="2" t="s">
        <v>1235</v>
      </c>
      <c r="J161" s="8">
        <v>10216</v>
      </c>
    </row>
    <row r="162" spans="1:11" x14ac:dyDescent="0.2">
      <c r="A162" s="2" t="s">
        <v>300</v>
      </c>
      <c r="B162" s="2" t="s">
        <v>77</v>
      </c>
      <c r="D162" s="2" t="s">
        <v>202</v>
      </c>
      <c r="H162" s="2" t="s">
        <v>1235</v>
      </c>
      <c r="K162" s="8">
        <v>10216</v>
      </c>
    </row>
    <row r="163" spans="1:11" x14ac:dyDescent="0.2">
      <c r="A163" s="5" t="s">
        <v>315</v>
      </c>
      <c r="J163" s="8">
        <v>10216</v>
      </c>
      <c r="K163" s="8">
        <v>10216</v>
      </c>
    </row>
    <row r="166" spans="1:11" x14ac:dyDescent="0.2">
      <c r="A166" s="5" t="s">
        <v>318</v>
      </c>
      <c r="D166" s="4" t="s">
        <v>294</v>
      </c>
      <c r="E166" s="5" t="s">
        <v>1169</v>
      </c>
    </row>
    <row r="167" spans="1:11" x14ac:dyDescent="0.2">
      <c r="A167" s="1" t="s">
        <v>107</v>
      </c>
      <c r="B167" s="1" t="s">
        <v>108</v>
      </c>
      <c r="D167" s="278" t="s">
        <v>277</v>
      </c>
      <c r="E167" s="1" t="s">
        <v>84</v>
      </c>
      <c r="F167" s="268" t="s">
        <v>278</v>
      </c>
      <c r="G167" s="1" t="s">
        <v>201</v>
      </c>
      <c r="H167" s="1" t="s">
        <v>267</v>
      </c>
      <c r="J167" s="268" t="s">
        <v>279</v>
      </c>
      <c r="K167" s="268" t="s">
        <v>280</v>
      </c>
    </row>
    <row r="170" spans="1:11" x14ac:dyDescent="0.2">
      <c r="A170" s="2" t="s">
        <v>9</v>
      </c>
      <c r="B170" s="2" t="s">
        <v>10</v>
      </c>
      <c r="H170" s="2" t="s">
        <v>1236</v>
      </c>
      <c r="J170" s="8">
        <v>25000</v>
      </c>
    </row>
    <row r="171" spans="1:11" x14ac:dyDescent="0.2">
      <c r="A171" s="2" t="s">
        <v>295</v>
      </c>
      <c r="B171" s="2" t="s">
        <v>76</v>
      </c>
      <c r="D171" s="2" t="s">
        <v>202</v>
      </c>
      <c r="H171" s="2" t="s">
        <v>1236</v>
      </c>
      <c r="K171" s="8">
        <v>25000</v>
      </c>
    </row>
    <row r="172" spans="1:11" x14ac:dyDescent="0.2">
      <c r="A172" s="5" t="s">
        <v>321</v>
      </c>
      <c r="J172" s="8">
        <v>25000</v>
      </c>
      <c r="K172" s="8">
        <v>25000</v>
      </c>
    </row>
    <row r="175" spans="1:11" x14ac:dyDescent="0.2">
      <c r="A175" s="5" t="s">
        <v>322</v>
      </c>
      <c r="D175" s="4" t="s">
        <v>294</v>
      </c>
      <c r="E175" s="5" t="s">
        <v>330</v>
      </c>
    </row>
    <row r="176" spans="1:11" x14ac:dyDescent="0.2">
      <c r="A176" s="1" t="s">
        <v>107</v>
      </c>
      <c r="B176" s="1" t="s">
        <v>108</v>
      </c>
      <c r="D176" s="278" t="s">
        <v>277</v>
      </c>
      <c r="E176" s="1" t="s">
        <v>84</v>
      </c>
      <c r="F176" s="268" t="s">
        <v>278</v>
      </c>
      <c r="G176" s="1" t="s">
        <v>201</v>
      </c>
      <c r="H176" s="1" t="s">
        <v>267</v>
      </c>
      <c r="J176" s="268" t="s">
        <v>279</v>
      </c>
      <c r="K176" s="268" t="s">
        <v>280</v>
      </c>
    </row>
    <row r="179" spans="1:11" x14ac:dyDescent="0.2">
      <c r="A179" s="2" t="s">
        <v>9</v>
      </c>
      <c r="B179" s="2" t="s">
        <v>10</v>
      </c>
      <c r="F179" s="7">
        <v>27600</v>
      </c>
      <c r="H179" s="2" t="s">
        <v>1237</v>
      </c>
      <c r="J179" s="8">
        <v>30000</v>
      </c>
    </row>
    <row r="180" spans="1:11" x14ac:dyDescent="0.2">
      <c r="A180" s="2" t="s">
        <v>295</v>
      </c>
      <c r="B180" s="2" t="s">
        <v>76</v>
      </c>
      <c r="D180" s="2" t="s">
        <v>202</v>
      </c>
      <c r="H180" s="2" t="s">
        <v>1237</v>
      </c>
      <c r="K180" s="8">
        <v>30000</v>
      </c>
    </row>
    <row r="181" spans="1:11" x14ac:dyDescent="0.2">
      <c r="A181" s="5" t="s">
        <v>323</v>
      </c>
      <c r="J181" s="8">
        <v>30000</v>
      </c>
      <c r="K181" s="8">
        <v>30000</v>
      </c>
    </row>
    <row r="184" spans="1:11" x14ac:dyDescent="0.2">
      <c r="A184" s="5" t="s">
        <v>324</v>
      </c>
      <c r="D184" s="4" t="s">
        <v>294</v>
      </c>
      <c r="E184" s="5" t="s">
        <v>339</v>
      </c>
    </row>
    <row r="185" spans="1:11" x14ac:dyDescent="0.2">
      <c r="A185" s="1" t="s">
        <v>107</v>
      </c>
      <c r="B185" s="1" t="s">
        <v>108</v>
      </c>
      <c r="D185" s="278" t="s">
        <v>277</v>
      </c>
      <c r="E185" s="1" t="s">
        <v>84</v>
      </c>
      <c r="F185" s="268" t="s">
        <v>278</v>
      </c>
      <c r="G185" s="1" t="s">
        <v>201</v>
      </c>
      <c r="H185" s="1" t="s">
        <v>267</v>
      </c>
      <c r="J185" s="268" t="s">
        <v>279</v>
      </c>
      <c r="K185" s="268" t="s">
        <v>280</v>
      </c>
    </row>
    <row r="188" spans="1:11" x14ac:dyDescent="0.2">
      <c r="A188" s="2" t="s">
        <v>9</v>
      </c>
      <c r="B188" s="2" t="s">
        <v>10</v>
      </c>
      <c r="F188" s="7">
        <v>28001</v>
      </c>
      <c r="H188" s="2" t="s">
        <v>1238</v>
      </c>
      <c r="J188" s="8">
        <v>50000</v>
      </c>
    </row>
    <row r="189" spans="1:11" x14ac:dyDescent="0.2">
      <c r="A189" s="2" t="s">
        <v>295</v>
      </c>
      <c r="B189" s="2" t="s">
        <v>76</v>
      </c>
      <c r="D189" s="2" t="s">
        <v>202</v>
      </c>
      <c r="H189" s="2" t="s">
        <v>1238</v>
      </c>
      <c r="K189" s="8">
        <v>50000</v>
      </c>
    </row>
    <row r="190" spans="1:11" x14ac:dyDescent="0.2">
      <c r="A190" s="5" t="s">
        <v>326</v>
      </c>
      <c r="J190" s="8">
        <v>50000</v>
      </c>
      <c r="K190" s="8">
        <v>50000</v>
      </c>
    </row>
    <row r="193" spans="1:11" x14ac:dyDescent="0.2">
      <c r="A193" s="5" t="s">
        <v>327</v>
      </c>
      <c r="D193" s="4" t="s">
        <v>294</v>
      </c>
      <c r="E193" s="5" t="s">
        <v>342</v>
      </c>
    </row>
    <row r="194" spans="1:11" x14ac:dyDescent="0.2">
      <c r="A194" s="1" t="s">
        <v>107</v>
      </c>
      <c r="B194" s="1" t="s">
        <v>108</v>
      </c>
      <c r="D194" s="278" t="s">
        <v>277</v>
      </c>
      <c r="E194" s="1" t="s">
        <v>84</v>
      </c>
      <c r="F194" s="268" t="s">
        <v>278</v>
      </c>
      <c r="G194" s="1" t="s">
        <v>201</v>
      </c>
      <c r="H194" s="1" t="s">
        <v>267</v>
      </c>
      <c r="J194" s="268" t="s">
        <v>279</v>
      </c>
      <c r="K194" s="268" t="s">
        <v>280</v>
      </c>
    </row>
    <row r="197" spans="1:11" x14ac:dyDescent="0.2">
      <c r="A197" s="2" t="s">
        <v>9</v>
      </c>
      <c r="B197" s="2" t="s">
        <v>10</v>
      </c>
      <c r="F197" s="7">
        <v>28002</v>
      </c>
      <c r="H197" s="2" t="s">
        <v>1239</v>
      </c>
      <c r="J197" s="8">
        <v>30000</v>
      </c>
    </row>
    <row r="198" spans="1:11" x14ac:dyDescent="0.2">
      <c r="A198" s="2" t="s">
        <v>295</v>
      </c>
      <c r="B198" s="2" t="s">
        <v>76</v>
      </c>
      <c r="D198" s="2" t="s">
        <v>202</v>
      </c>
      <c r="H198" s="2" t="s">
        <v>1239</v>
      </c>
      <c r="K198" s="8">
        <v>30000</v>
      </c>
    </row>
    <row r="199" spans="1:11" x14ac:dyDescent="0.2">
      <c r="A199" s="5" t="s">
        <v>328</v>
      </c>
      <c r="J199" s="8">
        <v>30000</v>
      </c>
      <c r="K199" s="8">
        <v>30000</v>
      </c>
    </row>
    <row r="202" spans="1:11" x14ac:dyDescent="0.2">
      <c r="A202" s="5" t="s">
        <v>332</v>
      </c>
      <c r="D202" s="4" t="s">
        <v>294</v>
      </c>
      <c r="E202" s="5" t="s">
        <v>385</v>
      </c>
    </row>
    <row r="203" spans="1:11" x14ac:dyDescent="0.2">
      <c r="A203" s="1" t="s">
        <v>107</v>
      </c>
      <c r="B203" s="1" t="s">
        <v>108</v>
      </c>
      <c r="D203" s="278" t="s">
        <v>277</v>
      </c>
      <c r="E203" s="1" t="s">
        <v>84</v>
      </c>
      <c r="F203" s="268" t="s">
        <v>278</v>
      </c>
      <c r="G203" s="1" t="s">
        <v>201</v>
      </c>
      <c r="H203" s="1" t="s">
        <v>267</v>
      </c>
      <c r="J203" s="268" t="s">
        <v>279</v>
      </c>
      <c r="K203" s="268" t="s">
        <v>280</v>
      </c>
    </row>
    <row r="206" spans="1:11" x14ac:dyDescent="0.2">
      <c r="A206" s="2" t="s">
        <v>9</v>
      </c>
      <c r="B206" s="2" t="s">
        <v>10</v>
      </c>
      <c r="H206" s="2" t="s">
        <v>1032</v>
      </c>
      <c r="J206" s="8">
        <v>900000</v>
      </c>
    </row>
    <row r="207" spans="1:11" x14ac:dyDescent="0.2">
      <c r="A207" s="2" t="s">
        <v>11</v>
      </c>
      <c r="B207" s="2" t="s">
        <v>12</v>
      </c>
      <c r="H207" s="2" t="s">
        <v>1032</v>
      </c>
      <c r="J207" s="8">
        <v>100000</v>
      </c>
    </row>
    <row r="208" spans="1:11" x14ac:dyDescent="0.2">
      <c r="A208" s="2" t="s">
        <v>1186</v>
      </c>
      <c r="B208" s="2" t="s">
        <v>252</v>
      </c>
      <c r="D208" s="2" t="s">
        <v>202</v>
      </c>
      <c r="H208" s="2" t="s">
        <v>1032</v>
      </c>
      <c r="K208" s="8">
        <v>1000000</v>
      </c>
    </row>
    <row r="209" spans="1:11" x14ac:dyDescent="0.2">
      <c r="A209" s="5" t="s">
        <v>333</v>
      </c>
      <c r="J209" s="8">
        <v>1000000</v>
      </c>
      <c r="K209" s="8">
        <v>1000000</v>
      </c>
    </row>
    <row r="212" spans="1:11" x14ac:dyDescent="0.2">
      <c r="A212" s="5" t="s">
        <v>329</v>
      </c>
      <c r="D212" s="4" t="s">
        <v>294</v>
      </c>
      <c r="E212" s="5" t="s">
        <v>1172</v>
      </c>
    </row>
    <row r="213" spans="1:11" x14ac:dyDescent="0.2">
      <c r="A213" s="1" t="s">
        <v>107</v>
      </c>
      <c r="B213" s="1" t="s">
        <v>108</v>
      </c>
      <c r="D213" s="278" t="s">
        <v>277</v>
      </c>
      <c r="E213" s="1" t="s">
        <v>84</v>
      </c>
      <c r="F213" s="268" t="s">
        <v>278</v>
      </c>
      <c r="G213" s="1" t="s">
        <v>201</v>
      </c>
      <c r="H213" s="1" t="s">
        <v>267</v>
      </c>
      <c r="J213" s="268" t="s">
        <v>279</v>
      </c>
      <c r="K213" s="268" t="s">
        <v>280</v>
      </c>
    </row>
    <row r="216" spans="1:11" x14ac:dyDescent="0.2">
      <c r="A216" s="2" t="s">
        <v>9</v>
      </c>
      <c r="B216" s="2" t="s">
        <v>10</v>
      </c>
      <c r="F216" s="7">
        <v>28003</v>
      </c>
      <c r="H216" s="2" t="s">
        <v>1240</v>
      </c>
      <c r="J216" s="8">
        <v>30000</v>
      </c>
    </row>
    <row r="217" spans="1:11" x14ac:dyDescent="0.2">
      <c r="A217" s="2" t="s">
        <v>295</v>
      </c>
      <c r="B217" s="2" t="s">
        <v>76</v>
      </c>
      <c r="D217" s="2" t="s">
        <v>202</v>
      </c>
      <c r="H217" s="2" t="s">
        <v>1240</v>
      </c>
      <c r="K217" s="8">
        <v>30000</v>
      </c>
    </row>
    <row r="218" spans="1:11" x14ac:dyDescent="0.2">
      <c r="A218" s="5" t="s">
        <v>331</v>
      </c>
      <c r="J218" s="8">
        <v>30000</v>
      </c>
      <c r="K218" s="8">
        <v>30000</v>
      </c>
    </row>
    <row r="221" spans="1:11" x14ac:dyDescent="0.2">
      <c r="A221" s="5" t="s">
        <v>334</v>
      </c>
      <c r="D221" s="4" t="s">
        <v>294</v>
      </c>
      <c r="E221" s="5" t="s">
        <v>1172</v>
      </c>
    </row>
    <row r="222" spans="1:11" x14ac:dyDescent="0.2">
      <c r="A222" s="1" t="s">
        <v>107</v>
      </c>
      <c r="B222" s="1" t="s">
        <v>108</v>
      </c>
      <c r="D222" s="278" t="s">
        <v>277</v>
      </c>
      <c r="E222" s="1" t="s">
        <v>84</v>
      </c>
      <c r="F222" s="268" t="s">
        <v>278</v>
      </c>
      <c r="G222" s="1" t="s">
        <v>201</v>
      </c>
      <c r="H222" s="1" t="s">
        <v>267</v>
      </c>
      <c r="J222" s="268" t="s">
        <v>279</v>
      </c>
      <c r="K222" s="268" t="s">
        <v>280</v>
      </c>
    </row>
    <row r="225" spans="1:11" x14ac:dyDescent="0.2">
      <c r="A225" s="2" t="s">
        <v>9</v>
      </c>
      <c r="B225" s="2" t="s">
        <v>10</v>
      </c>
      <c r="F225" s="7">
        <v>28004</v>
      </c>
      <c r="H225" s="2" t="s">
        <v>1241</v>
      </c>
      <c r="J225" s="8">
        <v>60000</v>
      </c>
    </row>
    <row r="226" spans="1:11" x14ac:dyDescent="0.2">
      <c r="A226" s="2" t="s">
        <v>295</v>
      </c>
      <c r="B226" s="2" t="s">
        <v>76</v>
      </c>
      <c r="D226" s="2" t="s">
        <v>202</v>
      </c>
      <c r="H226" s="2" t="s">
        <v>1241</v>
      </c>
      <c r="K226" s="8">
        <v>60000</v>
      </c>
    </row>
    <row r="227" spans="1:11" x14ac:dyDescent="0.2">
      <c r="A227" s="5" t="s">
        <v>335</v>
      </c>
      <c r="J227" s="8">
        <v>60000</v>
      </c>
      <c r="K227" s="8">
        <v>60000</v>
      </c>
    </row>
    <row r="230" spans="1:11" x14ac:dyDescent="0.2">
      <c r="A230" s="5" t="s">
        <v>336</v>
      </c>
      <c r="D230" s="4" t="s">
        <v>294</v>
      </c>
      <c r="E230" s="5" t="s">
        <v>427</v>
      </c>
    </row>
    <row r="231" spans="1:11" x14ac:dyDescent="0.2">
      <c r="A231" s="1" t="s">
        <v>107</v>
      </c>
      <c r="B231" s="1" t="s">
        <v>108</v>
      </c>
      <c r="D231" s="278" t="s">
        <v>277</v>
      </c>
      <c r="E231" s="1" t="s">
        <v>84</v>
      </c>
      <c r="F231" s="268" t="s">
        <v>278</v>
      </c>
      <c r="G231" s="1" t="s">
        <v>201</v>
      </c>
      <c r="H231" s="1" t="s">
        <v>267</v>
      </c>
      <c r="J231" s="268" t="s">
        <v>279</v>
      </c>
      <c r="K231" s="268" t="s">
        <v>280</v>
      </c>
    </row>
    <row r="234" spans="1:11" x14ac:dyDescent="0.2">
      <c r="A234" s="2" t="s">
        <v>9</v>
      </c>
      <c r="B234" s="2" t="s">
        <v>10</v>
      </c>
      <c r="F234" s="7">
        <v>28005</v>
      </c>
      <c r="H234" s="2" t="s">
        <v>1242</v>
      </c>
      <c r="J234" s="8">
        <v>10000</v>
      </c>
    </row>
    <row r="235" spans="1:11" x14ac:dyDescent="0.2">
      <c r="A235" s="2" t="s">
        <v>295</v>
      </c>
      <c r="B235" s="2" t="s">
        <v>76</v>
      </c>
      <c r="D235" s="2" t="s">
        <v>202</v>
      </c>
      <c r="H235" s="2" t="s">
        <v>1242</v>
      </c>
      <c r="K235" s="8">
        <v>10000</v>
      </c>
    </row>
    <row r="236" spans="1:11" x14ac:dyDescent="0.2">
      <c r="A236" s="5" t="s">
        <v>337</v>
      </c>
      <c r="J236" s="8">
        <v>10000</v>
      </c>
      <c r="K236" s="8">
        <v>10000</v>
      </c>
    </row>
    <row r="239" spans="1:11" x14ac:dyDescent="0.2">
      <c r="A239" s="5" t="s">
        <v>338</v>
      </c>
      <c r="D239" s="4" t="s">
        <v>294</v>
      </c>
      <c r="E239" s="5" t="s">
        <v>427</v>
      </c>
    </row>
    <row r="240" spans="1:11" x14ac:dyDescent="0.2">
      <c r="A240" s="1" t="s">
        <v>107</v>
      </c>
      <c r="B240" s="1" t="s">
        <v>108</v>
      </c>
      <c r="D240" s="278" t="s">
        <v>277</v>
      </c>
      <c r="E240" s="1" t="s">
        <v>84</v>
      </c>
      <c r="F240" s="268" t="s">
        <v>278</v>
      </c>
      <c r="G240" s="1" t="s">
        <v>201</v>
      </c>
      <c r="H240" s="1" t="s">
        <v>267</v>
      </c>
      <c r="J240" s="268" t="s">
        <v>279</v>
      </c>
      <c r="K240" s="268" t="s">
        <v>280</v>
      </c>
    </row>
    <row r="243" spans="1:11" x14ac:dyDescent="0.2">
      <c r="A243" s="2" t="s">
        <v>9</v>
      </c>
      <c r="B243" s="2" t="s">
        <v>10</v>
      </c>
      <c r="F243" s="7">
        <v>28006</v>
      </c>
      <c r="H243" s="2" t="s">
        <v>1243</v>
      </c>
      <c r="J243" s="8">
        <v>10000</v>
      </c>
    </row>
    <row r="244" spans="1:11" x14ac:dyDescent="0.2">
      <c r="A244" s="2" t="s">
        <v>295</v>
      </c>
      <c r="B244" s="2" t="s">
        <v>76</v>
      </c>
      <c r="D244" s="2" t="s">
        <v>202</v>
      </c>
      <c r="H244" s="2" t="s">
        <v>1243</v>
      </c>
      <c r="K244" s="8">
        <v>10000</v>
      </c>
    </row>
    <row r="245" spans="1:11" x14ac:dyDescent="0.2">
      <c r="A245" s="5" t="s">
        <v>340</v>
      </c>
      <c r="J245" s="8">
        <v>10000</v>
      </c>
      <c r="K245" s="8">
        <v>10000</v>
      </c>
    </row>
    <row r="248" spans="1:11" x14ac:dyDescent="0.2">
      <c r="A248" s="5" t="s">
        <v>349</v>
      </c>
      <c r="D248" s="4" t="s">
        <v>308</v>
      </c>
      <c r="E248" s="5" t="s">
        <v>427</v>
      </c>
    </row>
    <row r="249" spans="1:11" x14ac:dyDescent="0.2">
      <c r="A249" s="1" t="s">
        <v>107</v>
      </c>
      <c r="B249" s="1" t="s">
        <v>108</v>
      </c>
      <c r="D249" s="278" t="s">
        <v>277</v>
      </c>
      <c r="E249" s="1" t="s">
        <v>84</v>
      </c>
      <c r="F249" s="268" t="s">
        <v>278</v>
      </c>
      <c r="G249" s="1" t="s">
        <v>201</v>
      </c>
      <c r="H249" s="1" t="s">
        <v>267</v>
      </c>
      <c r="J249" s="268" t="s">
        <v>279</v>
      </c>
      <c r="K249" s="268" t="s">
        <v>280</v>
      </c>
    </row>
    <row r="252" spans="1:11" x14ac:dyDescent="0.2">
      <c r="A252" s="2" t="s">
        <v>15</v>
      </c>
      <c r="B252" s="2" t="s">
        <v>16</v>
      </c>
      <c r="E252" s="2" t="s">
        <v>320</v>
      </c>
      <c r="F252" s="7">
        <v>4532009</v>
      </c>
      <c r="H252" s="2" t="s">
        <v>1244</v>
      </c>
      <c r="J252" s="8">
        <v>2000000</v>
      </c>
    </row>
    <row r="253" spans="1:11" x14ac:dyDescent="0.2">
      <c r="A253" s="2" t="s">
        <v>9</v>
      </c>
      <c r="B253" s="2" t="s">
        <v>10</v>
      </c>
      <c r="F253" s="7">
        <v>4532009</v>
      </c>
      <c r="H253" s="2" t="s">
        <v>1244</v>
      </c>
      <c r="K253" s="8">
        <v>2000000</v>
      </c>
    </row>
    <row r="254" spans="1:11" x14ac:dyDescent="0.2">
      <c r="A254" s="5" t="s">
        <v>350</v>
      </c>
      <c r="J254" s="8">
        <v>2000000</v>
      </c>
      <c r="K254" s="8">
        <v>2000000</v>
      </c>
    </row>
    <row r="257" spans="1:11" x14ac:dyDescent="0.2">
      <c r="A257" s="5" t="s">
        <v>451</v>
      </c>
      <c r="D257" s="4" t="s">
        <v>294</v>
      </c>
      <c r="E257" s="5" t="s">
        <v>427</v>
      </c>
    </row>
    <row r="258" spans="1:11" x14ac:dyDescent="0.2">
      <c r="A258" s="1" t="s">
        <v>107</v>
      </c>
      <c r="B258" s="1" t="s">
        <v>108</v>
      </c>
      <c r="D258" s="278" t="s">
        <v>277</v>
      </c>
      <c r="E258" s="1" t="s">
        <v>84</v>
      </c>
      <c r="F258" s="268" t="s">
        <v>278</v>
      </c>
      <c r="G258" s="1" t="s">
        <v>201</v>
      </c>
      <c r="H258" s="1" t="s">
        <v>267</v>
      </c>
      <c r="J258" s="268" t="s">
        <v>279</v>
      </c>
      <c r="K258" s="268" t="s">
        <v>280</v>
      </c>
    </row>
    <row r="261" spans="1:11" x14ac:dyDescent="0.2">
      <c r="A261" s="2" t="s">
        <v>9</v>
      </c>
      <c r="B261" s="2" t="s">
        <v>10</v>
      </c>
      <c r="F261" s="7">
        <v>27599</v>
      </c>
      <c r="H261" s="2" t="s">
        <v>1245</v>
      </c>
      <c r="J261" s="8">
        <v>75000</v>
      </c>
    </row>
    <row r="262" spans="1:11" x14ac:dyDescent="0.2">
      <c r="A262" s="2" t="s">
        <v>295</v>
      </c>
      <c r="B262" s="2" t="s">
        <v>76</v>
      </c>
      <c r="D262" s="2" t="s">
        <v>202</v>
      </c>
      <c r="H262" s="2" t="s">
        <v>1245</v>
      </c>
      <c r="K262" s="8">
        <v>75000</v>
      </c>
    </row>
    <row r="263" spans="1:11" x14ac:dyDescent="0.2">
      <c r="A263" s="5" t="s">
        <v>452</v>
      </c>
      <c r="J263" s="8">
        <v>75000</v>
      </c>
      <c r="K263" s="8">
        <v>75000</v>
      </c>
    </row>
    <row r="266" spans="1:11" x14ac:dyDescent="0.2">
      <c r="A266" s="5" t="s">
        <v>341</v>
      </c>
      <c r="D266" s="4" t="s">
        <v>294</v>
      </c>
      <c r="E266" s="5" t="s">
        <v>441</v>
      </c>
    </row>
    <row r="267" spans="1:11" x14ac:dyDescent="0.2">
      <c r="A267" s="1" t="s">
        <v>107</v>
      </c>
      <c r="B267" s="1" t="s">
        <v>108</v>
      </c>
      <c r="D267" s="278" t="s">
        <v>277</v>
      </c>
      <c r="E267" s="1" t="s">
        <v>84</v>
      </c>
      <c r="F267" s="268" t="s">
        <v>278</v>
      </c>
      <c r="G267" s="1" t="s">
        <v>201</v>
      </c>
      <c r="H267" s="1" t="s">
        <v>267</v>
      </c>
      <c r="J267" s="268" t="s">
        <v>279</v>
      </c>
      <c r="K267" s="268" t="s">
        <v>280</v>
      </c>
    </row>
    <row r="270" spans="1:11" x14ac:dyDescent="0.2">
      <c r="A270" s="2" t="s">
        <v>9</v>
      </c>
      <c r="B270" s="2" t="s">
        <v>10</v>
      </c>
      <c r="F270" s="7">
        <v>28008</v>
      </c>
      <c r="H270" s="2" t="s">
        <v>1246</v>
      </c>
      <c r="J270" s="8">
        <v>50000</v>
      </c>
    </row>
    <row r="271" spans="1:11" x14ac:dyDescent="0.2">
      <c r="A271" s="2" t="s">
        <v>295</v>
      </c>
      <c r="B271" s="2" t="s">
        <v>76</v>
      </c>
      <c r="D271" s="2" t="s">
        <v>202</v>
      </c>
      <c r="H271" s="2" t="s">
        <v>1246</v>
      </c>
      <c r="K271" s="8">
        <v>50000</v>
      </c>
    </row>
    <row r="272" spans="1:11" x14ac:dyDescent="0.2">
      <c r="A272" s="5" t="s">
        <v>343</v>
      </c>
      <c r="J272" s="8">
        <v>50000</v>
      </c>
      <c r="K272" s="8">
        <v>50000</v>
      </c>
    </row>
    <row r="275" spans="1:11" x14ac:dyDescent="0.2">
      <c r="A275" s="5" t="s">
        <v>344</v>
      </c>
      <c r="D275" s="4" t="s">
        <v>294</v>
      </c>
      <c r="E275" s="5" t="s">
        <v>441</v>
      </c>
    </row>
    <row r="276" spans="1:11" x14ac:dyDescent="0.2">
      <c r="A276" s="1" t="s">
        <v>107</v>
      </c>
      <c r="B276" s="1" t="s">
        <v>108</v>
      </c>
      <c r="D276" s="278" t="s">
        <v>277</v>
      </c>
      <c r="E276" s="1" t="s">
        <v>84</v>
      </c>
      <c r="F276" s="268" t="s">
        <v>278</v>
      </c>
      <c r="G276" s="1" t="s">
        <v>201</v>
      </c>
      <c r="H276" s="1" t="s">
        <v>267</v>
      </c>
      <c r="J276" s="268" t="s">
        <v>279</v>
      </c>
      <c r="K276" s="268" t="s">
        <v>280</v>
      </c>
    </row>
    <row r="279" spans="1:11" x14ac:dyDescent="0.2">
      <c r="A279" s="2" t="s">
        <v>9</v>
      </c>
      <c r="B279" s="2" t="s">
        <v>10</v>
      </c>
      <c r="F279" s="7">
        <v>28009</v>
      </c>
      <c r="H279" s="2" t="s">
        <v>1247</v>
      </c>
      <c r="J279" s="8">
        <v>70000</v>
      </c>
    </row>
    <row r="280" spans="1:11" x14ac:dyDescent="0.2">
      <c r="A280" s="2" t="s">
        <v>295</v>
      </c>
      <c r="B280" s="2" t="s">
        <v>76</v>
      </c>
      <c r="D280" s="2" t="s">
        <v>202</v>
      </c>
      <c r="H280" s="2" t="s">
        <v>1247</v>
      </c>
      <c r="K280" s="8">
        <v>70000</v>
      </c>
    </row>
    <row r="281" spans="1:11" x14ac:dyDescent="0.2">
      <c r="A281" s="5" t="s">
        <v>345</v>
      </c>
      <c r="J281" s="8">
        <v>70000</v>
      </c>
      <c r="K281" s="8">
        <v>70000</v>
      </c>
    </row>
    <row r="284" spans="1:11" x14ac:dyDescent="0.2">
      <c r="A284" s="5" t="s">
        <v>346</v>
      </c>
      <c r="D284" s="4" t="s">
        <v>294</v>
      </c>
      <c r="E284" s="5" t="s">
        <v>441</v>
      </c>
    </row>
    <row r="285" spans="1:11" x14ac:dyDescent="0.2">
      <c r="A285" s="1" t="s">
        <v>107</v>
      </c>
      <c r="B285" s="1" t="s">
        <v>108</v>
      </c>
      <c r="D285" s="278" t="s">
        <v>277</v>
      </c>
      <c r="E285" s="1" t="s">
        <v>84</v>
      </c>
      <c r="F285" s="268" t="s">
        <v>278</v>
      </c>
      <c r="G285" s="1" t="s">
        <v>201</v>
      </c>
      <c r="H285" s="1" t="s">
        <v>267</v>
      </c>
      <c r="J285" s="268" t="s">
        <v>279</v>
      </c>
      <c r="K285" s="268" t="s">
        <v>280</v>
      </c>
    </row>
    <row r="288" spans="1:11" x14ac:dyDescent="0.2">
      <c r="A288" s="2" t="s">
        <v>9</v>
      </c>
      <c r="B288" s="2" t="s">
        <v>10</v>
      </c>
      <c r="F288" s="7">
        <v>28007</v>
      </c>
      <c r="H288" s="2" t="s">
        <v>1248</v>
      </c>
      <c r="J288" s="8">
        <v>60000</v>
      </c>
    </row>
    <row r="289" spans="1:11" x14ac:dyDescent="0.2">
      <c r="A289" s="2" t="s">
        <v>295</v>
      </c>
      <c r="B289" s="2" t="s">
        <v>76</v>
      </c>
      <c r="D289" s="2" t="s">
        <v>202</v>
      </c>
      <c r="H289" s="2" t="s">
        <v>1248</v>
      </c>
      <c r="K289" s="8">
        <v>60000</v>
      </c>
    </row>
    <row r="290" spans="1:11" x14ac:dyDescent="0.2">
      <c r="A290" s="5" t="s">
        <v>348</v>
      </c>
      <c r="J290" s="8">
        <v>60000</v>
      </c>
      <c r="K290" s="8">
        <v>60000</v>
      </c>
    </row>
    <row r="293" spans="1:11" x14ac:dyDescent="0.2">
      <c r="A293" s="5" t="s">
        <v>351</v>
      </c>
      <c r="D293" s="4" t="s">
        <v>308</v>
      </c>
      <c r="E293" s="5" t="s">
        <v>441</v>
      </c>
    </row>
    <row r="294" spans="1:11" x14ac:dyDescent="0.2">
      <c r="A294" s="1" t="s">
        <v>107</v>
      </c>
      <c r="B294" s="1" t="s">
        <v>108</v>
      </c>
      <c r="D294" s="278" t="s">
        <v>277</v>
      </c>
      <c r="E294" s="1" t="s">
        <v>84</v>
      </c>
      <c r="F294" s="268" t="s">
        <v>278</v>
      </c>
      <c r="G294" s="1" t="s">
        <v>201</v>
      </c>
      <c r="H294" s="1" t="s">
        <v>267</v>
      </c>
      <c r="J294" s="268" t="s">
        <v>279</v>
      </c>
      <c r="K294" s="268" t="s">
        <v>280</v>
      </c>
    </row>
    <row r="297" spans="1:11" x14ac:dyDescent="0.2">
      <c r="A297" s="2" t="s">
        <v>35</v>
      </c>
      <c r="B297" s="2" t="s">
        <v>36</v>
      </c>
      <c r="E297" s="2" t="s">
        <v>310</v>
      </c>
      <c r="F297" s="7">
        <v>98</v>
      </c>
      <c r="H297" s="2" t="s">
        <v>1249</v>
      </c>
      <c r="J297" s="8">
        <v>542124</v>
      </c>
    </row>
    <row r="298" spans="1:11" x14ac:dyDescent="0.2">
      <c r="A298" s="2" t="s">
        <v>23</v>
      </c>
      <c r="B298" s="2" t="s">
        <v>24</v>
      </c>
      <c r="H298" s="2" t="s">
        <v>997</v>
      </c>
      <c r="K298" s="8">
        <v>542124</v>
      </c>
    </row>
    <row r="299" spans="1:11" x14ac:dyDescent="0.2">
      <c r="A299" s="5" t="s">
        <v>352</v>
      </c>
      <c r="J299" s="8">
        <v>542124</v>
      </c>
      <c r="K299" s="8">
        <v>542124</v>
      </c>
    </row>
    <row r="302" spans="1:11" x14ac:dyDescent="0.2">
      <c r="A302" s="5" t="s">
        <v>353</v>
      </c>
      <c r="D302" s="4" t="s">
        <v>308</v>
      </c>
      <c r="E302" s="5" t="s">
        <v>441</v>
      </c>
    </row>
    <row r="303" spans="1:11" x14ac:dyDescent="0.2">
      <c r="A303" s="1" t="s">
        <v>107</v>
      </c>
      <c r="B303" s="1" t="s">
        <v>108</v>
      </c>
      <c r="D303" s="278" t="s">
        <v>277</v>
      </c>
      <c r="E303" s="1" t="s">
        <v>84</v>
      </c>
      <c r="F303" s="268" t="s">
        <v>278</v>
      </c>
      <c r="G303" s="1" t="s">
        <v>201</v>
      </c>
      <c r="H303" s="1" t="s">
        <v>267</v>
      </c>
      <c r="J303" s="268" t="s">
        <v>279</v>
      </c>
      <c r="K303" s="268" t="s">
        <v>280</v>
      </c>
    </row>
    <row r="306" spans="1:11" x14ac:dyDescent="0.2">
      <c r="A306" s="2" t="s">
        <v>35</v>
      </c>
      <c r="B306" s="2" t="s">
        <v>36</v>
      </c>
      <c r="E306" s="2" t="s">
        <v>310</v>
      </c>
      <c r="F306" s="7">
        <v>1848</v>
      </c>
      <c r="H306" s="2" t="s">
        <v>1196</v>
      </c>
      <c r="J306" s="8">
        <v>345000</v>
      </c>
    </row>
    <row r="307" spans="1:11" x14ac:dyDescent="0.2">
      <c r="A307" s="2" t="s">
        <v>284</v>
      </c>
      <c r="B307" s="2" t="s">
        <v>117</v>
      </c>
      <c r="E307" s="2" t="s">
        <v>320</v>
      </c>
      <c r="F307" s="7">
        <v>1</v>
      </c>
      <c r="H307" s="2" t="s">
        <v>1195</v>
      </c>
      <c r="K307" s="8">
        <v>345000</v>
      </c>
    </row>
    <row r="308" spans="1:11" x14ac:dyDescent="0.2">
      <c r="A308" s="5" t="s">
        <v>354</v>
      </c>
      <c r="J308" s="8">
        <v>345000</v>
      </c>
      <c r="K308" s="8">
        <v>345000</v>
      </c>
    </row>
    <row r="311" spans="1:11" x14ac:dyDescent="0.2">
      <c r="A311" s="5" t="s">
        <v>355</v>
      </c>
      <c r="D311" s="4" t="s">
        <v>308</v>
      </c>
      <c r="E311" s="5" t="s">
        <v>475</v>
      </c>
    </row>
    <row r="312" spans="1:11" x14ac:dyDescent="0.2">
      <c r="A312" s="1" t="s">
        <v>107</v>
      </c>
      <c r="B312" s="1" t="s">
        <v>108</v>
      </c>
      <c r="D312" s="278" t="s">
        <v>277</v>
      </c>
      <c r="E312" s="1" t="s">
        <v>84</v>
      </c>
      <c r="F312" s="268" t="s">
        <v>278</v>
      </c>
      <c r="G312" s="1" t="s">
        <v>201</v>
      </c>
      <c r="H312" s="1" t="s">
        <v>267</v>
      </c>
      <c r="J312" s="268" t="s">
        <v>279</v>
      </c>
      <c r="K312" s="268" t="s">
        <v>280</v>
      </c>
    </row>
    <row r="315" spans="1:11" x14ac:dyDescent="0.2">
      <c r="A315" s="2" t="s">
        <v>394</v>
      </c>
      <c r="B315" s="2" t="s">
        <v>119</v>
      </c>
      <c r="D315" s="2" t="s">
        <v>202</v>
      </c>
      <c r="H315" s="2" t="s">
        <v>1250</v>
      </c>
      <c r="J315" s="8">
        <v>27160</v>
      </c>
    </row>
    <row r="316" spans="1:11" x14ac:dyDescent="0.2">
      <c r="A316" s="2" t="s">
        <v>394</v>
      </c>
      <c r="B316" s="2" t="s">
        <v>119</v>
      </c>
      <c r="D316" s="2" t="s">
        <v>202</v>
      </c>
      <c r="H316" s="2" t="s">
        <v>1251</v>
      </c>
      <c r="J316" s="8">
        <v>23799</v>
      </c>
    </row>
    <row r="317" spans="1:11" x14ac:dyDescent="0.2">
      <c r="A317" s="2" t="s">
        <v>394</v>
      </c>
      <c r="B317" s="2" t="s">
        <v>119</v>
      </c>
      <c r="D317" s="2" t="s">
        <v>202</v>
      </c>
      <c r="H317" s="2" t="s">
        <v>1250</v>
      </c>
      <c r="J317" s="8">
        <v>90561</v>
      </c>
    </row>
    <row r="318" spans="1:11" x14ac:dyDescent="0.2">
      <c r="A318" s="2" t="s">
        <v>397</v>
      </c>
      <c r="B318" s="2" t="s">
        <v>74</v>
      </c>
      <c r="D318" s="2" t="s">
        <v>202</v>
      </c>
      <c r="H318" s="2" t="s">
        <v>1252</v>
      </c>
      <c r="J318" s="8">
        <v>63130</v>
      </c>
    </row>
    <row r="319" spans="1:11" x14ac:dyDescent="0.2">
      <c r="A319" s="2" t="s">
        <v>15</v>
      </c>
      <c r="B319" s="2" t="s">
        <v>16</v>
      </c>
      <c r="E319" s="2" t="s">
        <v>320</v>
      </c>
      <c r="F319" s="7">
        <v>1</v>
      </c>
      <c r="H319" s="2" t="s">
        <v>1253</v>
      </c>
      <c r="J319" s="8">
        <v>900</v>
      </c>
    </row>
    <row r="320" spans="1:11" x14ac:dyDescent="0.2">
      <c r="A320" s="2" t="s">
        <v>1175</v>
      </c>
      <c r="B320" s="2" t="s">
        <v>179</v>
      </c>
      <c r="E320" s="2" t="s">
        <v>320</v>
      </c>
      <c r="F320" s="7">
        <v>57</v>
      </c>
      <c r="H320" s="2" t="s">
        <v>1254</v>
      </c>
      <c r="K320" s="8">
        <v>205550</v>
      </c>
    </row>
    <row r="321" spans="1:11" x14ac:dyDescent="0.2">
      <c r="A321" s="2" t="s">
        <v>1175</v>
      </c>
      <c r="B321" s="2" t="s">
        <v>179</v>
      </c>
      <c r="E321" s="2" t="s">
        <v>320</v>
      </c>
      <c r="F321" s="7">
        <v>57</v>
      </c>
      <c r="H321" s="2" t="s">
        <v>1254</v>
      </c>
      <c r="J321" s="8">
        <v>205550</v>
      </c>
    </row>
    <row r="322" spans="1:11" x14ac:dyDescent="0.2">
      <c r="A322" s="2" t="s">
        <v>11</v>
      </c>
      <c r="B322" s="2" t="s">
        <v>12</v>
      </c>
      <c r="F322" s="7">
        <v>76</v>
      </c>
      <c r="H322" s="2" t="s">
        <v>1254</v>
      </c>
      <c r="K322" s="8">
        <v>205550</v>
      </c>
    </row>
    <row r="323" spans="1:11" x14ac:dyDescent="0.2">
      <c r="A323" s="5" t="s">
        <v>356</v>
      </c>
      <c r="J323" s="8">
        <v>411100</v>
      </c>
      <c r="K323" s="8">
        <v>411100</v>
      </c>
    </row>
    <row r="326" spans="1:11" x14ac:dyDescent="0.2">
      <c r="A326" s="5" t="s">
        <v>357</v>
      </c>
      <c r="D326" s="4" t="s">
        <v>308</v>
      </c>
      <c r="E326" s="5" t="s">
        <v>475</v>
      </c>
    </row>
    <row r="327" spans="1:11" x14ac:dyDescent="0.2">
      <c r="A327" s="1" t="s">
        <v>107</v>
      </c>
      <c r="B327" s="1" t="s">
        <v>108</v>
      </c>
      <c r="D327" s="278" t="s">
        <v>277</v>
      </c>
      <c r="E327" s="1" t="s">
        <v>84</v>
      </c>
      <c r="F327" s="268" t="s">
        <v>278</v>
      </c>
      <c r="G327" s="1" t="s">
        <v>201</v>
      </c>
      <c r="H327" s="1" t="s">
        <v>267</v>
      </c>
      <c r="J327" s="268" t="s">
        <v>279</v>
      </c>
      <c r="K327" s="268" t="s">
        <v>280</v>
      </c>
    </row>
    <row r="330" spans="1:11" x14ac:dyDescent="0.2">
      <c r="A330" s="2" t="s">
        <v>39</v>
      </c>
      <c r="B330" s="2" t="s">
        <v>40</v>
      </c>
      <c r="E330" s="2" t="s">
        <v>320</v>
      </c>
      <c r="F330" s="7">
        <v>31012018</v>
      </c>
      <c r="H330" s="2" t="s">
        <v>1255</v>
      </c>
      <c r="J330" s="8">
        <v>1002202</v>
      </c>
    </row>
    <row r="331" spans="1:11" x14ac:dyDescent="0.2">
      <c r="A331" s="2" t="s">
        <v>9</v>
      </c>
      <c r="B331" s="2" t="s">
        <v>10</v>
      </c>
      <c r="F331" s="7">
        <v>4532010</v>
      </c>
      <c r="H331" s="2" t="s">
        <v>1255</v>
      </c>
      <c r="K331" s="8">
        <v>1002202</v>
      </c>
    </row>
    <row r="332" spans="1:11" x14ac:dyDescent="0.2">
      <c r="A332" s="5" t="s">
        <v>358</v>
      </c>
      <c r="J332" s="8">
        <v>1002202</v>
      </c>
      <c r="K332" s="8">
        <v>1002202</v>
      </c>
    </row>
    <row r="335" spans="1:11" x14ac:dyDescent="0.2">
      <c r="A335" s="5" t="s">
        <v>359</v>
      </c>
      <c r="D335" s="4" t="s">
        <v>308</v>
      </c>
      <c r="E335" s="5" t="s">
        <v>475</v>
      </c>
    </row>
    <row r="336" spans="1:11" x14ac:dyDescent="0.2">
      <c r="A336" s="1" t="s">
        <v>107</v>
      </c>
      <c r="B336" s="1" t="s">
        <v>108</v>
      </c>
      <c r="D336" s="278" t="s">
        <v>277</v>
      </c>
      <c r="E336" s="1" t="s">
        <v>84</v>
      </c>
      <c r="F336" s="268" t="s">
        <v>278</v>
      </c>
      <c r="G336" s="1" t="s">
        <v>201</v>
      </c>
      <c r="H336" s="1" t="s">
        <v>267</v>
      </c>
      <c r="J336" s="268" t="s">
        <v>279</v>
      </c>
      <c r="K336" s="268" t="s">
        <v>280</v>
      </c>
    </row>
    <row r="339" spans="1:11" x14ac:dyDescent="0.2">
      <c r="A339" s="2" t="s">
        <v>39</v>
      </c>
      <c r="B339" s="2" t="s">
        <v>40</v>
      </c>
      <c r="E339" s="2" t="s">
        <v>320</v>
      </c>
      <c r="F339" s="7">
        <v>31012018</v>
      </c>
      <c r="H339" s="2" t="s">
        <v>1256</v>
      </c>
      <c r="J339" s="8">
        <v>770670</v>
      </c>
    </row>
    <row r="340" spans="1:11" x14ac:dyDescent="0.2">
      <c r="A340" s="2" t="s">
        <v>9</v>
      </c>
      <c r="B340" s="2" t="s">
        <v>10</v>
      </c>
      <c r="F340" s="7">
        <v>4532011</v>
      </c>
      <c r="H340" s="2" t="s">
        <v>1256</v>
      </c>
      <c r="K340" s="8">
        <v>770670</v>
      </c>
    </row>
    <row r="341" spans="1:11" x14ac:dyDescent="0.2">
      <c r="A341" s="5" t="s">
        <v>360</v>
      </c>
      <c r="J341" s="8">
        <v>770670</v>
      </c>
      <c r="K341" s="8">
        <v>770670</v>
      </c>
    </row>
    <row r="344" spans="1:11" x14ac:dyDescent="0.2">
      <c r="A344" s="5" t="s">
        <v>361</v>
      </c>
      <c r="D344" s="4" t="s">
        <v>308</v>
      </c>
      <c r="E344" s="5" t="s">
        <v>475</v>
      </c>
    </row>
    <row r="345" spans="1:11" x14ac:dyDescent="0.2">
      <c r="A345" s="1" t="s">
        <v>107</v>
      </c>
      <c r="B345" s="1" t="s">
        <v>108</v>
      </c>
      <c r="D345" s="278" t="s">
        <v>277</v>
      </c>
      <c r="E345" s="1" t="s">
        <v>84</v>
      </c>
      <c r="F345" s="268" t="s">
        <v>278</v>
      </c>
      <c r="G345" s="1" t="s">
        <v>201</v>
      </c>
      <c r="H345" s="1" t="s">
        <v>267</v>
      </c>
      <c r="J345" s="268" t="s">
        <v>279</v>
      </c>
      <c r="K345" s="268" t="s">
        <v>280</v>
      </c>
    </row>
    <row r="348" spans="1:11" x14ac:dyDescent="0.2">
      <c r="A348" s="2" t="s">
        <v>39</v>
      </c>
      <c r="B348" s="2" t="s">
        <v>40</v>
      </c>
      <c r="E348" s="2" t="s">
        <v>320</v>
      </c>
      <c r="F348" s="7">
        <v>31012018</v>
      </c>
      <c r="H348" s="2" t="s">
        <v>1257</v>
      </c>
      <c r="J348" s="8">
        <v>800455</v>
      </c>
    </row>
    <row r="349" spans="1:11" x14ac:dyDescent="0.2">
      <c r="A349" s="2" t="s">
        <v>9</v>
      </c>
      <c r="B349" s="2" t="s">
        <v>10</v>
      </c>
      <c r="F349" s="7">
        <v>4532013</v>
      </c>
      <c r="H349" s="2" t="s">
        <v>1257</v>
      </c>
      <c r="K349" s="8">
        <v>800455</v>
      </c>
    </row>
    <row r="350" spans="1:11" x14ac:dyDescent="0.2">
      <c r="A350" s="5" t="s">
        <v>362</v>
      </c>
      <c r="J350" s="8">
        <v>800455</v>
      </c>
      <c r="K350" s="8">
        <v>800455</v>
      </c>
    </row>
    <row r="353" spans="1:11" x14ac:dyDescent="0.2">
      <c r="A353" s="5" t="s">
        <v>363</v>
      </c>
      <c r="D353" s="4" t="s">
        <v>308</v>
      </c>
      <c r="E353" s="5" t="s">
        <v>475</v>
      </c>
    </row>
    <row r="354" spans="1:11" x14ac:dyDescent="0.2">
      <c r="A354" s="1" t="s">
        <v>107</v>
      </c>
      <c r="B354" s="1" t="s">
        <v>108</v>
      </c>
      <c r="D354" s="278" t="s">
        <v>277</v>
      </c>
      <c r="E354" s="1" t="s">
        <v>84</v>
      </c>
      <c r="F354" s="268" t="s">
        <v>278</v>
      </c>
      <c r="G354" s="1" t="s">
        <v>201</v>
      </c>
      <c r="H354" s="1" t="s">
        <v>267</v>
      </c>
      <c r="J354" s="268" t="s">
        <v>279</v>
      </c>
      <c r="K354" s="268" t="s">
        <v>280</v>
      </c>
    </row>
    <row r="357" spans="1:11" x14ac:dyDescent="0.2">
      <c r="A357" s="2" t="s">
        <v>39</v>
      </c>
      <c r="B357" s="2" t="s">
        <v>40</v>
      </c>
      <c r="E357" s="2" t="s">
        <v>320</v>
      </c>
      <c r="F357" s="7">
        <v>31012018</v>
      </c>
      <c r="H357" s="2" t="s">
        <v>1258</v>
      </c>
      <c r="J357" s="8">
        <v>202403</v>
      </c>
    </row>
    <row r="358" spans="1:11" x14ac:dyDescent="0.2">
      <c r="A358" s="2" t="s">
        <v>9</v>
      </c>
      <c r="B358" s="2" t="s">
        <v>10</v>
      </c>
      <c r="F358" s="7">
        <v>4532014</v>
      </c>
      <c r="H358" s="2" t="s">
        <v>1258</v>
      </c>
      <c r="K358" s="8">
        <v>202403</v>
      </c>
    </row>
    <row r="359" spans="1:11" x14ac:dyDescent="0.2">
      <c r="A359" s="5" t="s">
        <v>364</v>
      </c>
      <c r="J359" s="8">
        <v>202403</v>
      </c>
      <c r="K359" s="8">
        <v>202403</v>
      </c>
    </row>
    <row r="362" spans="1:11" x14ac:dyDescent="0.2">
      <c r="A362" s="5" t="s">
        <v>365</v>
      </c>
      <c r="D362" s="4" t="s">
        <v>308</v>
      </c>
      <c r="E362" s="5" t="s">
        <v>475</v>
      </c>
    </row>
    <row r="363" spans="1:11" x14ac:dyDescent="0.2">
      <c r="A363" s="1" t="s">
        <v>107</v>
      </c>
      <c r="B363" s="1" t="s">
        <v>108</v>
      </c>
      <c r="D363" s="278" t="s">
        <v>277</v>
      </c>
      <c r="E363" s="1" t="s">
        <v>84</v>
      </c>
      <c r="F363" s="268" t="s">
        <v>278</v>
      </c>
      <c r="G363" s="1" t="s">
        <v>201</v>
      </c>
      <c r="H363" s="1" t="s">
        <v>267</v>
      </c>
      <c r="J363" s="268" t="s">
        <v>279</v>
      </c>
      <c r="K363" s="268" t="s">
        <v>280</v>
      </c>
    </row>
    <row r="366" spans="1:11" x14ac:dyDescent="0.2">
      <c r="A366" s="2" t="s">
        <v>39</v>
      </c>
      <c r="B366" s="2" t="s">
        <v>40</v>
      </c>
      <c r="E366" s="2" t="s">
        <v>320</v>
      </c>
      <c r="F366" s="7">
        <v>31012018</v>
      </c>
      <c r="H366" s="2" t="s">
        <v>1259</v>
      </c>
      <c r="J366" s="8">
        <v>1198225</v>
      </c>
    </row>
    <row r="367" spans="1:11" x14ac:dyDescent="0.2">
      <c r="A367" s="2" t="s">
        <v>9</v>
      </c>
      <c r="B367" s="2" t="s">
        <v>10</v>
      </c>
      <c r="F367" s="7">
        <v>4532015</v>
      </c>
      <c r="H367" s="2" t="s">
        <v>1259</v>
      </c>
      <c r="K367" s="8">
        <v>1198225</v>
      </c>
    </row>
    <row r="368" spans="1:11" x14ac:dyDescent="0.2">
      <c r="A368" s="5" t="s">
        <v>366</v>
      </c>
      <c r="J368" s="8">
        <v>1198225</v>
      </c>
      <c r="K368" s="8">
        <v>1198225</v>
      </c>
    </row>
    <row r="371" spans="1:11" x14ac:dyDescent="0.2">
      <c r="A371" s="5" t="s">
        <v>384</v>
      </c>
      <c r="D371" s="4" t="s">
        <v>308</v>
      </c>
      <c r="E371" s="5" t="s">
        <v>475</v>
      </c>
    </row>
    <row r="372" spans="1:11" x14ac:dyDescent="0.2">
      <c r="A372" s="1" t="s">
        <v>107</v>
      </c>
      <c r="B372" s="1" t="s">
        <v>108</v>
      </c>
      <c r="D372" s="278" t="s">
        <v>277</v>
      </c>
      <c r="E372" s="1" t="s">
        <v>84</v>
      </c>
      <c r="F372" s="268" t="s">
        <v>278</v>
      </c>
      <c r="G372" s="1" t="s">
        <v>201</v>
      </c>
      <c r="H372" s="1" t="s">
        <v>267</v>
      </c>
      <c r="J372" s="268" t="s">
        <v>279</v>
      </c>
      <c r="K372" s="268" t="s">
        <v>280</v>
      </c>
    </row>
    <row r="375" spans="1:11" x14ac:dyDescent="0.2">
      <c r="A375" s="2" t="s">
        <v>39</v>
      </c>
      <c r="B375" s="2" t="s">
        <v>40</v>
      </c>
      <c r="E375" s="2" t="s">
        <v>320</v>
      </c>
      <c r="F375" s="7">
        <v>31012018</v>
      </c>
      <c r="H375" s="2" t="s">
        <v>1260</v>
      </c>
      <c r="J375" s="8">
        <v>1143248</v>
      </c>
    </row>
    <row r="376" spans="1:11" x14ac:dyDescent="0.2">
      <c r="A376" s="2" t="s">
        <v>9</v>
      </c>
      <c r="B376" s="2" t="s">
        <v>10</v>
      </c>
      <c r="F376" s="7">
        <v>4532016</v>
      </c>
      <c r="H376" s="2" t="s">
        <v>1260</v>
      </c>
      <c r="K376" s="8">
        <v>1143248</v>
      </c>
    </row>
    <row r="377" spans="1:11" x14ac:dyDescent="0.2">
      <c r="A377" s="5" t="s">
        <v>386</v>
      </c>
      <c r="J377" s="8">
        <v>1143248</v>
      </c>
      <c r="K377" s="8">
        <v>1143248</v>
      </c>
    </row>
    <row r="380" spans="1:11" x14ac:dyDescent="0.2">
      <c r="A380" s="5" t="s">
        <v>387</v>
      </c>
      <c r="D380" s="4" t="s">
        <v>308</v>
      </c>
      <c r="E380" s="5" t="s">
        <v>475</v>
      </c>
    </row>
    <row r="381" spans="1:11" x14ac:dyDescent="0.2">
      <c r="A381" s="1" t="s">
        <v>107</v>
      </c>
      <c r="B381" s="1" t="s">
        <v>108</v>
      </c>
      <c r="D381" s="278" t="s">
        <v>277</v>
      </c>
      <c r="E381" s="1" t="s">
        <v>84</v>
      </c>
      <c r="F381" s="268" t="s">
        <v>278</v>
      </c>
      <c r="G381" s="1" t="s">
        <v>201</v>
      </c>
      <c r="H381" s="1" t="s">
        <v>267</v>
      </c>
      <c r="J381" s="268" t="s">
        <v>279</v>
      </c>
      <c r="K381" s="268" t="s">
        <v>280</v>
      </c>
    </row>
    <row r="384" spans="1:11" x14ac:dyDescent="0.2">
      <c r="A384" s="2" t="s">
        <v>39</v>
      </c>
      <c r="B384" s="2" t="s">
        <v>40</v>
      </c>
      <c r="E384" s="2" t="s">
        <v>320</v>
      </c>
      <c r="F384" s="7">
        <v>31012018</v>
      </c>
      <c r="H384" s="2" t="s">
        <v>1261</v>
      </c>
      <c r="J384" s="8">
        <v>700196</v>
      </c>
    </row>
    <row r="385" spans="1:11" x14ac:dyDescent="0.2">
      <c r="A385" s="2" t="s">
        <v>9</v>
      </c>
      <c r="B385" s="2" t="s">
        <v>10</v>
      </c>
      <c r="F385" s="7">
        <v>4532017</v>
      </c>
      <c r="H385" s="2" t="s">
        <v>1261</v>
      </c>
      <c r="K385" s="8">
        <v>700196</v>
      </c>
    </row>
    <row r="386" spans="1:11" x14ac:dyDescent="0.2">
      <c r="A386" s="5" t="s">
        <v>388</v>
      </c>
      <c r="J386" s="8">
        <v>700196</v>
      </c>
      <c r="K386" s="8">
        <v>700196</v>
      </c>
    </row>
    <row r="389" spans="1:11" x14ac:dyDescent="0.2">
      <c r="A389" s="5" t="s">
        <v>389</v>
      </c>
      <c r="D389" s="4" t="s">
        <v>308</v>
      </c>
      <c r="E389" s="5" t="s">
        <v>475</v>
      </c>
    </row>
    <row r="390" spans="1:11" x14ac:dyDescent="0.2">
      <c r="A390" s="1" t="s">
        <v>107</v>
      </c>
      <c r="B390" s="1" t="s">
        <v>108</v>
      </c>
      <c r="D390" s="278" t="s">
        <v>277</v>
      </c>
      <c r="E390" s="1" t="s">
        <v>84</v>
      </c>
      <c r="F390" s="268" t="s">
        <v>278</v>
      </c>
      <c r="G390" s="1" t="s">
        <v>201</v>
      </c>
      <c r="H390" s="1" t="s">
        <v>267</v>
      </c>
      <c r="J390" s="268" t="s">
        <v>279</v>
      </c>
      <c r="K390" s="268" t="s">
        <v>280</v>
      </c>
    </row>
    <row r="393" spans="1:11" x14ac:dyDescent="0.2">
      <c r="A393" s="2" t="s">
        <v>39</v>
      </c>
      <c r="B393" s="2" t="s">
        <v>40</v>
      </c>
      <c r="E393" s="2" t="s">
        <v>320</v>
      </c>
      <c r="F393" s="7">
        <v>31012018</v>
      </c>
      <c r="H393" s="2" t="s">
        <v>1262</v>
      </c>
      <c r="J393" s="8">
        <v>971989</v>
      </c>
    </row>
    <row r="394" spans="1:11" x14ac:dyDescent="0.2">
      <c r="A394" s="2" t="s">
        <v>9</v>
      </c>
      <c r="B394" s="2" t="s">
        <v>10</v>
      </c>
      <c r="F394" s="7">
        <v>4532018</v>
      </c>
      <c r="H394" s="2" t="s">
        <v>1262</v>
      </c>
      <c r="K394" s="8">
        <v>971989</v>
      </c>
    </row>
    <row r="395" spans="1:11" x14ac:dyDescent="0.2">
      <c r="A395" s="5" t="s">
        <v>390</v>
      </c>
      <c r="J395" s="8">
        <v>971989</v>
      </c>
      <c r="K395" s="8">
        <v>971989</v>
      </c>
    </row>
    <row r="398" spans="1:11" x14ac:dyDescent="0.2">
      <c r="A398" s="5" t="s">
        <v>391</v>
      </c>
      <c r="D398" s="4" t="s">
        <v>308</v>
      </c>
      <c r="E398" s="5" t="s">
        <v>475</v>
      </c>
    </row>
    <row r="399" spans="1:11" x14ac:dyDescent="0.2">
      <c r="A399" s="1" t="s">
        <v>107</v>
      </c>
      <c r="B399" s="1" t="s">
        <v>108</v>
      </c>
      <c r="D399" s="278" t="s">
        <v>277</v>
      </c>
      <c r="E399" s="1" t="s">
        <v>84</v>
      </c>
      <c r="F399" s="268" t="s">
        <v>278</v>
      </c>
      <c r="G399" s="1" t="s">
        <v>201</v>
      </c>
      <c r="H399" s="1" t="s">
        <v>267</v>
      </c>
      <c r="J399" s="268" t="s">
        <v>279</v>
      </c>
      <c r="K399" s="268" t="s">
        <v>280</v>
      </c>
    </row>
    <row r="402" spans="1:11" x14ac:dyDescent="0.2">
      <c r="A402" s="2" t="s">
        <v>39</v>
      </c>
      <c r="B402" s="2" t="s">
        <v>40</v>
      </c>
      <c r="E402" s="2" t="s">
        <v>320</v>
      </c>
      <c r="F402" s="7">
        <v>31012018</v>
      </c>
      <c r="H402" s="2" t="s">
        <v>1263</v>
      </c>
      <c r="J402" s="8">
        <v>218422</v>
      </c>
    </row>
    <row r="403" spans="1:11" x14ac:dyDescent="0.2">
      <c r="A403" s="2" t="s">
        <v>9</v>
      </c>
      <c r="B403" s="2" t="s">
        <v>10</v>
      </c>
      <c r="F403" s="7">
        <v>4532019</v>
      </c>
      <c r="H403" s="2" t="s">
        <v>1263</v>
      </c>
      <c r="K403" s="8">
        <v>218422</v>
      </c>
    </row>
    <row r="404" spans="1:11" x14ac:dyDescent="0.2">
      <c r="A404" s="5" t="s">
        <v>392</v>
      </c>
      <c r="J404" s="8">
        <v>218422</v>
      </c>
      <c r="K404" s="8">
        <v>218422</v>
      </c>
    </row>
    <row r="407" spans="1:11" x14ac:dyDescent="0.2">
      <c r="A407" s="5" t="s">
        <v>393</v>
      </c>
      <c r="D407" s="4" t="s">
        <v>308</v>
      </c>
      <c r="E407" s="5" t="s">
        <v>475</v>
      </c>
    </row>
    <row r="408" spans="1:11" x14ac:dyDescent="0.2">
      <c r="A408" s="1" t="s">
        <v>107</v>
      </c>
      <c r="B408" s="1" t="s">
        <v>108</v>
      </c>
      <c r="D408" s="278" t="s">
        <v>277</v>
      </c>
      <c r="E408" s="1" t="s">
        <v>84</v>
      </c>
      <c r="F408" s="268" t="s">
        <v>278</v>
      </c>
      <c r="G408" s="1" t="s">
        <v>201</v>
      </c>
      <c r="H408" s="1" t="s">
        <v>267</v>
      </c>
      <c r="J408" s="268" t="s">
        <v>279</v>
      </c>
      <c r="K408" s="268" t="s">
        <v>280</v>
      </c>
    </row>
    <row r="411" spans="1:11" x14ac:dyDescent="0.2">
      <c r="A411" s="2" t="s">
        <v>39</v>
      </c>
      <c r="B411" s="2" t="s">
        <v>40</v>
      </c>
      <c r="E411" s="2" t="s">
        <v>320</v>
      </c>
      <c r="F411" s="7">
        <v>31012018</v>
      </c>
      <c r="H411" s="2" t="s">
        <v>1264</v>
      </c>
      <c r="J411" s="8">
        <v>622841</v>
      </c>
    </row>
    <row r="412" spans="1:11" x14ac:dyDescent="0.2">
      <c r="A412" s="2" t="s">
        <v>9</v>
      </c>
      <c r="B412" s="2" t="s">
        <v>10</v>
      </c>
      <c r="F412" s="7">
        <v>4532020</v>
      </c>
      <c r="H412" s="2" t="s">
        <v>1264</v>
      </c>
      <c r="K412" s="8">
        <v>622841</v>
      </c>
    </row>
    <row r="413" spans="1:11" x14ac:dyDescent="0.2">
      <c r="A413" s="5" t="s">
        <v>395</v>
      </c>
      <c r="J413" s="8">
        <v>622841</v>
      </c>
      <c r="K413" s="8">
        <v>622841</v>
      </c>
    </row>
    <row r="416" spans="1:11" x14ac:dyDescent="0.2">
      <c r="A416" s="5" t="s">
        <v>396</v>
      </c>
      <c r="D416" s="4" t="s">
        <v>308</v>
      </c>
      <c r="E416" s="5" t="s">
        <v>475</v>
      </c>
    </row>
    <row r="417" spans="1:11" x14ac:dyDescent="0.2">
      <c r="A417" s="1" t="s">
        <v>107</v>
      </c>
      <c r="B417" s="1" t="s">
        <v>108</v>
      </c>
      <c r="D417" s="278" t="s">
        <v>277</v>
      </c>
      <c r="E417" s="1" t="s">
        <v>84</v>
      </c>
      <c r="F417" s="268" t="s">
        <v>278</v>
      </c>
      <c r="G417" s="1" t="s">
        <v>201</v>
      </c>
      <c r="H417" s="1" t="s">
        <v>267</v>
      </c>
      <c r="J417" s="268" t="s">
        <v>279</v>
      </c>
      <c r="K417" s="268" t="s">
        <v>280</v>
      </c>
    </row>
    <row r="420" spans="1:11" x14ac:dyDescent="0.2">
      <c r="A420" s="2" t="s">
        <v>39</v>
      </c>
      <c r="B420" s="2" t="s">
        <v>40</v>
      </c>
      <c r="E420" s="2" t="s">
        <v>320</v>
      </c>
      <c r="F420" s="7">
        <v>31012018</v>
      </c>
      <c r="H420" s="2" t="s">
        <v>1265</v>
      </c>
      <c r="J420" s="8">
        <v>751491</v>
      </c>
    </row>
    <row r="421" spans="1:11" x14ac:dyDescent="0.2">
      <c r="A421" s="2" t="s">
        <v>9</v>
      </c>
      <c r="B421" s="2" t="s">
        <v>10</v>
      </c>
      <c r="F421" s="7">
        <v>4532021</v>
      </c>
      <c r="H421" s="2" t="s">
        <v>1265</v>
      </c>
      <c r="K421" s="8">
        <v>751491</v>
      </c>
    </row>
    <row r="422" spans="1:11" x14ac:dyDescent="0.2">
      <c r="A422" s="5" t="s">
        <v>398</v>
      </c>
      <c r="J422" s="8">
        <v>751491</v>
      </c>
      <c r="K422" s="8">
        <v>751491</v>
      </c>
    </row>
    <row r="425" spans="1:11" x14ac:dyDescent="0.2">
      <c r="A425" s="5" t="s">
        <v>399</v>
      </c>
      <c r="D425" s="4" t="s">
        <v>308</v>
      </c>
      <c r="E425" s="5" t="s">
        <v>475</v>
      </c>
    </row>
    <row r="426" spans="1:11" x14ac:dyDescent="0.2">
      <c r="A426" s="1" t="s">
        <v>107</v>
      </c>
      <c r="B426" s="1" t="s">
        <v>108</v>
      </c>
      <c r="D426" s="278" t="s">
        <v>277</v>
      </c>
      <c r="E426" s="1" t="s">
        <v>84</v>
      </c>
      <c r="F426" s="268" t="s">
        <v>278</v>
      </c>
      <c r="G426" s="1" t="s">
        <v>201</v>
      </c>
      <c r="H426" s="1" t="s">
        <v>267</v>
      </c>
      <c r="J426" s="268" t="s">
        <v>279</v>
      </c>
      <c r="K426" s="268" t="s">
        <v>280</v>
      </c>
    </row>
    <row r="429" spans="1:11" x14ac:dyDescent="0.2">
      <c r="A429" s="2" t="s">
        <v>39</v>
      </c>
      <c r="B429" s="2" t="s">
        <v>40</v>
      </c>
      <c r="E429" s="2" t="s">
        <v>320</v>
      </c>
      <c r="F429" s="7">
        <v>31012018</v>
      </c>
      <c r="H429" s="2" t="s">
        <v>1266</v>
      </c>
      <c r="J429" s="8">
        <v>648844</v>
      </c>
    </row>
    <row r="430" spans="1:11" x14ac:dyDescent="0.2">
      <c r="A430" s="2" t="s">
        <v>9</v>
      </c>
      <c r="B430" s="2" t="s">
        <v>10</v>
      </c>
      <c r="F430" s="7">
        <v>4532023</v>
      </c>
      <c r="H430" s="2" t="s">
        <v>1266</v>
      </c>
      <c r="K430" s="8">
        <v>648844</v>
      </c>
    </row>
    <row r="431" spans="1:11" x14ac:dyDescent="0.2">
      <c r="A431" s="5" t="s">
        <v>400</v>
      </c>
      <c r="J431" s="8">
        <v>648844</v>
      </c>
      <c r="K431" s="8">
        <v>648844</v>
      </c>
    </row>
    <row r="434" spans="1:11" x14ac:dyDescent="0.2">
      <c r="A434" s="5" t="s">
        <v>401</v>
      </c>
      <c r="D434" s="4" t="s">
        <v>308</v>
      </c>
      <c r="E434" s="5" t="s">
        <v>475</v>
      </c>
    </row>
    <row r="435" spans="1:11" x14ac:dyDescent="0.2">
      <c r="A435" s="1" t="s">
        <v>107</v>
      </c>
      <c r="B435" s="1" t="s">
        <v>108</v>
      </c>
      <c r="D435" s="278" t="s">
        <v>277</v>
      </c>
      <c r="E435" s="1" t="s">
        <v>84</v>
      </c>
      <c r="F435" s="268" t="s">
        <v>278</v>
      </c>
      <c r="G435" s="1" t="s">
        <v>201</v>
      </c>
      <c r="H435" s="1" t="s">
        <v>267</v>
      </c>
      <c r="J435" s="268" t="s">
        <v>279</v>
      </c>
      <c r="K435" s="268" t="s">
        <v>280</v>
      </c>
    </row>
    <row r="438" spans="1:11" x14ac:dyDescent="0.2">
      <c r="A438" s="2" t="s">
        <v>39</v>
      </c>
      <c r="B438" s="2" t="s">
        <v>40</v>
      </c>
      <c r="E438" s="2" t="s">
        <v>320</v>
      </c>
      <c r="F438" s="7">
        <v>31012018</v>
      </c>
      <c r="H438" s="2" t="s">
        <v>1267</v>
      </c>
      <c r="J438" s="8">
        <v>687522</v>
      </c>
    </row>
    <row r="439" spans="1:11" x14ac:dyDescent="0.2">
      <c r="A439" s="2" t="s">
        <v>9</v>
      </c>
      <c r="B439" s="2" t="s">
        <v>10</v>
      </c>
      <c r="F439" s="7">
        <v>4532025</v>
      </c>
      <c r="H439" s="2" t="s">
        <v>1267</v>
      </c>
      <c r="K439" s="8">
        <v>687522</v>
      </c>
    </row>
    <row r="440" spans="1:11" x14ac:dyDescent="0.2">
      <c r="A440" s="5" t="s">
        <v>405</v>
      </c>
      <c r="J440" s="8">
        <v>687522</v>
      </c>
      <c r="K440" s="8">
        <v>687522</v>
      </c>
    </row>
    <row r="443" spans="1:11" x14ac:dyDescent="0.2">
      <c r="A443" s="5" t="s">
        <v>367</v>
      </c>
      <c r="D443" s="4" t="s">
        <v>308</v>
      </c>
      <c r="E443" s="5" t="s">
        <v>475</v>
      </c>
    </row>
    <row r="444" spans="1:11" x14ac:dyDescent="0.2">
      <c r="A444" s="1" t="s">
        <v>107</v>
      </c>
      <c r="B444" s="1" t="s">
        <v>108</v>
      </c>
      <c r="D444" s="278" t="s">
        <v>277</v>
      </c>
      <c r="E444" s="1" t="s">
        <v>84</v>
      </c>
      <c r="F444" s="268" t="s">
        <v>278</v>
      </c>
      <c r="G444" s="1" t="s">
        <v>201</v>
      </c>
      <c r="H444" s="1" t="s">
        <v>267</v>
      </c>
      <c r="J444" s="268" t="s">
        <v>279</v>
      </c>
      <c r="K444" s="268" t="s">
        <v>280</v>
      </c>
    </row>
    <row r="447" spans="1:11" x14ac:dyDescent="0.2">
      <c r="A447" s="2" t="s">
        <v>37</v>
      </c>
      <c r="B447" s="2" t="s">
        <v>38</v>
      </c>
      <c r="E447" s="2" t="s">
        <v>376</v>
      </c>
      <c r="F447" s="7">
        <v>98</v>
      </c>
      <c r="H447" s="2" t="s">
        <v>1268</v>
      </c>
      <c r="J447" s="8">
        <v>2000000</v>
      </c>
    </row>
    <row r="448" spans="1:11" x14ac:dyDescent="0.2">
      <c r="A448" s="2" t="s">
        <v>9</v>
      </c>
      <c r="B448" s="2" t="s">
        <v>10</v>
      </c>
      <c r="F448" s="7">
        <v>4532026</v>
      </c>
      <c r="H448" s="2" t="s">
        <v>1268</v>
      </c>
      <c r="K448" s="8">
        <v>2000000</v>
      </c>
    </row>
    <row r="449" spans="1:11" x14ac:dyDescent="0.2">
      <c r="A449" s="5" t="s">
        <v>368</v>
      </c>
      <c r="J449" s="8">
        <v>2000000</v>
      </c>
      <c r="K449" s="8">
        <v>2000000</v>
      </c>
    </row>
    <row r="452" spans="1:11" x14ac:dyDescent="0.2">
      <c r="A452" s="5" t="s">
        <v>369</v>
      </c>
      <c r="D452" s="4" t="s">
        <v>308</v>
      </c>
      <c r="E452" s="5" t="s">
        <v>475</v>
      </c>
    </row>
    <row r="453" spans="1:11" x14ac:dyDescent="0.2">
      <c r="A453" s="1" t="s">
        <v>107</v>
      </c>
      <c r="B453" s="1" t="s">
        <v>108</v>
      </c>
      <c r="D453" s="278" t="s">
        <v>277</v>
      </c>
      <c r="E453" s="1" t="s">
        <v>84</v>
      </c>
      <c r="F453" s="268" t="s">
        <v>278</v>
      </c>
      <c r="G453" s="1" t="s">
        <v>201</v>
      </c>
      <c r="H453" s="1" t="s">
        <v>267</v>
      </c>
      <c r="J453" s="268" t="s">
        <v>279</v>
      </c>
      <c r="K453" s="268" t="s">
        <v>280</v>
      </c>
    </row>
    <row r="456" spans="1:11" x14ac:dyDescent="0.2">
      <c r="A456" s="2" t="s">
        <v>37</v>
      </c>
      <c r="B456" s="2" t="s">
        <v>38</v>
      </c>
      <c r="E456" s="2" t="s">
        <v>376</v>
      </c>
      <c r="F456" s="7">
        <v>20</v>
      </c>
      <c r="H456" s="2" t="s">
        <v>1269</v>
      </c>
      <c r="J456" s="8">
        <v>300000</v>
      </c>
    </row>
    <row r="457" spans="1:11" x14ac:dyDescent="0.2">
      <c r="A457" s="2" t="s">
        <v>9</v>
      </c>
      <c r="B457" s="2" t="s">
        <v>10</v>
      </c>
      <c r="F457" s="7">
        <v>4532027</v>
      </c>
      <c r="H457" s="2" t="s">
        <v>1269</v>
      </c>
      <c r="K457" s="8">
        <v>300000</v>
      </c>
    </row>
    <row r="458" spans="1:11" x14ac:dyDescent="0.2">
      <c r="A458" s="5" t="s">
        <v>370</v>
      </c>
      <c r="J458" s="8">
        <v>300000</v>
      </c>
      <c r="K458" s="8">
        <v>300000</v>
      </c>
    </row>
    <row r="461" spans="1:11" x14ac:dyDescent="0.2">
      <c r="A461" s="5" t="s">
        <v>371</v>
      </c>
      <c r="D461" s="4" t="s">
        <v>308</v>
      </c>
      <c r="E461" s="5" t="s">
        <v>475</v>
      </c>
    </row>
    <row r="462" spans="1:11" x14ac:dyDescent="0.2">
      <c r="A462" s="1" t="s">
        <v>107</v>
      </c>
      <c r="B462" s="1" t="s">
        <v>108</v>
      </c>
      <c r="D462" s="278" t="s">
        <v>277</v>
      </c>
      <c r="E462" s="1" t="s">
        <v>84</v>
      </c>
      <c r="F462" s="268" t="s">
        <v>278</v>
      </c>
      <c r="G462" s="1" t="s">
        <v>201</v>
      </c>
      <c r="H462" s="1" t="s">
        <v>267</v>
      </c>
      <c r="J462" s="268" t="s">
        <v>279</v>
      </c>
      <c r="K462" s="268" t="s">
        <v>280</v>
      </c>
    </row>
    <row r="465" spans="1:11" x14ac:dyDescent="0.2">
      <c r="A465" s="2" t="s">
        <v>37</v>
      </c>
      <c r="B465" s="2" t="s">
        <v>38</v>
      </c>
      <c r="E465" s="2" t="s">
        <v>376</v>
      </c>
      <c r="F465" s="7">
        <v>10</v>
      </c>
      <c r="H465" s="2" t="s">
        <v>1270</v>
      </c>
      <c r="J465" s="8">
        <v>450000</v>
      </c>
    </row>
    <row r="466" spans="1:11" x14ac:dyDescent="0.2">
      <c r="A466" s="2" t="s">
        <v>9</v>
      </c>
      <c r="B466" s="2" t="s">
        <v>10</v>
      </c>
      <c r="F466" s="7">
        <v>4532029</v>
      </c>
      <c r="H466" s="2" t="s">
        <v>1270</v>
      </c>
      <c r="K466" s="8">
        <v>450000</v>
      </c>
    </row>
    <row r="467" spans="1:11" x14ac:dyDescent="0.2">
      <c r="A467" s="5" t="s">
        <v>372</v>
      </c>
      <c r="J467" s="8">
        <v>450000</v>
      </c>
      <c r="K467" s="8">
        <v>450000</v>
      </c>
    </row>
    <row r="470" spans="1:11" x14ac:dyDescent="0.2">
      <c r="A470" s="5" t="s">
        <v>373</v>
      </c>
      <c r="D470" s="4" t="s">
        <v>308</v>
      </c>
      <c r="E470" s="5" t="s">
        <v>475</v>
      </c>
    </row>
    <row r="471" spans="1:11" x14ac:dyDescent="0.2">
      <c r="A471" s="1" t="s">
        <v>107</v>
      </c>
      <c r="B471" s="1" t="s">
        <v>108</v>
      </c>
      <c r="D471" s="278" t="s">
        <v>277</v>
      </c>
      <c r="E471" s="1" t="s">
        <v>84</v>
      </c>
      <c r="F471" s="268" t="s">
        <v>278</v>
      </c>
      <c r="G471" s="1" t="s">
        <v>201</v>
      </c>
      <c r="H471" s="1" t="s">
        <v>267</v>
      </c>
      <c r="J471" s="268" t="s">
        <v>279</v>
      </c>
      <c r="K471" s="268" t="s">
        <v>280</v>
      </c>
    </row>
    <row r="474" spans="1:11" x14ac:dyDescent="0.2">
      <c r="A474" s="2" t="s">
        <v>37</v>
      </c>
      <c r="B474" s="2" t="s">
        <v>38</v>
      </c>
      <c r="E474" s="2" t="s">
        <v>376</v>
      </c>
      <c r="F474" s="7">
        <v>44</v>
      </c>
      <c r="H474" s="2" t="s">
        <v>1271</v>
      </c>
      <c r="J474" s="8">
        <v>405000</v>
      </c>
    </row>
    <row r="475" spans="1:11" x14ac:dyDescent="0.2">
      <c r="A475" s="2" t="s">
        <v>9</v>
      </c>
      <c r="B475" s="2" t="s">
        <v>10</v>
      </c>
      <c r="F475" s="7">
        <v>4532030</v>
      </c>
      <c r="H475" s="2" t="s">
        <v>1271</v>
      </c>
      <c r="K475" s="8">
        <v>405000</v>
      </c>
    </row>
    <row r="476" spans="1:11" x14ac:dyDescent="0.2">
      <c r="A476" s="5" t="s">
        <v>374</v>
      </c>
      <c r="J476" s="8">
        <v>405000</v>
      </c>
      <c r="K476" s="8">
        <v>405000</v>
      </c>
    </row>
    <row r="479" spans="1:11" x14ac:dyDescent="0.2">
      <c r="A479" s="5" t="s">
        <v>375</v>
      </c>
      <c r="D479" s="4" t="s">
        <v>308</v>
      </c>
      <c r="E479" s="5" t="s">
        <v>475</v>
      </c>
    </row>
    <row r="480" spans="1:11" x14ac:dyDescent="0.2">
      <c r="A480" s="1" t="s">
        <v>107</v>
      </c>
      <c r="B480" s="1" t="s">
        <v>108</v>
      </c>
      <c r="D480" s="278" t="s">
        <v>277</v>
      </c>
      <c r="E480" s="1" t="s">
        <v>84</v>
      </c>
      <c r="F480" s="268" t="s">
        <v>278</v>
      </c>
      <c r="G480" s="1" t="s">
        <v>201</v>
      </c>
      <c r="H480" s="1" t="s">
        <v>267</v>
      </c>
      <c r="J480" s="268" t="s">
        <v>279</v>
      </c>
      <c r="K480" s="268" t="s">
        <v>280</v>
      </c>
    </row>
    <row r="483" spans="1:11" x14ac:dyDescent="0.2">
      <c r="A483" s="2" t="s">
        <v>37</v>
      </c>
      <c r="B483" s="2" t="s">
        <v>38</v>
      </c>
      <c r="E483" s="2" t="s">
        <v>376</v>
      </c>
      <c r="F483" s="7">
        <v>69</v>
      </c>
      <c r="H483" s="2" t="s">
        <v>1272</v>
      </c>
      <c r="J483" s="8">
        <v>300000</v>
      </c>
    </row>
    <row r="484" spans="1:11" x14ac:dyDescent="0.2">
      <c r="A484" s="2" t="s">
        <v>9</v>
      </c>
      <c r="B484" s="2" t="s">
        <v>10</v>
      </c>
      <c r="F484" s="7">
        <v>4532032</v>
      </c>
      <c r="H484" s="2" t="s">
        <v>1272</v>
      </c>
      <c r="K484" s="8">
        <v>300000</v>
      </c>
    </row>
    <row r="485" spans="1:11" x14ac:dyDescent="0.2">
      <c r="A485" s="5" t="s">
        <v>377</v>
      </c>
      <c r="J485" s="8">
        <v>300000</v>
      </c>
      <c r="K485" s="8">
        <v>300000</v>
      </c>
    </row>
    <row r="488" spans="1:11" x14ac:dyDescent="0.2">
      <c r="A488" s="5" t="s">
        <v>378</v>
      </c>
      <c r="D488" s="4" t="s">
        <v>308</v>
      </c>
      <c r="E488" s="5" t="s">
        <v>475</v>
      </c>
    </row>
    <row r="489" spans="1:11" x14ac:dyDescent="0.2">
      <c r="A489" s="1" t="s">
        <v>107</v>
      </c>
      <c r="B489" s="1" t="s">
        <v>108</v>
      </c>
      <c r="D489" s="278" t="s">
        <v>277</v>
      </c>
      <c r="E489" s="1" t="s">
        <v>84</v>
      </c>
      <c r="F489" s="268" t="s">
        <v>278</v>
      </c>
      <c r="G489" s="1" t="s">
        <v>201</v>
      </c>
      <c r="H489" s="1" t="s">
        <v>267</v>
      </c>
      <c r="J489" s="268" t="s">
        <v>279</v>
      </c>
      <c r="K489" s="268" t="s">
        <v>280</v>
      </c>
    </row>
    <row r="492" spans="1:11" x14ac:dyDescent="0.2">
      <c r="A492" s="2" t="s">
        <v>37</v>
      </c>
      <c r="B492" s="2" t="s">
        <v>38</v>
      </c>
      <c r="E492" s="2" t="s">
        <v>376</v>
      </c>
      <c r="F492" s="7">
        <v>172</v>
      </c>
      <c r="H492" s="2" t="s">
        <v>1273</v>
      </c>
      <c r="J492" s="8">
        <v>400000</v>
      </c>
    </row>
    <row r="493" spans="1:11" x14ac:dyDescent="0.2">
      <c r="A493" s="2" t="s">
        <v>9</v>
      </c>
      <c r="B493" s="2" t="s">
        <v>10</v>
      </c>
      <c r="F493" s="7">
        <v>4532031</v>
      </c>
      <c r="H493" s="2" t="s">
        <v>1273</v>
      </c>
      <c r="K493" s="8">
        <v>400000</v>
      </c>
    </row>
    <row r="494" spans="1:11" x14ac:dyDescent="0.2">
      <c r="A494" s="5" t="s">
        <v>379</v>
      </c>
      <c r="J494" s="8">
        <v>400000</v>
      </c>
      <c r="K494" s="8">
        <v>400000</v>
      </c>
    </row>
    <row r="497" spans="1:11" x14ac:dyDescent="0.2">
      <c r="A497" s="5" t="s">
        <v>380</v>
      </c>
      <c r="D497" s="4" t="s">
        <v>308</v>
      </c>
      <c r="E497" s="5" t="s">
        <v>475</v>
      </c>
    </row>
    <row r="498" spans="1:11" x14ac:dyDescent="0.2">
      <c r="A498" s="1" t="s">
        <v>107</v>
      </c>
      <c r="B498" s="1" t="s">
        <v>108</v>
      </c>
      <c r="D498" s="278" t="s">
        <v>277</v>
      </c>
      <c r="E498" s="1" t="s">
        <v>84</v>
      </c>
      <c r="F498" s="268" t="s">
        <v>278</v>
      </c>
      <c r="G498" s="1" t="s">
        <v>201</v>
      </c>
      <c r="H498" s="1" t="s">
        <v>267</v>
      </c>
      <c r="J498" s="268" t="s">
        <v>279</v>
      </c>
      <c r="K498" s="268" t="s">
        <v>280</v>
      </c>
    </row>
    <row r="501" spans="1:11" x14ac:dyDescent="0.2">
      <c r="A501" s="2" t="s">
        <v>37</v>
      </c>
      <c r="B501" s="2" t="s">
        <v>38</v>
      </c>
      <c r="E501" s="2" t="s">
        <v>376</v>
      </c>
      <c r="F501" s="7">
        <v>24</v>
      </c>
      <c r="H501" s="2" t="s">
        <v>1274</v>
      </c>
      <c r="J501" s="8">
        <v>348702</v>
      </c>
    </row>
    <row r="502" spans="1:11" x14ac:dyDescent="0.2">
      <c r="A502" s="2" t="s">
        <v>9</v>
      </c>
      <c r="B502" s="2" t="s">
        <v>10</v>
      </c>
      <c r="F502" s="7">
        <v>4532033</v>
      </c>
      <c r="H502" s="2" t="s">
        <v>1274</v>
      </c>
      <c r="K502" s="8">
        <v>348702</v>
      </c>
    </row>
    <row r="503" spans="1:11" x14ac:dyDescent="0.2">
      <c r="A503" s="5" t="s">
        <v>381</v>
      </c>
      <c r="J503" s="8">
        <v>348702</v>
      </c>
      <c r="K503" s="8">
        <v>348702</v>
      </c>
    </row>
    <row r="506" spans="1:11" x14ac:dyDescent="0.2">
      <c r="A506" s="5" t="s">
        <v>382</v>
      </c>
      <c r="D506" s="4" t="s">
        <v>308</v>
      </c>
      <c r="E506" s="5" t="s">
        <v>475</v>
      </c>
    </row>
    <row r="507" spans="1:11" x14ac:dyDescent="0.2">
      <c r="A507" s="1" t="s">
        <v>107</v>
      </c>
      <c r="B507" s="1" t="s">
        <v>108</v>
      </c>
      <c r="D507" s="278" t="s">
        <v>277</v>
      </c>
      <c r="E507" s="1" t="s">
        <v>84</v>
      </c>
      <c r="F507" s="268" t="s">
        <v>278</v>
      </c>
      <c r="G507" s="1" t="s">
        <v>201</v>
      </c>
      <c r="H507" s="1" t="s">
        <v>267</v>
      </c>
      <c r="J507" s="268" t="s">
        <v>279</v>
      </c>
      <c r="K507" s="268" t="s">
        <v>280</v>
      </c>
    </row>
    <row r="510" spans="1:11" x14ac:dyDescent="0.2">
      <c r="A510" s="2" t="s">
        <v>19</v>
      </c>
      <c r="B510" s="2" t="s">
        <v>20</v>
      </c>
      <c r="E510" s="2" t="s">
        <v>320</v>
      </c>
      <c r="F510" s="7">
        <v>1</v>
      </c>
      <c r="H510" s="2" t="s">
        <v>1275</v>
      </c>
      <c r="J510" s="8">
        <v>405000</v>
      </c>
    </row>
    <row r="511" spans="1:11" x14ac:dyDescent="0.2">
      <c r="A511" s="2" t="s">
        <v>9</v>
      </c>
      <c r="B511" s="2" t="s">
        <v>10</v>
      </c>
      <c r="F511" s="7">
        <v>4532034</v>
      </c>
      <c r="H511" s="2" t="s">
        <v>1275</v>
      </c>
      <c r="K511" s="8">
        <v>405000</v>
      </c>
    </row>
    <row r="512" spans="1:11" x14ac:dyDescent="0.2">
      <c r="A512" s="5" t="s">
        <v>383</v>
      </c>
      <c r="J512" s="8">
        <v>405000</v>
      </c>
      <c r="K512" s="8">
        <v>405000</v>
      </c>
    </row>
    <row r="515" spans="1:11" x14ac:dyDescent="0.2">
      <c r="A515" s="5" t="s">
        <v>406</v>
      </c>
      <c r="D515" s="4" t="s">
        <v>308</v>
      </c>
      <c r="E515" s="5" t="s">
        <v>475</v>
      </c>
    </row>
    <row r="516" spans="1:11" x14ac:dyDescent="0.2">
      <c r="A516" s="1" t="s">
        <v>107</v>
      </c>
      <c r="B516" s="1" t="s">
        <v>108</v>
      </c>
      <c r="D516" s="278" t="s">
        <v>277</v>
      </c>
      <c r="E516" s="1" t="s">
        <v>84</v>
      </c>
      <c r="F516" s="268" t="s">
        <v>278</v>
      </c>
      <c r="G516" s="1" t="s">
        <v>201</v>
      </c>
      <c r="H516" s="1" t="s">
        <v>267</v>
      </c>
      <c r="J516" s="268" t="s">
        <v>279</v>
      </c>
      <c r="K516" s="268" t="s">
        <v>280</v>
      </c>
    </row>
    <row r="519" spans="1:11" x14ac:dyDescent="0.2">
      <c r="A519" s="2" t="s">
        <v>19</v>
      </c>
      <c r="B519" s="2" t="s">
        <v>20</v>
      </c>
      <c r="E519" s="2" t="s">
        <v>320</v>
      </c>
      <c r="F519" s="7">
        <v>1</v>
      </c>
      <c r="H519" s="2" t="s">
        <v>1276</v>
      </c>
      <c r="J519" s="8">
        <v>2000000</v>
      </c>
    </row>
    <row r="520" spans="1:11" x14ac:dyDescent="0.2">
      <c r="A520" s="2" t="s">
        <v>9</v>
      </c>
      <c r="B520" s="2" t="s">
        <v>10</v>
      </c>
      <c r="F520" s="7">
        <v>4532036</v>
      </c>
      <c r="H520" s="2" t="s">
        <v>1276</v>
      </c>
      <c r="K520" s="8">
        <v>2000000</v>
      </c>
    </row>
    <row r="521" spans="1:11" x14ac:dyDescent="0.2">
      <c r="A521" s="5" t="s">
        <v>407</v>
      </c>
      <c r="J521" s="8">
        <v>2000000</v>
      </c>
      <c r="K521" s="8">
        <v>2000000</v>
      </c>
    </row>
    <row r="524" spans="1:11" x14ac:dyDescent="0.2">
      <c r="A524" s="5" t="s">
        <v>408</v>
      </c>
      <c r="D524" s="4" t="s">
        <v>308</v>
      </c>
      <c r="E524" s="5" t="s">
        <v>475</v>
      </c>
    </row>
    <row r="525" spans="1:11" x14ac:dyDescent="0.2">
      <c r="A525" s="1" t="s">
        <v>107</v>
      </c>
      <c r="B525" s="1" t="s">
        <v>108</v>
      </c>
      <c r="D525" s="278" t="s">
        <v>277</v>
      </c>
      <c r="E525" s="1" t="s">
        <v>84</v>
      </c>
      <c r="F525" s="268" t="s">
        <v>278</v>
      </c>
      <c r="G525" s="1" t="s">
        <v>201</v>
      </c>
      <c r="H525" s="1" t="s">
        <v>267</v>
      </c>
      <c r="J525" s="268" t="s">
        <v>279</v>
      </c>
      <c r="K525" s="268" t="s">
        <v>280</v>
      </c>
    </row>
    <row r="528" spans="1:11" x14ac:dyDescent="0.2">
      <c r="A528" s="2" t="s">
        <v>39</v>
      </c>
      <c r="B528" s="2" t="s">
        <v>40</v>
      </c>
      <c r="E528" s="2" t="s">
        <v>320</v>
      </c>
      <c r="F528" s="7">
        <v>31012018</v>
      </c>
      <c r="H528" s="2" t="s">
        <v>1277</v>
      </c>
      <c r="J528" s="8">
        <v>527400</v>
      </c>
    </row>
    <row r="529" spans="1:11" x14ac:dyDescent="0.2">
      <c r="A529" s="2" t="s">
        <v>9</v>
      </c>
      <c r="B529" s="2" t="s">
        <v>10</v>
      </c>
      <c r="F529" s="7">
        <v>4532038</v>
      </c>
      <c r="H529" s="2" t="s">
        <v>1277</v>
      </c>
      <c r="K529" s="8">
        <v>527400</v>
      </c>
    </row>
    <row r="530" spans="1:11" x14ac:dyDescent="0.2">
      <c r="A530" s="5" t="s">
        <v>409</v>
      </c>
      <c r="J530" s="8">
        <v>527400</v>
      </c>
      <c r="K530" s="8">
        <v>527400</v>
      </c>
    </row>
    <row r="533" spans="1:11" x14ac:dyDescent="0.2">
      <c r="A533" s="5" t="s">
        <v>410</v>
      </c>
      <c r="D533" s="4" t="s">
        <v>308</v>
      </c>
      <c r="E533" s="5" t="s">
        <v>475</v>
      </c>
    </row>
    <row r="534" spans="1:11" x14ac:dyDescent="0.2">
      <c r="A534" s="1" t="s">
        <v>107</v>
      </c>
      <c r="B534" s="1" t="s">
        <v>108</v>
      </c>
      <c r="D534" s="278" t="s">
        <v>277</v>
      </c>
      <c r="E534" s="1" t="s">
        <v>84</v>
      </c>
      <c r="F534" s="268" t="s">
        <v>278</v>
      </c>
      <c r="G534" s="1" t="s">
        <v>201</v>
      </c>
      <c r="H534" s="1" t="s">
        <v>267</v>
      </c>
      <c r="J534" s="268" t="s">
        <v>279</v>
      </c>
      <c r="K534" s="268" t="s">
        <v>280</v>
      </c>
    </row>
    <row r="537" spans="1:11" x14ac:dyDescent="0.2">
      <c r="A537" s="2" t="s">
        <v>37</v>
      </c>
      <c r="B537" s="2" t="s">
        <v>38</v>
      </c>
      <c r="E537" s="2" t="s">
        <v>376</v>
      </c>
      <c r="F537" s="7">
        <v>195</v>
      </c>
      <c r="H537" s="2" t="s">
        <v>1278</v>
      </c>
      <c r="J537" s="8">
        <v>2430000</v>
      </c>
    </row>
    <row r="538" spans="1:11" x14ac:dyDescent="0.2">
      <c r="A538" s="2" t="s">
        <v>281</v>
      </c>
      <c r="B538" s="2" t="s">
        <v>137</v>
      </c>
      <c r="F538" s="7">
        <v>1743</v>
      </c>
      <c r="H538" s="2" t="s">
        <v>1278</v>
      </c>
      <c r="K538" s="8">
        <v>2430000</v>
      </c>
    </row>
    <row r="539" spans="1:11" x14ac:dyDescent="0.2">
      <c r="A539" s="5" t="s">
        <v>411</v>
      </c>
      <c r="J539" s="8">
        <v>2430000</v>
      </c>
      <c r="K539" s="8">
        <v>2430000</v>
      </c>
    </row>
    <row r="542" spans="1:11" x14ac:dyDescent="0.2">
      <c r="A542" s="5" t="s">
        <v>449</v>
      </c>
      <c r="D542" s="4" t="s">
        <v>275</v>
      </c>
      <c r="E542" s="5" t="s">
        <v>475</v>
      </c>
    </row>
    <row r="543" spans="1:11" x14ac:dyDescent="0.2">
      <c r="A543" s="1" t="s">
        <v>107</v>
      </c>
      <c r="B543" s="1" t="s">
        <v>108</v>
      </c>
      <c r="D543" s="278" t="s">
        <v>277</v>
      </c>
      <c r="E543" s="1" t="s">
        <v>84</v>
      </c>
      <c r="F543" s="268" t="s">
        <v>278</v>
      </c>
      <c r="G543" s="1" t="s">
        <v>201</v>
      </c>
      <c r="H543" s="1" t="s">
        <v>267</v>
      </c>
      <c r="J543" s="268" t="s">
        <v>279</v>
      </c>
      <c r="K543" s="268" t="s">
        <v>280</v>
      </c>
    </row>
    <row r="546" spans="1:11" x14ac:dyDescent="0.2">
      <c r="A546" s="2" t="s">
        <v>484</v>
      </c>
      <c r="B546" s="2" t="s">
        <v>67</v>
      </c>
      <c r="D546" s="2" t="s">
        <v>203</v>
      </c>
      <c r="H546" s="2" t="s">
        <v>1279</v>
      </c>
      <c r="J546" s="8">
        <v>500000</v>
      </c>
    </row>
    <row r="547" spans="1:11" x14ac:dyDescent="0.2">
      <c r="A547" s="2" t="s">
        <v>23</v>
      </c>
      <c r="B547" s="2" t="s">
        <v>24</v>
      </c>
      <c r="H547" s="2" t="s">
        <v>1279</v>
      </c>
      <c r="K547" s="8">
        <v>500000</v>
      </c>
    </row>
    <row r="548" spans="1:11" x14ac:dyDescent="0.2">
      <c r="A548" s="5" t="s">
        <v>450</v>
      </c>
      <c r="J548" s="8">
        <v>500000</v>
      </c>
      <c r="K548" s="8">
        <v>500000</v>
      </c>
    </row>
    <row r="551" spans="1:11" x14ac:dyDescent="0.2">
      <c r="A551" s="5" t="s">
        <v>412</v>
      </c>
      <c r="D551" s="4" t="s">
        <v>308</v>
      </c>
      <c r="E551" s="5" t="s">
        <v>1180</v>
      </c>
    </row>
    <row r="552" spans="1:11" x14ac:dyDescent="0.2">
      <c r="A552" s="1" t="s">
        <v>107</v>
      </c>
      <c r="B552" s="1" t="s">
        <v>108</v>
      </c>
      <c r="D552" s="278" t="s">
        <v>277</v>
      </c>
      <c r="E552" s="1" t="s">
        <v>84</v>
      </c>
      <c r="F552" s="268" t="s">
        <v>278</v>
      </c>
      <c r="G552" s="1" t="s">
        <v>201</v>
      </c>
      <c r="H552" s="1" t="s">
        <v>267</v>
      </c>
      <c r="J552" s="268" t="s">
        <v>279</v>
      </c>
      <c r="K552" s="268" t="s">
        <v>280</v>
      </c>
    </row>
    <row r="555" spans="1:11" x14ac:dyDescent="0.2">
      <c r="A555" s="2" t="s">
        <v>35</v>
      </c>
      <c r="B555" s="2" t="s">
        <v>36</v>
      </c>
      <c r="E555" s="2" t="s">
        <v>310</v>
      </c>
      <c r="F555" s="7">
        <v>8</v>
      </c>
      <c r="H555" s="2" t="s">
        <v>1280</v>
      </c>
      <c r="J555" s="8">
        <v>2499000</v>
      </c>
    </row>
    <row r="556" spans="1:11" x14ac:dyDescent="0.2">
      <c r="A556" s="2" t="s">
        <v>281</v>
      </c>
      <c r="B556" s="2" t="s">
        <v>137</v>
      </c>
      <c r="F556" s="7">
        <v>1749</v>
      </c>
      <c r="H556" s="2" t="s">
        <v>1280</v>
      </c>
      <c r="K556" s="8">
        <v>2499000</v>
      </c>
    </row>
    <row r="557" spans="1:11" x14ac:dyDescent="0.2">
      <c r="A557" s="5" t="s">
        <v>413</v>
      </c>
      <c r="J557" s="8">
        <v>2499000</v>
      </c>
      <c r="K557" s="8">
        <v>2499000</v>
      </c>
    </row>
    <row r="560" spans="1:11" x14ac:dyDescent="0.2">
      <c r="A560" s="5" t="s">
        <v>414</v>
      </c>
      <c r="D560" s="4" t="s">
        <v>308</v>
      </c>
      <c r="E560" s="5" t="s">
        <v>1180</v>
      </c>
    </row>
    <row r="561" spans="1:11" x14ac:dyDescent="0.2">
      <c r="A561" s="1" t="s">
        <v>107</v>
      </c>
      <c r="B561" s="1" t="s">
        <v>108</v>
      </c>
      <c r="D561" s="278" t="s">
        <v>277</v>
      </c>
      <c r="E561" s="1" t="s">
        <v>84</v>
      </c>
      <c r="F561" s="268" t="s">
        <v>278</v>
      </c>
      <c r="G561" s="1" t="s">
        <v>201</v>
      </c>
      <c r="H561" s="1" t="s">
        <v>267</v>
      </c>
      <c r="J561" s="268" t="s">
        <v>279</v>
      </c>
      <c r="K561" s="268" t="s">
        <v>280</v>
      </c>
    </row>
    <row r="564" spans="1:11" x14ac:dyDescent="0.2">
      <c r="A564" s="2" t="s">
        <v>35</v>
      </c>
      <c r="B564" s="2" t="s">
        <v>36</v>
      </c>
      <c r="E564" s="2" t="s">
        <v>310</v>
      </c>
      <c r="F564" s="7">
        <v>99814</v>
      </c>
      <c r="H564" s="2" t="s">
        <v>1281</v>
      </c>
      <c r="J564" s="8">
        <v>117894</v>
      </c>
    </row>
    <row r="565" spans="1:11" x14ac:dyDescent="0.2">
      <c r="A565" s="2" t="s">
        <v>281</v>
      </c>
      <c r="B565" s="2" t="s">
        <v>137</v>
      </c>
      <c r="F565" s="7">
        <v>1752</v>
      </c>
      <c r="H565" s="2" t="s">
        <v>1281</v>
      </c>
      <c r="K565" s="8">
        <v>117894</v>
      </c>
    </row>
    <row r="566" spans="1:11" x14ac:dyDescent="0.2">
      <c r="A566" s="5" t="s">
        <v>415</v>
      </c>
      <c r="J566" s="8">
        <v>117894</v>
      </c>
      <c r="K566" s="8">
        <v>117894</v>
      </c>
    </row>
    <row r="569" spans="1:11" x14ac:dyDescent="0.2">
      <c r="A569" s="5" t="s">
        <v>416</v>
      </c>
      <c r="D569" s="4" t="s">
        <v>308</v>
      </c>
      <c r="E569" s="5" t="s">
        <v>1180</v>
      </c>
    </row>
    <row r="570" spans="1:11" x14ac:dyDescent="0.2">
      <c r="A570" s="1" t="s">
        <v>107</v>
      </c>
      <c r="B570" s="1" t="s">
        <v>108</v>
      </c>
      <c r="D570" s="278" t="s">
        <v>277</v>
      </c>
      <c r="E570" s="1" t="s">
        <v>84</v>
      </c>
      <c r="F570" s="268" t="s">
        <v>278</v>
      </c>
      <c r="G570" s="1" t="s">
        <v>201</v>
      </c>
      <c r="H570" s="1" t="s">
        <v>267</v>
      </c>
      <c r="J570" s="268" t="s">
        <v>279</v>
      </c>
      <c r="K570" s="268" t="s">
        <v>280</v>
      </c>
    </row>
    <row r="573" spans="1:11" x14ac:dyDescent="0.2">
      <c r="A573" s="2" t="s">
        <v>35</v>
      </c>
      <c r="B573" s="2" t="s">
        <v>36</v>
      </c>
      <c r="E573" s="2" t="s">
        <v>310</v>
      </c>
      <c r="F573" s="7">
        <v>1441</v>
      </c>
      <c r="H573" s="2" t="s">
        <v>1282</v>
      </c>
      <c r="J573" s="8">
        <v>2201500</v>
      </c>
    </row>
    <row r="574" spans="1:11" x14ac:dyDescent="0.2">
      <c r="A574" s="2" t="s">
        <v>281</v>
      </c>
      <c r="B574" s="2" t="s">
        <v>137</v>
      </c>
      <c r="F574" s="7">
        <v>1753</v>
      </c>
      <c r="H574" s="2" t="s">
        <v>1282</v>
      </c>
      <c r="K574" s="8">
        <v>2201500</v>
      </c>
    </row>
    <row r="575" spans="1:11" x14ac:dyDescent="0.2">
      <c r="A575" s="5" t="s">
        <v>417</v>
      </c>
      <c r="J575" s="8">
        <v>2201500</v>
      </c>
      <c r="K575" s="8">
        <v>2201500</v>
      </c>
    </row>
    <row r="578" spans="1:11" x14ac:dyDescent="0.2">
      <c r="A578" s="5" t="s">
        <v>418</v>
      </c>
      <c r="D578" s="4" t="s">
        <v>308</v>
      </c>
      <c r="E578" s="5" t="s">
        <v>1180</v>
      </c>
    </row>
    <row r="579" spans="1:11" x14ac:dyDescent="0.2">
      <c r="A579" s="1" t="s">
        <v>107</v>
      </c>
      <c r="B579" s="1" t="s">
        <v>108</v>
      </c>
      <c r="D579" s="278" t="s">
        <v>277</v>
      </c>
      <c r="E579" s="1" t="s">
        <v>84</v>
      </c>
      <c r="F579" s="268" t="s">
        <v>278</v>
      </c>
      <c r="G579" s="1" t="s">
        <v>201</v>
      </c>
      <c r="H579" s="1" t="s">
        <v>267</v>
      </c>
      <c r="J579" s="268" t="s">
        <v>279</v>
      </c>
      <c r="K579" s="268" t="s">
        <v>280</v>
      </c>
    </row>
    <row r="582" spans="1:11" x14ac:dyDescent="0.2">
      <c r="A582" s="2" t="s">
        <v>35</v>
      </c>
      <c r="B582" s="2" t="s">
        <v>36</v>
      </c>
      <c r="E582" s="2" t="s">
        <v>310</v>
      </c>
      <c r="F582" s="7">
        <v>9954451</v>
      </c>
      <c r="H582" s="2" t="s">
        <v>1283</v>
      </c>
      <c r="J582" s="8">
        <v>357895</v>
      </c>
    </row>
    <row r="583" spans="1:11" x14ac:dyDescent="0.2">
      <c r="A583" s="2" t="s">
        <v>281</v>
      </c>
      <c r="B583" s="2" t="s">
        <v>137</v>
      </c>
      <c r="F583" s="7">
        <v>1751</v>
      </c>
      <c r="H583" s="2" t="s">
        <v>1283</v>
      </c>
      <c r="K583" s="8">
        <v>357895</v>
      </c>
    </row>
    <row r="584" spans="1:11" x14ac:dyDescent="0.2">
      <c r="A584" s="5" t="s">
        <v>419</v>
      </c>
      <c r="J584" s="8">
        <v>357895</v>
      </c>
      <c r="K584" s="8">
        <v>357895</v>
      </c>
    </row>
    <row r="587" spans="1:11" x14ac:dyDescent="0.2">
      <c r="A587" s="5" t="s">
        <v>420</v>
      </c>
      <c r="D587" s="4" t="s">
        <v>308</v>
      </c>
      <c r="E587" s="5" t="s">
        <v>1180</v>
      </c>
    </row>
    <row r="588" spans="1:11" x14ac:dyDescent="0.2">
      <c r="A588" s="1" t="s">
        <v>107</v>
      </c>
      <c r="B588" s="1" t="s">
        <v>108</v>
      </c>
      <c r="D588" s="278" t="s">
        <v>277</v>
      </c>
      <c r="E588" s="1" t="s">
        <v>84</v>
      </c>
      <c r="F588" s="268" t="s">
        <v>278</v>
      </c>
      <c r="G588" s="1" t="s">
        <v>201</v>
      </c>
      <c r="H588" s="1" t="s">
        <v>267</v>
      </c>
      <c r="J588" s="268" t="s">
        <v>279</v>
      </c>
      <c r="K588" s="268" t="s">
        <v>280</v>
      </c>
    </row>
    <row r="591" spans="1:11" x14ac:dyDescent="0.2">
      <c r="A591" s="2" t="s">
        <v>35</v>
      </c>
      <c r="B591" s="2" t="s">
        <v>36</v>
      </c>
      <c r="E591" s="2" t="s">
        <v>310</v>
      </c>
      <c r="F591" s="7">
        <v>9956608</v>
      </c>
      <c r="H591" s="2" t="s">
        <v>1284</v>
      </c>
      <c r="J591" s="8">
        <v>185235</v>
      </c>
    </row>
    <row r="592" spans="1:11" x14ac:dyDescent="0.2">
      <c r="A592" s="2" t="s">
        <v>281</v>
      </c>
      <c r="B592" s="2" t="s">
        <v>137</v>
      </c>
      <c r="F592" s="7">
        <v>1754</v>
      </c>
      <c r="H592" s="2" t="s">
        <v>1284</v>
      </c>
      <c r="K592" s="8">
        <v>185235</v>
      </c>
    </row>
    <row r="593" spans="1:11" x14ac:dyDescent="0.2">
      <c r="A593" s="5" t="s">
        <v>421</v>
      </c>
      <c r="J593" s="8">
        <v>185235</v>
      </c>
      <c r="K593" s="8">
        <v>185235</v>
      </c>
    </row>
    <row r="596" spans="1:11" x14ac:dyDescent="0.2">
      <c r="A596" s="5" t="s">
        <v>422</v>
      </c>
      <c r="D596" s="4" t="s">
        <v>308</v>
      </c>
      <c r="E596" s="5" t="s">
        <v>1180</v>
      </c>
    </row>
    <row r="597" spans="1:11" x14ac:dyDescent="0.2">
      <c r="A597" s="1" t="s">
        <v>107</v>
      </c>
      <c r="B597" s="1" t="s">
        <v>108</v>
      </c>
      <c r="D597" s="278" t="s">
        <v>277</v>
      </c>
      <c r="E597" s="1" t="s">
        <v>84</v>
      </c>
      <c r="F597" s="268" t="s">
        <v>278</v>
      </c>
      <c r="G597" s="1" t="s">
        <v>201</v>
      </c>
      <c r="H597" s="1" t="s">
        <v>267</v>
      </c>
      <c r="J597" s="268" t="s">
        <v>279</v>
      </c>
      <c r="K597" s="268" t="s">
        <v>280</v>
      </c>
    </row>
    <row r="600" spans="1:11" x14ac:dyDescent="0.2">
      <c r="A600" s="2" t="s">
        <v>35</v>
      </c>
      <c r="B600" s="2" t="s">
        <v>36</v>
      </c>
      <c r="E600" s="2" t="s">
        <v>310</v>
      </c>
      <c r="F600" s="7">
        <v>2943</v>
      </c>
      <c r="H600" s="2" t="s">
        <v>1285</v>
      </c>
      <c r="J600" s="8">
        <v>547400</v>
      </c>
    </row>
    <row r="601" spans="1:11" x14ac:dyDescent="0.2">
      <c r="A601" s="2" t="s">
        <v>281</v>
      </c>
      <c r="B601" s="2" t="s">
        <v>137</v>
      </c>
      <c r="F601" s="7">
        <v>1755</v>
      </c>
      <c r="H601" s="2" t="s">
        <v>1285</v>
      </c>
      <c r="K601" s="8">
        <v>547400</v>
      </c>
    </row>
    <row r="602" spans="1:11" x14ac:dyDescent="0.2">
      <c r="A602" s="5" t="s">
        <v>423</v>
      </c>
      <c r="J602" s="8">
        <v>547400</v>
      </c>
      <c r="K602" s="8">
        <v>547400</v>
      </c>
    </row>
    <row r="605" spans="1:11" x14ac:dyDescent="0.2">
      <c r="A605" s="5" t="s">
        <v>424</v>
      </c>
      <c r="D605" s="4" t="s">
        <v>308</v>
      </c>
      <c r="E605" s="5" t="s">
        <v>1180</v>
      </c>
    </row>
    <row r="606" spans="1:11" x14ac:dyDescent="0.2">
      <c r="A606" s="1" t="s">
        <v>107</v>
      </c>
      <c r="B606" s="1" t="s">
        <v>108</v>
      </c>
      <c r="D606" s="278" t="s">
        <v>277</v>
      </c>
      <c r="E606" s="1" t="s">
        <v>84</v>
      </c>
      <c r="F606" s="268" t="s">
        <v>278</v>
      </c>
      <c r="G606" s="1" t="s">
        <v>201</v>
      </c>
      <c r="H606" s="1" t="s">
        <v>267</v>
      </c>
      <c r="J606" s="268" t="s">
        <v>279</v>
      </c>
      <c r="K606" s="268" t="s">
        <v>280</v>
      </c>
    </row>
    <row r="609" spans="1:11" x14ac:dyDescent="0.2">
      <c r="A609" s="2" t="s">
        <v>9</v>
      </c>
      <c r="B609" s="2" t="s">
        <v>10</v>
      </c>
      <c r="F609" s="7">
        <v>1756</v>
      </c>
      <c r="H609" s="2" t="s">
        <v>1286</v>
      </c>
      <c r="J609" s="8">
        <v>16100908</v>
      </c>
    </row>
    <row r="610" spans="1:11" x14ac:dyDescent="0.2">
      <c r="A610" s="2" t="s">
        <v>281</v>
      </c>
      <c r="B610" s="2" t="s">
        <v>137</v>
      </c>
      <c r="F610" s="7">
        <v>1756</v>
      </c>
      <c r="H610" s="2" t="s">
        <v>1286</v>
      </c>
      <c r="K610" s="8">
        <v>16100908</v>
      </c>
    </row>
    <row r="611" spans="1:11" x14ac:dyDescent="0.2">
      <c r="A611" s="5" t="s">
        <v>425</v>
      </c>
      <c r="J611" s="8">
        <v>16100908</v>
      </c>
      <c r="K611" s="8">
        <v>16100908</v>
      </c>
    </row>
    <row r="614" spans="1:11" x14ac:dyDescent="0.2">
      <c r="A614" s="5" t="s">
        <v>432</v>
      </c>
      <c r="D614" s="4" t="s">
        <v>308</v>
      </c>
      <c r="E614" s="5" t="s">
        <v>1180</v>
      </c>
    </row>
    <row r="615" spans="1:11" x14ac:dyDescent="0.2">
      <c r="A615" s="1" t="s">
        <v>107</v>
      </c>
      <c r="B615" s="1" t="s">
        <v>108</v>
      </c>
      <c r="D615" s="278" t="s">
        <v>277</v>
      </c>
      <c r="E615" s="1" t="s">
        <v>84</v>
      </c>
      <c r="F615" s="268" t="s">
        <v>278</v>
      </c>
      <c r="G615" s="1" t="s">
        <v>201</v>
      </c>
      <c r="H615" s="1" t="s">
        <v>267</v>
      </c>
      <c r="J615" s="268" t="s">
        <v>279</v>
      </c>
      <c r="K615" s="268" t="s">
        <v>280</v>
      </c>
    </row>
    <row r="618" spans="1:11" x14ac:dyDescent="0.2">
      <c r="A618" s="2" t="s">
        <v>397</v>
      </c>
      <c r="B618" s="2" t="s">
        <v>74</v>
      </c>
      <c r="D618" s="2" t="s">
        <v>203</v>
      </c>
      <c r="H618" s="2" t="s">
        <v>1287</v>
      </c>
      <c r="J618" s="8">
        <v>180405</v>
      </c>
    </row>
    <row r="619" spans="1:11" x14ac:dyDescent="0.2">
      <c r="A619" s="2" t="s">
        <v>394</v>
      </c>
      <c r="B619" s="2" t="s">
        <v>119</v>
      </c>
      <c r="D619" s="2" t="s">
        <v>203</v>
      </c>
      <c r="H619" s="2" t="s">
        <v>1288</v>
      </c>
      <c r="J619" s="8">
        <v>90450</v>
      </c>
    </row>
    <row r="620" spans="1:11" x14ac:dyDescent="0.2">
      <c r="A620" s="2" t="s">
        <v>394</v>
      </c>
      <c r="B620" s="2" t="s">
        <v>119</v>
      </c>
      <c r="D620" s="2" t="s">
        <v>203</v>
      </c>
      <c r="H620" s="2" t="s">
        <v>1289</v>
      </c>
      <c r="J620" s="8">
        <v>12684</v>
      </c>
    </row>
    <row r="621" spans="1:11" x14ac:dyDescent="0.2">
      <c r="A621" s="2" t="s">
        <v>403</v>
      </c>
      <c r="B621" s="2" t="s">
        <v>75</v>
      </c>
      <c r="D621" s="2" t="s">
        <v>203</v>
      </c>
      <c r="H621" s="2" t="s">
        <v>1290</v>
      </c>
      <c r="J621" s="8">
        <v>56875</v>
      </c>
    </row>
    <row r="622" spans="1:11" x14ac:dyDescent="0.2">
      <c r="A622" s="2" t="s">
        <v>35</v>
      </c>
      <c r="B622" s="2" t="s">
        <v>36</v>
      </c>
      <c r="E622" s="2" t="s">
        <v>310</v>
      </c>
      <c r="F622" s="7">
        <v>9960962</v>
      </c>
      <c r="H622" s="2" t="s">
        <v>1291</v>
      </c>
      <c r="J622" s="8">
        <v>26530</v>
      </c>
    </row>
    <row r="623" spans="1:11" x14ac:dyDescent="0.2">
      <c r="A623" s="2" t="s">
        <v>37</v>
      </c>
      <c r="B623" s="2" t="s">
        <v>38</v>
      </c>
      <c r="E623" s="2" t="s">
        <v>376</v>
      </c>
      <c r="F623" s="7">
        <v>18</v>
      </c>
      <c r="H623" s="2" t="s">
        <v>1292</v>
      </c>
      <c r="J623" s="8">
        <v>30000</v>
      </c>
    </row>
    <row r="624" spans="1:11" x14ac:dyDescent="0.2">
      <c r="A624" s="2" t="s">
        <v>281</v>
      </c>
      <c r="B624" s="2" t="s">
        <v>137</v>
      </c>
      <c r="F624" s="7">
        <v>1698</v>
      </c>
      <c r="H624" s="2" t="s">
        <v>1292</v>
      </c>
      <c r="J624" s="8">
        <v>3056</v>
      </c>
    </row>
    <row r="625" spans="1:11" x14ac:dyDescent="0.2">
      <c r="A625" s="2" t="s">
        <v>15</v>
      </c>
      <c r="B625" s="2" t="s">
        <v>16</v>
      </c>
      <c r="E625" s="2" t="s">
        <v>320</v>
      </c>
      <c r="F625" s="7">
        <v>1698</v>
      </c>
      <c r="H625" s="2" t="s">
        <v>1146</v>
      </c>
      <c r="K625" s="8">
        <v>400000</v>
      </c>
    </row>
    <row r="626" spans="1:11" x14ac:dyDescent="0.2">
      <c r="A626" s="5" t="s">
        <v>433</v>
      </c>
      <c r="J626" s="8">
        <v>400000</v>
      </c>
      <c r="K626" s="8">
        <v>400000</v>
      </c>
    </row>
    <row r="629" spans="1:11" x14ac:dyDescent="0.2">
      <c r="A629" s="5" t="s">
        <v>434</v>
      </c>
      <c r="D629" s="4" t="s">
        <v>294</v>
      </c>
      <c r="E629" s="5" t="s">
        <v>1180</v>
      </c>
    </row>
    <row r="630" spans="1:11" x14ac:dyDescent="0.2">
      <c r="A630" s="1" t="s">
        <v>107</v>
      </c>
      <c r="B630" s="1" t="s">
        <v>108</v>
      </c>
      <c r="D630" s="278" t="s">
        <v>277</v>
      </c>
      <c r="E630" s="1" t="s">
        <v>84</v>
      </c>
      <c r="F630" s="268" t="s">
        <v>278</v>
      </c>
      <c r="G630" s="1" t="s">
        <v>201</v>
      </c>
      <c r="H630" s="1" t="s">
        <v>267</v>
      </c>
      <c r="J630" s="268" t="s">
        <v>279</v>
      </c>
      <c r="K630" s="268" t="s">
        <v>280</v>
      </c>
    </row>
    <row r="633" spans="1:11" x14ac:dyDescent="0.2">
      <c r="A633" s="2" t="s">
        <v>9</v>
      </c>
      <c r="B633" s="2" t="s">
        <v>10</v>
      </c>
      <c r="H633" s="2" t="s">
        <v>1293</v>
      </c>
      <c r="J633" s="8">
        <v>4580000</v>
      </c>
    </row>
    <row r="634" spans="1:11" x14ac:dyDescent="0.2">
      <c r="A634" s="2" t="s">
        <v>9</v>
      </c>
      <c r="B634" s="2" t="s">
        <v>10</v>
      </c>
      <c r="H634" s="2" t="s">
        <v>1293</v>
      </c>
      <c r="J634" s="8">
        <v>50000</v>
      </c>
    </row>
    <row r="635" spans="1:11" x14ac:dyDescent="0.2">
      <c r="A635" s="2" t="s">
        <v>9</v>
      </c>
      <c r="B635" s="2" t="s">
        <v>10</v>
      </c>
      <c r="H635" s="2" t="s">
        <v>1293</v>
      </c>
      <c r="J635" s="8">
        <v>50000</v>
      </c>
    </row>
    <row r="636" spans="1:11" x14ac:dyDescent="0.2">
      <c r="A636" s="2" t="s">
        <v>9</v>
      </c>
      <c r="B636" s="2" t="s">
        <v>10</v>
      </c>
      <c r="H636" s="2" t="s">
        <v>1293</v>
      </c>
      <c r="J636" s="8">
        <v>10000</v>
      </c>
    </row>
    <row r="637" spans="1:11" x14ac:dyDescent="0.2">
      <c r="A637" s="2" t="s">
        <v>9</v>
      </c>
      <c r="B637" s="2" t="s">
        <v>10</v>
      </c>
      <c r="H637" s="2" t="s">
        <v>1293</v>
      </c>
      <c r="J637" s="8">
        <v>20000</v>
      </c>
    </row>
    <row r="638" spans="1:11" x14ac:dyDescent="0.2">
      <c r="A638" s="2" t="s">
        <v>9</v>
      </c>
      <c r="B638" s="2" t="s">
        <v>10</v>
      </c>
      <c r="H638" s="2" t="s">
        <v>1293</v>
      </c>
      <c r="J638" s="8">
        <v>10000</v>
      </c>
    </row>
    <row r="639" spans="1:11" x14ac:dyDescent="0.2">
      <c r="A639" s="2" t="s">
        <v>300</v>
      </c>
      <c r="B639" s="2" t="s">
        <v>77</v>
      </c>
      <c r="D639" s="2" t="s">
        <v>202</v>
      </c>
      <c r="H639" s="2" t="s">
        <v>1293</v>
      </c>
      <c r="K639" s="8">
        <v>4720000</v>
      </c>
    </row>
    <row r="640" spans="1:11" x14ac:dyDescent="0.2">
      <c r="A640" s="5" t="s">
        <v>435</v>
      </c>
      <c r="J640" s="8">
        <v>4720000</v>
      </c>
      <c r="K640" s="8">
        <v>4720000</v>
      </c>
    </row>
    <row r="643" spans="1:11" x14ac:dyDescent="0.2">
      <c r="A643" s="5" t="s">
        <v>445</v>
      </c>
      <c r="D643" s="4" t="s">
        <v>294</v>
      </c>
      <c r="E643" s="5" t="s">
        <v>1180</v>
      </c>
    </row>
    <row r="644" spans="1:11" x14ac:dyDescent="0.2">
      <c r="A644" s="1" t="s">
        <v>107</v>
      </c>
      <c r="B644" s="1" t="s">
        <v>108</v>
      </c>
      <c r="D644" s="278" t="s">
        <v>277</v>
      </c>
      <c r="E644" s="1" t="s">
        <v>84</v>
      </c>
      <c r="F644" s="268" t="s">
        <v>278</v>
      </c>
      <c r="G644" s="1" t="s">
        <v>201</v>
      </c>
      <c r="H644" s="1" t="s">
        <v>267</v>
      </c>
      <c r="J644" s="268" t="s">
        <v>279</v>
      </c>
      <c r="K644" s="268" t="s">
        <v>280</v>
      </c>
    </row>
    <row r="647" spans="1:11" x14ac:dyDescent="0.2">
      <c r="A647" s="2" t="s">
        <v>11</v>
      </c>
      <c r="B647" s="2" t="s">
        <v>12</v>
      </c>
      <c r="H647" s="2" t="s">
        <v>1294</v>
      </c>
      <c r="J647" s="8">
        <v>97000</v>
      </c>
    </row>
    <row r="648" spans="1:11" x14ac:dyDescent="0.2">
      <c r="A648" s="2" t="s">
        <v>300</v>
      </c>
      <c r="B648" s="2" t="s">
        <v>77</v>
      </c>
      <c r="D648" s="2" t="s">
        <v>202</v>
      </c>
      <c r="H648" s="2" t="s">
        <v>1294</v>
      </c>
      <c r="K648" s="8">
        <v>97000</v>
      </c>
    </row>
    <row r="649" spans="1:11" x14ac:dyDescent="0.2">
      <c r="A649" s="5" t="s">
        <v>446</v>
      </c>
      <c r="J649" s="8">
        <v>97000</v>
      </c>
      <c r="K649" s="8">
        <v>97000</v>
      </c>
    </row>
    <row r="652" spans="1:11" x14ac:dyDescent="0.2">
      <c r="A652" s="5" t="s">
        <v>426</v>
      </c>
      <c r="D652" s="4" t="s">
        <v>308</v>
      </c>
      <c r="E652" s="5" t="s">
        <v>489</v>
      </c>
    </row>
    <row r="653" spans="1:11" x14ac:dyDescent="0.2">
      <c r="A653" s="1" t="s">
        <v>107</v>
      </c>
      <c r="B653" s="1" t="s">
        <v>108</v>
      </c>
      <c r="D653" s="278" t="s">
        <v>277</v>
      </c>
      <c r="E653" s="1" t="s">
        <v>84</v>
      </c>
      <c r="F653" s="268" t="s">
        <v>278</v>
      </c>
      <c r="G653" s="1" t="s">
        <v>201</v>
      </c>
      <c r="H653" s="1" t="s">
        <v>267</v>
      </c>
      <c r="J653" s="268" t="s">
        <v>279</v>
      </c>
      <c r="K653" s="268" t="s">
        <v>280</v>
      </c>
    </row>
    <row r="656" spans="1:11" x14ac:dyDescent="0.2">
      <c r="A656" s="2" t="s">
        <v>41</v>
      </c>
      <c r="B656" s="2" t="s">
        <v>42</v>
      </c>
      <c r="H656" s="2" t="s">
        <v>1295</v>
      </c>
      <c r="J656" s="8">
        <v>1662781</v>
      </c>
    </row>
    <row r="657" spans="1:11" x14ac:dyDescent="0.2">
      <c r="A657" s="2" t="s">
        <v>43</v>
      </c>
      <c r="B657" s="2" t="s">
        <v>44</v>
      </c>
      <c r="H657" s="2" t="s">
        <v>1295</v>
      </c>
      <c r="J657" s="8">
        <v>366318</v>
      </c>
    </row>
    <row r="658" spans="1:11" x14ac:dyDescent="0.2">
      <c r="A658" s="2" t="s">
        <v>45</v>
      </c>
      <c r="B658" s="2" t="s">
        <v>46</v>
      </c>
      <c r="H658" s="2" t="s">
        <v>1295</v>
      </c>
      <c r="J658" s="8">
        <v>146835</v>
      </c>
    </row>
    <row r="659" spans="1:11" x14ac:dyDescent="0.2">
      <c r="A659" s="2" t="s">
        <v>49</v>
      </c>
      <c r="B659" s="2" t="s">
        <v>50</v>
      </c>
      <c r="H659" s="2" t="s">
        <v>1295</v>
      </c>
      <c r="J659" s="8">
        <v>413384</v>
      </c>
    </row>
    <row r="660" spans="1:11" x14ac:dyDescent="0.2">
      <c r="A660" s="2" t="s">
        <v>47</v>
      </c>
      <c r="B660" s="2" t="s">
        <v>48</v>
      </c>
      <c r="H660" s="2" t="s">
        <v>1295</v>
      </c>
      <c r="J660" s="8">
        <v>38755</v>
      </c>
    </row>
    <row r="661" spans="1:11" x14ac:dyDescent="0.2">
      <c r="A661" s="2" t="s">
        <v>281</v>
      </c>
      <c r="B661" s="2" t="s">
        <v>137</v>
      </c>
      <c r="F661" s="7">
        <v>1758</v>
      </c>
      <c r="H661" s="2" t="s">
        <v>1295</v>
      </c>
      <c r="K661" s="8">
        <v>2628073</v>
      </c>
    </row>
    <row r="662" spans="1:11" x14ac:dyDescent="0.2">
      <c r="A662" s="5" t="s">
        <v>429</v>
      </c>
      <c r="J662" s="8">
        <v>2628073</v>
      </c>
      <c r="K662" s="8">
        <v>2628073</v>
      </c>
    </row>
    <row r="665" spans="1:11" x14ac:dyDescent="0.2">
      <c r="A665" s="5" t="s">
        <v>430</v>
      </c>
      <c r="D665" s="4" t="s">
        <v>308</v>
      </c>
      <c r="E665" s="5" t="s">
        <v>489</v>
      </c>
    </row>
    <row r="666" spans="1:11" x14ac:dyDescent="0.2">
      <c r="A666" s="1" t="s">
        <v>107</v>
      </c>
      <c r="B666" s="1" t="s">
        <v>108</v>
      </c>
      <c r="D666" s="278" t="s">
        <v>277</v>
      </c>
      <c r="E666" s="1" t="s">
        <v>84</v>
      </c>
      <c r="F666" s="268" t="s">
        <v>278</v>
      </c>
      <c r="G666" s="1" t="s">
        <v>201</v>
      </c>
      <c r="H666" s="1" t="s">
        <v>267</v>
      </c>
      <c r="J666" s="268" t="s">
        <v>279</v>
      </c>
      <c r="K666" s="268" t="s">
        <v>280</v>
      </c>
    </row>
    <row r="669" spans="1:11" x14ac:dyDescent="0.2">
      <c r="A669" s="2" t="s">
        <v>15</v>
      </c>
      <c r="B669" s="2" t="s">
        <v>16</v>
      </c>
      <c r="E669" s="2" t="s">
        <v>320</v>
      </c>
      <c r="F669" s="7">
        <v>1759</v>
      </c>
      <c r="H669" s="2" t="s">
        <v>1296</v>
      </c>
      <c r="J669" s="8">
        <v>2000000</v>
      </c>
    </row>
    <row r="670" spans="1:11" x14ac:dyDescent="0.2">
      <c r="A670" s="2" t="s">
        <v>281</v>
      </c>
      <c r="B670" s="2" t="s">
        <v>137</v>
      </c>
      <c r="F670" s="7">
        <v>1759</v>
      </c>
      <c r="H670" s="2" t="s">
        <v>1296</v>
      </c>
      <c r="K670" s="8">
        <v>2000000</v>
      </c>
    </row>
    <row r="671" spans="1:11" x14ac:dyDescent="0.2">
      <c r="A671" s="5" t="s">
        <v>431</v>
      </c>
      <c r="J671" s="8">
        <v>2000000</v>
      </c>
      <c r="K671" s="8">
        <v>2000000</v>
      </c>
    </row>
    <row r="674" spans="1:11" x14ac:dyDescent="0.2">
      <c r="A674" s="5" t="s">
        <v>436</v>
      </c>
      <c r="D674" s="4" t="s">
        <v>275</v>
      </c>
      <c r="E674" s="5" t="s">
        <v>489</v>
      </c>
    </row>
    <row r="675" spans="1:11" x14ac:dyDescent="0.2">
      <c r="A675" s="1" t="s">
        <v>107</v>
      </c>
      <c r="B675" s="1" t="s">
        <v>108</v>
      </c>
      <c r="D675" s="278" t="s">
        <v>277</v>
      </c>
      <c r="E675" s="1" t="s">
        <v>84</v>
      </c>
      <c r="F675" s="268" t="s">
        <v>278</v>
      </c>
      <c r="G675" s="1" t="s">
        <v>201</v>
      </c>
      <c r="H675" s="1" t="s">
        <v>267</v>
      </c>
      <c r="J675" s="268" t="s">
        <v>279</v>
      </c>
      <c r="K675" s="268" t="s">
        <v>280</v>
      </c>
    </row>
    <row r="678" spans="1:11" x14ac:dyDescent="0.2">
      <c r="A678" s="2" t="s">
        <v>37</v>
      </c>
      <c r="B678" s="2" t="s">
        <v>38</v>
      </c>
      <c r="E678" s="2" t="s">
        <v>376</v>
      </c>
      <c r="F678" s="7">
        <v>20</v>
      </c>
      <c r="H678" s="2" t="s">
        <v>1297</v>
      </c>
      <c r="J678" s="8">
        <v>120000</v>
      </c>
    </row>
    <row r="679" spans="1:11" x14ac:dyDescent="0.2">
      <c r="A679" s="2" t="s">
        <v>397</v>
      </c>
      <c r="B679" s="2" t="s">
        <v>74</v>
      </c>
      <c r="D679" s="2" t="s">
        <v>203</v>
      </c>
      <c r="H679" s="2" t="s">
        <v>1298</v>
      </c>
      <c r="J679" s="8">
        <v>16100</v>
      </c>
    </row>
    <row r="680" spans="1:11" x14ac:dyDescent="0.2">
      <c r="A680" s="2" t="s">
        <v>403</v>
      </c>
      <c r="B680" s="2" t="s">
        <v>75</v>
      </c>
      <c r="D680" s="2" t="s">
        <v>203</v>
      </c>
      <c r="H680" s="2" t="s">
        <v>1299</v>
      </c>
      <c r="J680" s="8">
        <v>360000</v>
      </c>
    </row>
    <row r="681" spans="1:11" x14ac:dyDescent="0.2">
      <c r="A681" s="2" t="s">
        <v>35</v>
      </c>
      <c r="B681" s="2" t="s">
        <v>36</v>
      </c>
      <c r="E681" s="2" t="s">
        <v>310</v>
      </c>
      <c r="F681" s="7">
        <v>3056</v>
      </c>
      <c r="H681" s="2" t="s">
        <v>1300</v>
      </c>
      <c r="J681" s="8">
        <v>315350</v>
      </c>
    </row>
    <row r="682" spans="1:11" x14ac:dyDescent="0.2">
      <c r="A682" s="2" t="s">
        <v>37</v>
      </c>
      <c r="B682" s="2" t="s">
        <v>38</v>
      </c>
      <c r="E682" s="2" t="s">
        <v>376</v>
      </c>
      <c r="F682" s="7">
        <v>15</v>
      </c>
      <c r="H682" s="2" t="s">
        <v>1301</v>
      </c>
      <c r="J682" s="8">
        <v>49000</v>
      </c>
    </row>
    <row r="683" spans="1:11" x14ac:dyDescent="0.2">
      <c r="A683" s="2" t="s">
        <v>37</v>
      </c>
      <c r="B683" s="2" t="s">
        <v>38</v>
      </c>
      <c r="E683" s="2" t="s">
        <v>376</v>
      </c>
      <c r="F683" s="7">
        <v>23</v>
      </c>
      <c r="H683" s="2" t="s">
        <v>1302</v>
      </c>
      <c r="J683" s="8">
        <v>76230</v>
      </c>
    </row>
    <row r="684" spans="1:11" x14ac:dyDescent="0.2">
      <c r="A684" s="2" t="s">
        <v>37</v>
      </c>
      <c r="B684" s="2" t="s">
        <v>38</v>
      </c>
      <c r="E684" s="2" t="s">
        <v>376</v>
      </c>
      <c r="F684" s="7">
        <v>14</v>
      </c>
      <c r="H684" s="2" t="s">
        <v>1303</v>
      </c>
      <c r="J684" s="8">
        <v>131310</v>
      </c>
    </row>
    <row r="685" spans="1:11" x14ac:dyDescent="0.2">
      <c r="A685" s="2" t="s">
        <v>394</v>
      </c>
      <c r="B685" s="2" t="s">
        <v>119</v>
      </c>
      <c r="D685" s="2" t="s">
        <v>203</v>
      </c>
      <c r="H685" s="2" t="s">
        <v>1304</v>
      </c>
      <c r="J685" s="8">
        <v>32150</v>
      </c>
    </row>
    <row r="686" spans="1:11" x14ac:dyDescent="0.2">
      <c r="A686" s="2" t="s">
        <v>397</v>
      </c>
      <c r="B686" s="2" t="s">
        <v>74</v>
      </c>
      <c r="D686" s="2" t="s">
        <v>203</v>
      </c>
      <c r="H686" s="2" t="s">
        <v>1305</v>
      </c>
      <c r="J686" s="8">
        <v>92710</v>
      </c>
    </row>
    <row r="687" spans="1:11" x14ac:dyDescent="0.2">
      <c r="A687" s="2" t="s">
        <v>403</v>
      </c>
      <c r="B687" s="2" t="s">
        <v>75</v>
      </c>
      <c r="D687" s="2" t="s">
        <v>203</v>
      </c>
      <c r="H687" s="2" t="s">
        <v>1306</v>
      </c>
      <c r="J687" s="8">
        <v>35000</v>
      </c>
    </row>
    <row r="688" spans="1:11" x14ac:dyDescent="0.2">
      <c r="A688" s="2" t="s">
        <v>15</v>
      </c>
      <c r="B688" s="2" t="s">
        <v>16</v>
      </c>
      <c r="E688" s="2" t="s">
        <v>320</v>
      </c>
      <c r="F688" s="7">
        <v>1697</v>
      </c>
      <c r="H688" s="2" t="s">
        <v>1149</v>
      </c>
      <c r="K688" s="8">
        <v>1227850</v>
      </c>
    </row>
    <row r="689" spans="1:11" x14ac:dyDescent="0.2">
      <c r="A689" s="5" t="s">
        <v>437</v>
      </c>
      <c r="J689" s="8">
        <v>1227850</v>
      </c>
      <c r="K689" s="8">
        <v>1227850</v>
      </c>
    </row>
    <row r="692" spans="1:11" x14ac:dyDescent="0.2">
      <c r="A692" s="5" t="s">
        <v>438</v>
      </c>
      <c r="D692" s="4" t="s">
        <v>308</v>
      </c>
      <c r="E692" s="5" t="s">
        <v>489</v>
      </c>
    </row>
    <row r="693" spans="1:11" x14ac:dyDescent="0.2">
      <c r="A693" s="1" t="s">
        <v>107</v>
      </c>
      <c r="B693" s="1" t="s">
        <v>108</v>
      </c>
      <c r="D693" s="278" t="s">
        <v>277</v>
      </c>
      <c r="E693" s="1" t="s">
        <v>84</v>
      </c>
      <c r="F693" s="268" t="s">
        <v>278</v>
      </c>
      <c r="G693" s="1" t="s">
        <v>201</v>
      </c>
      <c r="H693" s="1" t="s">
        <v>267</v>
      </c>
      <c r="J693" s="268" t="s">
        <v>279</v>
      </c>
      <c r="K693" s="268" t="s">
        <v>280</v>
      </c>
    </row>
    <row r="696" spans="1:11" x14ac:dyDescent="0.2">
      <c r="A696" s="2" t="s">
        <v>35</v>
      </c>
      <c r="B696" s="2" t="s">
        <v>36</v>
      </c>
      <c r="E696" s="2" t="s">
        <v>310</v>
      </c>
      <c r="F696" s="7">
        <v>229</v>
      </c>
      <c r="H696" s="2" t="s">
        <v>1307</v>
      </c>
      <c r="J696" s="8">
        <v>3808000</v>
      </c>
    </row>
    <row r="697" spans="1:11" x14ac:dyDescent="0.2">
      <c r="A697" s="2" t="s">
        <v>9</v>
      </c>
      <c r="B697" s="2" t="s">
        <v>10</v>
      </c>
      <c r="F697" s="7">
        <v>4532039</v>
      </c>
      <c r="H697" s="2" t="s">
        <v>1307</v>
      </c>
      <c r="K697" s="8">
        <v>3808000</v>
      </c>
    </row>
    <row r="698" spans="1:11" x14ac:dyDescent="0.2">
      <c r="A698" s="5" t="s">
        <v>439</v>
      </c>
      <c r="J698" s="8">
        <v>3808000</v>
      </c>
      <c r="K698" s="8">
        <v>3808000</v>
      </c>
    </row>
    <row r="701" spans="1:11" x14ac:dyDescent="0.2">
      <c r="A701" s="5" t="s">
        <v>440</v>
      </c>
      <c r="D701" s="4" t="s">
        <v>294</v>
      </c>
      <c r="E701" s="5" t="s">
        <v>489</v>
      </c>
    </row>
    <row r="702" spans="1:11" x14ac:dyDescent="0.2">
      <c r="A702" s="1" t="s">
        <v>107</v>
      </c>
      <c r="B702" s="1" t="s">
        <v>108</v>
      </c>
      <c r="D702" s="278" t="s">
        <v>277</v>
      </c>
      <c r="E702" s="1" t="s">
        <v>84</v>
      </c>
      <c r="F702" s="268" t="s">
        <v>278</v>
      </c>
      <c r="G702" s="1" t="s">
        <v>201</v>
      </c>
      <c r="H702" s="1" t="s">
        <v>267</v>
      </c>
      <c r="J702" s="268" t="s">
        <v>279</v>
      </c>
      <c r="K702" s="268" t="s">
        <v>280</v>
      </c>
    </row>
    <row r="705" spans="1:11" x14ac:dyDescent="0.2">
      <c r="A705" s="2" t="s">
        <v>9</v>
      </c>
      <c r="B705" s="2" t="s">
        <v>10</v>
      </c>
      <c r="F705" s="7">
        <v>28010</v>
      </c>
      <c r="H705" s="2" t="s">
        <v>1308</v>
      </c>
      <c r="J705" s="8">
        <v>25000</v>
      </c>
    </row>
    <row r="706" spans="1:11" x14ac:dyDescent="0.2">
      <c r="A706" s="2" t="s">
        <v>295</v>
      </c>
      <c r="B706" s="2" t="s">
        <v>76</v>
      </c>
      <c r="D706" s="2" t="s">
        <v>202</v>
      </c>
      <c r="H706" s="2" t="s">
        <v>1308</v>
      </c>
      <c r="K706" s="8">
        <v>25000</v>
      </c>
    </row>
    <row r="707" spans="1:11" x14ac:dyDescent="0.2">
      <c r="A707" s="5" t="s">
        <v>442</v>
      </c>
      <c r="J707" s="8">
        <v>25000</v>
      </c>
      <c r="K707" s="8">
        <v>25000</v>
      </c>
    </row>
    <row r="710" spans="1:11" x14ac:dyDescent="0.2">
      <c r="A710" s="5" t="s">
        <v>443</v>
      </c>
      <c r="D710" s="4" t="s">
        <v>294</v>
      </c>
      <c r="E710" s="5" t="s">
        <v>489</v>
      </c>
    </row>
    <row r="711" spans="1:11" x14ac:dyDescent="0.2">
      <c r="A711" s="1" t="s">
        <v>107</v>
      </c>
      <c r="B711" s="1" t="s">
        <v>108</v>
      </c>
      <c r="D711" s="278" t="s">
        <v>277</v>
      </c>
      <c r="E711" s="1" t="s">
        <v>84</v>
      </c>
      <c r="F711" s="268" t="s">
        <v>278</v>
      </c>
      <c r="G711" s="1" t="s">
        <v>201</v>
      </c>
      <c r="H711" s="1" t="s">
        <v>267</v>
      </c>
      <c r="J711" s="268" t="s">
        <v>279</v>
      </c>
      <c r="K711" s="268" t="s">
        <v>280</v>
      </c>
    </row>
    <row r="714" spans="1:11" x14ac:dyDescent="0.2">
      <c r="A714" s="2" t="s">
        <v>9</v>
      </c>
      <c r="B714" s="2" t="s">
        <v>10</v>
      </c>
      <c r="H714" s="2" t="s">
        <v>1309</v>
      </c>
      <c r="J714" s="8">
        <v>20000</v>
      </c>
    </row>
    <row r="715" spans="1:11" x14ac:dyDescent="0.2">
      <c r="A715" s="2" t="s">
        <v>295</v>
      </c>
      <c r="B715" s="2" t="s">
        <v>76</v>
      </c>
      <c r="D715" s="2" t="s">
        <v>202</v>
      </c>
      <c r="H715" s="2" t="s">
        <v>1309</v>
      </c>
      <c r="K715" s="8">
        <v>20000</v>
      </c>
    </row>
    <row r="716" spans="1:11" x14ac:dyDescent="0.2">
      <c r="A716" s="5" t="s">
        <v>444</v>
      </c>
      <c r="J716" s="8">
        <v>20000</v>
      </c>
      <c r="K716" s="8">
        <v>20000</v>
      </c>
    </row>
    <row r="719" spans="1:11" x14ac:dyDescent="0.2">
      <c r="A719" s="5" t="s">
        <v>447</v>
      </c>
      <c r="D719" s="4" t="s">
        <v>294</v>
      </c>
      <c r="E719" s="5" t="s">
        <v>489</v>
      </c>
    </row>
    <row r="720" spans="1:11" x14ac:dyDescent="0.2">
      <c r="A720" s="1" t="s">
        <v>107</v>
      </c>
      <c r="B720" s="1" t="s">
        <v>108</v>
      </c>
      <c r="D720" s="278" t="s">
        <v>277</v>
      </c>
      <c r="E720" s="1" t="s">
        <v>84</v>
      </c>
      <c r="F720" s="268" t="s">
        <v>278</v>
      </c>
      <c r="G720" s="1" t="s">
        <v>201</v>
      </c>
      <c r="H720" s="1" t="s">
        <v>267</v>
      </c>
      <c r="J720" s="268" t="s">
        <v>279</v>
      </c>
      <c r="K720" s="268" t="s">
        <v>280</v>
      </c>
    </row>
    <row r="723" spans="1:11" x14ac:dyDescent="0.2">
      <c r="A723" s="2" t="s">
        <v>11</v>
      </c>
      <c r="B723" s="2" t="s">
        <v>12</v>
      </c>
      <c r="H723" s="2" t="s">
        <v>1294</v>
      </c>
      <c r="J723" s="8">
        <v>140000</v>
      </c>
    </row>
    <row r="724" spans="1:11" x14ac:dyDescent="0.2">
      <c r="A724" s="2" t="s">
        <v>300</v>
      </c>
      <c r="B724" s="2" t="s">
        <v>77</v>
      </c>
      <c r="D724" s="2" t="s">
        <v>202</v>
      </c>
      <c r="H724" s="2" t="s">
        <v>1294</v>
      </c>
      <c r="K724" s="8">
        <v>140000</v>
      </c>
    </row>
    <row r="725" spans="1:11" x14ac:dyDescent="0.2">
      <c r="A725" s="5" t="s">
        <v>448</v>
      </c>
      <c r="J725" s="8">
        <v>140000</v>
      </c>
      <c r="K725" s="8">
        <v>140000</v>
      </c>
    </row>
    <row r="728" spans="1:11" x14ac:dyDescent="0.2">
      <c r="A728" s="5" t="s">
        <v>453</v>
      </c>
      <c r="D728" s="4" t="s">
        <v>308</v>
      </c>
      <c r="E728" s="5" t="s">
        <v>521</v>
      </c>
    </row>
    <row r="729" spans="1:11" x14ac:dyDescent="0.2">
      <c r="A729" s="1" t="s">
        <v>107</v>
      </c>
      <c r="B729" s="1" t="s">
        <v>108</v>
      </c>
      <c r="D729" s="278" t="s">
        <v>277</v>
      </c>
      <c r="E729" s="1" t="s">
        <v>84</v>
      </c>
      <c r="F729" s="268" t="s">
        <v>278</v>
      </c>
      <c r="G729" s="1" t="s">
        <v>201</v>
      </c>
      <c r="H729" s="1" t="s">
        <v>267</v>
      </c>
      <c r="J729" s="268" t="s">
        <v>279</v>
      </c>
      <c r="K729" s="268" t="s">
        <v>280</v>
      </c>
    </row>
    <row r="732" spans="1:11" x14ac:dyDescent="0.2">
      <c r="A732" s="2" t="s">
        <v>35</v>
      </c>
      <c r="B732" s="2" t="s">
        <v>36</v>
      </c>
      <c r="E732" s="2" t="s">
        <v>310</v>
      </c>
      <c r="F732" s="7">
        <v>7254366</v>
      </c>
      <c r="H732" s="2" t="s">
        <v>1310</v>
      </c>
      <c r="J732" s="8">
        <v>1000000</v>
      </c>
    </row>
    <row r="733" spans="1:11" x14ac:dyDescent="0.2">
      <c r="A733" s="2" t="s">
        <v>15</v>
      </c>
      <c r="B733" s="2" t="s">
        <v>16</v>
      </c>
      <c r="E733" s="2" t="s">
        <v>320</v>
      </c>
      <c r="F733" s="7">
        <v>1735</v>
      </c>
      <c r="H733" s="2" t="s">
        <v>1148</v>
      </c>
      <c r="K733" s="8">
        <v>1000000</v>
      </c>
    </row>
    <row r="734" spans="1:11" x14ac:dyDescent="0.2">
      <c r="A734" s="5" t="s">
        <v>454</v>
      </c>
      <c r="J734" s="8">
        <v>1000000</v>
      </c>
      <c r="K734" s="8">
        <v>1000000</v>
      </c>
    </row>
    <row r="737" spans="1:11" x14ac:dyDescent="0.2">
      <c r="A737" s="5" t="s">
        <v>455</v>
      </c>
      <c r="D737" s="4" t="s">
        <v>275</v>
      </c>
      <c r="E737" s="5" t="s">
        <v>521</v>
      </c>
    </row>
    <row r="738" spans="1:11" x14ac:dyDescent="0.2">
      <c r="A738" s="1" t="s">
        <v>107</v>
      </c>
      <c r="B738" s="1" t="s">
        <v>108</v>
      </c>
      <c r="D738" s="278" t="s">
        <v>277</v>
      </c>
      <c r="E738" s="1" t="s">
        <v>84</v>
      </c>
      <c r="F738" s="268" t="s">
        <v>278</v>
      </c>
      <c r="G738" s="1" t="s">
        <v>201</v>
      </c>
      <c r="H738" s="1" t="s">
        <v>267</v>
      </c>
      <c r="J738" s="268" t="s">
        <v>279</v>
      </c>
      <c r="K738" s="268" t="s">
        <v>280</v>
      </c>
    </row>
    <row r="741" spans="1:11" x14ac:dyDescent="0.2">
      <c r="A741" s="2" t="s">
        <v>53</v>
      </c>
      <c r="B741" s="2" t="s">
        <v>54</v>
      </c>
      <c r="H741" s="2" t="s">
        <v>1311</v>
      </c>
      <c r="J741" s="8">
        <v>1115576</v>
      </c>
    </row>
    <row r="742" spans="1:11" x14ac:dyDescent="0.2">
      <c r="A742" s="2" t="s">
        <v>55</v>
      </c>
      <c r="B742" s="2" t="s">
        <v>56</v>
      </c>
      <c r="H742" s="2" t="s">
        <v>1311</v>
      </c>
      <c r="J742" s="8">
        <v>218258</v>
      </c>
    </row>
    <row r="743" spans="1:11" x14ac:dyDescent="0.2">
      <c r="A743" s="2" t="s">
        <v>15</v>
      </c>
      <c r="B743" s="2" t="s">
        <v>16</v>
      </c>
      <c r="E743" s="2" t="s">
        <v>320</v>
      </c>
      <c r="F743" s="7">
        <v>1729</v>
      </c>
      <c r="H743" s="2" t="s">
        <v>1147</v>
      </c>
      <c r="K743" s="8">
        <v>1333834</v>
      </c>
    </row>
    <row r="744" spans="1:11" x14ac:dyDescent="0.2">
      <c r="A744" s="5" t="s">
        <v>456</v>
      </c>
      <c r="J744" s="8">
        <v>1333834</v>
      </c>
      <c r="K744" s="8">
        <v>1333834</v>
      </c>
    </row>
    <row r="747" spans="1:11" x14ac:dyDescent="0.2">
      <c r="A747" s="5" t="s">
        <v>457</v>
      </c>
      <c r="D747" s="4" t="s">
        <v>275</v>
      </c>
      <c r="E747" s="5" t="s">
        <v>521</v>
      </c>
    </row>
    <row r="748" spans="1:11" x14ac:dyDescent="0.2">
      <c r="A748" s="1" t="s">
        <v>107</v>
      </c>
      <c r="B748" s="1" t="s">
        <v>108</v>
      </c>
      <c r="D748" s="278" t="s">
        <v>277</v>
      </c>
      <c r="E748" s="1" t="s">
        <v>84</v>
      </c>
      <c r="F748" s="268" t="s">
        <v>278</v>
      </c>
      <c r="G748" s="1" t="s">
        <v>201</v>
      </c>
      <c r="H748" s="1" t="s">
        <v>267</v>
      </c>
      <c r="J748" s="268" t="s">
        <v>279</v>
      </c>
      <c r="K748" s="268" t="s">
        <v>280</v>
      </c>
    </row>
    <row r="751" spans="1:11" x14ac:dyDescent="0.2">
      <c r="A751" s="2" t="s">
        <v>35</v>
      </c>
      <c r="B751" s="2" t="s">
        <v>36</v>
      </c>
      <c r="E751" s="2" t="s">
        <v>310</v>
      </c>
      <c r="F751" s="7">
        <v>7254387</v>
      </c>
      <c r="H751" s="2" t="s">
        <v>1312</v>
      </c>
      <c r="J751" s="8">
        <v>1138900</v>
      </c>
    </row>
    <row r="752" spans="1:11" x14ac:dyDescent="0.2">
      <c r="A752" s="2" t="s">
        <v>35</v>
      </c>
      <c r="B752" s="2" t="s">
        <v>36</v>
      </c>
      <c r="E752" s="2" t="s">
        <v>310</v>
      </c>
      <c r="F752" s="7">
        <v>7254426</v>
      </c>
      <c r="H752" s="2" t="s">
        <v>1313</v>
      </c>
      <c r="J752" s="8">
        <v>456600</v>
      </c>
    </row>
    <row r="753" spans="1:11" x14ac:dyDescent="0.2">
      <c r="A753" s="2" t="s">
        <v>35</v>
      </c>
      <c r="B753" s="2" t="s">
        <v>36</v>
      </c>
      <c r="E753" s="2" t="s">
        <v>310</v>
      </c>
      <c r="F753" s="7">
        <v>7254387</v>
      </c>
      <c r="H753" s="2" t="s">
        <v>1312</v>
      </c>
      <c r="J753" s="8">
        <v>303100</v>
      </c>
    </row>
    <row r="754" spans="1:11" x14ac:dyDescent="0.2">
      <c r="A754" s="2" t="s">
        <v>15</v>
      </c>
      <c r="B754" s="2" t="s">
        <v>16</v>
      </c>
      <c r="E754" s="2" t="s">
        <v>320</v>
      </c>
      <c r="F754" s="7">
        <v>4532009</v>
      </c>
      <c r="H754" s="2" t="s">
        <v>1314</v>
      </c>
      <c r="K754" s="8">
        <v>1898600</v>
      </c>
    </row>
    <row r="755" spans="1:11" x14ac:dyDescent="0.2">
      <c r="A755" s="5" t="s">
        <v>458</v>
      </c>
      <c r="J755" s="8">
        <v>1898600</v>
      </c>
      <c r="K755" s="8">
        <v>1898600</v>
      </c>
    </row>
    <row r="758" spans="1:11" x14ac:dyDescent="0.2">
      <c r="A758" s="5" t="s">
        <v>459</v>
      </c>
      <c r="D758" s="4" t="s">
        <v>275</v>
      </c>
      <c r="E758" s="5" t="s">
        <v>521</v>
      </c>
    </row>
    <row r="759" spans="1:11" x14ac:dyDescent="0.2">
      <c r="A759" s="1" t="s">
        <v>107</v>
      </c>
      <c r="B759" s="1" t="s">
        <v>108</v>
      </c>
      <c r="D759" s="278" t="s">
        <v>277</v>
      </c>
      <c r="E759" s="1" t="s">
        <v>84</v>
      </c>
      <c r="F759" s="268" t="s">
        <v>278</v>
      </c>
      <c r="G759" s="1" t="s">
        <v>201</v>
      </c>
      <c r="H759" s="1" t="s">
        <v>267</v>
      </c>
      <c r="J759" s="268" t="s">
        <v>279</v>
      </c>
      <c r="K759" s="268" t="s">
        <v>280</v>
      </c>
    </row>
    <row r="762" spans="1:11" x14ac:dyDescent="0.2">
      <c r="A762" s="2" t="s">
        <v>35</v>
      </c>
      <c r="B762" s="2" t="s">
        <v>36</v>
      </c>
      <c r="E762" s="2" t="s">
        <v>310</v>
      </c>
      <c r="F762" s="7">
        <v>7254359</v>
      </c>
      <c r="H762" s="2" t="s">
        <v>1315</v>
      </c>
      <c r="J762" s="8">
        <v>839600</v>
      </c>
    </row>
    <row r="763" spans="1:11" x14ac:dyDescent="0.2">
      <c r="A763" s="2" t="s">
        <v>15</v>
      </c>
      <c r="B763" s="2" t="s">
        <v>16</v>
      </c>
      <c r="E763" s="2" t="s">
        <v>320</v>
      </c>
      <c r="F763" s="7">
        <v>201730</v>
      </c>
      <c r="H763" s="2" t="s">
        <v>221</v>
      </c>
      <c r="K763" s="8">
        <v>614470</v>
      </c>
    </row>
    <row r="764" spans="1:11" x14ac:dyDescent="0.2">
      <c r="A764" s="2" t="s">
        <v>15</v>
      </c>
      <c r="B764" s="2" t="s">
        <v>16</v>
      </c>
      <c r="E764" s="2" t="s">
        <v>320</v>
      </c>
      <c r="F764" s="7">
        <v>201742</v>
      </c>
      <c r="H764" s="2" t="s">
        <v>246</v>
      </c>
      <c r="K764" s="8">
        <v>225130</v>
      </c>
    </row>
    <row r="765" spans="1:11" x14ac:dyDescent="0.2">
      <c r="A765" s="5" t="s">
        <v>460</v>
      </c>
      <c r="J765" s="8">
        <v>839600</v>
      </c>
      <c r="K765" s="8">
        <v>839600</v>
      </c>
    </row>
    <row r="768" spans="1:11" x14ac:dyDescent="0.2">
      <c r="A768" s="5" t="s">
        <v>461</v>
      </c>
      <c r="D768" s="4" t="s">
        <v>275</v>
      </c>
      <c r="E768" s="5" t="s">
        <v>521</v>
      </c>
    </row>
    <row r="769" spans="1:11" x14ac:dyDescent="0.2">
      <c r="A769" s="1" t="s">
        <v>107</v>
      </c>
      <c r="B769" s="1" t="s">
        <v>108</v>
      </c>
      <c r="D769" s="278" t="s">
        <v>277</v>
      </c>
      <c r="E769" s="1" t="s">
        <v>84</v>
      </c>
      <c r="F769" s="268" t="s">
        <v>278</v>
      </c>
      <c r="G769" s="1" t="s">
        <v>201</v>
      </c>
      <c r="H769" s="1" t="s">
        <v>267</v>
      </c>
      <c r="J769" s="268" t="s">
        <v>279</v>
      </c>
      <c r="K769" s="268" t="s">
        <v>280</v>
      </c>
    </row>
    <row r="772" spans="1:11" x14ac:dyDescent="0.2">
      <c r="A772" s="2" t="s">
        <v>522</v>
      </c>
      <c r="B772" s="2" t="s">
        <v>70</v>
      </c>
      <c r="D772" s="2" t="s">
        <v>203</v>
      </c>
      <c r="H772" s="2" t="s">
        <v>1316</v>
      </c>
      <c r="J772" s="8">
        <v>20986</v>
      </c>
    </row>
    <row r="773" spans="1:11" x14ac:dyDescent="0.2">
      <c r="A773" s="2" t="s">
        <v>35</v>
      </c>
      <c r="B773" s="2" t="s">
        <v>36</v>
      </c>
      <c r="E773" s="2" t="s">
        <v>310</v>
      </c>
      <c r="F773" s="7">
        <v>1480573</v>
      </c>
      <c r="H773" s="2" t="s">
        <v>1317</v>
      </c>
      <c r="J773" s="8">
        <v>49250</v>
      </c>
    </row>
    <row r="774" spans="1:11" x14ac:dyDescent="0.2">
      <c r="A774" s="2" t="s">
        <v>35</v>
      </c>
      <c r="B774" s="2" t="s">
        <v>36</v>
      </c>
      <c r="E774" s="2" t="s">
        <v>310</v>
      </c>
      <c r="F774" s="7">
        <v>1479579</v>
      </c>
      <c r="H774" s="2" t="s">
        <v>1318</v>
      </c>
      <c r="J774" s="8">
        <v>45860</v>
      </c>
    </row>
    <row r="775" spans="1:11" x14ac:dyDescent="0.2">
      <c r="A775" s="2" t="s">
        <v>35</v>
      </c>
      <c r="B775" s="2" t="s">
        <v>36</v>
      </c>
      <c r="E775" s="2" t="s">
        <v>310</v>
      </c>
      <c r="F775" s="7">
        <v>40960420</v>
      </c>
      <c r="H775" s="2" t="s">
        <v>1319</v>
      </c>
      <c r="J775" s="8">
        <v>10987</v>
      </c>
    </row>
    <row r="776" spans="1:11" x14ac:dyDescent="0.2">
      <c r="A776" s="2" t="s">
        <v>519</v>
      </c>
      <c r="B776" s="2" t="s">
        <v>68</v>
      </c>
      <c r="D776" s="2" t="s">
        <v>203</v>
      </c>
      <c r="H776" s="2" t="s">
        <v>1320</v>
      </c>
      <c r="J776" s="8">
        <v>1384013</v>
      </c>
    </row>
    <row r="777" spans="1:11" x14ac:dyDescent="0.2">
      <c r="A777" s="2" t="s">
        <v>403</v>
      </c>
      <c r="B777" s="2" t="s">
        <v>75</v>
      </c>
      <c r="D777" s="2" t="s">
        <v>203</v>
      </c>
      <c r="H777" s="2" t="s">
        <v>1321</v>
      </c>
      <c r="J777" s="8">
        <v>120</v>
      </c>
    </row>
    <row r="778" spans="1:11" x14ac:dyDescent="0.2">
      <c r="A778" s="2" t="s">
        <v>35</v>
      </c>
      <c r="B778" s="2" t="s">
        <v>36</v>
      </c>
      <c r="E778" s="2" t="s">
        <v>310</v>
      </c>
      <c r="F778" s="7">
        <v>18473908</v>
      </c>
      <c r="H778" s="2" t="s">
        <v>1322</v>
      </c>
      <c r="J778" s="8">
        <v>924112</v>
      </c>
    </row>
    <row r="779" spans="1:11" x14ac:dyDescent="0.2">
      <c r="A779" s="2" t="s">
        <v>35</v>
      </c>
      <c r="B779" s="2" t="s">
        <v>36</v>
      </c>
      <c r="E779" s="2" t="s">
        <v>310</v>
      </c>
      <c r="F779" s="7">
        <v>18473909</v>
      </c>
      <c r="H779" s="2" t="s">
        <v>1323</v>
      </c>
      <c r="J779" s="8">
        <v>103327</v>
      </c>
    </row>
    <row r="780" spans="1:11" x14ac:dyDescent="0.2">
      <c r="A780" s="2" t="s">
        <v>35</v>
      </c>
      <c r="B780" s="2" t="s">
        <v>36</v>
      </c>
      <c r="E780" s="2" t="s">
        <v>310</v>
      </c>
      <c r="F780" s="7">
        <v>40813438</v>
      </c>
      <c r="H780" s="2" t="s">
        <v>1324</v>
      </c>
      <c r="J780" s="8">
        <v>268000</v>
      </c>
    </row>
    <row r="781" spans="1:11" x14ac:dyDescent="0.2">
      <c r="A781" s="2" t="s">
        <v>35</v>
      </c>
      <c r="B781" s="2" t="s">
        <v>36</v>
      </c>
      <c r="E781" s="2" t="s">
        <v>310</v>
      </c>
      <c r="F781" s="7">
        <v>40813437</v>
      </c>
      <c r="H781" s="2" t="s">
        <v>1325</v>
      </c>
      <c r="J781" s="8">
        <v>278682</v>
      </c>
    </row>
    <row r="782" spans="1:11" x14ac:dyDescent="0.2">
      <c r="A782" s="2" t="s">
        <v>35</v>
      </c>
      <c r="B782" s="2" t="s">
        <v>36</v>
      </c>
      <c r="E782" s="2" t="s">
        <v>310</v>
      </c>
      <c r="F782" s="7">
        <v>40960423</v>
      </c>
      <c r="H782" s="2" t="s">
        <v>1326</v>
      </c>
      <c r="J782" s="8">
        <v>11012</v>
      </c>
    </row>
    <row r="783" spans="1:11" x14ac:dyDescent="0.2">
      <c r="A783" s="2" t="s">
        <v>35</v>
      </c>
      <c r="B783" s="2" t="s">
        <v>36</v>
      </c>
      <c r="E783" s="2" t="s">
        <v>310</v>
      </c>
      <c r="F783" s="7">
        <v>40960421</v>
      </c>
      <c r="H783" s="2" t="s">
        <v>1327</v>
      </c>
      <c r="J783" s="8">
        <v>11187</v>
      </c>
    </row>
    <row r="784" spans="1:11" x14ac:dyDescent="0.2">
      <c r="A784" s="2" t="s">
        <v>35</v>
      </c>
      <c r="B784" s="2" t="s">
        <v>36</v>
      </c>
      <c r="E784" s="2" t="s">
        <v>310</v>
      </c>
      <c r="F784" s="7">
        <v>40960422</v>
      </c>
      <c r="H784" s="2" t="s">
        <v>1328</v>
      </c>
      <c r="J784" s="8">
        <v>10987</v>
      </c>
    </row>
    <row r="785" spans="1:11" x14ac:dyDescent="0.2">
      <c r="A785" s="2" t="s">
        <v>402</v>
      </c>
      <c r="B785" s="2" t="s">
        <v>69</v>
      </c>
      <c r="D785" s="2" t="s">
        <v>203</v>
      </c>
      <c r="H785" s="2" t="s">
        <v>1329</v>
      </c>
      <c r="J785" s="8">
        <v>20010</v>
      </c>
    </row>
    <row r="786" spans="1:11" x14ac:dyDescent="0.2">
      <c r="A786" s="2" t="s">
        <v>402</v>
      </c>
      <c r="B786" s="2" t="s">
        <v>69</v>
      </c>
      <c r="D786" s="2" t="s">
        <v>203</v>
      </c>
      <c r="H786" s="2" t="s">
        <v>1330</v>
      </c>
      <c r="J786" s="8">
        <v>7050</v>
      </c>
    </row>
    <row r="787" spans="1:11" x14ac:dyDescent="0.2">
      <c r="A787" s="2" t="s">
        <v>522</v>
      </c>
      <c r="B787" s="2" t="s">
        <v>70</v>
      </c>
      <c r="D787" s="2" t="s">
        <v>203</v>
      </c>
      <c r="H787" s="2" t="s">
        <v>1331</v>
      </c>
      <c r="J787" s="8">
        <v>18366</v>
      </c>
    </row>
    <row r="788" spans="1:11" x14ac:dyDescent="0.2">
      <c r="A788" s="2" t="s">
        <v>35</v>
      </c>
      <c r="B788" s="2" t="s">
        <v>36</v>
      </c>
      <c r="E788" s="2" t="s">
        <v>310</v>
      </c>
      <c r="F788" s="7">
        <v>16284807</v>
      </c>
      <c r="H788" s="2" t="s">
        <v>1332</v>
      </c>
      <c r="J788" s="8">
        <v>264694</v>
      </c>
    </row>
    <row r="789" spans="1:11" x14ac:dyDescent="0.2">
      <c r="A789" s="2" t="s">
        <v>35</v>
      </c>
      <c r="B789" s="2" t="s">
        <v>36</v>
      </c>
      <c r="E789" s="2" t="s">
        <v>310</v>
      </c>
      <c r="F789" s="7">
        <v>7216875</v>
      </c>
      <c r="H789" s="2" t="s">
        <v>1333</v>
      </c>
      <c r="J789" s="8">
        <v>31226</v>
      </c>
    </row>
    <row r="790" spans="1:11" x14ac:dyDescent="0.2">
      <c r="A790" s="2" t="s">
        <v>35</v>
      </c>
      <c r="B790" s="2" t="s">
        <v>36</v>
      </c>
      <c r="E790" s="2" t="s">
        <v>310</v>
      </c>
      <c r="F790" s="7">
        <v>7216837</v>
      </c>
      <c r="H790" s="2" t="s">
        <v>1334</v>
      </c>
      <c r="J790" s="8">
        <v>117382</v>
      </c>
    </row>
    <row r="791" spans="1:11" x14ac:dyDescent="0.2">
      <c r="A791" s="2" t="s">
        <v>35</v>
      </c>
      <c r="B791" s="2" t="s">
        <v>36</v>
      </c>
      <c r="E791" s="2" t="s">
        <v>310</v>
      </c>
      <c r="F791" s="7">
        <v>7254359</v>
      </c>
      <c r="H791" s="2" t="s">
        <v>1315</v>
      </c>
      <c r="J791" s="8">
        <v>100000</v>
      </c>
    </row>
    <row r="792" spans="1:11" x14ac:dyDescent="0.2">
      <c r="A792" s="2" t="s">
        <v>23</v>
      </c>
      <c r="B792" s="2" t="s">
        <v>24</v>
      </c>
      <c r="H792" s="2" t="s">
        <v>1335</v>
      </c>
      <c r="K792" s="8">
        <v>3677251</v>
      </c>
    </row>
    <row r="793" spans="1:11" x14ac:dyDescent="0.2">
      <c r="A793" s="5" t="s">
        <v>462</v>
      </c>
      <c r="J793" s="8">
        <v>3677251</v>
      </c>
      <c r="K793" s="8">
        <v>3677251</v>
      </c>
    </row>
    <row r="796" spans="1:11" x14ac:dyDescent="0.2">
      <c r="A796" s="5" t="s">
        <v>463</v>
      </c>
      <c r="D796" s="4" t="s">
        <v>275</v>
      </c>
      <c r="E796" s="5" t="s">
        <v>521</v>
      </c>
    </row>
    <row r="797" spans="1:11" x14ac:dyDescent="0.2">
      <c r="A797" s="1" t="s">
        <v>107</v>
      </c>
      <c r="B797" s="1" t="s">
        <v>108</v>
      </c>
      <c r="D797" s="278" t="s">
        <v>277</v>
      </c>
      <c r="E797" s="1" t="s">
        <v>84</v>
      </c>
      <c r="F797" s="268" t="s">
        <v>278</v>
      </c>
      <c r="G797" s="1" t="s">
        <v>201</v>
      </c>
      <c r="H797" s="1" t="s">
        <v>267</v>
      </c>
      <c r="J797" s="268" t="s">
        <v>279</v>
      </c>
      <c r="K797" s="268" t="s">
        <v>280</v>
      </c>
    </row>
    <row r="800" spans="1:11" x14ac:dyDescent="0.2">
      <c r="A800" s="2" t="s">
        <v>1176</v>
      </c>
      <c r="B800" s="2" t="s">
        <v>180</v>
      </c>
      <c r="D800" s="2" t="s">
        <v>203</v>
      </c>
      <c r="H800" s="2" t="s">
        <v>1338</v>
      </c>
      <c r="J800" s="8">
        <v>542124</v>
      </c>
    </row>
    <row r="801" spans="1:10" x14ac:dyDescent="0.2">
      <c r="A801" s="2" t="s">
        <v>402</v>
      </c>
      <c r="B801" s="2" t="s">
        <v>69</v>
      </c>
      <c r="D801" s="2" t="s">
        <v>203</v>
      </c>
      <c r="H801" s="2" t="s">
        <v>1339</v>
      </c>
      <c r="J801" s="8">
        <v>103327</v>
      </c>
    </row>
    <row r="802" spans="1:10" x14ac:dyDescent="0.2">
      <c r="A802" s="2" t="s">
        <v>522</v>
      </c>
      <c r="B802" s="2" t="s">
        <v>70</v>
      </c>
      <c r="D802" s="2" t="s">
        <v>203</v>
      </c>
      <c r="H802" s="2" t="s">
        <v>1340</v>
      </c>
      <c r="J802" s="8">
        <v>268000</v>
      </c>
    </row>
    <row r="803" spans="1:10" x14ac:dyDescent="0.2">
      <c r="A803" s="2" t="s">
        <v>522</v>
      </c>
      <c r="B803" s="2" t="s">
        <v>70</v>
      </c>
      <c r="D803" s="2" t="s">
        <v>203</v>
      </c>
      <c r="H803" s="2" t="s">
        <v>1341</v>
      </c>
      <c r="J803" s="8">
        <v>278682</v>
      </c>
    </row>
    <row r="804" spans="1:10" x14ac:dyDescent="0.2">
      <c r="A804" s="2" t="s">
        <v>522</v>
      </c>
      <c r="B804" s="2" t="s">
        <v>70</v>
      </c>
      <c r="D804" s="2" t="s">
        <v>203</v>
      </c>
      <c r="H804" s="2" t="s">
        <v>1342</v>
      </c>
      <c r="J804" s="8">
        <v>11012</v>
      </c>
    </row>
    <row r="805" spans="1:10" x14ac:dyDescent="0.2">
      <c r="A805" s="2" t="s">
        <v>522</v>
      </c>
      <c r="B805" s="2" t="s">
        <v>70</v>
      </c>
      <c r="D805" s="2" t="s">
        <v>203</v>
      </c>
      <c r="H805" s="2" t="s">
        <v>1343</v>
      </c>
      <c r="J805" s="8">
        <v>11187</v>
      </c>
    </row>
    <row r="806" spans="1:10" x14ac:dyDescent="0.2">
      <c r="A806" s="2" t="s">
        <v>522</v>
      </c>
      <c r="B806" s="2" t="s">
        <v>70</v>
      </c>
      <c r="D806" s="2" t="s">
        <v>203</v>
      </c>
      <c r="H806" s="2" t="s">
        <v>1344</v>
      </c>
      <c r="J806" s="8">
        <v>10987</v>
      </c>
    </row>
    <row r="807" spans="1:10" x14ac:dyDescent="0.2">
      <c r="A807" s="2" t="s">
        <v>402</v>
      </c>
      <c r="B807" s="2" t="s">
        <v>69</v>
      </c>
      <c r="D807" s="2" t="s">
        <v>203</v>
      </c>
      <c r="H807" s="2" t="s">
        <v>1345</v>
      </c>
      <c r="J807" s="8">
        <v>924112</v>
      </c>
    </row>
    <row r="808" spans="1:10" x14ac:dyDescent="0.2">
      <c r="A808" s="2" t="s">
        <v>402</v>
      </c>
      <c r="B808" s="2" t="s">
        <v>69</v>
      </c>
      <c r="D808" s="2" t="s">
        <v>203</v>
      </c>
      <c r="H808" s="2" t="s">
        <v>1347</v>
      </c>
      <c r="J808" s="8">
        <v>2201500</v>
      </c>
    </row>
    <row r="809" spans="1:10" x14ac:dyDescent="0.2">
      <c r="A809" s="2" t="s">
        <v>1183</v>
      </c>
      <c r="B809" s="2" t="s">
        <v>224</v>
      </c>
      <c r="D809" s="2" t="s">
        <v>203</v>
      </c>
      <c r="H809" s="2" t="s">
        <v>1348</v>
      </c>
      <c r="J809" s="8">
        <v>117894</v>
      </c>
    </row>
    <row r="810" spans="1:10" x14ac:dyDescent="0.2">
      <c r="A810" s="2" t="s">
        <v>1183</v>
      </c>
      <c r="B810" s="2" t="s">
        <v>224</v>
      </c>
      <c r="D810" s="2" t="s">
        <v>203</v>
      </c>
      <c r="H810" s="2" t="s">
        <v>1349</v>
      </c>
      <c r="J810" s="8">
        <v>357895</v>
      </c>
    </row>
    <row r="811" spans="1:10" x14ac:dyDescent="0.2">
      <c r="A811" s="2" t="s">
        <v>404</v>
      </c>
      <c r="B811" s="2" t="s">
        <v>71</v>
      </c>
      <c r="D811" s="2" t="s">
        <v>203</v>
      </c>
      <c r="H811" s="2" t="s">
        <v>1350</v>
      </c>
      <c r="J811" s="8">
        <v>547400</v>
      </c>
    </row>
    <row r="812" spans="1:10" x14ac:dyDescent="0.2">
      <c r="A812" s="2" t="s">
        <v>1183</v>
      </c>
      <c r="B812" s="2" t="s">
        <v>224</v>
      </c>
      <c r="D812" s="2" t="s">
        <v>203</v>
      </c>
      <c r="H812" s="2" t="s">
        <v>1351</v>
      </c>
      <c r="J812" s="8">
        <v>26530</v>
      </c>
    </row>
    <row r="813" spans="1:10" x14ac:dyDescent="0.2">
      <c r="A813" s="2" t="s">
        <v>1183</v>
      </c>
      <c r="B813" s="2" t="s">
        <v>224</v>
      </c>
      <c r="D813" s="2" t="s">
        <v>203</v>
      </c>
      <c r="H813" s="2" t="s">
        <v>1352</v>
      </c>
      <c r="J813" s="8">
        <v>315350</v>
      </c>
    </row>
    <row r="814" spans="1:10" x14ac:dyDescent="0.2">
      <c r="A814" s="2" t="s">
        <v>1183</v>
      </c>
      <c r="B814" s="2" t="s">
        <v>224</v>
      </c>
      <c r="D814" s="2" t="s">
        <v>203</v>
      </c>
      <c r="H814" s="2" t="s">
        <v>1353</v>
      </c>
      <c r="J814" s="8">
        <v>1303100</v>
      </c>
    </row>
    <row r="815" spans="1:10" x14ac:dyDescent="0.2">
      <c r="A815" s="2" t="s">
        <v>1183</v>
      </c>
      <c r="B815" s="2" t="s">
        <v>224</v>
      </c>
      <c r="D815" s="2" t="s">
        <v>203</v>
      </c>
      <c r="H815" s="2" t="s">
        <v>1354</v>
      </c>
      <c r="J815" s="8">
        <v>939600</v>
      </c>
    </row>
    <row r="816" spans="1:10" x14ac:dyDescent="0.2">
      <c r="A816" s="2" t="s">
        <v>1183</v>
      </c>
      <c r="B816" s="2" t="s">
        <v>224</v>
      </c>
      <c r="D816" s="2" t="s">
        <v>203</v>
      </c>
      <c r="H816" s="2" t="s">
        <v>1355</v>
      </c>
      <c r="J816" s="8">
        <v>1138900</v>
      </c>
    </row>
    <row r="817" spans="1:11" x14ac:dyDescent="0.2">
      <c r="A817" s="2" t="s">
        <v>1183</v>
      </c>
      <c r="B817" s="2" t="s">
        <v>224</v>
      </c>
      <c r="D817" s="2" t="s">
        <v>203</v>
      </c>
      <c r="H817" s="2" t="s">
        <v>1356</v>
      </c>
      <c r="J817" s="8">
        <v>456600</v>
      </c>
    </row>
    <row r="818" spans="1:11" x14ac:dyDescent="0.2">
      <c r="A818" s="2" t="s">
        <v>522</v>
      </c>
      <c r="B818" s="2" t="s">
        <v>70</v>
      </c>
      <c r="D818" s="2" t="s">
        <v>203</v>
      </c>
      <c r="H818" s="2" t="s">
        <v>1358</v>
      </c>
      <c r="J818" s="8">
        <v>10987</v>
      </c>
    </row>
    <row r="819" spans="1:11" x14ac:dyDescent="0.2">
      <c r="A819" s="2" t="s">
        <v>1183</v>
      </c>
      <c r="B819" s="2" t="s">
        <v>224</v>
      </c>
      <c r="D819" s="2" t="s">
        <v>203</v>
      </c>
      <c r="H819" s="2" t="s">
        <v>1359</v>
      </c>
      <c r="J819" s="8">
        <v>2499000</v>
      </c>
    </row>
    <row r="820" spans="1:11" x14ac:dyDescent="0.2">
      <c r="A820" s="2" t="s">
        <v>404</v>
      </c>
      <c r="B820" s="2" t="s">
        <v>71</v>
      </c>
      <c r="D820" s="2" t="s">
        <v>203</v>
      </c>
      <c r="H820" s="2" t="s">
        <v>1360</v>
      </c>
      <c r="J820" s="8">
        <v>185235</v>
      </c>
    </row>
    <row r="821" spans="1:11" x14ac:dyDescent="0.2">
      <c r="A821" s="2" t="s">
        <v>289</v>
      </c>
      <c r="B821" s="2" t="s">
        <v>133</v>
      </c>
      <c r="H821" s="2" t="s">
        <v>1336</v>
      </c>
      <c r="J821" s="8">
        <v>49250</v>
      </c>
    </row>
    <row r="822" spans="1:11" x14ac:dyDescent="0.2">
      <c r="A822" s="2" t="s">
        <v>289</v>
      </c>
      <c r="B822" s="2" t="s">
        <v>133</v>
      </c>
      <c r="H822" s="2" t="s">
        <v>1337</v>
      </c>
      <c r="J822" s="8">
        <v>45860</v>
      </c>
    </row>
    <row r="823" spans="1:11" x14ac:dyDescent="0.2">
      <c r="A823" s="2" t="s">
        <v>289</v>
      </c>
      <c r="B823" s="2" t="s">
        <v>133</v>
      </c>
      <c r="H823" s="2" t="s">
        <v>1357</v>
      </c>
      <c r="J823" s="8">
        <v>345000</v>
      </c>
    </row>
    <row r="824" spans="1:11" x14ac:dyDescent="0.2">
      <c r="A824" s="2" t="s">
        <v>525</v>
      </c>
      <c r="B824" s="2" t="s">
        <v>1780</v>
      </c>
      <c r="D824" s="2" t="s">
        <v>203</v>
      </c>
      <c r="H824" s="2" t="s">
        <v>1346</v>
      </c>
      <c r="J824" s="8">
        <v>1925000</v>
      </c>
    </row>
    <row r="825" spans="1:11" x14ac:dyDescent="0.2">
      <c r="A825" s="2" t="s">
        <v>1183</v>
      </c>
      <c r="B825" s="2" t="s">
        <v>224</v>
      </c>
      <c r="D825" s="2" t="s">
        <v>203</v>
      </c>
      <c r="H825" s="2" t="s">
        <v>1361</v>
      </c>
      <c r="J825" s="8">
        <v>3808000</v>
      </c>
    </row>
    <row r="826" spans="1:11" x14ac:dyDescent="0.2">
      <c r="A826" s="2" t="s">
        <v>522</v>
      </c>
      <c r="B826" s="2" t="s">
        <v>70</v>
      </c>
      <c r="D826" s="2" t="s">
        <v>203</v>
      </c>
      <c r="H826" s="2" t="s">
        <v>1362</v>
      </c>
      <c r="J826" s="8">
        <v>264694</v>
      </c>
    </row>
    <row r="827" spans="1:11" x14ac:dyDescent="0.2">
      <c r="A827" s="2" t="s">
        <v>522</v>
      </c>
      <c r="B827" s="2" t="s">
        <v>70</v>
      </c>
      <c r="D827" s="2" t="s">
        <v>203</v>
      </c>
      <c r="H827" s="2" t="s">
        <v>1363</v>
      </c>
      <c r="J827" s="8">
        <v>31226</v>
      </c>
    </row>
    <row r="828" spans="1:11" x14ac:dyDescent="0.2">
      <c r="A828" s="2" t="s">
        <v>522</v>
      </c>
      <c r="B828" s="2" t="s">
        <v>70</v>
      </c>
      <c r="D828" s="2" t="s">
        <v>203</v>
      </c>
      <c r="H828" s="2" t="s">
        <v>1364</v>
      </c>
      <c r="J828" s="8">
        <v>117382</v>
      </c>
    </row>
    <row r="829" spans="1:11" x14ac:dyDescent="0.2">
      <c r="A829" s="2" t="s">
        <v>2251</v>
      </c>
      <c r="B829" s="2" t="s">
        <v>1781</v>
      </c>
      <c r="D829" s="2" t="s">
        <v>203</v>
      </c>
      <c r="H829" s="2" t="s">
        <v>1346</v>
      </c>
      <c r="J829" s="8">
        <v>1925000</v>
      </c>
    </row>
    <row r="830" spans="1:11" x14ac:dyDescent="0.2">
      <c r="A830" s="2" t="s">
        <v>2252</v>
      </c>
      <c r="B830" s="2" t="s">
        <v>1782</v>
      </c>
      <c r="D830" s="2" t="s">
        <v>203</v>
      </c>
      <c r="H830" s="2" t="s">
        <v>1346</v>
      </c>
      <c r="J830" s="8">
        <v>1925000</v>
      </c>
    </row>
    <row r="831" spans="1:11" x14ac:dyDescent="0.2">
      <c r="A831" s="2" t="s">
        <v>2253</v>
      </c>
      <c r="B831" s="2" t="s">
        <v>1783</v>
      </c>
      <c r="D831" s="2" t="s">
        <v>203</v>
      </c>
      <c r="H831" s="2" t="s">
        <v>1346</v>
      </c>
      <c r="J831" s="8">
        <v>1925000</v>
      </c>
    </row>
    <row r="832" spans="1:11" x14ac:dyDescent="0.2">
      <c r="A832" s="2" t="s">
        <v>35</v>
      </c>
      <c r="B832" s="2" t="s">
        <v>36</v>
      </c>
      <c r="H832" s="2" t="s">
        <v>1365</v>
      </c>
      <c r="K832" s="8">
        <v>24610834</v>
      </c>
    </row>
    <row r="833" spans="1:11" x14ac:dyDescent="0.2">
      <c r="A833" s="5" t="s">
        <v>464</v>
      </c>
      <c r="J833" s="8">
        <v>24610834</v>
      </c>
      <c r="K833" s="8">
        <v>24610834</v>
      </c>
    </row>
    <row r="836" spans="1:11" x14ac:dyDescent="0.2">
      <c r="A836" s="5" t="s">
        <v>465</v>
      </c>
      <c r="D836" s="4" t="s">
        <v>275</v>
      </c>
      <c r="E836" s="5" t="s">
        <v>521</v>
      </c>
    </row>
    <row r="837" spans="1:11" x14ac:dyDescent="0.2">
      <c r="A837" s="1" t="s">
        <v>107</v>
      </c>
      <c r="B837" s="1" t="s">
        <v>108</v>
      </c>
      <c r="D837" s="278" t="s">
        <v>277</v>
      </c>
      <c r="E837" s="1" t="s">
        <v>84</v>
      </c>
      <c r="F837" s="268" t="s">
        <v>278</v>
      </c>
      <c r="G837" s="1" t="s">
        <v>201</v>
      </c>
      <c r="H837" s="1" t="s">
        <v>267</v>
      </c>
      <c r="J837" s="268" t="s">
        <v>279</v>
      </c>
      <c r="K837" s="268" t="s">
        <v>280</v>
      </c>
    </row>
    <row r="840" spans="1:11" x14ac:dyDescent="0.2">
      <c r="A840" s="2" t="s">
        <v>529</v>
      </c>
      <c r="B840" s="2" t="s">
        <v>136</v>
      </c>
      <c r="D840" s="2" t="s">
        <v>203</v>
      </c>
      <c r="H840" s="2" t="s">
        <v>1200</v>
      </c>
      <c r="J840" s="8">
        <v>333333</v>
      </c>
    </row>
    <row r="841" spans="1:11" x14ac:dyDescent="0.2">
      <c r="A841" s="2" t="s">
        <v>529</v>
      </c>
      <c r="B841" s="2" t="s">
        <v>136</v>
      </c>
      <c r="D841" s="2" t="s">
        <v>203</v>
      </c>
      <c r="H841" s="2" t="s">
        <v>1201</v>
      </c>
      <c r="J841" s="8">
        <v>450000</v>
      </c>
    </row>
    <row r="842" spans="1:11" x14ac:dyDescent="0.2">
      <c r="A842" s="2" t="s">
        <v>527</v>
      </c>
      <c r="B842" s="2" t="s">
        <v>72</v>
      </c>
      <c r="D842" s="2" t="s">
        <v>203</v>
      </c>
      <c r="H842" s="2" t="s">
        <v>1202</v>
      </c>
      <c r="J842" s="8">
        <v>33333</v>
      </c>
    </row>
    <row r="843" spans="1:11" x14ac:dyDescent="0.2">
      <c r="A843" s="2" t="s">
        <v>527</v>
      </c>
      <c r="B843" s="2" t="s">
        <v>72</v>
      </c>
      <c r="D843" s="2" t="s">
        <v>203</v>
      </c>
      <c r="H843" s="2" t="s">
        <v>1203</v>
      </c>
      <c r="J843" s="8">
        <v>133333</v>
      </c>
    </row>
    <row r="844" spans="1:11" x14ac:dyDescent="0.2">
      <c r="A844" s="2" t="s">
        <v>1183</v>
      </c>
      <c r="B844" s="2" t="s">
        <v>224</v>
      </c>
      <c r="D844" s="2" t="s">
        <v>203</v>
      </c>
      <c r="H844" s="2" t="s">
        <v>1204</v>
      </c>
      <c r="J844" s="8">
        <v>2700000</v>
      </c>
    </row>
    <row r="845" spans="1:11" x14ac:dyDescent="0.2">
      <c r="A845" s="2" t="s">
        <v>529</v>
      </c>
      <c r="B845" s="2" t="s">
        <v>136</v>
      </c>
      <c r="D845" s="2" t="s">
        <v>203</v>
      </c>
      <c r="H845" s="2" t="s">
        <v>1205</v>
      </c>
      <c r="J845" s="8">
        <v>444444</v>
      </c>
    </row>
    <row r="846" spans="1:11" x14ac:dyDescent="0.2">
      <c r="A846" s="2" t="s">
        <v>1183</v>
      </c>
      <c r="B846" s="2" t="s">
        <v>224</v>
      </c>
      <c r="D846" s="2" t="s">
        <v>203</v>
      </c>
      <c r="H846" s="2" t="s">
        <v>1206</v>
      </c>
      <c r="J846" s="8">
        <v>54444</v>
      </c>
    </row>
    <row r="847" spans="1:11" x14ac:dyDescent="0.2">
      <c r="A847" s="2" t="s">
        <v>1183</v>
      </c>
      <c r="B847" s="2" t="s">
        <v>224</v>
      </c>
      <c r="D847" s="2" t="s">
        <v>203</v>
      </c>
      <c r="H847" s="2" t="s">
        <v>1207</v>
      </c>
      <c r="J847" s="8">
        <v>84700</v>
      </c>
    </row>
    <row r="848" spans="1:11" x14ac:dyDescent="0.2">
      <c r="A848" s="2" t="s">
        <v>1183</v>
      </c>
      <c r="B848" s="2" t="s">
        <v>224</v>
      </c>
      <c r="D848" s="2" t="s">
        <v>203</v>
      </c>
      <c r="H848" s="2" t="s">
        <v>1208</v>
      </c>
      <c r="J848" s="8">
        <v>145900</v>
      </c>
    </row>
    <row r="849" spans="1:11" x14ac:dyDescent="0.2">
      <c r="A849" s="2" t="s">
        <v>529</v>
      </c>
      <c r="B849" s="2" t="s">
        <v>136</v>
      </c>
      <c r="D849" s="2" t="s">
        <v>203</v>
      </c>
      <c r="H849" s="2" t="s">
        <v>1210</v>
      </c>
      <c r="J849" s="8">
        <v>2222222</v>
      </c>
    </row>
    <row r="850" spans="1:11" x14ac:dyDescent="0.2">
      <c r="A850" s="2" t="s">
        <v>529</v>
      </c>
      <c r="B850" s="2" t="s">
        <v>136</v>
      </c>
      <c r="D850" s="2" t="s">
        <v>203</v>
      </c>
      <c r="H850" s="2" t="s">
        <v>1209</v>
      </c>
      <c r="J850" s="8">
        <v>387447</v>
      </c>
    </row>
    <row r="851" spans="1:11" x14ac:dyDescent="0.2">
      <c r="A851" s="2" t="s">
        <v>1189</v>
      </c>
      <c r="B851" s="2" t="s">
        <v>1129</v>
      </c>
      <c r="D851" s="2" t="s">
        <v>203</v>
      </c>
      <c r="H851" s="2" t="s">
        <v>1211</v>
      </c>
      <c r="J851" s="8">
        <v>27778</v>
      </c>
    </row>
    <row r="852" spans="1:11" x14ac:dyDescent="0.2">
      <c r="A852" s="2" t="s">
        <v>1189</v>
      </c>
      <c r="B852" s="2" t="s">
        <v>1129</v>
      </c>
      <c r="D852" s="2" t="s">
        <v>203</v>
      </c>
      <c r="H852" s="2" t="s">
        <v>1211</v>
      </c>
      <c r="J852" s="8">
        <v>55556</v>
      </c>
    </row>
    <row r="853" spans="1:11" x14ac:dyDescent="0.2">
      <c r="A853" s="2" t="s">
        <v>289</v>
      </c>
      <c r="B853" s="2" t="s">
        <v>133</v>
      </c>
      <c r="H853" s="2" t="s">
        <v>1199</v>
      </c>
      <c r="J853" s="8">
        <v>357308</v>
      </c>
    </row>
    <row r="854" spans="1:11" x14ac:dyDescent="0.2">
      <c r="A854" s="2" t="s">
        <v>529</v>
      </c>
      <c r="B854" s="2" t="s">
        <v>136</v>
      </c>
      <c r="D854" s="2" t="s">
        <v>203</v>
      </c>
      <c r="H854" s="2" t="s">
        <v>1211</v>
      </c>
      <c r="J854" s="8">
        <v>500000</v>
      </c>
    </row>
    <row r="855" spans="1:11" x14ac:dyDescent="0.2">
      <c r="A855" s="2" t="s">
        <v>529</v>
      </c>
      <c r="B855" s="2" t="s">
        <v>136</v>
      </c>
      <c r="D855" s="2" t="s">
        <v>203</v>
      </c>
      <c r="H855" s="2" t="s">
        <v>1212</v>
      </c>
      <c r="J855" s="8">
        <v>333333</v>
      </c>
    </row>
    <row r="856" spans="1:11" x14ac:dyDescent="0.2">
      <c r="A856" s="2" t="s">
        <v>1187</v>
      </c>
      <c r="B856" s="2" t="s">
        <v>259</v>
      </c>
      <c r="D856" s="2" t="s">
        <v>203</v>
      </c>
      <c r="H856" s="2" t="s">
        <v>1213</v>
      </c>
      <c r="J856" s="8">
        <v>44444</v>
      </c>
    </row>
    <row r="857" spans="1:11" x14ac:dyDescent="0.2">
      <c r="A857" s="2" t="s">
        <v>37</v>
      </c>
      <c r="B857" s="2" t="s">
        <v>38</v>
      </c>
      <c r="H857" s="2" t="s">
        <v>1366</v>
      </c>
      <c r="K857" s="8">
        <v>7476819</v>
      </c>
    </row>
    <row r="858" spans="1:11" x14ac:dyDescent="0.2">
      <c r="A858" s="2" t="s">
        <v>53</v>
      </c>
      <c r="B858" s="2" t="s">
        <v>54</v>
      </c>
      <c r="H858" s="2" t="s">
        <v>1367</v>
      </c>
      <c r="K858" s="8">
        <v>830756</v>
      </c>
    </row>
    <row r="859" spans="1:11" x14ac:dyDescent="0.2">
      <c r="A859" s="5" t="s">
        <v>466</v>
      </c>
      <c r="J859" s="8">
        <v>8307575</v>
      </c>
      <c r="K859" s="8">
        <v>8307575</v>
      </c>
    </row>
    <row r="862" spans="1:11" x14ac:dyDescent="0.2">
      <c r="A862" s="5" t="s">
        <v>467</v>
      </c>
      <c r="D862" s="4" t="s">
        <v>275</v>
      </c>
      <c r="E862" s="5" t="s">
        <v>521</v>
      </c>
    </row>
    <row r="863" spans="1:11" x14ac:dyDescent="0.2">
      <c r="A863" s="1" t="s">
        <v>107</v>
      </c>
      <c r="B863" s="1" t="s">
        <v>108</v>
      </c>
      <c r="D863" s="278" t="s">
        <v>277</v>
      </c>
      <c r="E863" s="1" t="s">
        <v>84</v>
      </c>
      <c r="F863" s="268" t="s">
        <v>278</v>
      </c>
      <c r="G863" s="1" t="s">
        <v>201</v>
      </c>
      <c r="H863" s="1" t="s">
        <v>267</v>
      </c>
      <c r="J863" s="268" t="s">
        <v>279</v>
      </c>
      <c r="K863" s="268" t="s">
        <v>280</v>
      </c>
    </row>
    <row r="866" spans="1:11" x14ac:dyDescent="0.2">
      <c r="A866" s="2" t="s">
        <v>563</v>
      </c>
      <c r="B866" s="2" t="s">
        <v>63</v>
      </c>
      <c r="D866" s="2" t="s">
        <v>203</v>
      </c>
      <c r="H866" s="2" t="s">
        <v>564</v>
      </c>
      <c r="J866" s="8">
        <v>10465258</v>
      </c>
    </row>
    <row r="867" spans="1:11" x14ac:dyDescent="0.2">
      <c r="A867" s="2" t="s">
        <v>565</v>
      </c>
      <c r="B867" s="2" t="s">
        <v>64</v>
      </c>
      <c r="D867" s="2" t="s">
        <v>203</v>
      </c>
      <c r="H867" s="2" t="s">
        <v>564</v>
      </c>
      <c r="J867" s="8">
        <v>917353</v>
      </c>
    </row>
    <row r="868" spans="1:11" x14ac:dyDescent="0.2">
      <c r="A868" s="2" t="s">
        <v>566</v>
      </c>
      <c r="B868" s="2" t="s">
        <v>65</v>
      </c>
      <c r="D868" s="2" t="s">
        <v>203</v>
      </c>
      <c r="H868" s="2" t="s">
        <v>564</v>
      </c>
      <c r="J868" s="8">
        <v>1120000</v>
      </c>
    </row>
    <row r="869" spans="1:11" x14ac:dyDescent="0.2">
      <c r="A869" s="2" t="s">
        <v>41</v>
      </c>
      <c r="B869" s="2" t="s">
        <v>42</v>
      </c>
      <c r="H869" s="2" t="s">
        <v>545</v>
      </c>
      <c r="K869" s="8">
        <v>24920</v>
      </c>
    </row>
    <row r="870" spans="1:11" x14ac:dyDescent="0.2">
      <c r="A870" s="2" t="s">
        <v>41</v>
      </c>
      <c r="B870" s="2" t="s">
        <v>42</v>
      </c>
      <c r="H870" s="2" t="s">
        <v>546</v>
      </c>
      <c r="K870" s="8">
        <v>101968</v>
      </c>
    </row>
    <row r="871" spans="1:11" x14ac:dyDescent="0.2">
      <c r="A871" s="2" t="s">
        <v>41</v>
      </c>
      <c r="B871" s="2" t="s">
        <v>42</v>
      </c>
      <c r="H871" s="2" t="s">
        <v>547</v>
      </c>
      <c r="K871" s="8">
        <v>38550</v>
      </c>
    </row>
    <row r="872" spans="1:11" x14ac:dyDescent="0.2">
      <c r="A872" s="2" t="s">
        <v>41</v>
      </c>
      <c r="B872" s="2" t="s">
        <v>42</v>
      </c>
      <c r="H872" s="2" t="s">
        <v>548</v>
      </c>
      <c r="K872" s="8">
        <v>78801</v>
      </c>
    </row>
    <row r="873" spans="1:11" x14ac:dyDescent="0.2">
      <c r="A873" s="2" t="s">
        <v>41</v>
      </c>
      <c r="B873" s="2" t="s">
        <v>42</v>
      </c>
      <c r="H873" s="2" t="s">
        <v>549</v>
      </c>
      <c r="K873" s="8">
        <v>24305</v>
      </c>
    </row>
    <row r="874" spans="1:11" x14ac:dyDescent="0.2">
      <c r="A874" s="2" t="s">
        <v>41</v>
      </c>
      <c r="B874" s="2" t="s">
        <v>42</v>
      </c>
      <c r="H874" s="2" t="s">
        <v>550</v>
      </c>
      <c r="K874" s="8">
        <v>98633</v>
      </c>
    </row>
    <row r="875" spans="1:11" x14ac:dyDescent="0.2">
      <c r="A875" s="2" t="s">
        <v>41</v>
      </c>
      <c r="B875" s="2" t="s">
        <v>42</v>
      </c>
      <c r="H875" s="2" t="s">
        <v>551</v>
      </c>
      <c r="K875" s="8">
        <v>107071</v>
      </c>
    </row>
    <row r="876" spans="1:11" x14ac:dyDescent="0.2">
      <c r="A876" s="2" t="s">
        <v>41</v>
      </c>
      <c r="B876" s="2" t="s">
        <v>42</v>
      </c>
      <c r="H876" s="2" t="s">
        <v>552</v>
      </c>
      <c r="K876" s="8">
        <v>506632</v>
      </c>
    </row>
    <row r="877" spans="1:11" x14ac:dyDescent="0.2">
      <c r="A877" s="2" t="s">
        <v>41</v>
      </c>
      <c r="B877" s="2" t="s">
        <v>42</v>
      </c>
      <c r="H877" s="2" t="s">
        <v>553</v>
      </c>
      <c r="K877" s="8">
        <v>217106</v>
      </c>
    </row>
    <row r="878" spans="1:11" x14ac:dyDescent="0.2">
      <c r="A878" s="2" t="s">
        <v>41</v>
      </c>
      <c r="B878" s="2" t="s">
        <v>42</v>
      </c>
      <c r="H878" s="2" t="s">
        <v>554</v>
      </c>
      <c r="K878" s="8">
        <v>360608</v>
      </c>
    </row>
    <row r="879" spans="1:11" x14ac:dyDescent="0.2">
      <c r="A879" s="2" t="s">
        <v>41</v>
      </c>
      <c r="B879" s="2" t="s">
        <v>42</v>
      </c>
      <c r="H879" s="2" t="s">
        <v>555</v>
      </c>
      <c r="K879" s="8">
        <v>104187</v>
      </c>
    </row>
    <row r="880" spans="1:11" x14ac:dyDescent="0.2">
      <c r="A880" s="2" t="s">
        <v>43</v>
      </c>
      <c r="B880" s="2" t="s">
        <v>44</v>
      </c>
      <c r="H880" s="2" t="s">
        <v>556</v>
      </c>
      <c r="K880" s="8">
        <v>78726</v>
      </c>
    </row>
    <row r="881" spans="1:11" x14ac:dyDescent="0.2">
      <c r="A881" s="2" t="s">
        <v>43</v>
      </c>
      <c r="B881" s="2" t="s">
        <v>44</v>
      </c>
      <c r="H881" s="2" t="s">
        <v>557</v>
      </c>
      <c r="K881" s="8">
        <v>182954</v>
      </c>
    </row>
    <row r="882" spans="1:11" x14ac:dyDescent="0.2">
      <c r="A882" s="2" t="s">
        <v>43</v>
      </c>
      <c r="B882" s="2" t="s">
        <v>44</v>
      </c>
      <c r="H882" s="2" t="s">
        <v>558</v>
      </c>
      <c r="K882" s="8">
        <v>104638</v>
      </c>
    </row>
    <row r="883" spans="1:11" x14ac:dyDescent="0.2">
      <c r="A883" s="2" t="s">
        <v>45</v>
      </c>
      <c r="B883" s="2" t="s">
        <v>46</v>
      </c>
      <c r="H883" s="2" t="s">
        <v>559</v>
      </c>
      <c r="K883" s="8">
        <v>146836</v>
      </c>
    </row>
    <row r="884" spans="1:11" x14ac:dyDescent="0.2">
      <c r="A884" s="2" t="s">
        <v>47</v>
      </c>
      <c r="B884" s="2" t="s">
        <v>48</v>
      </c>
      <c r="H884" s="2" t="s">
        <v>560</v>
      </c>
      <c r="K884" s="8">
        <v>38755</v>
      </c>
    </row>
    <row r="885" spans="1:11" x14ac:dyDescent="0.2">
      <c r="A885" s="2" t="s">
        <v>49</v>
      </c>
      <c r="B885" s="2" t="s">
        <v>50</v>
      </c>
      <c r="H885" s="2" t="s">
        <v>561</v>
      </c>
      <c r="K885" s="8">
        <v>413384</v>
      </c>
    </row>
    <row r="886" spans="1:11" x14ac:dyDescent="0.2">
      <c r="A886" s="2" t="s">
        <v>567</v>
      </c>
      <c r="B886" s="2" t="s">
        <v>66</v>
      </c>
      <c r="D886" s="2" t="s">
        <v>203</v>
      </c>
      <c r="H886" s="2" t="s">
        <v>568</v>
      </c>
      <c r="J886" s="8">
        <v>19936</v>
      </c>
    </row>
    <row r="887" spans="1:11" x14ac:dyDescent="0.2">
      <c r="A887" s="2" t="s">
        <v>567</v>
      </c>
      <c r="B887" s="2" t="s">
        <v>66</v>
      </c>
      <c r="D887" s="2" t="s">
        <v>203</v>
      </c>
      <c r="H887" s="2" t="s">
        <v>569</v>
      </c>
      <c r="J887" s="8">
        <v>82876</v>
      </c>
    </row>
    <row r="888" spans="1:11" x14ac:dyDescent="0.2">
      <c r="A888" s="2" t="s">
        <v>567</v>
      </c>
      <c r="B888" s="2" t="s">
        <v>66</v>
      </c>
      <c r="D888" s="2" t="s">
        <v>203</v>
      </c>
      <c r="H888" s="2" t="s">
        <v>570</v>
      </c>
      <c r="J888" s="8">
        <v>31925</v>
      </c>
    </row>
    <row r="889" spans="1:11" x14ac:dyDescent="0.2">
      <c r="A889" s="2" t="s">
        <v>567</v>
      </c>
      <c r="B889" s="2" t="s">
        <v>66</v>
      </c>
      <c r="D889" s="2" t="s">
        <v>203</v>
      </c>
      <c r="H889" s="2" t="s">
        <v>571</v>
      </c>
      <c r="J889" s="8">
        <v>64215</v>
      </c>
    </row>
    <row r="890" spans="1:11" x14ac:dyDescent="0.2">
      <c r="A890" s="2" t="s">
        <v>567</v>
      </c>
      <c r="B890" s="2" t="s">
        <v>66</v>
      </c>
      <c r="D890" s="2" t="s">
        <v>203</v>
      </c>
      <c r="H890" s="2" t="s">
        <v>572</v>
      </c>
      <c r="J890" s="8">
        <v>19444</v>
      </c>
    </row>
    <row r="891" spans="1:11" x14ac:dyDescent="0.2">
      <c r="A891" s="2" t="s">
        <v>567</v>
      </c>
      <c r="B891" s="2" t="s">
        <v>66</v>
      </c>
      <c r="D891" s="2" t="s">
        <v>203</v>
      </c>
      <c r="H891" s="2" t="s">
        <v>573</v>
      </c>
      <c r="J891" s="8">
        <v>11712</v>
      </c>
    </row>
    <row r="892" spans="1:11" x14ac:dyDescent="0.2">
      <c r="A892" s="2" t="s">
        <v>567</v>
      </c>
      <c r="B892" s="2" t="s">
        <v>66</v>
      </c>
      <c r="D892" s="2" t="s">
        <v>203</v>
      </c>
      <c r="H892" s="2" t="s">
        <v>574</v>
      </c>
      <c r="J892" s="8">
        <v>56338</v>
      </c>
    </row>
    <row r="893" spans="1:11" x14ac:dyDescent="0.2">
      <c r="A893" s="2" t="s">
        <v>567</v>
      </c>
      <c r="B893" s="2" t="s">
        <v>66</v>
      </c>
      <c r="D893" s="2" t="s">
        <v>203</v>
      </c>
      <c r="H893" s="2" t="s">
        <v>575</v>
      </c>
      <c r="J893" s="8">
        <v>25133</v>
      </c>
    </row>
    <row r="894" spans="1:11" x14ac:dyDescent="0.2">
      <c r="A894" s="2" t="s">
        <v>567</v>
      </c>
      <c r="B894" s="2" t="s">
        <v>66</v>
      </c>
      <c r="D894" s="2" t="s">
        <v>203</v>
      </c>
      <c r="H894" s="2" t="s">
        <v>576</v>
      </c>
      <c r="J894" s="8">
        <v>37727</v>
      </c>
    </row>
    <row r="895" spans="1:11" x14ac:dyDescent="0.2">
      <c r="A895" s="2" t="s">
        <v>567</v>
      </c>
      <c r="B895" s="2" t="s">
        <v>66</v>
      </c>
      <c r="D895" s="2" t="s">
        <v>203</v>
      </c>
      <c r="H895" s="2" t="s">
        <v>577</v>
      </c>
      <c r="J895" s="8">
        <v>11424</v>
      </c>
    </row>
    <row r="896" spans="1:11" x14ac:dyDescent="0.2">
      <c r="A896" s="2" t="s">
        <v>567</v>
      </c>
      <c r="B896" s="2" t="s">
        <v>66</v>
      </c>
      <c r="D896" s="2" t="s">
        <v>203</v>
      </c>
      <c r="H896" s="2" t="s">
        <v>578</v>
      </c>
      <c r="J896" s="8">
        <v>146836</v>
      </c>
    </row>
    <row r="897" spans="1:11" x14ac:dyDescent="0.2">
      <c r="A897" s="2" t="s">
        <v>55</v>
      </c>
      <c r="B897" s="2" t="s">
        <v>56</v>
      </c>
      <c r="H897" s="2" t="s">
        <v>562</v>
      </c>
      <c r="K897" s="8">
        <v>67446</v>
      </c>
    </row>
    <row r="898" spans="1:11" x14ac:dyDescent="0.2">
      <c r="A898" s="2" t="s">
        <v>288</v>
      </c>
      <c r="B898" s="2" t="s">
        <v>139</v>
      </c>
      <c r="E898" s="2" t="s">
        <v>320</v>
      </c>
      <c r="F898" s="7">
        <v>31012018</v>
      </c>
      <c r="H898" s="2" t="s">
        <v>1014</v>
      </c>
      <c r="K898" s="8">
        <v>5000</v>
      </c>
    </row>
    <row r="899" spans="1:11" x14ac:dyDescent="0.2">
      <c r="A899" s="2" t="s">
        <v>288</v>
      </c>
      <c r="B899" s="2" t="s">
        <v>139</v>
      </c>
      <c r="E899" s="2" t="s">
        <v>320</v>
      </c>
      <c r="F899" s="7">
        <v>31012018</v>
      </c>
      <c r="H899" s="2" t="s">
        <v>541</v>
      </c>
      <c r="K899" s="8">
        <v>5000</v>
      </c>
    </row>
    <row r="900" spans="1:11" x14ac:dyDescent="0.2">
      <c r="A900" s="2" t="s">
        <v>288</v>
      </c>
      <c r="B900" s="2" t="s">
        <v>139</v>
      </c>
      <c r="E900" s="2" t="s">
        <v>320</v>
      </c>
      <c r="F900" s="7">
        <v>31012018</v>
      </c>
      <c r="H900" s="2" t="s">
        <v>542</v>
      </c>
      <c r="K900" s="8">
        <v>5000</v>
      </c>
    </row>
    <row r="901" spans="1:11" x14ac:dyDescent="0.2">
      <c r="A901" s="2" t="s">
        <v>288</v>
      </c>
      <c r="B901" s="2" t="s">
        <v>139</v>
      </c>
      <c r="E901" s="2" t="s">
        <v>320</v>
      </c>
      <c r="F901" s="7">
        <v>31012018</v>
      </c>
      <c r="H901" s="2" t="s">
        <v>1043</v>
      </c>
      <c r="K901" s="8">
        <v>5000</v>
      </c>
    </row>
    <row r="902" spans="1:11" x14ac:dyDescent="0.2">
      <c r="A902" s="2" t="s">
        <v>288</v>
      </c>
      <c r="B902" s="2" t="s">
        <v>139</v>
      </c>
      <c r="E902" s="2" t="s">
        <v>320</v>
      </c>
      <c r="F902" s="7">
        <v>31012018</v>
      </c>
      <c r="H902" s="2" t="s">
        <v>1044</v>
      </c>
      <c r="K902" s="8">
        <v>3750</v>
      </c>
    </row>
    <row r="903" spans="1:11" x14ac:dyDescent="0.2">
      <c r="A903" s="2" t="s">
        <v>288</v>
      </c>
      <c r="B903" s="2" t="s">
        <v>139</v>
      </c>
      <c r="E903" s="2" t="s">
        <v>320</v>
      </c>
      <c r="F903" s="7">
        <v>31012018</v>
      </c>
      <c r="H903" s="2" t="s">
        <v>1015</v>
      </c>
      <c r="K903" s="8">
        <v>5000</v>
      </c>
    </row>
    <row r="904" spans="1:11" x14ac:dyDescent="0.2">
      <c r="A904" s="2" t="s">
        <v>288</v>
      </c>
      <c r="B904" s="2" t="s">
        <v>139</v>
      </c>
      <c r="E904" s="2" t="s">
        <v>320</v>
      </c>
      <c r="F904" s="7">
        <v>31012018</v>
      </c>
      <c r="H904" s="2" t="s">
        <v>1016</v>
      </c>
      <c r="K904" s="8">
        <v>5000</v>
      </c>
    </row>
    <row r="905" spans="1:11" x14ac:dyDescent="0.2">
      <c r="A905" s="2" t="s">
        <v>288</v>
      </c>
      <c r="B905" s="2" t="s">
        <v>139</v>
      </c>
      <c r="E905" s="2" t="s">
        <v>320</v>
      </c>
      <c r="F905" s="7">
        <v>31012018</v>
      </c>
      <c r="H905" s="2" t="s">
        <v>1017</v>
      </c>
      <c r="K905" s="8">
        <v>5000</v>
      </c>
    </row>
    <row r="906" spans="1:11" x14ac:dyDescent="0.2">
      <c r="A906" s="2" t="s">
        <v>288</v>
      </c>
      <c r="B906" s="2" t="s">
        <v>139</v>
      </c>
      <c r="E906" s="2" t="s">
        <v>320</v>
      </c>
      <c r="F906" s="7">
        <v>31012018</v>
      </c>
      <c r="H906" s="2" t="s">
        <v>1153</v>
      </c>
      <c r="K906" s="8">
        <v>5000</v>
      </c>
    </row>
    <row r="907" spans="1:11" x14ac:dyDescent="0.2">
      <c r="A907" s="2" t="s">
        <v>288</v>
      </c>
      <c r="B907" s="2" t="s">
        <v>139</v>
      </c>
      <c r="E907" s="2" t="s">
        <v>320</v>
      </c>
      <c r="F907" s="7">
        <v>31012018</v>
      </c>
      <c r="H907" s="2" t="s">
        <v>1002</v>
      </c>
      <c r="K907" s="8">
        <v>5000</v>
      </c>
    </row>
    <row r="908" spans="1:11" x14ac:dyDescent="0.2">
      <c r="A908" s="2" t="s">
        <v>288</v>
      </c>
      <c r="B908" s="2" t="s">
        <v>139</v>
      </c>
      <c r="E908" s="2" t="s">
        <v>320</v>
      </c>
      <c r="F908" s="7">
        <v>31012018</v>
      </c>
      <c r="H908" s="2" t="s">
        <v>1003</v>
      </c>
      <c r="K908" s="8">
        <v>5000</v>
      </c>
    </row>
    <row r="909" spans="1:11" x14ac:dyDescent="0.2">
      <c r="A909" s="2" t="s">
        <v>288</v>
      </c>
      <c r="B909" s="2" t="s">
        <v>139</v>
      </c>
      <c r="E909" s="2" t="s">
        <v>320</v>
      </c>
      <c r="F909" s="7">
        <v>31012018</v>
      </c>
      <c r="H909" s="2" t="s">
        <v>543</v>
      </c>
      <c r="K909" s="8">
        <v>5000</v>
      </c>
    </row>
    <row r="910" spans="1:11" x14ac:dyDescent="0.2">
      <c r="A910" s="2" t="s">
        <v>288</v>
      </c>
      <c r="B910" s="2" t="s">
        <v>139</v>
      </c>
      <c r="E910" s="2" t="s">
        <v>320</v>
      </c>
      <c r="F910" s="7">
        <v>31012018</v>
      </c>
      <c r="H910" s="2" t="s">
        <v>544</v>
      </c>
      <c r="K910" s="8">
        <v>5000</v>
      </c>
    </row>
    <row r="911" spans="1:11" x14ac:dyDescent="0.2">
      <c r="A911" s="2" t="s">
        <v>288</v>
      </c>
      <c r="B911" s="2" t="s">
        <v>139</v>
      </c>
      <c r="E911" s="2" t="s">
        <v>320</v>
      </c>
      <c r="F911" s="7">
        <v>31012018</v>
      </c>
      <c r="H911" s="2" t="s">
        <v>1018</v>
      </c>
      <c r="K911" s="8">
        <v>5000</v>
      </c>
    </row>
    <row r="912" spans="1:11" x14ac:dyDescent="0.2">
      <c r="A912" s="2" t="s">
        <v>39</v>
      </c>
      <c r="B912" s="2" t="s">
        <v>40</v>
      </c>
      <c r="E912" s="2" t="s">
        <v>320</v>
      </c>
      <c r="F912" s="7">
        <v>31012018</v>
      </c>
      <c r="H912" s="2" t="s">
        <v>591</v>
      </c>
      <c r="K912" s="8">
        <v>1002202</v>
      </c>
    </row>
    <row r="913" spans="1:11" x14ac:dyDescent="0.2">
      <c r="A913" s="2" t="s">
        <v>39</v>
      </c>
      <c r="B913" s="2" t="s">
        <v>40</v>
      </c>
      <c r="E913" s="2" t="s">
        <v>320</v>
      </c>
      <c r="F913" s="7">
        <v>31012018</v>
      </c>
      <c r="H913" s="2" t="s">
        <v>531</v>
      </c>
      <c r="K913" s="8">
        <v>770670</v>
      </c>
    </row>
    <row r="914" spans="1:11" x14ac:dyDescent="0.2">
      <c r="A914" s="2" t="s">
        <v>39</v>
      </c>
      <c r="B914" s="2" t="s">
        <v>40</v>
      </c>
      <c r="E914" s="2" t="s">
        <v>320</v>
      </c>
      <c r="F914" s="7">
        <v>31012018</v>
      </c>
      <c r="H914" s="2" t="s">
        <v>532</v>
      </c>
      <c r="K914" s="8">
        <v>800455</v>
      </c>
    </row>
    <row r="915" spans="1:11" x14ac:dyDescent="0.2">
      <c r="A915" s="2" t="s">
        <v>39</v>
      </c>
      <c r="B915" s="2" t="s">
        <v>40</v>
      </c>
      <c r="E915" s="2" t="s">
        <v>320</v>
      </c>
      <c r="F915" s="7">
        <v>31012018</v>
      </c>
      <c r="H915" s="2" t="s">
        <v>1004</v>
      </c>
      <c r="K915" s="8">
        <v>202403</v>
      </c>
    </row>
    <row r="916" spans="1:11" x14ac:dyDescent="0.2">
      <c r="A916" s="2" t="s">
        <v>39</v>
      </c>
      <c r="B916" s="2" t="s">
        <v>40</v>
      </c>
      <c r="E916" s="2" t="s">
        <v>320</v>
      </c>
      <c r="F916" s="7">
        <v>31012018</v>
      </c>
      <c r="H916" s="2" t="s">
        <v>533</v>
      </c>
      <c r="K916" s="8">
        <v>1198225</v>
      </c>
    </row>
    <row r="917" spans="1:11" x14ac:dyDescent="0.2">
      <c r="A917" s="2" t="s">
        <v>39</v>
      </c>
      <c r="B917" s="2" t="s">
        <v>40</v>
      </c>
      <c r="E917" s="2" t="s">
        <v>320</v>
      </c>
      <c r="F917" s="7">
        <v>31012018</v>
      </c>
      <c r="H917" s="2" t="s">
        <v>592</v>
      </c>
      <c r="K917" s="8">
        <v>1143248</v>
      </c>
    </row>
    <row r="918" spans="1:11" x14ac:dyDescent="0.2">
      <c r="A918" s="2" t="s">
        <v>39</v>
      </c>
      <c r="B918" s="2" t="s">
        <v>40</v>
      </c>
      <c r="E918" s="2" t="s">
        <v>320</v>
      </c>
      <c r="F918" s="7">
        <v>31012018</v>
      </c>
      <c r="H918" s="2" t="s">
        <v>597</v>
      </c>
      <c r="K918" s="8">
        <v>700196</v>
      </c>
    </row>
    <row r="919" spans="1:11" x14ac:dyDescent="0.2">
      <c r="A919" s="2" t="s">
        <v>39</v>
      </c>
      <c r="B919" s="2" t="s">
        <v>40</v>
      </c>
      <c r="E919" s="2" t="s">
        <v>320</v>
      </c>
      <c r="F919" s="7">
        <v>31012018</v>
      </c>
      <c r="H919" s="2" t="s">
        <v>534</v>
      </c>
      <c r="K919" s="8">
        <v>971989</v>
      </c>
    </row>
    <row r="920" spans="1:11" x14ac:dyDescent="0.2">
      <c r="A920" s="2" t="s">
        <v>39</v>
      </c>
      <c r="B920" s="2" t="s">
        <v>40</v>
      </c>
      <c r="E920" s="2" t="s">
        <v>320</v>
      </c>
      <c r="F920" s="7">
        <v>31012018</v>
      </c>
      <c r="H920" s="2" t="s">
        <v>535</v>
      </c>
      <c r="K920" s="8">
        <v>218422</v>
      </c>
    </row>
    <row r="921" spans="1:11" x14ac:dyDescent="0.2">
      <c r="A921" s="2" t="s">
        <v>39</v>
      </c>
      <c r="B921" s="2" t="s">
        <v>40</v>
      </c>
      <c r="E921" s="2" t="s">
        <v>320</v>
      </c>
      <c r="F921" s="7">
        <v>31012018</v>
      </c>
      <c r="H921" s="2" t="s">
        <v>536</v>
      </c>
      <c r="K921" s="8">
        <v>622841</v>
      </c>
    </row>
    <row r="922" spans="1:11" x14ac:dyDescent="0.2">
      <c r="A922" s="2" t="s">
        <v>39</v>
      </c>
      <c r="B922" s="2" t="s">
        <v>40</v>
      </c>
      <c r="E922" s="2" t="s">
        <v>320</v>
      </c>
      <c r="F922" s="7">
        <v>31012018</v>
      </c>
      <c r="H922" s="2" t="s">
        <v>537</v>
      </c>
      <c r="K922" s="8">
        <v>751491</v>
      </c>
    </row>
    <row r="923" spans="1:11" x14ac:dyDescent="0.2">
      <c r="A923" s="2" t="s">
        <v>39</v>
      </c>
      <c r="B923" s="2" t="s">
        <v>40</v>
      </c>
      <c r="E923" s="2" t="s">
        <v>320</v>
      </c>
      <c r="F923" s="7">
        <v>31012018</v>
      </c>
      <c r="H923" s="2" t="s">
        <v>539</v>
      </c>
      <c r="K923" s="8">
        <v>648844</v>
      </c>
    </row>
    <row r="924" spans="1:11" x14ac:dyDescent="0.2">
      <c r="A924" s="2" t="s">
        <v>39</v>
      </c>
      <c r="B924" s="2" t="s">
        <v>40</v>
      </c>
      <c r="E924" s="2" t="s">
        <v>320</v>
      </c>
      <c r="F924" s="7">
        <v>31012018</v>
      </c>
      <c r="H924" s="2" t="s">
        <v>540</v>
      </c>
      <c r="K924" s="8">
        <v>527400</v>
      </c>
    </row>
    <row r="925" spans="1:11" x14ac:dyDescent="0.2">
      <c r="A925" s="2" t="s">
        <v>39</v>
      </c>
      <c r="B925" s="2" t="s">
        <v>40</v>
      </c>
      <c r="E925" s="2" t="s">
        <v>320</v>
      </c>
      <c r="F925" s="7">
        <v>31012018</v>
      </c>
      <c r="H925" s="2" t="s">
        <v>598</v>
      </c>
      <c r="K925" s="8">
        <v>687522</v>
      </c>
    </row>
    <row r="926" spans="1:11" x14ac:dyDescent="0.2">
      <c r="A926" s="2" t="s">
        <v>403</v>
      </c>
      <c r="B926" s="2" t="s">
        <v>75</v>
      </c>
      <c r="D926" s="2" t="s">
        <v>203</v>
      </c>
      <c r="H926" s="2" t="s">
        <v>579</v>
      </c>
      <c r="J926" s="8">
        <v>1</v>
      </c>
    </row>
    <row r="927" spans="1:11" x14ac:dyDescent="0.2">
      <c r="A927" s="5" t="s">
        <v>468</v>
      </c>
      <c r="J927" s="8">
        <v>13010178</v>
      </c>
      <c r="K927" s="8">
        <v>13010178</v>
      </c>
    </row>
    <row r="930" spans="1:11" x14ac:dyDescent="0.2">
      <c r="A930" s="5" t="s">
        <v>469</v>
      </c>
      <c r="D930" s="4" t="s">
        <v>275</v>
      </c>
      <c r="E930" s="5" t="s">
        <v>521</v>
      </c>
    </row>
    <row r="931" spans="1:11" x14ac:dyDescent="0.2">
      <c r="A931" s="1" t="s">
        <v>107</v>
      </c>
      <c r="B931" s="1" t="s">
        <v>108</v>
      </c>
      <c r="D931" s="278" t="s">
        <v>277</v>
      </c>
      <c r="E931" s="1" t="s">
        <v>84</v>
      </c>
      <c r="F931" s="268" t="s">
        <v>278</v>
      </c>
      <c r="G931" s="1" t="s">
        <v>201</v>
      </c>
      <c r="H931" s="1" t="s">
        <v>267</v>
      </c>
      <c r="J931" s="268" t="s">
        <v>279</v>
      </c>
      <c r="K931" s="268" t="s">
        <v>280</v>
      </c>
    </row>
    <row r="934" spans="1:11" x14ac:dyDescent="0.2">
      <c r="A934" s="2" t="s">
        <v>403</v>
      </c>
      <c r="B934" s="2" t="s">
        <v>75</v>
      </c>
      <c r="D934" s="2" t="s">
        <v>203</v>
      </c>
      <c r="H934" s="2" t="s">
        <v>1368</v>
      </c>
      <c r="K934" s="8">
        <v>2</v>
      </c>
    </row>
    <row r="935" spans="1:11" x14ac:dyDescent="0.2">
      <c r="A935" s="2" t="s">
        <v>11</v>
      </c>
      <c r="B935" s="2" t="s">
        <v>12</v>
      </c>
      <c r="H935" s="2" t="s">
        <v>1368</v>
      </c>
      <c r="K935" s="8">
        <v>3</v>
      </c>
    </row>
    <row r="936" spans="1:11" x14ac:dyDescent="0.2">
      <c r="A936" s="2" t="s">
        <v>9</v>
      </c>
      <c r="B936" s="2" t="s">
        <v>10</v>
      </c>
      <c r="H936" s="2" t="s">
        <v>1368</v>
      </c>
      <c r="J936" s="8">
        <v>1</v>
      </c>
    </row>
    <row r="937" spans="1:11" x14ac:dyDescent="0.2">
      <c r="A937" s="2" t="s">
        <v>281</v>
      </c>
      <c r="B937" s="2" t="s">
        <v>137</v>
      </c>
      <c r="H937" s="2" t="s">
        <v>1368</v>
      </c>
      <c r="J937" s="8">
        <v>4</v>
      </c>
    </row>
    <row r="938" spans="1:11" x14ac:dyDescent="0.2">
      <c r="A938" s="5" t="s">
        <v>470</v>
      </c>
      <c r="J938" s="8">
        <v>5</v>
      </c>
      <c r="K938" s="8">
        <v>5</v>
      </c>
    </row>
    <row r="941" spans="1:11" x14ac:dyDescent="0.2">
      <c r="A941" s="5" t="s">
        <v>471</v>
      </c>
      <c r="D941" s="4" t="s">
        <v>294</v>
      </c>
      <c r="E941" s="5" t="s">
        <v>521</v>
      </c>
    </row>
    <row r="942" spans="1:11" x14ac:dyDescent="0.2">
      <c r="A942" s="1" t="s">
        <v>107</v>
      </c>
      <c r="B942" s="1" t="s">
        <v>108</v>
      </c>
      <c r="D942" s="278" t="s">
        <v>277</v>
      </c>
      <c r="E942" s="1" t="s">
        <v>84</v>
      </c>
      <c r="F942" s="268" t="s">
        <v>278</v>
      </c>
      <c r="G942" s="1" t="s">
        <v>201</v>
      </c>
      <c r="H942" s="1" t="s">
        <v>267</v>
      </c>
      <c r="J942" s="268" t="s">
        <v>279</v>
      </c>
      <c r="K942" s="268" t="s">
        <v>280</v>
      </c>
    </row>
    <row r="945" spans="1:11" x14ac:dyDescent="0.2">
      <c r="A945" s="2" t="s">
        <v>1743</v>
      </c>
      <c r="B945" s="2" t="s">
        <v>1739</v>
      </c>
      <c r="H945" s="2" t="s">
        <v>2043</v>
      </c>
      <c r="J945" s="8">
        <v>140269</v>
      </c>
    </row>
    <row r="946" spans="1:11" x14ac:dyDescent="0.2">
      <c r="A946" s="2" t="s">
        <v>2254</v>
      </c>
      <c r="B946" s="2" t="s">
        <v>1744</v>
      </c>
      <c r="D946" s="2" t="s">
        <v>203</v>
      </c>
      <c r="H946" s="2" t="s">
        <v>2043</v>
      </c>
      <c r="K946" s="8">
        <v>140269</v>
      </c>
    </row>
    <row r="947" spans="1:11" x14ac:dyDescent="0.2">
      <c r="A947" s="5" t="s">
        <v>473</v>
      </c>
      <c r="J947" s="8">
        <v>140269</v>
      </c>
      <c r="K947" s="8">
        <v>140269</v>
      </c>
    </row>
    <row r="949" spans="1:11" x14ac:dyDescent="0.2">
      <c r="A949" s="5" t="s">
        <v>261</v>
      </c>
      <c r="B949" s="4" t="s">
        <v>581</v>
      </c>
      <c r="J949" s="8">
        <v>4363499534</v>
      </c>
      <c r="K949" s="8">
        <v>4363499534</v>
      </c>
    </row>
    <row r="951" spans="1:11" x14ac:dyDescent="0.2">
      <c r="A951" s="5" t="s">
        <v>1167</v>
      </c>
    </row>
    <row r="954" spans="1:11" x14ac:dyDescent="0.2">
      <c r="A954" s="5" t="s">
        <v>274</v>
      </c>
      <c r="D954" s="4" t="s">
        <v>294</v>
      </c>
      <c r="E954" s="5" t="s">
        <v>276</v>
      </c>
    </row>
    <row r="955" spans="1:11" x14ac:dyDescent="0.2">
      <c r="A955" s="1" t="s">
        <v>107</v>
      </c>
      <c r="B955" s="1" t="s">
        <v>108</v>
      </c>
      <c r="D955" s="278" t="s">
        <v>277</v>
      </c>
      <c r="E955" s="1" t="s">
        <v>84</v>
      </c>
      <c r="F955" s="268" t="s">
        <v>278</v>
      </c>
      <c r="G955" s="1" t="s">
        <v>201</v>
      </c>
      <c r="H955" s="1" t="s">
        <v>267</v>
      </c>
      <c r="J955" s="268" t="s">
        <v>279</v>
      </c>
      <c r="K955" s="268" t="s">
        <v>280</v>
      </c>
    </row>
    <row r="958" spans="1:11" x14ac:dyDescent="0.2">
      <c r="A958" s="2" t="s">
        <v>9</v>
      </c>
      <c r="B958" s="2" t="s">
        <v>10</v>
      </c>
      <c r="F958" s="7">
        <v>28012</v>
      </c>
      <c r="H958" s="2" t="s">
        <v>1391</v>
      </c>
      <c r="J958" s="8">
        <v>30000</v>
      </c>
    </row>
    <row r="959" spans="1:11" x14ac:dyDescent="0.2">
      <c r="A959" s="2" t="s">
        <v>295</v>
      </c>
      <c r="B959" s="2" t="s">
        <v>76</v>
      </c>
      <c r="D959" s="2" t="s">
        <v>202</v>
      </c>
      <c r="H959" s="2" t="s">
        <v>1391</v>
      </c>
      <c r="K959" s="8">
        <v>30000</v>
      </c>
    </row>
    <row r="960" spans="1:11" x14ac:dyDescent="0.2">
      <c r="A960" s="5" t="s">
        <v>292</v>
      </c>
      <c r="J960" s="8">
        <v>30000</v>
      </c>
      <c r="K960" s="8">
        <v>30000</v>
      </c>
    </row>
    <row r="963" spans="1:11" x14ac:dyDescent="0.2">
      <c r="A963" s="5" t="s">
        <v>293</v>
      </c>
      <c r="D963" s="4" t="s">
        <v>294</v>
      </c>
      <c r="E963" s="5" t="s">
        <v>276</v>
      </c>
    </row>
    <row r="964" spans="1:11" x14ac:dyDescent="0.2">
      <c r="A964" s="1" t="s">
        <v>107</v>
      </c>
      <c r="B964" s="1" t="s">
        <v>108</v>
      </c>
      <c r="D964" s="278" t="s">
        <v>277</v>
      </c>
      <c r="E964" s="1" t="s">
        <v>84</v>
      </c>
      <c r="F964" s="268" t="s">
        <v>278</v>
      </c>
      <c r="G964" s="1" t="s">
        <v>201</v>
      </c>
      <c r="H964" s="1" t="s">
        <v>267</v>
      </c>
      <c r="J964" s="268" t="s">
        <v>279</v>
      </c>
      <c r="K964" s="268" t="s">
        <v>280</v>
      </c>
    </row>
    <row r="967" spans="1:11" x14ac:dyDescent="0.2">
      <c r="A967" s="2" t="s">
        <v>9</v>
      </c>
      <c r="B967" s="2" t="s">
        <v>10</v>
      </c>
      <c r="F967" s="7">
        <v>28011</v>
      </c>
      <c r="H967" s="2" t="s">
        <v>1392</v>
      </c>
      <c r="J967" s="8">
        <v>60000</v>
      </c>
    </row>
    <row r="968" spans="1:11" x14ac:dyDescent="0.2">
      <c r="A968" s="2" t="s">
        <v>295</v>
      </c>
      <c r="B968" s="2" t="s">
        <v>76</v>
      </c>
      <c r="D968" s="2" t="s">
        <v>202</v>
      </c>
      <c r="H968" s="2" t="s">
        <v>1392</v>
      </c>
      <c r="K968" s="8">
        <v>60000</v>
      </c>
    </row>
    <row r="969" spans="1:11" x14ac:dyDescent="0.2">
      <c r="A969" s="5" t="s">
        <v>296</v>
      </c>
      <c r="J969" s="8">
        <v>60000</v>
      </c>
      <c r="K969" s="8">
        <v>60000</v>
      </c>
    </row>
    <row r="972" spans="1:11" x14ac:dyDescent="0.2">
      <c r="A972" s="5" t="s">
        <v>297</v>
      </c>
      <c r="D972" s="4" t="s">
        <v>308</v>
      </c>
      <c r="E972" s="5" t="s">
        <v>276</v>
      </c>
    </row>
    <row r="973" spans="1:11" x14ac:dyDescent="0.2">
      <c r="A973" s="1" t="s">
        <v>107</v>
      </c>
      <c r="B973" s="1" t="s">
        <v>108</v>
      </c>
      <c r="D973" s="278" t="s">
        <v>277</v>
      </c>
      <c r="E973" s="1" t="s">
        <v>84</v>
      </c>
      <c r="F973" s="268" t="s">
        <v>278</v>
      </c>
      <c r="G973" s="1" t="s">
        <v>201</v>
      </c>
      <c r="H973" s="1" t="s">
        <v>267</v>
      </c>
      <c r="J973" s="268" t="s">
        <v>279</v>
      </c>
      <c r="K973" s="268" t="s">
        <v>280</v>
      </c>
    </row>
    <row r="976" spans="1:11" x14ac:dyDescent="0.2">
      <c r="A976" s="2" t="s">
        <v>397</v>
      </c>
      <c r="B976" s="2" t="s">
        <v>74</v>
      </c>
      <c r="D976" s="2" t="s">
        <v>202</v>
      </c>
      <c r="H976" s="2" t="s">
        <v>1393</v>
      </c>
      <c r="J976" s="8">
        <v>206166</v>
      </c>
    </row>
    <row r="977" spans="1:11" x14ac:dyDescent="0.2">
      <c r="A977" s="2" t="s">
        <v>1175</v>
      </c>
      <c r="B977" s="2" t="s">
        <v>179</v>
      </c>
      <c r="E977" s="2" t="s">
        <v>320</v>
      </c>
      <c r="F977" s="7">
        <v>77</v>
      </c>
      <c r="H977" s="2" t="s">
        <v>1394</v>
      </c>
      <c r="K977" s="8">
        <v>206166</v>
      </c>
    </row>
    <row r="978" spans="1:11" x14ac:dyDescent="0.2">
      <c r="A978" s="2" t="s">
        <v>1175</v>
      </c>
      <c r="B978" s="2" t="s">
        <v>179</v>
      </c>
      <c r="E978" s="2" t="s">
        <v>320</v>
      </c>
      <c r="F978" s="7">
        <v>77</v>
      </c>
      <c r="H978" s="2" t="s">
        <v>1394</v>
      </c>
      <c r="J978" s="8">
        <v>206166</v>
      </c>
    </row>
    <row r="979" spans="1:11" x14ac:dyDescent="0.2">
      <c r="A979" s="2" t="s">
        <v>11</v>
      </c>
      <c r="B979" s="2" t="s">
        <v>12</v>
      </c>
      <c r="F979" s="7">
        <v>77</v>
      </c>
      <c r="H979" s="2" t="s">
        <v>1394</v>
      </c>
      <c r="K979" s="8">
        <v>206166</v>
      </c>
    </row>
    <row r="980" spans="1:11" x14ac:dyDescent="0.2">
      <c r="A980" s="5" t="s">
        <v>298</v>
      </c>
      <c r="J980" s="8">
        <v>412332</v>
      </c>
      <c r="K980" s="8">
        <v>412332</v>
      </c>
    </row>
    <row r="983" spans="1:11" x14ac:dyDescent="0.2">
      <c r="A983" s="5" t="s">
        <v>299</v>
      </c>
      <c r="D983" s="4" t="s">
        <v>308</v>
      </c>
      <c r="E983" s="5" t="s">
        <v>276</v>
      </c>
    </row>
    <row r="984" spans="1:11" x14ac:dyDescent="0.2">
      <c r="A984" s="1" t="s">
        <v>107</v>
      </c>
      <c r="B984" s="1" t="s">
        <v>108</v>
      </c>
      <c r="D984" s="278" t="s">
        <v>277</v>
      </c>
      <c r="E984" s="1" t="s">
        <v>84</v>
      </c>
      <c r="F984" s="268" t="s">
        <v>278</v>
      </c>
      <c r="G984" s="1" t="s">
        <v>201</v>
      </c>
      <c r="H984" s="1" t="s">
        <v>267</v>
      </c>
      <c r="J984" s="268" t="s">
        <v>279</v>
      </c>
      <c r="K984" s="268" t="s">
        <v>280</v>
      </c>
    </row>
    <row r="987" spans="1:11" x14ac:dyDescent="0.2">
      <c r="A987" s="2" t="s">
        <v>484</v>
      </c>
      <c r="B987" s="2" t="s">
        <v>67</v>
      </c>
      <c r="D987" s="2" t="s">
        <v>203</v>
      </c>
      <c r="H987" s="2" t="s">
        <v>1395</v>
      </c>
      <c r="J987" s="8">
        <v>234495</v>
      </c>
    </row>
    <row r="988" spans="1:11" x14ac:dyDescent="0.2">
      <c r="A988" s="2" t="s">
        <v>9</v>
      </c>
      <c r="B988" s="2" t="s">
        <v>10</v>
      </c>
      <c r="F988" s="7">
        <v>4532041</v>
      </c>
      <c r="H988" s="2" t="s">
        <v>1395</v>
      </c>
      <c r="K988" s="8">
        <v>234495</v>
      </c>
    </row>
    <row r="989" spans="1:11" x14ac:dyDescent="0.2">
      <c r="A989" s="5" t="s">
        <v>301</v>
      </c>
      <c r="J989" s="8">
        <v>234495</v>
      </c>
      <c r="K989" s="8">
        <v>234495</v>
      </c>
    </row>
    <row r="992" spans="1:11" x14ac:dyDescent="0.2">
      <c r="A992" s="5" t="s">
        <v>302</v>
      </c>
      <c r="D992" s="4" t="s">
        <v>308</v>
      </c>
      <c r="E992" s="5" t="s">
        <v>276</v>
      </c>
    </row>
    <row r="993" spans="1:11" x14ac:dyDescent="0.2">
      <c r="A993" s="1" t="s">
        <v>107</v>
      </c>
      <c r="B993" s="1" t="s">
        <v>108</v>
      </c>
      <c r="D993" s="278" t="s">
        <v>277</v>
      </c>
      <c r="E993" s="1" t="s">
        <v>84</v>
      </c>
      <c r="F993" s="268" t="s">
        <v>278</v>
      </c>
      <c r="G993" s="1" t="s">
        <v>201</v>
      </c>
      <c r="H993" s="1" t="s">
        <v>267</v>
      </c>
      <c r="J993" s="268" t="s">
        <v>279</v>
      </c>
      <c r="K993" s="268" t="s">
        <v>280</v>
      </c>
    </row>
    <row r="996" spans="1:11" x14ac:dyDescent="0.2">
      <c r="A996" s="2" t="s">
        <v>484</v>
      </c>
      <c r="B996" s="2" t="s">
        <v>67</v>
      </c>
      <c r="D996" s="2" t="s">
        <v>203</v>
      </c>
      <c r="H996" s="2" t="s">
        <v>1396</v>
      </c>
      <c r="J996" s="8">
        <v>405566</v>
      </c>
    </row>
    <row r="997" spans="1:11" x14ac:dyDescent="0.2">
      <c r="A997" s="2" t="s">
        <v>9</v>
      </c>
      <c r="B997" s="2" t="s">
        <v>10</v>
      </c>
      <c r="F997" s="7">
        <v>4532042</v>
      </c>
      <c r="H997" s="2" t="s">
        <v>1396</v>
      </c>
      <c r="K997" s="8">
        <v>405566</v>
      </c>
    </row>
    <row r="998" spans="1:11" x14ac:dyDescent="0.2">
      <c r="A998" s="5" t="s">
        <v>304</v>
      </c>
      <c r="J998" s="8">
        <v>405566</v>
      </c>
      <c r="K998" s="8">
        <v>405566</v>
      </c>
    </row>
    <row r="1001" spans="1:11" x14ac:dyDescent="0.2">
      <c r="A1001" s="5" t="s">
        <v>305</v>
      </c>
      <c r="D1001" s="4" t="s">
        <v>308</v>
      </c>
      <c r="E1001" s="5" t="s">
        <v>276</v>
      </c>
    </row>
    <row r="1002" spans="1:11" x14ac:dyDescent="0.2">
      <c r="A1002" s="1" t="s">
        <v>107</v>
      </c>
      <c r="B1002" s="1" t="s">
        <v>108</v>
      </c>
      <c r="D1002" s="278" t="s">
        <v>277</v>
      </c>
      <c r="E1002" s="1" t="s">
        <v>84</v>
      </c>
      <c r="F1002" s="268" t="s">
        <v>278</v>
      </c>
      <c r="G1002" s="1" t="s">
        <v>201</v>
      </c>
      <c r="H1002" s="1" t="s">
        <v>267</v>
      </c>
      <c r="J1002" s="268" t="s">
        <v>279</v>
      </c>
      <c r="K1002" s="268" t="s">
        <v>280</v>
      </c>
    </row>
    <row r="1005" spans="1:11" x14ac:dyDescent="0.2">
      <c r="A1005" s="2" t="s">
        <v>484</v>
      </c>
      <c r="B1005" s="2" t="s">
        <v>67</v>
      </c>
      <c r="D1005" s="2" t="s">
        <v>203</v>
      </c>
      <c r="H1005" s="2" t="s">
        <v>1397</v>
      </c>
      <c r="J1005" s="8">
        <v>400000</v>
      </c>
    </row>
    <row r="1006" spans="1:11" x14ac:dyDescent="0.2">
      <c r="A1006" s="2" t="s">
        <v>9</v>
      </c>
      <c r="B1006" s="2" t="s">
        <v>10</v>
      </c>
      <c r="F1006" s="7">
        <v>4532043</v>
      </c>
      <c r="H1006" s="2" t="s">
        <v>1397</v>
      </c>
      <c r="K1006" s="8">
        <v>400000</v>
      </c>
    </row>
    <row r="1007" spans="1:11" x14ac:dyDescent="0.2">
      <c r="A1007" s="5" t="s">
        <v>306</v>
      </c>
      <c r="J1007" s="8">
        <v>400000</v>
      </c>
      <c r="K1007" s="8">
        <v>400000</v>
      </c>
    </row>
    <row r="1010" spans="1:11" x14ac:dyDescent="0.2">
      <c r="A1010" s="5" t="s">
        <v>307</v>
      </c>
      <c r="D1010" s="4" t="s">
        <v>308</v>
      </c>
      <c r="E1010" s="5" t="s">
        <v>276</v>
      </c>
    </row>
    <row r="1011" spans="1:11" x14ac:dyDescent="0.2">
      <c r="A1011" s="1" t="s">
        <v>107</v>
      </c>
      <c r="B1011" s="1" t="s">
        <v>108</v>
      </c>
      <c r="D1011" s="278" t="s">
        <v>277</v>
      </c>
      <c r="E1011" s="1" t="s">
        <v>84</v>
      </c>
      <c r="F1011" s="268" t="s">
        <v>278</v>
      </c>
      <c r="G1011" s="1" t="s">
        <v>201</v>
      </c>
      <c r="H1011" s="1" t="s">
        <v>267</v>
      </c>
      <c r="J1011" s="268" t="s">
        <v>279</v>
      </c>
      <c r="K1011" s="268" t="s">
        <v>280</v>
      </c>
    </row>
    <row r="1014" spans="1:11" x14ac:dyDescent="0.2">
      <c r="A1014" s="2" t="s">
        <v>484</v>
      </c>
      <c r="B1014" s="2" t="s">
        <v>67</v>
      </c>
      <c r="D1014" s="2" t="s">
        <v>203</v>
      </c>
      <c r="H1014" s="2" t="s">
        <v>1398</v>
      </c>
      <c r="J1014" s="8">
        <v>490000</v>
      </c>
    </row>
    <row r="1015" spans="1:11" x14ac:dyDescent="0.2">
      <c r="A1015" s="2" t="s">
        <v>9</v>
      </c>
      <c r="B1015" s="2" t="s">
        <v>10</v>
      </c>
      <c r="F1015" s="7">
        <v>4532044</v>
      </c>
      <c r="H1015" s="2" t="s">
        <v>1398</v>
      </c>
      <c r="K1015" s="8">
        <v>490000</v>
      </c>
    </row>
    <row r="1016" spans="1:11" x14ac:dyDescent="0.2">
      <c r="A1016" s="5" t="s">
        <v>311</v>
      </c>
      <c r="J1016" s="8">
        <v>490000</v>
      </c>
      <c r="K1016" s="8">
        <v>490000</v>
      </c>
    </row>
    <row r="1019" spans="1:11" x14ac:dyDescent="0.2">
      <c r="A1019" s="5" t="s">
        <v>312</v>
      </c>
      <c r="D1019" s="4" t="s">
        <v>308</v>
      </c>
      <c r="E1019" s="5" t="s">
        <v>276</v>
      </c>
    </row>
    <row r="1020" spans="1:11" x14ac:dyDescent="0.2">
      <c r="A1020" s="1" t="s">
        <v>107</v>
      </c>
      <c r="B1020" s="1" t="s">
        <v>108</v>
      </c>
      <c r="D1020" s="278" t="s">
        <v>277</v>
      </c>
      <c r="E1020" s="1" t="s">
        <v>84</v>
      </c>
      <c r="F1020" s="268" t="s">
        <v>278</v>
      </c>
      <c r="G1020" s="1" t="s">
        <v>201</v>
      </c>
      <c r="H1020" s="1" t="s">
        <v>267</v>
      </c>
      <c r="J1020" s="268" t="s">
        <v>279</v>
      </c>
      <c r="K1020" s="268" t="s">
        <v>280</v>
      </c>
    </row>
    <row r="1023" spans="1:11" x14ac:dyDescent="0.2">
      <c r="A1023" s="2" t="s">
        <v>484</v>
      </c>
      <c r="B1023" s="2" t="s">
        <v>67</v>
      </c>
      <c r="D1023" s="2" t="s">
        <v>203</v>
      </c>
      <c r="H1023" s="2" t="s">
        <v>1399</v>
      </c>
      <c r="J1023" s="8">
        <v>600000</v>
      </c>
    </row>
    <row r="1024" spans="1:11" x14ac:dyDescent="0.2">
      <c r="A1024" s="2" t="s">
        <v>9</v>
      </c>
      <c r="B1024" s="2" t="s">
        <v>10</v>
      </c>
      <c r="F1024" s="7">
        <v>4532045</v>
      </c>
      <c r="H1024" s="2" t="s">
        <v>1399</v>
      </c>
      <c r="K1024" s="8">
        <v>600000</v>
      </c>
    </row>
    <row r="1025" spans="1:11" x14ac:dyDescent="0.2">
      <c r="A1025" s="5" t="s">
        <v>313</v>
      </c>
      <c r="J1025" s="8">
        <v>600000</v>
      </c>
      <c r="K1025" s="8">
        <v>600000</v>
      </c>
    </row>
    <row r="1028" spans="1:11" x14ac:dyDescent="0.2">
      <c r="A1028" s="5" t="s">
        <v>314</v>
      </c>
      <c r="D1028" s="4" t="s">
        <v>308</v>
      </c>
      <c r="E1028" s="5" t="s">
        <v>276</v>
      </c>
    </row>
    <row r="1029" spans="1:11" x14ac:dyDescent="0.2">
      <c r="A1029" s="1" t="s">
        <v>107</v>
      </c>
      <c r="B1029" s="1" t="s">
        <v>108</v>
      </c>
      <c r="D1029" s="278" t="s">
        <v>277</v>
      </c>
      <c r="E1029" s="1" t="s">
        <v>84</v>
      </c>
      <c r="F1029" s="268" t="s">
        <v>278</v>
      </c>
      <c r="G1029" s="1" t="s">
        <v>201</v>
      </c>
      <c r="H1029" s="1" t="s">
        <v>267</v>
      </c>
      <c r="J1029" s="268" t="s">
        <v>279</v>
      </c>
      <c r="K1029" s="268" t="s">
        <v>280</v>
      </c>
    </row>
    <row r="1032" spans="1:11" x14ac:dyDescent="0.2">
      <c r="A1032" s="2" t="s">
        <v>484</v>
      </c>
      <c r="B1032" s="2" t="s">
        <v>67</v>
      </c>
      <c r="D1032" s="2" t="s">
        <v>203</v>
      </c>
      <c r="H1032" s="2" t="s">
        <v>1400</v>
      </c>
      <c r="J1032" s="8">
        <v>450000</v>
      </c>
    </row>
    <row r="1033" spans="1:11" x14ac:dyDescent="0.2">
      <c r="A1033" s="2" t="s">
        <v>9</v>
      </c>
      <c r="B1033" s="2" t="s">
        <v>10</v>
      </c>
      <c r="F1033" s="7">
        <v>4532046</v>
      </c>
      <c r="H1033" s="2" t="s">
        <v>1400</v>
      </c>
      <c r="K1033" s="8">
        <v>450000</v>
      </c>
    </row>
    <row r="1034" spans="1:11" x14ac:dyDescent="0.2">
      <c r="A1034" s="5" t="s">
        <v>315</v>
      </c>
      <c r="J1034" s="8">
        <v>450000</v>
      </c>
      <c r="K1034" s="8">
        <v>450000</v>
      </c>
    </row>
    <row r="1037" spans="1:11" x14ac:dyDescent="0.2">
      <c r="A1037" s="5" t="s">
        <v>316</v>
      </c>
      <c r="D1037" s="4" t="s">
        <v>308</v>
      </c>
      <c r="E1037" s="5" t="s">
        <v>276</v>
      </c>
    </row>
    <row r="1038" spans="1:11" x14ac:dyDescent="0.2">
      <c r="A1038" s="1" t="s">
        <v>107</v>
      </c>
      <c r="B1038" s="1" t="s">
        <v>108</v>
      </c>
      <c r="D1038" s="278" t="s">
        <v>277</v>
      </c>
      <c r="E1038" s="1" t="s">
        <v>84</v>
      </c>
      <c r="F1038" s="268" t="s">
        <v>278</v>
      </c>
      <c r="G1038" s="1" t="s">
        <v>201</v>
      </c>
      <c r="H1038" s="1" t="s">
        <v>267</v>
      </c>
      <c r="J1038" s="268" t="s">
        <v>279</v>
      </c>
      <c r="K1038" s="268" t="s">
        <v>280</v>
      </c>
    </row>
    <row r="1041" spans="1:11" x14ac:dyDescent="0.2">
      <c r="A1041" s="2" t="s">
        <v>484</v>
      </c>
      <c r="B1041" s="2" t="s">
        <v>67</v>
      </c>
      <c r="D1041" s="2" t="s">
        <v>203</v>
      </c>
      <c r="H1041" s="2" t="s">
        <v>1401</v>
      </c>
      <c r="J1041" s="8">
        <v>120000</v>
      </c>
    </row>
    <row r="1042" spans="1:11" x14ac:dyDescent="0.2">
      <c r="A1042" s="2" t="s">
        <v>9</v>
      </c>
      <c r="B1042" s="2" t="s">
        <v>10</v>
      </c>
      <c r="F1042" s="7">
        <v>4532047</v>
      </c>
      <c r="H1042" s="2" t="s">
        <v>1401</v>
      </c>
      <c r="K1042" s="8">
        <v>120000</v>
      </c>
    </row>
    <row r="1043" spans="1:11" x14ac:dyDescent="0.2">
      <c r="A1043" s="5" t="s">
        <v>317</v>
      </c>
      <c r="J1043" s="8">
        <v>120000</v>
      </c>
      <c r="K1043" s="8">
        <v>120000</v>
      </c>
    </row>
    <row r="1046" spans="1:11" x14ac:dyDescent="0.2">
      <c r="A1046" s="5" t="s">
        <v>318</v>
      </c>
      <c r="D1046" s="4" t="s">
        <v>308</v>
      </c>
      <c r="E1046" s="5" t="s">
        <v>276</v>
      </c>
    </row>
    <row r="1047" spans="1:11" x14ac:dyDescent="0.2">
      <c r="A1047" s="1" t="s">
        <v>107</v>
      </c>
      <c r="B1047" s="1" t="s">
        <v>108</v>
      </c>
      <c r="D1047" s="278" t="s">
        <v>277</v>
      </c>
      <c r="E1047" s="1" t="s">
        <v>84</v>
      </c>
      <c r="F1047" s="268" t="s">
        <v>278</v>
      </c>
      <c r="G1047" s="1" t="s">
        <v>201</v>
      </c>
      <c r="H1047" s="1" t="s">
        <v>267</v>
      </c>
      <c r="J1047" s="268" t="s">
        <v>279</v>
      </c>
      <c r="K1047" s="268" t="s">
        <v>280</v>
      </c>
    </row>
    <row r="1050" spans="1:11" x14ac:dyDescent="0.2">
      <c r="A1050" s="2" t="s">
        <v>484</v>
      </c>
      <c r="B1050" s="2" t="s">
        <v>67</v>
      </c>
      <c r="D1050" s="2" t="s">
        <v>203</v>
      </c>
      <c r="H1050" s="2" t="s">
        <v>1402</v>
      </c>
      <c r="J1050" s="8">
        <v>500000</v>
      </c>
    </row>
    <row r="1051" spans="1:11" x14ac:dyDescent="0.2">
      <c r="A1051" s="2" t="s">
        <v>9</v>
      </c>
      <c r="B1051" s="2" t="s">
        <v>10</v>
      </c>
      <c r="F1051" s="7">
        <v>4532048</v>
      </c>
      <c r="H1051" s="2" t="s">
        <v>1402</v>
      </c>
      <c r="K1051" s="8">
        <v>500000</v>
      </c>
    </row>
    <row r="1052" spans="1:11" x14ac:dyDescent="0.2">
      <c r="A1052" s="5" t="s">
        <v>321</v>
      </c>
      <c r="J1052" s="8">
        <v>500000</v>
      </c>
      <c r="K1052" s="8">
        <v>500000</v>
      </c>
    </row>
    <row r="1055" spans="1:11" x14ac:dyDescent="0.2">
      <c r="A1055" s="5" t="s">
        <v>322</v>
      </c>
      <c r="D1055" s="4" t="s">
        <v>308</v>
      </c>
      <c r="E1055" s="5" t="s">
        <v>276</v>
      </c>
    </row>
    <row r="1056" spans="1:11" x14ac:dyDescent="0.2">
      <c r="A1056" s="1" t="s">
        <v>107</v>
      </c>
      <c r="B1056" s="1" t="s">
        <v>108</v>
      </c>
      <c r="D1056" s="278" t="s">
        <v>277</v>
      </c>
      <c r="E1056" s="1" t="s">
        <v>84</v>
      </c>
      <c r="F1056" s="268" t="s">
        <v>278</v>
      </c>
      <c r="G1056" s="1" t="s">
        <v>201</v>
      </c>
      <c r="H1056" s="1" t="s">
        <v>267</v>
      </c>
      <c r="J1056" s="268" t="s">
        <v>279</v>
      </c>
      <c r="K1056" s="268" t="s">
        <v>280</v>
      </c>
    </row>
    <row r="1059" spans="1:11" x14ac:dyDescent="0.2">
      <c r="A1059" s="2" t="s">
        <v>484</v>
      </c>
      <c r="B1059" s="2" t="s">
        <v>67</v>
      </c>
      <c r="D1059" s="2" t="s">
        <v>203</v>
      </c>
      <c r="H1059" s="2" t="s">
        <v>1403</v>
      </c>
      <c r="J1059" s="8">
        <v>100000</v>
      </c>
    </row>
    <row r="1060" spans="1:11" x14ac:dyDescent="0.2">
      <c r="A1060" s="2" t="s">
        <v>9</v>
      </c>
      <c r="B1060" s="2" t="s">
        <v>10</v>
      </c>
      <c r="F1060" s="7">
        <v>4532049</v>
      </c>
      <c r="H1060" s="2" t="s">
        <v>1403</v>
      </c>
      <c r="K1060" s="8">
        <v>100000</v>
      </c>
    </row>
    <row r="1061" spans="1:11" x14ac:dyDescent="0.2">
      <c r="A1061" s="5" t="s">
        <v>323</v>
      </c>
      <c r="J1061" s="8">
        <v>100000</v>
      </c>
      <c r="K1061" s="8">
        <v>100000</v>
      </c>
    </row>
    <row r="1064" spans="1:11" x14ac:dyDescent="0.2">
      <c r="A1064" s="5" t="s">
        <v>324</v>
      </c>
      <c r="D1064" s="4" t="s">
        <v>308</v>
      </c>
      <c r="E1064" s="5" t="s">
        <v>276</v>
      </c>
    </row>
    <row r="1065" spans="1:11" x14ac:dyDescent="0.2">
      <c r="A1065" s="1" t="s">
        <v>107</v>
      </c>
      <c r="B1065" s="1" t="s">
        <v>108</v>
      </c>
      <c r="D1065" s="278" t="s">
        <v>277</v>
      </c>
      <c r="E1065" s="1" t="s">
        <v>84</v>
      </c>
      <c r="F1065" s="268" t="s">
        <v>278</v>
      </c>
      <c r="G1065" s="1" t="s">
        <v>201</v>
      </c>
      <c r="H1065" s="1" t="s">
        <v>267</v>
      </c>
      <c r="J1065" s="268" t="s">
        <v>279</v>
      </c>
      <c r="K1065" s="268" t="s">
        <v>280</v>
      </c>
    </row>
    <row r="1068" spans="1:11" x14ac:dyDescent="0.2">
      <c r="A1068" s="2" t="s">
        <v>35</v>
      </c>
      <c r="B1068" s="2" t="s">
        <v>36</v>
      </c>
      <c r="E1068" s="2" t="s">
        <v>310</v>
      </c>
      <c r="F1068" s="7">
        <v>230</v>
      </c>
      <c r="H1068" s="2" t="s">
        <v>1404</v>
      </c>
      <c r="J1068" s="8">
        <v>7700000</v>
      </c>
    </row>
    <row r="1069" spans="1:11" x14ac:dyDescent="0.2">
      <c r="A1069" s="2" t="s">
        <v>281</v>
      </c>
      <c r="B1069" s="2" t="s">
        <v>137</v>
      </c>
      <c r="F1069" s="7">
        <v>1761</v>
      </c>
      <c r="H1069" s="2" t="s">
        <v>1404</v>
      </c>
      <c r="K1069" s="8">
        <v>7700000</v>
      </c>
    </row>
    <row r="1070" spans="1:11" x14ac:dyDescent="0.2">
      <c r="A1070" s="5" t="s">
        <v>326</v>
      </c>
      <c r="J1070" s="8">
        <v>7700000</v>
      </c>
      <c r="K1070" s="8">
        <v>7700000</v>
      </c>
    </row>
    <row r="1073" spans="1:11" x14ac:dyDescent="0.2">
      <c r="A1073" s="5" t="s">
        <v>327</v>
      </c>
      <c r="D1073" s="4" t="s">
        <v>308</v>
      </c>
      <c r="E1073" s="5" t="s">
        <v>276</v>
      </c>
    </row>
    <row r="1074" spans="1:11" x14ac:dyDescent="0.2">
      <c r="A1074" s="1" t="s">
        <v>107</v>
      </c>
      <c r="B1074" s="1" t="s">
        <v>108</v>
      </c>
      <c r="D1074" s="278" t="s">
        <v>277</v>
      </c>
      <c r="E1074" s="1" t="s">
        <v>84</v>
      </c>
      <c r="F1074" s="268" t="s">
        <v>278</v>
      </c>
      <c r="G1074" s="1" t="s">
        <v>201</v>
      </c>
      <c r="H1074" s="1" t="s">
        <v>267</v>
      </c>
      <c r="J1074" s="268" t="s">
        <v>279</v>
      </c>
      <c r="K1074" s="268" t="s">
        <v>280</v>
      </c>
    </row>
    <row r="1077" spans="1:11" x14ac:dyDescent="0.2">
      <c r="A1077" s="2" t="s">
        <v>9</v>
      </c>
      <c r="B1077" s="2" t="s">
        <v>10</v>
      </c>
      <c r="F1077" s="7">
        <v>1762</v>
      </c>
      <c r="H1077" s="2" t="s">
        <v>1405</v>
      </c>
      <c r="J1077" s="8">
        <v>3300016</v>
      </c>
    </row>
    <row r="1078" spans="1:11" x14ac:dyDescent="0.2">
      <c r="A1078" s="2" t="s">
        <v>281</v>
      </c>
      <c r="B1078" s="2" t="s">
        <v>137</v>
      </c>
      <c r="F1078" s="7">
        <v>1762</v>
      </c>
      <c r="H1078" s="2" t="s">
        <v>1405</v>
      </c>
      <c r="K1078" s="8">
        <v>3300016</v>
      </c>
    </row>
    <row r="1079" spans="1:11" x14ac:dyDescent="0.2">
      <c r="A1079" s="5" t="s">
        <v>328</v>
      </c>
      <c r="J1079" s="8">
        <v>3300016</v>
      </c>
      <c r="K1079" s="8">
        <v>3300016</v>
      </c>
    </row>
    <row r="1082" spans="1:11" x14ac:dyDescent="0.2">
      <c r="A1082" s="5" t="s">
        <v>329</v>
      </c>
      <c r="D1082" s="4" t="s">
        <v>308</v>
      </c>
      <c r="E1082" s="5" t="s">
        <v>276</v>
      </c>
    </row>
    <row r="1083" spans="1:11" x14ac:dyDescent="0.2">
      <c r="A1083" s="1" t="s">
        <v>107</v>
      </c>
      <c r="B1083" s="1" t="s">
        <v>108</v>
      </c>
      <c r="D1083" s="278" t="s">
        <v>277</v>
      </c>
      <c r="E1083" s="1" t="s">
        <v>84</v>
      </c>
      <c r="F1083" s="268" t="s">
        <v>278</v>
      </c>
      <c r="G1083" s="1" t="s">
        <v>201</v>
      </c>
      <c r="H1083" s="1" t="s">
        <v>267</v>
      </c>
      <c r="J1083" s="268" t="s">
        <v>279</v>
      </c>
      <c r="K1083" s="268" t="s">
        <v>280</v>
      </c>
    </row>
    <row r="1086" spans="1:11" x14ac:dyDescent="0.2">
      <c r="A1086" s="2" t="s">
        <v>15</v>
      </c>
      <c r="B1086" s="2" t="s">
        <v>16</v>
      </c>
      <c r="E1086" s="2" t="s">
        <v>320</v>
      </c>
      <c r="F1086" s="7">
        <v>1764</v>
      </c>
      <c r="H1086" s="2" t="s">
        <v>1406</v>
      </c>
      <c r="J1086" s="8">
        <v>1500000</v>
      </c>
    </row>
    <row r="1087" spans="1:11" x14ac:dyDescent="0.2">
      <c r="A1087" s="2" t="s">
        <v>281</v>
      </c>
      <c r="B1087" s="2" t="s">
        <v>137</v>
      </c>
      <c r="F1087" s="7">
        <v>1764</v>
      </c>
      <c r="H1087" s="2" t="s">
        <v>1406</v>
      </c>
      <c r="K1087" s="8">
        <v>1500000</v>
      </c>
    </row>
    <row r="1088" spans="1:11" x14ac:dyDescent="0.2">
      <c r="A1088" s="5" t="s">
        <v>331</v>
      </c>
      <c r="J1088" s="8">
        <v>1500000</v>
      </c>
      <c r="K1088" s="8">
        <v>1500000</v>
      </c>
    </row>
    <row r="1091" spans="1:11" x14ac:dyDescent="0.2">
      <c r="A1091" s="5" t="s">
        <v>332</v>
      </c>
      <c r="D1091" s="4" t="s">
        <v>308</v>
      </c>
      <c r="E1091" s="5" t="s">
        <v>276</v>
      </c>
    </row>
    <row r="1092" spans="1:11" x14ac:dyDescent="0.2">
      <c r="A1092" s="1" t="s">
        <v>107</v>
      </c>
      <c r="B1092" s="1" t="s">
        <v>108</v>
      </c>
      <c r="D1092" s="278" t="s">
        <v>277</v>
      </c>
      <c r="E1092" s="1" t="s">
        <v>84</v>
      </c>
      <c r="F1092" s="268" t="s">
        <v>278</v>
      </c>
      <c r="G1092" s="1" t="s">
        <v>201</v>
      </c>
      <c r="H1092" s="1" t="s">
        <v>267</v>
      </c>
      <c r="J1092" s="268" t="s">
        <v>279</v>
      </c>
      <c r="K1092" s="268" t="s">
        <v>280</v>
      </c>
    </row>
    <row r="1095" spans="1:11" x14ac:dyDescent="0.2">
      <c r="A1095" s="2" t="s">
        <v>35</v>
      </c>
      <c r="B1095" s="2" t="s">
        <v>36</v>
      </c>
      <c r="E1095" s="2" t="s">
        <v>310</v>
      </c>
      <c r="F1095" s="7">
        <v>98517</v>
      </c>
      <c r="H1095" s="2" t="s">
        <v>1407</v>
      </c>
      <c r="J1095" s="8">
        <v>115152</v>
      </c>
    </row>
    <row r="1096" spans="1:11" x14ac:dyDescent="0.2">
      <c r="A1096" s="2" t="s">
        <v>281</v>
      </c>
      <c r="B1096" s="2" t="s">
        <v>137</v>
      </c>
      <c r="F1096" s="7">
        <v>1768</v>
      </c>
      <c r="H1096" s="2" t="s">
        <v>1407</v>
      </c>
      <c r="K1096" s="8">
        <v>115152</v>
      </c>
    </row>
    <row r="1097" spans="1:11" x14ac:dyDescent="0.2">
      <c r="A1097" s="5" t="s">
        <v>333</v>
      </c>
      <c r="J1097" s="8">
        <v>115152</v>
      </c>
      <c r="K1097" s="8">
        <v>115152</v>
      </c>
    </row>
    <row r="1100" spans="1:11" x14ac:dyDescent="0.2">
      <c r="A1100" s="5" t="s">
        <v>334</v>
      </c>
      <c r="D1100" s="4" t="s">
        <v>308</v>
      </c>
      <c r="E1100" s="5" t="s">
        <v>276</v>
      </c>
    </row>
    <row r="1101" spans="1:11" x14ac:dyDescent="0.2">
      <c r="A1101" s="1" t="s">
        <v>107</v>
      </c>
      <c r="B1101" s="1" t="s">
        <v>108</v>
      </c>
      <c r="D1101" s="278" t="s">
        <v>277</v>
      </c>
      <c r="E1101" s="1" t="s">
        <v>84</v>
      </c>
      <c r="F1101" s="268" t="s">
        <v>278</v>
      </c>
      <c r="G1101" s="1" t="s">
        <v>201</v>
      </c>
      <c r="H1101" s="1" t="s">
        <v>267</v>
      </c>
      <c r="J1101" s="268" t="s">
        <v>279</v>
      </c>
      <c r="K1101" s="268" t="s">
        <v>280</v>
      </c>
    </row>
    <row r="1104" spans="1:11" x14ac:dyDescent="0.2">
      <c r="A1104" s="2" t="s">
        <v>35</v>
      </c>
      <c r="B1104" s="2" t="s">
        <v>36</v>
      </c>
      <c r="E1104" s="2" t="s">
        <v>310</v>
      </c>
      <c r="F1104" s="7">
        <v>107</v>
      </c>
      <c r="H1104" s="2" t="s">
        <v>1408</v>
      </c>
      <c r="J1104" s="8">
        <v>406987</v>
      </c>
    </row>
    <row r="1105" spans="1:11" x14ac:dyDescent="0.2">
      <c r="A1105" s="2" t="s">
        <v>281</v>
      </c>
      <c r="B1105" s="2" t="s">
        <v>137</v>
      </c>
      <c r="F1105" s="7">
        <v>1771</v>
      </c>
      <c r="H1105" s="2" t="s">
        <v>1408</v>
      </c>
      <c r="K1105" s="8">
        <v>406987</v>
      </c>
    </row>
    <row r="1106" spans="1:11" x14ac:dyDescent="0.2">
      <c r="A1106" s="5" t="s">
        <v>335</v>
      </c>
      <c r="J1106" s="8">
        <v>406987</v>
      </c>
      <c r="K1106" s="8">
        <v>406987</v>
      </c>
    </row>
    <row r="1109" spans="1:11" x14ac:dyDescent="0.2">
      <c r="A1109" s="5" t="s">
        <v>336</v>
      </c>
      <c r="D1109" s="4" t="s">
        <v>308</v>
      </c>
      <c r="E1109" s="5" t="s">
        <v>276</v>
      </c>
    </row>
    <row r="1110" spans="1:11" x14ac:dyDescent="0.2">
      <c r="A1110" s="1" t="s">
        <v>107</v>
      </c>
      <c r="B1110" s="1" t="s">
        <v>108</v>
      </c>
      <c r="D1110" s="278" t="s">
        <v>277</v>
      </c>
      <c r="E1110" s="1" t="s">
        <v>84</v>
      </c>
      <c r="F1110" s="268" t="s">
        <v>278</v>
      </c>
      <c r="G1110" s="1" t="s">
        <v>201</v>
      </c>
      <c r="H1110" s="1" t="s">
        <v>267</v>
      </c>
      <c r="J1110" s="268" t="s">
        <v>279</v>
      </c>
      <c r="K1110" s="268" t="s">
        <v>280</v>
      </c>
    </row>
    <row r="1113" spans="1:11" x14ac:dyDescent="0.2">
      <c r="A1113" s="2" t="s">
        <v>15</v>
      </c>
      <c r="B1113" s="2" t="s">
        <v>16</v>
      </c>
      <c r="E1113" s="2" t="s">
        <v>320</v>
      </c>
      <c r="F1113" s="7">
        <v>1772</v>
      </c>
      <c r="H1113" s="2" t="s">
        <v>1409</v>
      </c>
      <c r="J1113" s="8">
        <v>10000000</v>
      </c>
    </row>
    <row r="1114" spans="1:11" x14ac:dyDescent="0.2">
      <c r="A1114" s="2" t="s">
        <v>281</v>
      </c>
      <c r="B1114" s="2" t="s">
        <v>137</v>
      </c>
      <c r="F1114" s="7">
        <v>1772</v>
      </c>
      <c r="H1114" s="2" t="s">
        <v>1409</v>
      </c>
      <c r="K1114" s="8">
        <v>10000000</v>
      </c>
    </row>
    <row r="1115" spans="1:11" x14ac:dyDescent="0.2">
      <c r="A1115" s="5" t="s">
        <v>337</v>
      </c>
      <c r="J1115" s="8">
        <v>10000000</v>
      </c>
      <c r="K1115" s="8">
        <v>10000000</v>
      </c>
    </row>
    <row r="1118" spans="1:11" x14ac:dyDescent="0.2">
      <c r="A1118" s="5" t="s">
        <v>338</v>
      </c>
      <c r="D1118" s="4" t="s">
        <v>308</v>
      </c>
      <c r="E1118" s="5" t="s">
        <v>276</v>
      </c>
    </row>
    <row r="1119" spans="1:11" x14ac:dyDescent="0.2">
      <c r="A1119" s="1" t="s">
        <v>107</v>
      </c>
      <c r="B1119" s="1" t="s">
        <v>108</v>
      </c>
      <c r="D1119" s="278" t="s">
        <v>277</v>
      </c>
      <c r="E1119" s="1" t="s">
        <v>84</v>
      </c>
      <c r="F1119" s="268" t="s">
        <v>278</v>
      </c>
      <c r="G1119" s="1" t="s">
        <v>201</v>
      </c>
      <c r="H1119" s="1" t="s">
        <v>267</v>
      </c>
      <c r="J1119" s="268" t="s">
        <v>279</v>
      </c>
      <c r="K1119" s="268" t="s">
        <v>280</v>
      </c>
    </row>
    <row r="1122" spans="1:11" x14ac:dyDescent="0.2">
      <c r="A1122" s="2" t="s">
        <v>15</v>
      </c>
      <c r="B1122" s="2" t="s">
        <v>16</v>
      </c>
      <c r="E1122" s="2" t="s">
        <v>320</v>
      </c>
      <c r="F1122" s="7">
        <v>1773</v>
      </c>
      <c r="H1122" s="2" t="s">
        <v>1410</v>
      </c>
      <c r="J1122" s="8">
        <v>10000000</v>
      </c>
    </row>
    <row r="1123" spans="1:11" x14ac:dyDescent="0.2">
      <c r="A1123" s="2" t="s">
        <v>281</v>
      </c>
      <c r="B1123" s="2" t="s">
        <v>137</v>
      </c>
      <c r="F1123" s="7">
        <v>1773</v>
      </c>
      <c r="H1123" s="2" t="s">
        <v>1410</v>
      </c>
      <c r="K1123" s="8">
        <v>10000000</v>
      </c>
    </row>
    <row r="1124" spans="1:11" x14ac:dyDescent="0.2">
      <c r="A1124" s="5" t="s">
        <v>340</v>
      </c>
      <c r="J1124" s="8">
        <v>10000000</v>
      </c>
      <c r="K1124" s="8">
        <v>10000000</v>
      </c>
    </row>
    <row r="1127" spans="1:11" x14ac:dyDescent="0.2">
      <c r="A1127" s="5" t="s">
        <v>341</v>
      </c>
      <c r="D1127" s="4" t="s">
        <v>308</v>
      </c>
      <c r="E1127" s="5" t="s">
        <v>276</v>
      </c>
    </row>
    <row r="1128" spans="1:11" x14ac:dyDescent="0.2">
      <c r="A1128" s="1" t="s">
        <v>107</v>
      </c>
      <c r="B1128" s="1" t="s">
        <v>108</v>
      </c>
      <c r="D1128" s="278" t="s">
        <v>277</v>
      </c>
      <c r="E1128" s="1" t="s">
        <v>84</v>
      </c>
      <c r="F1128" s="268" t="s">
        <v>278</v>
      </c>
      <c r="G1128" s="1" t="s">
        <v>201</v>
      </c>
      <c r="H1128" s="1" t="s">
        <v>267</v>
      </c>
      <c r="J1128" s="268" t="s">
        <v>279</v>
      </c>
      <c r="K1128" s="268" t="s">
        <v>280</v>
      </c>
    </row>
    <row r="1131" spans="1:11" x14ac:dyDescent="0.2">
      <c r="A1131" s="2" t="s">
        <v>281</v>
      </c>
      <c r="B1131" s="2" t="s">
        <v>137</v>
      </c>
      <c r="F1131" s="7">
        <v>1474</v>
      </c>
      <c r="H1131" s="2" t="s">
        <v>1411</v>
      </c>
      <c r="J1131" s="8">
        <v>2396077</v>
      </c>
    </row>
    <row r="1132" spans="1:11" x14ac:dyDescent="0.2">
      <c r="A1132" s="2" t="s">
        <v>281</v>
      </c>
      <c r="B1132" s="2" t="s">
        <v>137</v>
      </c>
      <c r="F1132" s="7">
        <v>1774</v>
      </c>
      <c r="H1132" s="2" t="s">
        <v>1411</v>
      </c>
      <c r="K1132" s="8">
        <v>2396077</v>
      </c>
    </row>
    <row r="1133" spans="1:11" x14ac:dyDescent="0.2">
      <c r="A1133" s="5" t="s">
        <v>343</v>
      </c>
      <c r="J1133" s="8">
        <v>2396077</v>
      </c>
      <c r="K1133" s="8">
        <v>2396077</v>
      </c>
    </row>
    <row r="1136" spans="1:11" x14ac:dyDescent="0.2">
      <c r="A1136" s="5" t="s">
        <v>344</v>
      </c>
      <c r="D1136" s="4" t="s">
        <v>308</v>
      </c>
      <c r="E1136" s="5" t="s">
        <v>276</v>
      </c>
    </row>
    <row r="1137" spans="1:11" x14ac:dyDescent="0.2">
      <c r="A1137" s="1" t="s">
        <v>107</v>
      </c>
      <c r="B1137" s="1" t="s">
        <v>108</v>
      </c>
      <c r="D1137" s="278" t="s">
        <v>277</v>
      </c>
      <c r="E1137" s="1" t="s">
        <v>84</v>
      </c>
      <c r="F1137" s="268" t="s">
        <v>278</v>
      </c>
      <c r="G1137" s="1" t="s">
        <v>201</v>
      </c>
      <c r="H1137" s="1" t="s">
        <v>267</v>
      </c>
      <c r="J1137" s="268" t="s">
        <v>279</v>
      </c>
      <c r="K1137" s="268" t="s">
        <v>280</v>
      </c>
    </row>
    <row r="1140" spans="1:11" x14ac:dyDescent="0.2">
      <c r="A1140" s="2" t="s">
        <v>37</v>
      </c>
      <c r="B1140" s="2" t="s">
        <v>38</v>
      </c>
      <c r="E1140" s="2" t="s">
        <v>376</v>
      </c>
      <c r="F1140" s="7">
        <v>99</v>
      </c>
      <c r="H1140" s="2" t="s">
        <v>1412</v>
      </c>
      <c r="J1140" s="8">
        <v>2000000</v>
      </c>
    </row>
    <row r="1141" spans="1:11" x14ac:dyDescent="0.2">
      <c r="A1141" s="2" t="s">
        <v>281</v>
      </c>
      <c r="B1141" s="2" t="s">
        <v>137</v>
      </c>
      <c r="F1141" s="7">
        <v>1775</v>
      </c>
      <c r="H1141" s="2" t="s">
        <v>1412</v>
      </c>
      <c r="K1141" s="8">
        <v>2000000</v>
      </c>
    </row>
    <row r="1142" spans="1:11" x14ac:dyDescent="0.2">
      <c r="A1142" s="5" t="s">
        <v>345</v>
      </c>
      <c r="J1142" s="8">
        <v>2000000</v>
      </c>
      <c r="K1142" s="8">
        <v>2000000</v>
      </c>
    </row>
    <row r="1145" spans="1:11" x14ac:dyDescent="0.2">
      <c r="A1145" s="5" t="s">
        <v>346</v>
      </c>
      <c r="D1145" s="4" t="s">
        <v>308</v>
      </c>
      <c r="E1145" s="5" t="s">
        <v>276</v>
      </c>
    </row>
    <row r="1146" spans="1:11" x14ac:dyDescent="0.2">
      <c r="A1146" s="1" t="s">
        <v>107</v>
      </c>
      <c r="B1146" s="1" t="s">
        <v>108</v>
      </c>
      <c r="D1146" s="278" t="s">
        <v>277</v>
      </c>
      <c r="E1146" s="1" t="s">
        <v>84</v>
      </c>
      <c r="F1146" s="268" t="s">
        <v>278</v>
      </c>
      <c r="G1146" s="1" t="s">
        <v>201</v>
      </c>
      <c r="H1146" s="1" t="s">
        <v>267</v>
      </c>
      <c r="J1146" s="268" t="s">
        <v>279</v>
      </c>
      <c r="K1146" s="268" t="s">
        <v>280</v>
      </c>
    </row>
    <row r="1149" spans="1:11" x14ac:dyDescent="0.2">
      <c r="A1149" s="2" t="s">
        <v>37</v>
      </c>
      <c r="B1149" s="2" t="s">
        <v>38</v>
      </c>
      <c r="E1149" s="2" t="s">
        <v>376</v>
      </c>
      <c r="F1149" s="7">
        <v>22</v>
      </c>
      <c r="H1149" s="2" t="s">
        <v>1413</v>
      </c>
      <c r="J1149" s="8">
        <v>300000</v>
      </c>
    </row>
    <row r="1150" spans="1:11" x14ac:dyDescent="0.2">
      <c r="A1150" s="2" t="s">
        <v>281</v>
      </c>
      <c r="B1150" s="2" t="s">
        <v>137</v>
      </c>
      <c r="F1150" s="7">
        <v>1777</v>
      </c>
      <c r="H1150" s="2" t="s">
        <v>1413</v>
      </c>
      <c r="K1150" s="8">
        <v>300000</v>
      </c>
    </row>
    <row r="1151" spans="1:11" x14ac:dyDescent="0.2">
      <c r="A1151" s="5" t="s">
        <v>348</v>
      </c>
      <c r="J1151" s="8">
        <v>300000</v>
      </c>
      <c r="K1151" s="8">
        <v>300000</v>
      </c>
    </row>
    <row r="1154" spans="1:11" x14ac:dyDescent="0.2">
      <c r="A1154" s="5" t="s">
        <v>349</v>
      </c>
      <c r="D1154" s="4" t="s">
        <v>308</v>
      </c>
      <c r="E1154" s="5" t="s">
        <v>276</v>
      </c>
    </row>
    <row r="1155" spans="1:11" x14ac:dyDescent="0.2">
      <c r="A1155" s="1" t="s">
        <v>107</v>
      </c>
      <c r="B1155" s="1" t="s">
        <v>108</v>
      </c>
      <c r="D1155" s="278" t="s">
        <v>277</v>
      </c>
      <c r="E1155" s="1" t="s">
        <v>84</v>
      </c>
      <c r="F1155" s="268" t="s">
        <v>278</v>
      </c>
      <c r="G1155" s="1" t="s">
        <v>201</v>
      </c>
      <c r="H1155" s="1" t="s">
        <v>267</v>
      </c>
      <c r="J1155" s="268" t="s">
        <v>279</v>
      </c>
      <c r="K1155" s="268" t="s">
        <v>280</v>
      </c>
    </row>
    <row r="1158" spans="1:11" x14ac:dyDescent="0.2">
      <c r="A1158" s="2" t="s">
        <v>37</v>
      </c>
      <c r="B1158" s="2" t="s">
        <v>38</v>
      </c>
      <c r="E1158" s="2" t="s">
        <v>376</v>
      </c>
      <c r="F1158" s="7">
        <v>11</v>
      </c>
      <c r="H1158" s="2" t="s">
        <v>1414</v>
      </c>
      <c r="J1158" s="8">
        <v>450000</v>
      </c>
    </row>
    <row r="1159" spans="1:11" x14ac:dyDescent="0.2">
      <c r="A1159" s="2" t="s">
        <v>281</v>
      </c>
      <c r="B1159" s="2" t="s">
        <v>137</v>
      </c>
      <c r="F1159" s="7">
        <v>1778</v>
      </c>
      <c r="H1159" s="2" t="s">
        <v>1414</v>
      </c>
      <c r="K1159" s="8">
        <v>450000</v>
      </c>
    </row>
    <row r="1160" spans="1:11" x14ac:dyDescent="0.2">
      <c r="A1160" s="5" t="s">
        <v>350</v>
      </c>
      <c r="J1160" s="8">
        <v>450000</v>
      </c>
      <c r="K1160" s="8">
        <v>450000</v>
      </c>
    </row>
    <row r="1163" spans="1:11" x14ac:dyDescent="0.2">
      <c r="A1163" s="5" t="s">
        <v>351</v>
      </c>
      <c r="D1163" s="4" t="s">
        <v>308</v>
      </c>
      <c r="E1163" s="5" t="s">
        <v>276</v>
      </c>
    </row>
    <row r="1164" spans="1:11" x14ac:dyDescent="0.2">
      <c r="A1164" s="1" t="s">
        <v>107</v>
      </c>
      <c r="B1164" s="1" t="s">
        <v>108</v>
      </c>
      <c r="D1164" s="278" t="s">
        <v>277</v>
      </c>
      <c r="E1164" s="1" t="s">
        <v>84</v>
      </c>
      <c r="F1164" s="268" t="s">
        <v>278</v>
      </c>
      <c r="G1164" s="1" t="s">
        <v>201</v>
      </c>
      <c r="H1164" s="1" t="s">
        <v>267</v>
      </c>
      <c r="J1164" s="268" t="s">
        <v>279</v>
      </c>
      <c r="K1164" s="268" t="s">
        <v>280</v>
      </c>
    </row>
    <row r="1167" spans="1:11" x14ac:dyDescent="0.2">
      <c r="A1167" s="2" t="s">
        <v>37</v>
      </c>
      <c r="B1167" s="2" t="s">
        <v>38</v>
      </c>
      <c r="E1167" s="2" t="s">
        <v>376</v>
      </c>
      <c r="F1167" s="7">
        <v>45</v>
      </c>
      <c r="H1167" s="2" t="s">
        <v>1415</v>
      </c>
      <c r="J1167" s="8">
        <v>405000</v>
      </c>
    </row>
    <row r="1168" spans="1:11" x14ac:dyDescent="0.2">
      <c r="A1168" s="2" t="s">
        <v>281</v>
      </c>
      <c r="B1168" s="2" t="s">
        <v>137</v>
      </c>
      <c r="F1168" s="7">
        <v>1779</v>
      </c>
      <c r="H1168" s="2" t="s">
        <v>1415</v>
      </c>
      <c r="K1168" s="8">
        <v>405000</v>
      </c>
    </row>
    <row r="1169" spans="1:11" x14ac:dyDescent="0.2">
      <c r="A1169" s="5" t="s">
        <v>352</v>
      </c>
      <c r="J1169" s="8">
        <v>405000</v>
      </c>
      <c r="K1169" s="8">
        <v>405000</v>
      </c>
    </row>
    <row r="1172" spans="1:11" x14ac:dyDescent="0.2">
      <c r="A1172" s="5" t="s">
        <v>353</v>
      </c>
      <c r="D1172" s="4" t="s">
        <v>308</v>
      </c>
      <c r="E1172" s="5" t="s">
        <v>276</v>
      </c>
    </row>
    <row r="1173" spans="1:11" x14ac:dyDescent="0.2">
      <c r="A1173" s="1" t="s">
        <v>107</v>
      </c>
      <c r="B1173" s="1" t="s">
        <v>108</v>
      </c>
      <c r="D1173" s="278" t="s">
        <v>277</v>
      </c>
      <c r="E1173" s="1" t="s">
        <v>84</v>
      </c>
      <c r="F1173" s="268" t="s">
        <v>278</v>
      </c>
      <c r="G1173" s="1" t="s">
        <v>201</v>
      </c>
      <c r="H1173" s="1" t="s">
        <v>267</v>
      </c>
      <c r="J1173" s="268" t="s">
        <v>279</v>
      </c>
      <c r="K1173" s="268" t="s">
        <v>280</v>
      </c>
    </row>
    <row r="1176" spans="1:11" x14ac:dyDescent="0.2">
      <c r="A1176" s="2" t="s">
        <v>37</v>
      </c>
      <c r="B1176" s="2" t="s">
        <v>38</v>
      </c>
      <c r="E1176" s="2" t="s">
        <v>376</v>
      </c>
      <c r="F1176" s="7">
        <v>174</v>
      </c>
      <c r="H1176" s="2" t="s">
        <v>1416</v>
      </c>
      <c r="J1176" s="8">
        <v>400000</v>
      </c>
    </row>
    <row r="1177" spans="1:11" x14ac:dyDescent="0.2">
      <c r="A1177" s="2" t="s">
        <v>281</v>
      </c>
      <c r="B1177" s="2" t="s">
        <v>137</v>
      </c>
      <c r="F1177" s="7">
        <v>1780</v>
      </c>
      <c r="H1177" s="2" t="s">
        <v>1416</v>
      </c>
      <c r="K1177" s="8">
        <v>400000</v>
      </c>
    </row>
    <row r="1178" spans="1:11" x14ac:dyDescent="0.2">
      <c r="A1178" s="5" t="s">
        <v>354</v>
      </c>
      <c r="J1178" s="8">
        <v>400000</v>
      </c>
      <c r="K1178" s="8">
        <v>400000</v>
      </c>
    </row>
    <row r="1181" spans="1:11" x14ac:dyDescent="0.2">
      <c r="A1181" s="5" t="s">
        <v>355</v>
      </c>
      <c r="D1181" s="4" t="s">
        <v>308</v>
      </c>
      <c r="E1181" s="5" t="s">
        <v>276</v>
      </c>
    </row>
    <row r="1182" spans="1:11" x14ac:dyDescent="0.2">
      <c r="A1182" s="1" t="s">
        <v>107</v>
      </c>
      <c r="B1182" s="1" t="s">
        <v>108</v>
      </c>
      <c r="D1182" s="278" t="s">
        <v>277</v>
      </c>
      <c r="E1182" s="1" t="s">
        <v>84</v>
      </c>
      <c r="F1182" s="268" t="s">
        <v>278</v>
      </c>
      <c r="G1182" s="1" t="s">
        <v>201</v>
      </c>
      <c r="H1182" s="1" t="s">
        <v>267</v>
      </c>
      <c r="J1182" s="268" t="s">
        <v>279</v>
      </c>
      <c r="K1182" s="268" t="s">
        <v>280</v>
      </c>
    </row>
    <row r="1185" spans="1:11" x14ac:dyDescent="0.2">
      <c r="A1185" s="2" t="s">
        <v>37</v>
      </c>
      <c r="B1185" s="2" t="s">
        <v>38</v>
      </c>
      <c r="E1185" s="2" t="s">
        <v>376</v>
      </c>
      <c r="F1185" s="7">
        <v>71</v>
      </c>
      <c r="H1185" s="2" t="s">
        <v>1417</v>
      </c>
      <c r="J1185" s="8">
        <v>300000</v>
      </c>
    </row>
    <row r="1186" spans="1:11" x14ac:dyDescent="0.2">
      <c r="A1186" s="2" t="s">
        <v>281</v>
      </c>
      <c r="B1186" s="2" t="s">
        <v>137</v>
      </c>
      <c r="F1186" s="7">
        <v>1781</v>
      </c>
      <c r="H1186" s="2" t="s">
        <v>1417</v>
      </c>
      <c r="K1186" s="8">
        <v>300000</v>
      </c>
    </row>
    <row r="1187" spans="1:11" x14ac:dyDescent="0.2">
      <c r="A1187" s="5" t="s">
        <v>356</v>
      </c>
      <c r="J1187" s="8">
        <v>300000</v>
      </c>
      <c r="K1187" s="8">
        <v>300000</v>
      </c>
    </row>
    <row r="1190" spans="1:11" x14ac:dyDescent="0.2">
      <c r="A1190" s="5" t="s">
        <v>357</v>
      </c>
      <c r="D1190" s="4" t="s">
        <v>294</v>
      </c>
      <c r="E1190" s="5" t="s">
        <v>276</v>
      </c>
    </row>
    <row r="1191" spans="1:11" x14ac:dyDescent="0.2">
      <c r="A1191" s="1" t="s">
        <v>107</v>
      </c>
      <c r="B1191" s="1" t="s">
        <v>108</v>
      </c>
      <c r="D1191" s="278" t="s">
        <v>277</v>
      </c>
      <c r="E1191" s="1" t="s">
        <v>84</v>
      </c>
      <c r="F1191" s="268" t="s">
        <v>278</v>
      </c>
      <c r="G1191" s="1" t="s">
        <v>201</v>
      </c>
      <c r="H1191" s="1" t="s">
        <v>267</v>
      </c>
      <c r="J1191" s="268" t="s">
        <v>279</v>
      </c>
      <c r="K1191" s="268" t="s">
        <v>280</v>
      </c>
    </row>
    <row r="1194" spans="1:11" x14ac:dyDescent="0.2">
      <c r="A1194" s="2" t="s">
        <v>281</v>
      </c>
      <c r="B1194" s="2" t="s">
        <v>137</v>
      </c>
      <c r="H1194" s="2" t="s">
        <v>1418</v>
      </c>
      <c r="J1194" s="8">
        <v>261762241</v>
      </c>
    </row>
    <row r="1195" spans="1:11" x14ac:dyDescent="0.2">
      <c r="A1195" s="2" t="s">
        <v>428</v>
      </c>
      <c r="B1195" s="2" t="s">
        <v>143</v>
      </c>
      <c r="D1195" s="2" t="s">
        <v>203</v>
      </c>
      <c r="H1195" s="2" t="s">
        <v>1418</v>
      </c>
      <c r="K1195" s="8">
        <v>261762241</v>
      </c>
    </row>
    <row r="1196" spans="1:11" x14ac:dyDescent="0.2">
      <c r="A1196" s="5" t="s">
        <v>358</v>
      </c>
      <c r="J1196" s="8">
        <v>261762241</v>
      </c>
      <c r="K1196" s="8">
        <v>261762241</v>
      </c>
    </row>
    <row r="1199" spans="1:11" x14ac:dyDescent="0.2">
      <c r="A1199" s="5" t="s">
        <v>359</v>
      </c>
      <c r="D1199" s="4" t="s">
        <v>294</v>
      </c>
      <c r="E1199" s="5" t="s">
        <v>276</v>
      </c>
    </row>
    <row r="1200" spans="1:11" x14ac:dyDescent="0.2">
      <c r="A1200" s="1" t="s">
        <v>107</v>
      </c>
      <c r="B1200" s="1" t="s">
        <v>108</v>
      </c>
      <c r="D1200" s="278" t="s">
        <v>277</v>
      </c>
      <c r="E1200" s="1" t="s">
        <v>84</v>
      </c>
      <c r="F1200" s="268" t="s">
        <v>278</v>
      </c>
      <c r="G1200" s="1" t="s">
        <v>201</v>
      </c>
      <c r="H1200" s="1" t="s">
        <v>267</v>
      </c>
      <c r="J1200" s="268" t="s">
        <v>279</v>
      </c>
      <c r="K1200" s="268" t="s">
        <v>280</v>
      </c>
    </row>
    <row r="1203" spans="1:11" x14ac:dyDescent="0.2">
      <c r="A1203" s="2" t="s">
        <v>281</v>
      </c>
      <c r="B1203" s="2" t="s">
        <v>137</v>
      </c>
      <c r="H1203" s="2" t="s">
        <v>1419</v>
      </c>
      <c r="J1203" s="8">
        <v>39479865</v>
      </c>
    </row>
    <row r="1204" spans="1:11" x14ac:dyDescent="0.2">
      <c r="A1204" s="2" t="s">
        <v>1042</v>
      </c>
      <c r="B1204" s="2" t="s">
        <v>1031</v>
      </c>
      <c r="D1204" s="2" t="s">
        <v>203</v>
      </c>
      <c r="H1204" s="2" t="s">
        <v>1419</v>
      </c>
      <c r="K1204" s="8">
        <v>39479865</v>
      </c>
    </row>
    <row r="1205" spans="1:11" x14ac:dyDescent="0.2">
      <c r="A1205" s="5" t="s">
        <v>360</v>
      </c>
      <c r="J1205" s="8">
        <v>39479865</v>
      </c>
      <c r="K1205" s="8">
        <v>39479865</v>
      </c>
    </row>
    <row r="1208" spans="1:11" x14ac:dyDescent="0.2">
      <c r="A1208" s="5" t="s">
        <v>361</v>
      </c>
      <c r="D1208" s="4" t="s">
        <v>308</v>
      </c>
      <c r="E1208" s="5" t="s">
        <v>276</v>
      </c>
    </row>
    <row r="1209" spans="1:11" x14ac:dyDescent="0.2">
      <c r="A1209" s="1" t="s">
        <v>107</v>
      </c>
      <c r="B1209" s="1" t="s">
        <v>108</v>
      </c>
      <c r="D1209" s="278" t="s">
        <v>277</v>
      </c>
      <c r="E1209" s="1" t="s">
        <v>84</v>
      </c>
      <c r="F1209" s="268" t="s">
        <v>278</v>
      </c>
      <c r="G1209" s="1" t="s">
        <v>201</v>
      </c>
      <c r="H1209" s="1" t="s">
        <v>267</v>
      </c>
      <c r="J1209" s="268" t="s">
        <v>279</v>
      </c>
      <c r="K1209" s="268" t="s">
        <v>280</v>
      </c>
    </row>
    <row r="1212" spans="1:11" x14ac:dyDescent="0.2">
      <c r="A1212" s="2" t="s">
        <v>37</v>
      </c>
      <c r="B1212" s="2" t="s">
        <v>38</v>
      </c>
      <c r="E1212" s="2" t="s">
        <v>376</v>
      </c>
      <c r="F1212" s="7">
        <v>5</v>
      </c>
      <c r="H1212" s="2" t="s">
        <v>1420</v>
      </c>
      <c r="J1212" s="8">
        <v>2000000</v>
      </c>
    </row>
    <row r="1213" spans="1:11" x14ac:dyDescent="0.2">
      <c r="A1213" s="2" t="s">
        <v>281</v>
      </c>
      <c r="B1213" s="2" t="s">
        <v>137</v>
      </c>
      <c r="F1213" s="7">
        <v>1784</v>
      </c>
      <c r="H1213" s="2" t="s">
        <v>1420</v>
      </c>
      <c r="K1213" s="8">
        <v>2000000</v>
      </c>
    </row>
    <row r="1214" spans="1:11" x14ac:dyDescent="0.2">
      <c r="A1214" s="5" t="s">
        <v>362</v>
      </c>
      <c r="J1214" s="8">
        <v>2000000</v>
      </c>
      <c r="K1214" s="8">
        <v>2000000</v>
      </c>
    </row>
    <row r="1217" spans="1:11" x14ac:dyDescent="0.2">
      <c r="A1217" s="5" t="s">
        <v>363</v>
      </c>
      <c r="D1217" s="4" t="s">
        <v>308</v>
      </c>
      <c r="E1217" s="5" t="s">
        <v>276</v>
      </c>
    </row>
    <row r="1218" spans="1:11" x14ac:dyDescent="0.2">
      <c r="A1218" s="1" t="s">
        <v>107</v>
      </c>
      <c r="B1218" s="1" t="s">
        <v>108</v>
      </c>
      <c r="D1218" s="278" t="s">
        <v>277</v>
      </c>
      <c r="E1218" s="1" t="s">
        <v>84</v>
      </c>
      <c r="F1218" s="268" t="s">
        <v>278</v>
      </c>
      <c r="G1218" s="1" t="s">
        <v>201</v>
      </c>
      <c r="H1218" s="1" t="s">
        <v>267</v>
      </c>
      <c r="J1218" s="268" t="s">
        <v>279</v>
      </c>
      <c r="K1218" s="268" t="s">
        <v>280</v>
      </c>
    </row>
    <row r="1221" spans="1:11" x14ac:dyDescent="0.2">
      <c r="A1221" s="2" t="s">
        <v>39</v>
      </c>
      <c r="B1221" s="2" t="s">
        <v>40</v>
      </c>
      <c r="E1221" s="2" t="s">
        <v>320</v>
      </c>
      <c r="F1221" s="7">
        <v>28022018</v>
      </c>
      <c r="H1221" s="2" t="s">
        <v>1421</v>
      </c>
      <c r="J1221" s="8">
        <v>943727</v>
      </c>
    </row>
    <row r="1222" spans="1:11" x14ac:dyDescent="0.2">
      <c r="A1222" s="2" t="s">
        <v>281</v>
      </c>
      <c r="B1222" s="2" t="s">
        <v>137</v>
      </c>
      <c r="F1222" s="7">
        <v>1785</v>
      </c>
      <c r="H1222" s="2" t="s">
        <v>1421</v>
      </c>
      <c r="K1222" s="8">
        <v>943727</v>
      </c>
    </row>
    <row r="1223" spans="1:11" x14ac:dyDescent="0.2">
      <c r="A1223" s="5" t="s">
        <v>364</v>
      </c>
      <c r="J1223" s="8">
        <v>943727</v>
      </c>
      <c r="K1223" s="8">
        <v>943727</v>
      </c>
    </row>
    <row r="1226" spans="1:11" x14ac:dyDescent="0.2">
      <c r="A1226" s="5" t="s">
        <v>365</v>
      </c>
      <c r="D1226" s="4" t="s">
        <v>308</v>
      </c>
      <c r="E1226" s="5" t="s">
        <v>276</v>
      </c>
    </row>
    <row r="1227" spans="1:11" x14ac:dyDescent="0.2">
      <c r="A1227" s="1" t="s">
        <v>107</v>
      </c>
      <c r="B1227" s="1" t="s">
        <v>108</v>
      </c>
      <c r="D1227" s="278" t="s">
        <v>277</v>
      </c>
      <c r="E1227" s="1" t="s">
        <v>84</v>
      </c>
      <c r="F1227" s="268" t="s">
        <v>278</v>
      </c>
      <c r="G1227" s="1" t="s">
        <v>201</v>
      </c>
      <c r="H1227" s="1" t="s">
        <v>267</v>
      </c>
      <c r="J1227" s="268" t="s">
        <v>279</v>
      </c>
      <c r="K1227" s="268" t="s">
        <v>280</v>
      </c>
    </row>
    <row r="1230" spans="1:11" x14ac:dyDescent="0.2">
      <c r="A1230" s="2" t="s">
        <v>39</v>
      </c>
      <c r="B1230" s="2" t="s">
        <v>40</v>
      </c>
      <c r="E1230" s="2" t="s">
        <v>320</v>
      </c>
      <c r="F1230" s="7">
        <v>28022018</v>
      </c>
      <c r="H1230" s="2" t="s">
        <v>1422</v>
      </c>
      <c r="J1230" s="8">
        <v>690695</v>
      </c>
    </row>
    <row r="1231" spans="1:11" x14ac:dyDescent="0.2">
      <c r="A1231" s="2" t="s">
        <v>281</v>
      </c>
      <c r="B1231" s="2" t="s">
        <v>137</v>
      </c>
      <c r="F1231" s="7">
        <v>1786</v>
      </c>
      <c r="H1231" s="2" t="s">
        <v>1422</v>
      </c>
      <c r="K1231" s="8">
        <v>690695</v>
      </c>
    </row>
    <row r="1232" spans="1:11" x14ac:dyDescent="0.2">
      <c r="A1232" s="5" t="s">
        <v>366</v>
      </c>
      <c r="J1232" s="8">
        <v>690695</v>
      </c>
      <c r="K1232" s="8">
        <v>690695</v>
      </c>
    </row>
    <row r="1235" spans="1:11" x14ac:dyDescent="0.2">
      <c r="A1235" s="5" t="s">
        <v>384</v>
      </c>
      <c r="D1235" s="4" t="s">
        <v>308</v>
      </c>
      <c r="E1235" s="5" t="s">
        <v>276</v>
      </c>
    </row>
    <row r="1236" spans="1:11" x14ac:dyDescent="0.2">
      <c r="A1236" s="1" t="s">
        <v>107</v>
      </c>
      <c r="B1236" s="1" t="s">
        <v>108</v>
      </c>
      <c r="D1236" s="278" t="s">
        <v>277</v>
      </c>
      <c r="E1236" s="1" t="s">
        <v>84</v>
      </c>
      <c r="F1236" s="268" t="s">
        <v>278</v>
      </c>
      <c r="G1236" s="1" t="s">
        <v>201</v>
      </c>
      <c r="H1236" s="1" t="s">
        <v>267</v>
      </c>
      <c r="J1236" s="268" t="s">
        <v>279</v>
      </c>
      <c r="K1236" s="268" t="s">
        <v>280</v>
      </c>
    </row>
    <row r="1239" spans="1:11" x14ac:dyDescent="0.2">
      <c r="A1239" s="2" t="s">
        <v>39</v>
      </c>
      <c r="B1239" s="2" t="s">
        <v>40</v>
      </c>
      <c r="E1239" s="2" t="s">
        <v>320</v>
      </c>
      <c r="F1239" s="7">
        <v>28022018</v>
      </c>
      <c r="H1239" s="2" t="s">
        <v>1423</v>
      </c>
      <c r="J1239" s="8">
        <v>696734</v>
      </c>
    </row>
    <row r="1240" spans="1:11" x14ac:dyDescent="0.2">
      <c r="A1240" s="2" t="s">
        <v>281</v>
      </c>
      <c r="B1240" s="2" t="s">
        <v>137</v>
      </c>
      <c r="F1240" s="7">
        <v>1787</v>
      </c>
      <c r="H1240" s="2" t="s">
        <v>1423</v>
      </c>
      <c r="K1240" s="8">
        <v>696734</v>
      </c>
    </row>
    <row r="1241" spans="1:11" x14ac:dyDescent="0.2">
      <c r="A1241" s="5" t="s">
        <v>386</v>
      </c>
      <c r="J1241" s="8">
        <v>696734</v>
      </c>
      <c r="K1241" s="8">
        <v>696734</v>
      </c>
    </row>
    <row r="1244" spans="1:11" x14ac:dyDescent="0.2">
      <c r="A1244" s="5" t="s">
        <v>387</v>
      </c>
      <c r="D1244" s="4" t="s">
        <v>308</v>
      </c>
      <c r="E1244" s="5" t="s">
        <v>276</v>
      </c>
    </row>
    <row r="1245" spans="1:11" x14ac:dyDescent="0.2">
      <c r="A1245" s="1" t="s">
        <v>107</v>
      </c>
      <c r="B1245" s="1" t="s">
        <v>108</v>
      </c>
      <c r="D1245" s="278" t="s">
        <v>277</v>
      </c>
      <c r="E1245" s="1" t="s">
        <v>84</v>
      </c>
      <c r="F1245" s="268" t="s">
        <v>278</v>
      </c>
      <c r="G1245" s="1" t="s">
        <v>201</v>
      </c>
      <c r="H1245" s="1" t="s">
        <v>267</v>
      </c>
      <c r="J1245" s="268" t="s">
        <v>279</v>
      </c>
      <c r="K1245" s="268" t="s">
        <v>280</v>
      </c>
    </row>
    <row r="1248" spans="1:11" x14ac:dyDescent="0.2">
      <c r="A1248" s="2" t="s">
        <v>39</v>
      </c>
      <c r="B1248" s="2" t="s">
        <v>40</v>
      </c>
      <c r="E1248" s="2" t="s">
        <v>320</v>
      </c>
      <c r="F1248" s="7">
        <v>28022018</v>
      </c>
      <c r="H1248" s="2" t="s">
        <v>1424</v>
      </c>
      <c r="J1248" s="8">
        <v>284780</v>
      </c>
    </row>
    <row r="1249" spans="1:11" x14ac:dyDescent="0.2">
      <c r="A1249" s="2" t="s">
        <v>281</v>
      </c>
      <c r="B1249" s="2" t="s">
        <v>137</v>
      </c>
      <c r="F1249" s="7">
        <v>1788</v>
      </c>
      <c r="H1249" s="2" t="s">
        <v>1424</v>
      </c>
      <c r="K1249" s="8">
        <v>284780</v>
      </c>
    </row>
    <row r="1250" spans="1:11" x14ac:dyDescent="0.2">
      <c r="A1250" s="5" t="s">
        <v>388</v>
      </c>
      <c r="J1250" s="8">
        <v>284780</v>
      </c>
      <c r="K1250" s="8">
        <v>284780</v>
      </c>
    </row>
    <row r="1253" spans="1:11" x14ac:dyDescent="0.2">
      <c r="A1253" s="5" t="s">
        <v>389</v>
      </c>
      <c r="D1253" s="4" t="s">
        <v>308</v>
      </c>
      <c r="E1253" s="5" t="s">
        <v>276</v>
      </c>
    </row>
    <row r="1254" spans="1:11" x14ac:dyDescent="0.2">
      <c r="A1254" s="1" t="s">
        <v>107</v>
      </c>
      <c r="B1254" s="1" t="s">
        <v>108</v>
      </c>
      <c r="D1254" s="278" t="s">
        <v>277</v>
      </c>
      <c r="E1254" s="1" t="s">
        <v>84</v>
      </c>
      <c r="F1254" s="268" t="s">
        <v>278</v>
      </c>
      <c r="G1254" s="1" t="s">
        <v>201</v>
      </c>
      <c r="H1254" s="1" t="s">
        <v>267</v>
      </c>
      <c r="J1254" s="268" t="s">
        <v>279</v>
      </c>
      <c r="K1254" s="268" t="s">
        <v>280</v>
      </c>
    </row>
    <row r="1257" spans="1:11" x14ac:dyDescent="0.2">
      <c r="A1257" s="2" t="s">
        <v>39</v>
      </c>
      <c r="B1257" s="2" t="s">
        <v>40</v>
      </c>
      <c r="E1257" s="2" t="s">
        <v>320</v>
      </c>
      <c r="F1257" s="7">
        <v>28022018</v>
      </c>
      <c r="H1257" s="2" t="s">
        <v>1425</v>
      </c>
      <c r="J1257" s="8">
        <v>1199750</v>
      </c>
    </row>
    <row r="1258" spans="1:11" x14ac:dyDescent="0.2">
      <c r="A1258" s="2" t="s">
        <v>281</v>
      </c>
      <c r="B1258" s="2" t="s">
        <v>137</v>
      </c>
      <c r="F1258" s="7">
        <v>1789</v>
      </c>
      <c r="H1258" s="2" t="s">
        <v>1425</v>
      </c>
      <c r="K1258" s="8">
        <v>1199750</v>
      </c>
    </row>
    <row r="1259" spans="1:11" x14ac:dyDescent="0.2">
      <c r="A1259" s="5" t="s">
        <v>390</v>
      </c>
      <c r="J1259" s="8">
        <v>1199750</v>
      </c>
      <c r="K1259" s="8">
        <v>1199750</v>
      </c>
    </row>
    <row r="1262" spans="1:11" x14ac:dyDescent="0.2">
      <c r="A1262" s="5" t="s">
        <v>391</v>
      </c>
      <c r="D1262" s="4" t="s">
        <v>308</v>
      </c>
      <c r="E1262" s="5" t="s">
        <v>276</v>
      </c>
    </row>
    <row r="1263" spans="1:11" x14ac:dyDescent="0.2">
      <c r="A1263" s="1" t="s">
        <v>107</v>
      </c>
      <c r="B1263" s="1" t="s">
        <v>108</v>
      </c>
      <c r="D1263" s="278" t="s">
        <v>277</v>
      </c>
      <c r="E1263" s="1" t="s">
        <v>84</v>
      </c>
      <c r="F1263" s="268" t="s">
        <v>278</v>
      </c>
      <c r="G1263" s="1" t="s">
        <v>201</v>
      </c>
      <c r="H1263" s="1" t="s">
        <v>267</v>
      </c>
      <c r="J1263" s="268" t="s">
        <v>279</v>
      </c>
      <c r="K1263" s="268" t="s">
        <v>280</v>
      </c>
    </row>
    <row r="1266" spans="1:11" x14ac:dyDescent="0.2">
      <c r="A1266" s="2" t="s">
        <v>39</v>
      </c>
      <c r="B1266" s="2" t="s">
        <v>40</v>
      </c>
      <c r="E1266" s="2" t="s">
        <v>320</v>
      </c>
      <c r="F1266" s="7">
        <v>28022018</v>
      </c>
      <c r="H1266" s="2" t="s">
        <v>1426</v>
      </c>
      <c r="J1266" s="8">
        <v>1074773</v>
      </c>
    </row>
    <row r="1267" spans="1:11" x14ac:dyDescent="0.2">
      <c r="A1267" s="2" t="s">
        <v>281</v>
      </c>
      <c r="B1267" s="2" t="s">
        <v>137</v>
      </c>
      <c r="F1267" s="7">
        <v>1790</v>
      </c>
      <c r="H1267" s="2" t="s">
        <v>1426</v>
      </c>
      <c r="K1267" s="8">
        <v>1074773</v>
      </c>
    </row>
    <row r="1268" spans="1:11" x14ac:dyDescent="0.2">
      <c r="A1268" s="5" t="s">
        <v>392</v>
      </c>
      <c r="J1268" s="8">
        <v>1074773</v>
      </c>
      <c r="K1268" s="8">
        <v>1074773</v>
      </c>
    </row>
    <row r="1271" spans="1:11" x14ac:dyDescent="0.2">
      <c r="A1271" s="5" t="s">
        <v>393</v>
      </c>
      <c r="D1271" s="4" t="s">
        <v>308</v>
      </c>
      <c r="E1271" s="5" t="s">
        <v>276</v>
      </c>
    </row>
    <row r="1272" spans="1:11" x14ac:dyDescent="0.2">
      <c r="A1272" s="1" t="s">
        <v>107</v>
      </c>
      <c r="B1272" s="1" t="s">
        <v>108</v>
      </c>
      <c r="D1272" s="278" t="s">
        <v>277</v>
      </c>
      <c r="E1272" s="1" t="s">
        <v>84</v>
      </c>
      <c r="F1272" s="268" t="s">
        <v>278</v>
      </c>
      <c r="G1272" s="1" t="s">
        <v>201</v>
      </c>
      <c r="H1272" s="1" t="s">
        <v>267</v>
      </c>
      <c r="J1272" s="268" t="s">
        <v>279</v>
      </c>
      <c r="K1272" s="268" t="s">
        <v>280</v>
      </c>
    </row>
    <row r="1275" spans="1:11" x14ac:dyDescent="0.2">
      <c r="A1275" s="2" t="s">
        <v>39</v>
      </c>
      <c r="B1275" s="2" t="s">
        <v>40</v>
      </c>
      <c r="E1275" s="2" t="s">
        <v>320</v>
      </c>
      <c r="F1275" s="7">
        <v>28022018</v>
      </c>
      <c r="H1275" s="2" t="s">
        <v>1427</v>
      </c>
      <c r="J1275" s="8">
        <v>631696</v>
      </c>
    </row>
    <row r="1276" spans="1:11" x14ac:dyDescent="0.2">
      <c r="A1276" s="2" t="s">
        <v>281</v>
      </c>
      <c r="B1276" s="2" t="s">
        <v>137</v>
      </c>
      <c r="F1276" s="7">
        <v>1791</v>
      </c>
      <c r="H1276" s="2" t="s">
        <v>1427</v>
      </c>
      <c r="K1276" s="8">
        <v>631696</v>
      </c>
    </row>
    <row r="1277" spans="1:11" x14ac:dyDescent="0.2">
      <c r="A1277" s="5" t="s">
        <v>395</v>
      </c>
      <c r="J1277" s="8">
        <v>631696</v>
      </c>
      <c r="K1277" s="8">
        <v>631696</v>
      </c>
    </row>
    <row r="1280" spans="1:11" x14ac:dyDescent="0.2">
      <c r="A1280" s="5" t="s">
        <v>396</v>
      </c>
      <c r="D1280" s="4" t="s">
        <v>308</v>
      </c>
      <c r="E1280" s="5" t="s">
        <v>276</v>
      </c>
    </row>
    <row r="1281" spans="1:11" x14ac:dyDescent="0.2">
      <c r="A1281" s="1" t="s">
        <v>107</v>
      </c>
      <c r="B1281" s="1" t="s">
        <v>108</v>
      </c>
      <c r="D1281" s="278" t="s">
        <v>277</v>
      </c>
      <c r="E1281" s="1" t="s">
        <v>84</v>
      </c>
      <c r="F1281" s="268" t="s">
        <v>278</v>
      </c>
      <c r="G1281" s="1" t="s">
        <v>201</v>
      </c>
      <c r="H1281" s="1" t="s">
        <v>267</v>
      </c>
      <c r="J1281" s="268" t="s">
        <v>279</v>
      </c>
      <c r="K1281" s="268" t="s">
        <v>280</v>
      </c>
    </row>
    <row r="1284" spans="1:11" x14ac:dyDescent="0.2">
      <c r="A1284" s="2" t="s">
        <v>35</v>
      </c>
      <c r="B1284" s="2" t="s">
        <v>36</v>
      </c>
      <c r="E1284" s="2" t="s">
        <v>310</v>
      </c>
      <c r="F1284" s="7">
        <v>9960451</v>
      </c>
      <c r="H1284" s="2" t="s">
        <v>1428</v>
      </c>
      <c r="J1284" s="8">
        <v>24019</v>
      </c>
    </row>
    <row r="1285" spans="1:11" x14ac:dyDescent="0.2">
      <c r="A1285" s="2" t="s">
        <v>281</v>
      </c>
      <c r="B1285" s="2" t="s">
        <v>137</v>
      </c>
      <c r="F1285" s="7">
        <v>1770</v>
      </c>
      <c r="H1285" s="2" t="s">
        <v>1428</v>
      </c>
      <c r="K1285" s="8">
        <v>24019</v>
      </c>
    </row>
    <row r="1286" spans="1:11" x14ac:dyDescent="0.2">
      <c r="A1286" s="5" t="s">
        <v>398</v>
      </c>
      <c r="J1286" s="8">
        <v>24019</v>
      </c>
      <c r="K1286" s="8">
        <v>24019</v>
      </c>
    </row>
    <row r="1289" spans="1:11" x14ac:dyDescent="0.2">
      <c r="A1289" s="5" t="s">
        <v>399</v>
      </c>
      <c r="D1289" s="4" t="s">
        <v>308</v>
      </c>
      <c r="E1289" s="5" t="s">
        <v>276</v>
      </c>
    </row>
    <row r="1290" spans="1:11" x14ac:dyDescent="0.2">
      <c r="A1290" s="1" t="s">
        <v>107</v>
      </c>
      <c r="B1290" s="1" t="s">
        <v>108</v>
      </c>
      <c r="D1290" s="278" t="s">
        <v>277</v>
      </c>
      <c r="E1290" s="1" t="s">
        <v>84</v>
      </c>
      <c r="F1290" s="268" t="s">
        <v>278</v>
      </c>
      <c r="G1290" s="1" t="s">
        <v>201</v>
      </c>
      <c r="H1290" s="1" t="s">
        <v>267</v>
      </c>
      <c r="J1290" s="268" t="s">
        <v>279</v>
      </c>
      <c r="K1290" s="268" t="s">
        <v>280</v>
      </c>
    </row>
    <row r="1293" spans="1:11" x14ac:dyDescent="0.2">
      <c r="A1293" s="2" t="s">
        <v>39</v>
      </c>
      <c r="B1293" s="2" t="s">
        <v>40</v>
      </c>
      <c r="E1293" s="2" t="s">
        <v>320</v>
      </c>
      <c r="F1293" s="7">
        <v>28022018</v>
      </c>
      <c r="H1293" s="2" t="s">
        <v>1429</v>
      </c>
      <c r="J1293" s="8">
        <v>787190</v>
      </c>
    </row>
    <row r="1294" spans="1:11" x14ac:dyDescent="0.2">
      <c r="A1294" s="2" t="s">
        <v>281</v>
      </c>
      <c r="B1294" s="2" t="s">
        <v>137</v>
      </c>
      <c r="F1294" s="7">
        <v>1792</v>
      </c>
      <c r="H1294" s="2" t="s">
        <v>1429</v>
      </c>
      <c r="K1294" s="8">
        <v>787190</v>
      </c>
    </row>
    <row r="1295" spans="1:11" x14ac:dyDescent="0.2">
      <c r="A1295" s="5" t="s">
        <v>400</v>
      </c>
      <c r="J1295" s="8">
        <v>787190</v>
      </c>
      <c r="K1295" s="8">
        <v>787190</v>
      </c>
    </row>
    <row r="1298" spans="1:11" x14ac:dyDescent="0.2">
      <c r="A1298" s="5" t="s">
        <v>401</v>
      </c>
      <c r="D1298" s="4" t="s">
        <v>308</v>
      </c>
      <c r="E1298" s="5" t="s">
        <v>276</v>
      </c>
    </row>
    <row r="1299" spans="1:11" x14ac:dyDescent="0.2">
      <c r="A1299" s="1" t="s">
        <v>107</v>
      </c>
      <c r="B1299" s="1" t="s">
        <v>108</v>
      </c>
      <c r="D1299" s="278" t="s">
        <v>277</v>
      </c>
      <c r="E1299" s="1" t="s">
        <v>84</v>
      </c>
      <c r="F1299" s="268" t="s">
        <v>278</v>
      </c>
      <c r="G1299" s="1" t="s">
        <v>201</v>
      </c>
      <c r="H1299" s="1" t="s">
        <v>267</v>
      </c>
      <c r="J1299" s="268" t="s">
        <v>279</v>
      </c>
      <c r="K1299" s="268" t="s">
        <v>280</v>
      </c>
    </row>
    <row r="1302" spans="1:11" x14ac:dyDescent="0.2">
      <c r="A1302" s="2" t="s">
        <v>39</v>
      </c>
      <c r="B1302" s="2" t="s">
        <v>40</v>
      </c>
      <c r="E1302" s="2" t="s">
        <v>320</v>
      </c>
      <c r="F1302" s="7">
        <v>28022017</v>
      </c>
      <c r="H1302" s="2" t="s">
        <v>584</v>
      </c>
      <c r="J1302" s="8">
        <v>218422</v>
      </c>
    </row>
    <row r="1303" spans="1:11" x14ac:dyDescent="0.2">
      <c r="A1303" s="2" t="s">
        <v>281</v>
      </c>
      <c r="B1303" s="2" t="s">
        <v>137</v>
      </c>
      <c r="F1303" s="7">
        <v>1793</v>
      </c>
      <c r="H1303" s="2" t="s">
        <v>584</v>
      </c>
      <c r="K1303" s="8">
        <v>218422</v>
      </c>
    </row>
    <row r="1304" spans="1:11" x14ac:dyDescent="0.2">
      <c r="A1304" s="5" t="s">
        <v>405</v>
      </c>
      <c r="J1304" s="8">
        <v>218422</v>
      </c>
      <c r="K1304" s="8">
        <v>218422</v>
      </c>
    </row>
    <row r="1307" spans="1:11" x14ac:dyDescent="0.2">
      <c r="A1307" s="5" t="s">
        <v>367</v>
      </c>
      <c r="D1307" s="4" t="s">
        <v>308</v>
      </c>
      <c r="E1307" s="5" t="s">
        <v>276</v>
      </c>
    </row>
    <row r="1308" spans="1:11" x14ac:dyDescent="0.2">
      <c r="A1308" s="1" t="s">
        <v>107</v>
      </c>
      <c r="B1308" s="1" t="s">
        <v>108</v>
      </c>
      <c r="D1308" s="278" t="s">
        <v>277</v>
      </c>
      <c r="E1308" s="1" t="s">
        <v>84</v>
      </c>
      <c r="F1308" s="268" t="s">
        <v>278</v>
      </c>
      <c r="G1308" s="1" t="s">
        <v>201</v>
      </c>
      <c r="H1308" s="1" t="s">
        <v>267</v>
      </c>
      <c r="J1308" s="268" t="s">
        <v>279</v>
      </c>
      <c r="K1308" s="268" t="s">
        <v>280</v>
      </c>
    </row>
    <row r="1311" spans="1:11" x14ac:dyDescent="0.2">
      <c r="A1311" s="2" t="s">
        <v>39</v>
      </c>
      <c r="B1311" s="2" t="s">
        <v>40</v>
      </c>
      <c r="E1311" s="2" t="s">
        <v>320</v>
      </c>
      <c r="F1311" s="7">
        <v>28022018</v>
      </c>
      <c r="H1311" s="2" t="s">
        <v>1430</v>
      </c>
      <c r="J1311" s="8">
        <v>664820</v>
      </c>
    </row>
    <row r="1312" spans="1:11" x14ac:dyDescent="0.2">
      <c r="A1312" s="2" t="s">
        <v>281</v>
      </c>
      <c r="B1312" s="2" t="s">
        <v>137</v>
      </c>
      <c r="F1312" s="7">
        <v>1794</v>
      </c>
      <c r="H1312" s="2" t="s">
        <v>1430</v>
      </c>
      <c r="K1312" s="8">
        <v>664820</v>
      </c>
    </row>
    <row r="1313" spans="1:11" x14ac:dyDescent="0.2">
      <c r="A1313" s="5" t="s">
        <v>368</v>
      </c>
      <c r="J1313" s="8">
        <v>664820</v>
      </c>
      <c r="K1313" s="8">
        <v>664820</v>
      </c>
    </row>
    <row r="1316" spans="1:11" x14ac:dyDescent="0.2">
      <c r="A1316" s="5" t="s">
        <v>369</v>
      </c>
      <c r="D1316" s="4" t="s">
        <v>308</v>
      </c>
      <c r="E1316" s="5" t="s">
        <v>276</v>
      </c>
    </row>
    <row r="1317" spans="1:11" x14ac:dyDescent="0.2">
      <c r="A1317" s="1" t="s">
        <v>107</v>
      </c>
      <c r="B1317" s="1" t="s">
        <v>108</v>
      </c>
      <c r="D1317" s="278" t="s">
        <v>277</v>
      </c>
      <c r="E1317" s="1" t="s">
        <v>84</v>
      </c>
      <c r="F1317" s="268" t="s">
        <v>278</v>
      </c>
      <c r="G1317" s="1" t="s">
        <v>201</v>
      </c>
      <c r="H1317" s="1" t="s">
        <v>267</v>
      </c>
      <c r="J1317" s="268" t="s">
        <v>279</v>
      </c>
      <c r="K1317" s="268" t="s">
        <v>280</v>
      </c>
    </row>
    <row r="1320" spans="1:11" x14ac:dyDescent="0.2">
      <c r="A1320" s="2" t="s">
        <v>39</v>
      </c>
      <c r="B1320" s="2" t="s">
        <v>40</v>
      </c>
      <c r="E1320" s="2" t="s">
        <v>320</v>
      </c>
      <c r="F1320" s="7">
        <v>28022018</v>
      </c>
      <c r="H1320" s="2" t="s">
        <v>1431</v>
      </c>
      <c r="J1320" s="8">
        <v>730864</v>
      </c>
    </row>
    <row r="1321" spans="1:11" x14ac:dyDescent="0.2">
      <c r="A1321" s="2" t="s">
        <v>281</v>
      </c>
      <c r="B1321" s="2" t="s">
        <v>137</v>
      </c>
      <c r="F1321" s="7">
        <v>1795</v>
      </c>
      <c r="H1321" s="2" t="s">
        <v>1431</v>
      </c>
      <c r="K1321" s="8">
        <v>730864</v>
      </c>
    </row>
    <row r="1322" spans="1:11" x14ac:dyDescent="0.2">
      <c r="A1322" s="5" t="s">
        <v>370</v>
      </c>
      <c r="J1322" s="8">
        <v>730864</v>
      </c>
      <c r="K1322" s="8">
        <v>730864</v>
      </c>
    </row>
    <row r="1325" spans="1:11" x14ac:dyDescent="0.2">
      <c r="A1325" s="5" t="s">
        <v>371</v>
      </c>
      <c r="D1325" s="4" t="s">
        <v>308</v>
      </c>
      <c r="E1325" s="5" t="s">
        <v>276</v>
      </c>
    </row>
    <row r="1326" spans="1:11" x14ac:dyDescent="0.2">
      <c r="A1326" s="1" t="s">
        <v>107</v>
      </c>
      <c r="B1326" s="1" t="s">
        <v>108</v>
      </c>
      <c r="D1326" s="278" t="s">
        <v>277</v>
      </c>
      <c r="E1326" s="1" t="s">
        <v>84</v>
      </c>
      <c r="F1326" s="268" t="s">
        <v>278</v>
      </c>
      <c r="G1326" s="1" t="s">
        <v>201</v>
      </c>
      <c r="H1326" s="1" t="s">
        <v>267</v>
      </c>
      <c r="J1326" s="268" t="s">
        <v>279</v>
      </c>
      <c r="K1326" s="268" t="s">
        <v>280</v>
      </c>
    </row>
    <row r="1329" spans="1:11" x14ac:dyDescent="0.2">
      <c r="A1329" s="2" t="s">
        <v>39</v>
      </c>
      <c r="B1329" s="2" t="s">
        <v>40</v>
      </c>
      <c r="E1329" s="2" t="s">
        <v>320</v>
      </c>
      <c r="F1329" s="7">
        <v>28022018</v>
      </c>
      <c r="H1329" s="2" t="s">
        <v>1432</v>
      </c>
      <c r="J1329" s="8">
        <v>505442</v>
      </c>
    </row>
    <row r="1330" spans="1:11" x14ac:dyDescent="0.2">
      <c r="A1330" s="2" t="s">
        <v>281</v>
      </c>
      <c r="B1330" s="2" t="s">
        <v>137</v>
      </c>
      <c r="F1330" s="7">
        <v>1796</v>
      </c>
      <c r="H1330" s="2" t="s">
        <v>1432</v>
      </c>
      <c r="K1330" s="8">
        <v>505442</v>
      </c>
    </row>
    <row r="1331" spans="1:11" x14ac:dyDescent="0.2">
      <c r="A1331" s="5" t="s">
        <v>372</v>
      </c>
      <c r="J1331" s="8">
        <v>505442</v>
      </c>
      <c r="K1331" s="8">
        <v>505442</v>
      </c>
    </row>
    <row r="1334" spans="1:11" x14ac:dyDescent="0.2">
      <c r="A1334" s="5" t="s">
        <v>373</v>
      </c>
      <c r="D1334" s="4" t="s">
        <v>308</v>
      </c>
      <c r="E1334" s="5" t="s">
        <v>276</v>
      </c>
    </row>
    <row r="1335" spans="1:11" x14ac:dyDescent="0.2">
      <c r="A1335" s="1" t="s">
        <v>107</v>
      </c>
      <c r="B1335" s="1" t="s">
        <v>108</v>
      </c>
      <c r="D1335" s="278" t="s">
        <v>277</v>
      </c>
      <c r="E1335" s="1" t="s">
        <v>84</v>
      </c>
      <c r="F1335" s="268" t="s">
        <v>278</v>
      </c>
      <c r="G1335" s="1" t="s">
        <v>201</v>
      </c>
      <c r="H1335" s="1" t="s">
        <v>267</v>
      </c>
      <c r="J1335" s="268" t="s">
        <v>279</v>
      </c>
      <c r="K1335" s="268" t="s">
        <v>280</v>
      </c>
    </row>
    <row r="1338" spans="1:11" x14ac:dyDescent="0.2">
      <c r="A1338" s="2" t="s">
        <v>39</v>
      </c>
      <c r="B1338" s="2" t="s">
        <v>40</v>
      </c>
      <c r="E1338" s="2" t="s">
        <v>320</v>
      </c>
      <c r="F1338" s="7">
        <v>28022018</v>
      </c>
      <c r="H1338" s="2" t="s">
        <v>1433</v>
      </c>
      <c r="J1338" s="8">
        <v>629022</v>
      </c>
    </row>
    <row r="1339" spans="1:11" x14ac:dyDescent="0.2">
      <c r="A1339" s="2" t="s">
        <v>281</v>
      </c>
      <c r="B1339" s="2" t="s">
        <v>137</v>
      </c>
      <c r="F1339" s="7">
        <v>1797</v>
      </c>
      <c r="H1339" s="2" t="s">
        <v>1433</v>
      </c>
      <c r="K1339" s="8">
        <v>629022</v>
      </c>
    </row>
    <row r="1340" spans="1:11" x14ac:dyDescent="0.2">
      <c r="A1340" s="5" t="s">
        <v>374</v>
      </c>
      <c r="J1340" s="8">
        <v>629022</v>
      </c>
      <c r="K1340" s="8">
        <v>629022</v>
      </c>
    </row>
    <row r="1343" spans="1:11" x14ac:dyDescent="0.2">
      <c r="A1343" s="5" t="s">
        <v>375</v>
      </c>
      <c r="D1343" s="4" t="s">
        <v>308</v>
      </c>
      <c r="E1343" s="5" t="s">
        <v>276</v>
      </c>
    </row>
    <row r="1344" spans="1:11" x14ac:dyDescent="0.2">
      <c r="A1344" s="1" t="s">
        <v>107</v>
      </c>
      <c r="B1344" s="1" t="s">
        <v>108</v>
      </c>
      <c r="D1344" s="278" t="s">
        <v>277</v>
      </c>
      <c r="E1344" s="1" t="s">
        <v>84</v>
      </c>
      <c r="F1344" s="268" t="s">
        <v>278</v>
      </c>
      <c r="G1344" s="1" t="s">
        <v>201</v>
      </c>
      <c r="H1344" s="1" t="s">
        <v>267</v>
      </c>
      <c r="J1344" s="268" t="s">
        <v>279</v>
      </c>
      <c r="K1344" s="268" t="s">
        <v>280</v>
      </c>
    </row>
    <row r="1347" spans="1:11" x14ac:dyDescent="0.2">
      <c r="A1347" s="2" t="s">
        <v>39</v>
      </c>
      <c r="B1347" s="2" t="s">
        <v>40</v>
      </c>
      <c r="E1347" s="2" t="s">
        <v>320</v>
      </c>
      <c r="F1347" s="7">
        <v>28022018</v>
      </c>
      <c r="H1347" s="2" t="s">
        <v>1434</v>
      </c>
      <c r="J1347" s="8">
        <v>447180</v>
      </c>
    </row>
    <row r="1348" spans="1:11" x14ac:dyDescent="0.2">
      <c r="A1348" s="2" t="s">
        <v>281</v>
      </c>
      <c r="B1348" s="2" t="s">
        <v>137</v>
      </c>
      <c r="F1348" s="7">
        <v>1798</v>
      </c>
      <c r="H1348" s="2" t="s">
        <v>1434</v>
      </c>
      <c r="K1348" s="8">
        <v>447180</v>
      </c>
    </row>
    <row r="1349" spans="1:11" x14ac:dyDescent="0.2">
      <c r="A1349" s="5" t="s">
        <v>377</v>
      </c>
      <c r="J1349" s="8">
        <v>447180</v>
      </c>
      <c r="K1349" s="8">
        <v>447180</v>
      </c>
    </row>
    <row r="1352" spans="1:11" x14ac:dyDescent="0.2">
      <c r="A1352" s="5" t="s">
        <v>378</v>
      </c>
      <c r="D1352" s="4" t="s">
        <v>308</v>
      </c>
      <c r="E1352" s="5" t="s">
        <v>276</v>
      </c>
    </row>
    <row r="1353" spans="1:11" x14ac:dyDescent="0.2">
      <c r="A1353" s="1" t="s">
        <v>107</v>
      </c>
      <c r="B1353" s="1" t="s">
        <v>108</v>
      </c>
      <c r="D1353" s="278" t="s">
        <v>277</v>
      </c>
      <c r="E1353" s="1" t="s">
        <v>84</v>
      </c>
      <c r="F1353" s="268" t="s">
        <v>278</v>
      </c>
      <c r="G1353" s="1" t="s">
        <v>201</v>
      </c>
      <c r="H1353" s="1" t="s">
        <v>267</v>
      </c>
      <c r="J1353" s="268" t="s">
        <v>279</v>
      </c>
      <c r="K1353" s="268" t="s">
        <v>280</v>
      </c>
    </row>
    <row r="1356" spans="1:11" x14ac:dyDescent="0.2">
      <c r="A1356" s="2" t="s">
        <v>15</v>
      </c>
      <c r="B1356" s="2" t="s">
        <v>16</v>
      </c>
      <c r="E1356" s="2" t="s">
        <v>320</v>
      </c>
      <c r="F1356" s="7">
        <v>1801</v>
      </c>
      <c r="H1356" s="2" t="s">
        <v>1435</v>
      </c>
      <c r="J1356" s="8">
        <v>152130</v>
      </c>
    </row>
    <row r="1357" spans="1:11" x14ac:dyDescent="0.2">
      <c r="A1357" s="2" t="s">
        <v>281</v>
      </c>
      <c r="B1357" s="2" t="s">
        <v>137</v>
      </c>
      <c r="F1357" s="7">
        <v>1801</v>
      </c>
      <c r="H1357" s="2" t="s">
        <v>1435</v>
      </c>
      <c r="K1357" s="8">
        <v>152130</v>
      </c>
    </row>
    <row r="1358" spans="1:11" x14ac:dyDescent="0.2">
      <c r="A1358" s="2" t="s">
        <v>397</v>
      </c>
      <c r="B1358" s="2" t="s">
        <v>74</v>
      </c>
      <c r="D1358" s="2" t="s">
        <v>203</v>
      </c>
      <c r="H1358" s="2" t="s">
        <v>1436</v>
      </c>
      <c r="J1358" s="8">
        <v>84300</v>
      </c>
    </row>
    <row r="1359" spans="1:11" x14ac:dyDescent="0.2">
      <c r="A1359" s="2" t="s">
        <v>1179</v>
      </c>
      <c r="B1359" s="2" t="s">
        <v>220</v>
      </c>
      <c r="D1359" s="2" t="s">
        <v>203</v>
      </c>
      <c r="H1359" s="2" t="s">
        <v>1437</v>
      </c>
      <c r="J1359" s="8">
        <v>67830</v>
      </c>
    </row>
    <row r="1360" spans="1:11" x14ac:dyDescent="0.2">
      <c r="A1360" s="2" t="s">
        <v>15</v>
      </c>
      <c r="B1360" s="2" t="s">
        <v>16</v>
      </c>
      <c r="E1360" s="2" t="s">
        <v>320</v>
      </c>
      <c r="F1360" s="7">
        <v>1801</v>
      </c>
      <c r="H1360" s="2" t="s">
        <v>1435</v>
      </c>
      <c r="K1360" s="8">
        <v>152130</v>
      </c>
    </row>
    <row r="1361" spans="1:11" x14ac:dyDescent="0.2">
      <c r="A1361" s="5" t="s">
        <v>379</v>
      </c>
      <c r="J1361" s="8">
        <v>304260</v>
      </c>
      <c r="K1361" s="8">
        <v>304260</v>
      </c>
    </row>
    <row r="1364" spans="1:11" x14ac:dyDescent="0.2">
      <c r="A1364" s="5" t="s">
        <v>380</v>
      </c>
      <c r="D1364" s="4" t="s">
        <v>308</v>
      </c>
      <c r="E1364" s="5" t="s">
        <v>276</v>
      </c>
    </row>
    <row r="1365" spans="1:11" x14ac:dyDescent="0.2">
      <c r="A1365" s="1" t="s">
        <v>107</v>
      </c>
      <c r="B1365" s="1" t="s">
        <v>108</v>
      </c>
      <c r="D1365" s="278" t="s">
        <v>277</v>
      </c>
      <c r="E1365" s="1" t="s">
        <v>84</v>
      </c>
      <c r="F1365" s="268" t="s">
        <v>278</v>
      </c>
      <c r="G1365" s="1" t="s">
        <v>201</v>
      </c>
      <c r="H1365" s="1" t="s">
        <v>267</v>
      </c>
      <c r="J1365" s="268" t="s">
        <v>279</v>
      </c>
      <c r="K1365" s="268" t="s">
        <v>280</v>
      </c>
    </row>
    <row r="1368" spans="1:11" x14ac:dyDescent="0.2">
      <c r="A1368" s="2" t="s">
        <v>15</v>
      </c>
      <c r="B1368" s="2" t="s">
        <v>16</v>
      </c>
      <c r="E1368" s="2" t="s">
        <v>320</v>
      </c>
      <c r="F1368" s="7">
        <v>1803</v>
      </c>
      <c r="H1368" s="2" t="s">
        <v>1438</v>
      </c>
      <c r="J1368" s="8">
        <v>5000000</v>
      </c>
    </row>
    <row r="1369" spans="1:11" x14ac:dyDescent="0.2">
      <c r="A1369" s="2" t="s">
        <v>281</v>
      </c>
      <c r="B1369" s="2" t="s">
        <v>137</v>
      </c>
      <c r="F1369" s="7">
        <v>1803</v>
      </c>
      <c r="H1369" s="2" t="s">
        <v>1438</v>
      </c>
      <c r="K1369" s="8">
        <v>5000000</v>
      </c>
    </row>
    <row r="1370" spans="1:11" x14ac:dyDescent="0.2">
      <c r="A1370" s="5" t="s">
        <v>381</v>
      </c>
      <c r="J1370" s="8">
        <v>5000000</v>
      </c>
      <c r="K1370" s="8">
        <v>5000000</v>
      </c>
    </row>
    <row r="1373" spans="1:11" x14ac:dyDescent="0.2">
      <c r="A1373" s="5" t="s">
        <v>382</v>
      </c>
      <c r="D1373" s="4" t="s">
        <v>308</v>
      </c>
      <c r="E1373" s="5" t="s">
        <v>276</v>
      </c>
    </row>
    <row r="1374" spans="1:11" x14ac:dyDescent="0.2">
      <c r="A1374" s="1" t="s">
        <v>107</v>
      </c>
      <c r="B1374" s="1" t="s">
        <v>108</v>
      </c>
      <c r="D1374" s="278" t="s">
        <v>277</v>
      </c>
      <c r="E1374" s="1" t="s">
        <v>84</v>
      </c>
      <c r="F1374" s="268" t="s">
        <v>278</v>
      </c>
      <c r="G1374" s="1" t="s">
        <v>201</v>
      </c>
      <c r="H1374" s="1" t="s">
        <v>267</v>
      </c>
      <c r="J1374" s="268" t="s">
        <v>279</v>
      </c>
      <c r="K1374" s="268" t="s">
        <v>280</v>
      </c>
    </row>
    <row r="1377" spans="1:11" x14ac:dyDescent="0.2">
      <c r="A1377" s="2" t="s">
        <v>37</v>
      </c>
      <c r="B1377" s="2" t="s">
        <v>38</v>
      </c>
      <c r="E1377" s="2" t="s">
        <v>376</v>
      </c>
      <c r="F1377" s="7">
        <v>21</v>
      </c>
      <c r="H1377" s="2" t="s">
        <v>1439</v>
      </c>
      <c r="J1377" s="8">
        <v>130000</v>
      </c>
    </row>
    <row r="1378" spans="1:11" x14ac:dyDescent="0.2">
      <c r="A1378" s="2" t="s">
        <v>281</v>
      </c>
      <c r="B1378" s="2" t="s">
        <v>137</v>
      </c>
      <c r="F1378" s="7">
        <v>1804</v>
      </c>
      <c r="H1378" s="2" t="s">
        <v>1439</v>
      </c>
      <c r="K1378" s="8">
        <v>130000</v>
      </c>
    </row>
    <row r="1379" spans="1:11" x14ac:dyDescent="0.2">
      <c r="A1379" s="5" t="s">
        <v>383</v>
      </c>
      <c r="J1379" s="8">
        <v>130000</v>
      </c>
      <c r="K1379" s="8">
        <v>130000</v>
      </c>
    </row>
    <row r="1382" spans="1:11" x14ac:dyDescent="0.2">
      <c r="A1382" s="5" t="s">
        <v>406</v>
      </c>
      <c r="D1382" s="4" t="s">
        <v>308</v>
      </c>
      <c r="E1382" s="5" t="s">
        <v>276</v>
      </c>
    </row>
    <row r="1383" spans="1:11" x14ac:dyDescent="0.2">
      <c r="A1383" s="1" t="s">
        <v>107</v>
      </c>
      <c r="B1383" s="1" t="s">
        <v>108</v>
      </c>
      <c r="D1383" s="278" t="s">
        <v>277</v>
      </c>
      <c r="E1383" s="1" t="s">
        <v>84</v>
      </c>
      <c r="F1383" s="268" t="s">
        <v>278</v>
      </c>
      <c r="G1383" s="1" t="s">
        <v>201</v>
      </c>
      <c r="H1383" s="1" t="s">
        <v>267</v>
      </c>
      <c r="J1383" s="268" t="s">
        <v>279</v>
      </c>
      <c r="K1383" s="268" t="s">
        <v>280</v>
      </c>
    </row>
    <row r="1386" spans="1:11" x14ac:dyDescent="0.2">
      <c r="A1386" s="2" t="s">
        <v>1175</v>
      </c>
      <c r="B1386" s="2" t="s">
        <v>179</v>
      </c>
      <c r="E1386" s="2" t="s">
        <v>320</v>
      </c>
      <c r="F1386" s="7">
        <v>1805</v>
      </c>
      <c r="H1386" s="2" t="s">
        <v>1440</v>
      </c>
      <c r="J1386" s="8">
        <v>104770</v>
      </c>
    </row>
    <row r="1387" spans="1:11" x14ac:dyDescent="0.2">
      <c r="A1387" s="2" t="s">
        <v>281</v>
      </c>
      <c r="B1387" s="2" t="s">
        <v>137</v>
      </c>
      <c r="F1387" s="7">
        <v>1805</v>
      </c>
      <c r="H1387" s="2" t="s">
        <v>1440</v>
      </c>
      <c r="K1387" s="8">
        <v>104770</v>
      </c>
    </row>
    <row r="1388" spans="1:11" x14ac:dyDescent="0.2">
      <c r="A1388" s="2" t="s">
        <v>394</v>
      </c>
      <c r="B1388" s="2" t="s">
        <v>119</v>
      </c>
      <c r="D1388" s="2" t="s">
        <v>203</v>
      </c>
      <c r="H1388" s="2" t="s">
        <v>1441</v>
      </c>
      <c r="J1388" s="8">
        <v>26970</v>
      </c>
    </row>
    <row r="1389" spans="1:11" x14ac:dyDescent="0.2">
      <c r="A1389" s="2" t="s">
        <v>394</v>
      </c>
      <c r="B1389" s="2" t="s">
        <v>119</v>
      </c>
      <c r="D1389" s="2" t="s">
        <v>203</v>
      </c>
      <c r="H1389" s="2" t="s">
        <v>1442</v>
      </c>
      <c r="J1389" s="8">
        <v>56000</v>
      </c>
    </row>
    <row r="1390" spans="1:11" x14ac:dyDescent="0.2">
      <c r="A1390" s="2" t="s">
        <v>397</v>
      </c>
      <c r="B1390" s="2" t="s">
        <v>74</v>
      </c>
      <c r="D1390" s="2" t="s">
        <v>203</v>
      </c>
      <c r="H1390" s="2" t="s">
        <v>1443</v>
      </c>
      <c r="J1390" s="8">
        <v>21800</v>
      </c>
    </row>
    <row r="1391" spans="1:11" x14ac:dyDescent="0.2">
      <c r="A1391" s="2" t="s">
        <v>1175</v>
      </c>
      <c r="B1391" s="2" t="s">
        <v>179</v>
      </c>
      <c r="E1391" s="2" t="s">
        <v>320</v>
      </c>
      <c r="F1391" s="7">
        <v>1805</v>
      </c>
      <c r="H1391" s="2" t="s">
        <v>1440</v>
      </c>
      <c r="K1391" s="8">
        <v>104770</v>
      </c>
    </row>
    <row r="1392" spans="1:11" x14ac:dyDescent="0.2">
      <c r="A1392" s="5" t="s">
        <v>407</v>
      </c>
      <c r="J1392" s="8">
        <v>209540</v>
      </c>
      <c r="K1392" s="8">
        <v>209540</v>
      </c>
    </row>
    <row r="1395" spans="1:11" x14ac:dyDescent="0.2">
      <c r="A1395" s="5" t="s">
        <v>408</v>
      </c>
      <c r="D1395" s="4" t="s">
        <v>308</v>
      </c>
      <c r="E1395" s="5" t="s">
        <v>276</v>
      </c>
    </row>
    <row r="1396" spans="1:11" x14ac:dyDescent="0.2">
      <c r="A1396" s="1" t="s">
        <v>107</v>
      </c>
      <c r="B1396" s="1" t="s">
        <v>108</v>
      </c>
      <c r="D1396" s="278" t="s">
        <v>277</v>
      </c>
      <c r="E1396" s="1" t="s">
        <v>84</v>
      </c>
      <c r="F1396" s="268" t="s">
        <v>278</v>
      </c>
      <c r="G1396" s="1" t="s">
        <v>201</v>
      </c>
      <c r="H1396" s="1" t="s">
        <v>267</v>
      </c>
      <c r="J1396" s="268" t="s">
        <v>279</v>
      </c>
      <c r="K1396" s="268" t="s">
        <v>280</v>
      </c>
    </row>
    <row r="1399" spans="1:11" x14ac:dyDescent="0.2">
      <c r="A1399" s="2" t="s">
        <v>35</v>
      </c>
      <c r="B1399" s="2" t="s">
        <v>36</v>
      </c>
      <c r="E1399" s="2" t="s">
        <v>310</v>
      </c>
      <c r="F1399" s="7">
        <v>1349</v>
      </c>
      <c r="H1399" s="2" t="s">
        <v>1444</v>
      </c>
      <c r="J1399" s="8">
        <v>1743469</v>
      </c>
    </row>
    <row r="1400" spans="1:11" x14ac:dyDescent="0.2">
      <c r="A1400" s="2" t="s">
        <v>281</v>
      </c>
      <c r="B1400" s="2" t="s">
        <v>137</v>
      </c>
      <c r="F1400" s="7">
        <v>1806</v>
      </c>
      <c r="H1400" s="2" t="s">
        <v>1444</v>
      </c>
      <c r="K1400" s="8">
        <v>1743469</v>
      </c>
    </row>
    <row r="1401" spans="1:11" x14ac:dyDescent="0.2">
      <c r="A1401" s="5" t="s">
        <v>409</v>
      </c>
      <c r="J1401" s="8">
        <v>1743469</v>
      </c>
      <c r="K1401" s="8">
        <v>1743469</v>
      </c>
    </row>
    <row r="1404" spans="1:11" x14ac:dyDescent="0.2">
      <c r="A1404" s="5" t="s">
        <v>410</v>
      </c>
      <c r="D1404" s="4" t="s">
        <v>308</v>
      </c>
      <c r="E1404" s="5" t="s">
        <v>276</v>
      </c>
    </row>
    <row r="1405" spans="1:11" x14ac:dyDescent="0.2">
      <c r="A1405" s="1" t="s">
        <v>107</v>
      </c>
      <c r="B1405" s="1" t="s">
        <v>108</v>
      </c>
      <c r="D1405" s="278" t="s">
        <v>277</v>
      </c>
      <c r="E1405" s="1" t="s">
        <v>84</v>
      </c>
      <c r="F1405" s="268" t="s">
        <v>278</v>
      </c>
      <c r="G1405" s="1" t="s">
        <v>201</v>
      </c>
      <c r="H1405" s="1" t="s">
        <v>267</v>
      </c>
      <c r="J1405" s="268" t="s">
        <v>279</v>
      </c>
      <c r="K1405" s="268" t="s">
        <v>280</v>
      </c>
    </row>
    <row r="1408" spans="1:11" x14ac:dyDescent="0.2">
      <c r="A1408" s="2" t="s">
        <v>35</v>
      </c>
      <c r="B1408" s="2" t="s">
        <v>36</v>
      </c>
      <c r="E1408" s="2" t="s">
        <v>310</v>
      </c>
      <c r="F1408" s="7">
        <v>1350</v>
      </c>
      <c r="H1408" s="2" t="s">
        <v>1445</v>
      </c>
      <c r="J1408" s="8">
        <v>1151495</v>
      </c>
    </row>
    <row r="1409" spans="1:11" x14ac:dyDescent="0.2">
      <c r="A1409" s="2" t="s">
        <v>281</v>
      </c>
      <c r="B1409" s="2" t="s">
        <v>137</v>
      </c>
      <c r="F1409" s="7">
        <v>1807</v>
      </c>
      <c r="H1409" s="2" t="s">
        <v>1445</v>
      </c>
      <c r="K1409" s="8">
        <v>1151495</v>
      </c>
    </row>
    <row r="1410" spans="1:11" x14ac:dyDescent="0.2">
      <c r="A1410" s="5" t="s">
        <v>411</v>
      </c>
      <c r="J1410" s="8">
        <v>1151495</v>
      </c>
      <c r="K1410" s="8">
        <v>1151495</v>
      </c>
    </row>
    <row r="1413" spans="1:11" x14ac:dyDescent="0.2">
      <c r="A1413" s="5" t="s">
        <v>412</v>
      </c>
      <c r="D1413" s="4" t="s">
        <v>308</v>
      </c>
      <c r="E1413" s="5" t="s">
        <v>276</v>
      </c>
    </row>
    <row r="1414" spans="1:11" x14ac:dyDescent="0.2">
      <c r="A1414" s="1" t="s">
        <v>107</v>
      </c>
      <c r="B1414" s="1" t="s">
        <v>108</v>
      </c>
      <c r="D1414" s="278" t="s">
        <v>277</v>
      </c>
      <c r="E1414" s="1" t="s">
        <v>84</v>
      </c>
      <c r="F1414" s="268" t="s">
        <v>278</v>
      </c>
      <c r="G1414" s="1" t="s">
        <v>201</v>
      </c>
      <c r="H1414" s="1" t="s">
        <v>267</v>
      </c>
      <c r="J1414" s="268" t="s">
        <v>279</v>
      </c>
      <c r="K1414" s="268" t="s">
        <v>280</v>
      </c>
    </row>
    <row r="1417" spans="1:11" x14ac:dyDescent="0.2">
      <c r="A1417" s="2" t="s">
        <v>35</v>
      </c>
      <c r="B1417" s="2" t="s">
        <v>36</v>
      </c>
      <c r="E1417" s="2" t="s">
        <v>310</v>
      </c>
      <c r="F1417" s="7">
        <v>20</v>
      </c>
      <c r="H1417" s="2" t="s">
        <v>1446</v>
      </c>
      <c r="J1417" s="8">
        <v>1200000</v>
      </c>
    </row>
    <row r="1418" spans="1:11" x14ac:dyDescent="0.2">
      <c r="A1418" s="2" t="s">
        <v>281</v>
      </c>
      <c r="B1418" s="2" t="s">
        <v>137</v>
      </c>
      <c r="F1418" s="7">
        <v>1809</v>
      </c>
      <c r="H1418" s="2" t="s">
        <v>1446</v>
      </c>
      <c r="K1418" s="8">
        <v>1200000</v>
      </c>
    </row>
    <row r="1419" spans="1:11" x14ac:dyDescent="0.2">
      <c r="A1419" s="5" t="s">
        <v>413</v>
      </c>
      <c r="J1419" s="8">
        <v>1200000</v>
      </c>
      <c r="K1419" s="8">
        <v>1200000</v>
      </c>
    </row>
    <row r="1422" spans="1:11" x14ac:dyDescent="0.2">
      <c r="A1422" s="5" t="s">
        <v>414</v>
      </c>
      <c r="D1422" s="4" t="s">
        <v>308</v>
      </c>
      <c r="E1422" s="5" t="s">
        <v>276</v>
      </c>
    </row>
    <row r="1423" spans="1:11" x14ac:dyDescent="0.2">
      <c r="A1423" s="1" t="s">
        <v>107</v>
      </c>
      <c r="B1423" s="1" t="s">
        <v>108</v>
      </c>
      <c r="D1423" s="278" t="s">
        <v>277</v>
      </c>
      <c r="E1423" s="1" t="s">
        <v>84</v>
      </c>
      <c r="F1423" s="268" t="s">
        <v>278</v>
      </c>
      <c r="G1423" s="1" t="s">
        <v>201</v>
      </c>
      <c r="H1423" s="1" t="s">
        <v>267</v>
      </c>
      <c r="J1423" s="268" t="s">
        <v>279</v>
      </c>
      <c r="K1423" s="268" t="s">
        <v>280</v>
      </c>
    </row>
    <row r="1426" spans="1:11" x14ac:dyDescent="0.2">
      <c r="A1426" s="2" t="s">
        <v>15</v>
      </c>
      <c r="B1426" s="2" t="s">
        <v>16</v>
      </c>
      <c r="E1426" s="2" t="s">
        <v>320</v>
      </c>
      <c r="F1426" s="7">
        <v>1810</v>
      </c>
      <c r="H1426" s="2" t="s">
        <v>1447</v>
      </c>
      <c r="J1426" s="8">
        <v>5000000</v>
      </c>
    </row>
    <row r="1427" spans="1:11" x14ac:dyDescent="0.2">
      <c r="A1427" s="2" t="s">
        <v>281</v>
      </c>
      <c r="B1427" s="2" t="s">
        <v>137</v>
      </c>
      <c r="F1427" s="7">
        <v>1810</v>
      </c>
      <c r="H1427" s="2" t="s">
        <v>1447</v>
      </c>
      <c r="K1427" s="8">
        <v>5000000</v>
      </c>
    </row>
    <row r="1428" spans="1:11" x14ac:dyDescent="0.2">
      <c r="A1428" s="5" t="s">
        <v>415</v>
      </c>
      <c r="J1428" s="8">
        <v>5000000</v>
      </c>
      <c r="K1428" s="8">
        <v>5000000</v>
      </c>
    </row>
    <row r="1431" spans="1:11" x14ac:dyDescent="0.2">
      <c r="A1431" s="5" t="s">
        <v>416</v>
      </c>
      <c r="D1431" s="4" t="s">
        <v>294</v>
      </c>
      <c r="E1431" s="5" t="s">
        <v>1168</v>
      </c>
    </row>
    <row r="1432" spans="1:11" x14ac:dyDescent="0.2">
      <c r="A1432" s="1" t="s">
        <v>107</v>
      </c>
      <c r="B1432" s="1" t="s">
        <v>108</v>
      </c>
      <c r="D1432" s="278" t="s">
        <v>277</v>
      </c>
      <c r="E1432" s="1" t="s">
        <v>84</v>
      </c>
      <c r="F1432" s="268" t="s">
        <v>278</v>
      </c>
      <c r="G1432" s="1" t="s">
        <v>201</v>
      </c>
      <c r="H1432" s="1" t="s">
        <v>267</v>
      </c>
      <c r="J1432" s="268" t="s">
        <v>279</v>
      </c>
      <c r="K1432" s="268" t="s">
        <v>280</v>
      </c>
    </row>
    <row r="1435" spans="1:11" x14ac:dyDescent="0.2">
      <c r="A1435" s="2" t="s">
        <v>9</v>
      </c>
      <c r="B1435" s="2" t="s">
        <v>10</v>
      </c>
      <c r="F1435" s="7">
        <v>28014</v>
      </c>
      <c r="H1435" s="2" t="s">
        <v>1448</v>
      </c>
      <c r="J1435" s="8">
        <v>40000</v>
      </c>
    </row>
    <row r="1436" spans="1:11" x14ac:dyDescent="0.2">
      <c r="A1436" s="2" t="s">
        <v>295</v>
      </c>
      <c r="B1436" s="2" t="s">
        <v>76</v>
      </c>
      <c r="D1436" s="2" t="s">
        <v>202</v>
      </c>
      <c r="H1436" s="2" t="s">
        <v>1448</v>
      </c>
      <c r="K1436" s="8">
        <v>40000</v>
      </c>
    </row>
    <row r="1437" spans="1:11" x14ac:dyDescent="0.2">
      <c r="A1437" s="5" t="s">
        <v>417</v>
      </c>
      <c r="J1437" s="8">
        <v>40000</v>
      </c>
      <c r="K1437" s="8">
        <v>40000</v>
      </c>
    </row>
    <row r="1440" spans="1:11" x14ac:dyDescent="0.2">
      <c r="A1440" s="5" t="s">
        <v>418</v>
      </c>
      <c r="D1440" s="4" t="s">
        <v>294</v>
      </c>
      <c r="E1440" s="5" t="s">
        <v>1168</v>
      </c>
    </row>
    <row r="1441" spans="1:11" x14ac:dyDescent="0.2">
      <c r="A1441" s="1" t="s">
        <v>107</v>
      </c>
      <c r="B1441" s="1" t="s">
        <v>108</v>
      </c>
      <c r="D1441" s="278" t="s">
        <v>277</v>
      </c>
      <c r="E1441" s="1" t="s">
        <v>84</v>
      </c>
      <c r="F1441" s="268" t="s">
        <v>278</v>
      </c>
      <c r="G1441" s="1" t="s">
        <v>201</v>
      </c>
      <c r="H1441" s="1" t="s">
        <v>267</v>
      </c>
      <c r="J1441" s="268" t="s">
        <v>279</v>
      </c>
      <c r="K1441" s="268" t="s">
        <v>280</v>
      </c>
    </row>
    <row r="1444" spans="1:11" x14ac:dyDescent="0.2">
      <c r="A1444" s="2" t="s">
        <v>9</v>
      </c>
      <c r="B1444" s="2" t="s">
        <v>10</v>
      </c>
      <c r="F1444" s="7">
        <v>28013</v>
      </c>
      <c r="H1444" s="2" t="s">
        <v>1449</v>
      </c>
      <c r="J1444" s="8">
        <v>20000</v>
      </c>
    </row>
    <row r="1445" spans="1:11" x14ac:dyDescent="0.2">
      <c r="A1445" s="2" t="s">
        <v>295</v>
      </c>
      <c r="B1445" s="2" t="s">
        <v>76</v>
      </c>
      <c r="D1445" s="2" t="s">
        <v>202</v>
      </c>
      <c r="H1445" s="2" t="s">
        <v>1449</v>
      </c>
      <c r="K1445" s="8">
        <v>20000</v>
      </c>
    </row>
    <row r="1446" spans="1:11" x14ac:dyDescent="0.2">
      <c r="A1446" s="5" t="s">
        <v>419</v>
      </c>
      <c r="J1446" s="8">
        <v>20000</v>
      </c>
      <c r="K1446" s="8">
        <v>20000</v>
      </c>
    </row>
    <row r="1449" spans="1:11" x14ac:dyDescent="0.2">
      <c r="A1449" s="5" t="s">
        <v>420</v>
      </c>
      <c r="D1449" s="4" t="s">
        <v>294</v>
      </c>
      <c r="E1449" s="5" t="s">
        <v>475</v>
      </c>
    </row>
    <row r="1450" spans="1:11" x14ac:dyDescent="0.2">
      <c r="A1450" s="1" t="s">
        <v>107</v>
      </c>
      <c r="B1450" s="1" t="s">
        <v>108</v>
      </c>
      <c r="D1450" s="278" t="s">
        <v>277</v>
      </c>
      <c r="E1450" s="1" t="s">
        <v>84</v>
      </c>
      <c r="F1450" s="268" t="s">
        <v>278</v>
      </c>
      <c r="G1450" s="1" t="s">
        <v>201</v>
      </c>
      <c r="H1450" s="1" t="s">
        <v>267</v>
      </c>
      <c r="J1450" s="268" t="s">
        <v>279</v>
      </c>
      <c r="K1450" s="268" t="s">
        <v>280</v>
      </c>
    </row>
    <row r="1453" spans="1:11" x14ac:dyDescent="0.2">
      <c r="A1453" s="2" t="s">
        <v>9</v>
      </c>
      <c r="B1453" s="2" t="s">
        <v>10</v>
      </c>
      <c r="F1453" s="7">
        <v>28017</v>
      </c>
      <c r="H1453" s="2" t="s">
        <v>1450</v>
      </c>
      <c r="J1453" s="8">
        <v>400000</v>
      </c>
    </row>
    <row r="1454" spans="1:11" x14ac:dyDescent="0.2">
      <c r="A1454" s="2" t="s">
        <v>295</v>
      </c>
      <c r="B1454" s="2" t="s">
        <v>76</v>
      </c>
      <c r="D1454" s="2" t="s">
        <v>202</v>
      </c>
      <c r="H1454" s="2" t="s">
        <v>1450</v>
      </c>
      <c r="K1454" s="8">
        <v>400000</v>
      </c>
    </row>
    <row r="1455" spans="1:11" x14ac:dyDescent="0.2">
      <c r="A1455" s="5" t="s">
        <v>421</v>
      </c>
      <c r="J1455" s="8">
        <v>400000</v>
      </c>
      <c r="K1455" s="8">
        <v>400000</v>
      </c>
    </row>
    <row r="1458" spans="1:11" x14ac:dyDescent="0.2">
      <c r="A1458" s="5" t="s">
        <v>422</v>
      </c>
      <c r="D1458" s="4" t="s">
        <v>294</v>
      </c>
      <c r="E1458" s="5" t="s">
        <v>475</v>
      </c>
    </row>
    <row r="1459" spans="1:11" x14ac:dyDescent="0.2">
      <c r="A1459" s="1" t="s">
        <v>107</v>
      </c>
      <c r="B1459" s="1" t="s">
        <v>108</v>
      </c>
      <c r="D1459" s="278" t="s">
        <v>277</v>
      </c>
      <c r="E1459" s="1" t="s">
        <v>84</v>
      </c>
      <c r="F1459" s="268" t="s">
        <v>278</v>
      </c>
      <c r="G1459" s="1" t="s">
        <v>201</v>
      </c>
      <c r="H1459" s="1" t="s">
        <v>267</v>
      </c>
      <c r="J1459" s="268" t="s">
        <v>279</v>
      </c>
      <c r="K1459" s="268" t="s">
        <v>280</v>
      </c>
    </row>
    <row r="1462" spans="1:11" x14ac:dyDescent="0.2">
      <c r="A1462" s="2" t="s">
        <v>9</v>
      </c>
      <c r="B1462" s="2" t="s">
        <v>10</v>
      </c>
      <c r="F1462" s="7">
        <v>28018</v>
      </c>
      <c r="H1462" s="2" t="s">
        <v>1451</v>
      </c>
      <c r="J1462" s="8">
        <v>50000</v>
      </c>
    </row>
    <row r="1463" spans="1:11" x14ac:dyDescent="0.2">
      <c r="A1463" s="2" t="s">
        <v>295</v>
      </c>
      <c r="B1463" s="2" t="s">
        <v>76</v>
      </c>
      <c r="D1463" s="2" t="s">
        <v>202</v>
      </c>
      <c r="H1463" s="2" t="s">
        <v>1451</v>
      </c>
      <c r="K1463" s="8">
        <v>50000</v>
      </c>
    </row>
    <row r="1464" spans="1:11" x14ac:dyDescent="0.2">
      <c r="A1464" s="5" t="s">
        <v>423</v>
      </c>
      <c r="J1464" s="8">
        <v>50000</v>
      </c>
      <c r="K1464" s="8">
        <v>50000</v>
      </c>
    </row>
    <row r="1467" spans="1:11" x14ac:dyDescent="0.2">
      <c r="A1467" s="5" t="s">
        <v>424</v>
      </c>
      <c r="D1467" s="4" t="s">
        <v>294</v>
      </c>
      <c r="E1467" s="5" t="s">
        <v>475</v>
      </c>
    </row>
    <row r="1468" spans="1:11" x14ac:dyDescent="0.2">
      <c r="A1468" s="1" t="s">
        <v>107</v>
      </c>
      <c r="B1468" s="1" t="s">
        <v>108</v>
      </c>
      <c r="D1468" s="278" t="s">
        <v>277</v>
      </c>
      <c r="E1468" s="1" t="s">
        <v>84</v>
      </c>
      <c r="F1468" s="268" t="s">
        <v>278</v>
      </c>
      <c r="G1468" s="1" t="s">
        <v>201</v>
      </c>
      <c r="H1468" s="1" t="s">
        <v>267</v>
      </c>
      <c r="J1468" s="268" t="s">
        <v>279</v>
      </c>
      <c r="K1468" s="268" t="s">
        <v>280</v>
      </c>
    </row>
    <row r="1471" spans="1:11" x14ac:dyDescent="0.2">
      <c r="A1471" s="2" t="s">
        <v>9</v>
      </c>
      <c r="B1471" s="2" t="s">
        <v>10</v>
      </c>
      <c r="F1471" s="7">
        <v>28016</v>
      </c>
      <c r="H1471" s="2" t="s">
        <v>1452</v>
      </c>
      <c r="J1471" s="8">
        <v>25000</v>
      </c>
    </row>
    <row r="1472" spans="1:11" x14ac:dyDescent="0.2">
      <c r="A1472" s="2" t="s">
        <v>295</v>
      </c>
      <c r="B1472" s="2" t="s">
        <v>76</v>
      </c>
      <c r="D1472" s="2" t="s">
        <v>202</v>
      </c>
      <c r="H1472" s="2" t="s">
        <v>1452</v>
      </c>
      <c r="K1472" s="8">
        <v>25000</v>
      </c>
    </row>
    <row r="1473" spans="1:11" x14ac:dyDescent="0.2">
      <c r="A1473" s="5" t="s">
        <v>425</v>
      </c>
      <c r="J1473" s="8">
        <v>25000</v>
      </c>
      <c r="K1473" s="8">
        <v>25000</v>
      </c>
    </row>
    <row r="1476" spans="1:11" x14ac:dyDescent="0.2">
      <c r="A1476" s="5" t="s">
        <v>426</v>
      </c>
      <c r="D1476" s="4" t="s">
        <v>294</v>
      </c>
      <c r="E1476" s="5" t="s">
        <v>475</v>
      </c>
    </row>
    <row r="1477" spans="1:11" x14ac:dyDescent="0.2">
      <c r="A1477" s="1" t="s">
        <v>107</v>
      </c>
      <c r="B1477" s="1" t="s">
        <v>108</v>
      </c>
      <c r="D1477" s="278" t="s">
        <v>277</v>
      </c>
      <c r="E1477" s="1" t="s">
        <v>84</v>
      </c>
      <c r="F1477" s="268" t="s">
        <v>278</v>
      </c>
      <c r="G1477" s="1" t="s">
        <v>201</v>
      </c>
      <c r="H1477" s="1" t="s">
        <v>267</v>
      </c>
      <c r="J1477" s="268" t="s">
        <v>279</v>
      </c>
      <c r="K1477" s="268" t="s">
        <v>280</v>
      </c>
    </row>
    <row r="1480" spans="1:11" x14ac:dyDescent="0.2">
      <c r="A1480" s="2" t="s">
        <v>9</v>
      </c>
      <c r="B1480" s="2" t="s">
        <v>10</v>
      </c>
      <c r="F1480" s="7">
        <v>28015</v>
      </c>
      <c r="H1480" s="2" t="s">
        <v>1453</v>
      </c>
      <c r="J1480" s="8">
        <v>30000</v>
      </c>
    </row>
    <row r="1481" spans="1:11" x14ac:dyDescent="0.2">
      <c r="A1481" s="2" t="s">
        <v>295</v>
      </c>
      <c r="B1481" s="2" t="s">
        <v>76</v>
      </c>
      <c r="D1481" s="2" t="s">
        <v>202</v>
      </c>
      <c r="H1481" s="2" t="s">
        <v>1453</v>
      </c>
      <c r="K1481" s="8">
        <v>30000</v>
      </c>
    </row>
    <row r="1482" spans="1:11" x14ac:dyDescent="0.2">
      <c r="A1482" s="5" t="s">
        <v>429</v>
      </c>
      <c r="J1482" s="8">
        <v>30000</v>
      </c>
      <c r="K1482" s="8">
        <v>30000</v>
      </c>
    </row>
    <row r="1485" spans="1:11" x14ac:dyDescent="0.2">
      <c r="A1485" s="5" t="s">
        <v>455</v>
      </c>
      <c r="D1485" s="4" t="s">
        <v>294</v>
      </c>
      <c r="E1485" s="5" t="s">
        <v>475</v>
      </c>
    </row>
    <row r="1486" spans="1:11" x14ac:dyDescent="0.2">
      <c r="A1486" s="1" t="s">
        <v>107</v>
      </c>
      <c r="B1486" s="1" t="s">
        <v>108</v>
      </c>
      <c r="D1486" s="278" t="s">
        <v>277</v>
      </c>
      <c r="E1486" s="1" t="s">
        <v>84</v>
      </c>
      <c r="F1486" s="268" t="s">
        <v>278</v>
      </c>
      <c r="G1486" s="1" t="s">
        <v>201</v>
      </c>
      <c r="H1486" s="1" t="s">
        <v>267</v>
      </c>
      <c r="J1486" s="268" t="s">
        <v>279</v>
      </c>
      <c r="K1486" s="268" t="s">
        <v>280</v>
      </c>
    </row>
    <row r="1489" spans="1:11" x14ac:dyDescent="0.2">
      <c r="A1489" s="2" t="s">
        <v>9</v>
      </c>
      <c r="B1489" s="2" t="s">
        <v>10</v>
      </c>
      <c r="H1489" s="2" t="s">
        <v>1454</v>
      </c>
      <c r="J1489" s="8">
        <v>20000</v>
      </c>
    </row>
    <row r="1490" spans="1:11" x14ac:dyDescent="0.2">
      <c r="A1490" s="2" t="s">
        <v>295</v>
      </c>
      <c r="B1490" s="2" t="s">
        <v>76</v>
      </c>
      <c r="D1490" s="2" t="s">
        <v>202</v>
      </c>
      <c r="H1490" s="2" t="s">
        <v>1454</v>
      </c>
      <c r="K1490" s="8">
        <v>20000</v>
      </c>
    </row>
    <row r="1491" spans="1:11" x14ac:dyDescent="0.2">
      <c r="A1491" s="5" t="s">
        <v>456</v>
      </c>
      <c r="J1491" s="8">
        <v>20000</v>
      </c>
      <c r="K1491" s="8">
        <v>20000</v>
      </c>
    </row>
    <row r="1494" spans="1:11" x14ac:dyDescent="0.2">
      <c r="A1494" s="5" t="s">
        <v>430</v>
      </c>
      <c r="D1494" s="4" t="s">
        <v>294</v>
      </c>
      <c r="E1494" s="5" t="s">
        <v>1173</v>
      </c>
    </row>
    <row r="1495" spans="1:11" x14ac:dyDescent="0.2">
      <c r="A1495" s="1" t="s">
        <v>107</v>
      </c>
      <c r="B1495" s="1" t="s">
        <v>108</v>
      </c>
      <c r="D1495" s="278" t="s">
        <v>277</v>
      </c>
      <c r="E1495" s="1" t="s">
        <v>84</v>
      </c>
      <c r="F1495" s="268" t="s">
        <v>278</v>
      </c>
      <c r="G1495" s="1" t="s">
        <v>201</v>
      </c>
      <c r="H1495" s="1" t="s">
        <v>267</v>
      </c>
      <c r="J1495" s="268" t="s">
        <v>279</v>
      </c>
      <c r="K1495" s="268" t="s">
        <v>280</v>
      </c>
    </row>
    <row r="1498" spans="1:11" x14ac:dyDescent="0.2">
      <c r="A1498" s="2" t="s">
        <v>9</v>
      </c>
      <c r="B1498" s="2" t="s">
        <v>10</v>
      </c>
      <c r="F1498" s="7">
        <v>30000</v>
      </c>
      <c r="H1498" s="2" t="s">
        <v>1455</v>
      </c>
      <c r="J1498" s="8">
        <v>30000</v>
      </c>
    </row>
    <row r="1499" spans="1:11" x14ac:dyDescent="0.2">
      <c r="A1499" s="2" t="s">
        <v>295</v>
      </c>
      <c r="B1499" s="2" t="s">
        <v>76</v>
      </c>
      <c r="D1499" s="2" t="s">
        <v>202</v>
      </c>
      <c r="H1499" s="2" t="s">
        <v>1455</v>
      </c>
      <c r="K1499" s="8">
        <v>30000</v>
      </c>
    </row>
    <row r="1500" spans="1:11" x14ac:dyDescent="0.2">
      <c r="A1500" s="5" t="s">
        <v>431</v>
      </c>
      <c r="J1500" s="8">
        <v>30000</v>
      </c>
      <c r="K1500" s="8">
        <v>30000</v>
      </c>
    </row>
    <row r="1503" spans="1:11" x14ac:dyDescent="0.2">
      <c r="A1503" s="5" t="s">
        <v>432</v>
      </c>
      <c r="D1503" s="4" t="s">
        <v>294</v>
      </c>
      <c r="E1503" s="5" t="s">
        <v>1173</v>
      </c>
    </row>
    <row r="1504" spans="1:11" x14ac:dyDescent="0.2">
      <c r="A1504" s="1" t="s">
        <v>107</v>
      </c>
      <c r="B1504" s="1" t="s">
        <v>108</v>
      </c>
      <c r="D1504" s="278" t="s">
        <v>277</v>
      </c>
      <c r="E1504" s="1" t="s">
        <v>84</v>
      </c>
      <c r="F1504" s="268" t="s">
        <v>278</v>
      </c>
      <c r="G1504" s="1" t="s">
        <v>201</v>
      </c>
      <c r="H1504" s="1" t="s">
        <v>267</v>
      </c>
      <c r="J1504" s="268" t="s">
        <v>279</v>
      </c>
      <c r="K1504" s="268" t="s">
        <v>280</v>
      </c>
    </row>
    <row r="1507" spans="1:11" x14ac:dyDescent="0.2">
      <c r="A1507" s="2" t="s">
        <v>9</v>
      </c>
      <c r="B1507" s="2" t="s">
        <v>10</v>
      </c>
      <c r="F1507" s="7">
        <v>28020</v>
      </c>
      <c r="H1507" s="2" t="s">
        <v>1456</v>
      </c>
      <c r="J1507" s="8">
        <v>10000</v>
      </c>
    </row>
    <row r="1508" spans="1:11" x14ac:dyDescent="0.2">
      <c r="A1508" s="2" t="s">
        <v>295</v>
      </c>
      <c r="B1508" s="2" t="s">
        <v>76</v>
      </c>
      <c r="D1508" s="2" t="s">
        <v>202</v>
      </c>
      <c r="H1508" s="2" t="s">
        <v>1456</v>
      </c>
      <c r="K1508" s="8">
        <v>10000</v>
      </c>
    </row>
    <row r="1509" spans="1:11" x14ac:dyDescent="0.2">
      <c r="A1509" s="5" t="s">
        <v>433</v>
      </c>
      <c r="J1509" s="8">
        <v>10000</v>
      </c>
      <c r="K1509" s="8">
        <v>10000</v>
      </c>
    </row>
    <row r="1512" spans="1:11" x14ac:dyDescent="0.2">
      <c r="A1512" s="5" t="s">
        <v>434</v>
      </c>
      <c r="D1512" s="4" t="s">
        <v>294</v>
      </c>
      <c r="E1512" s="5" t="s">
        <v>1173</v>
      </c>
    </row>
    <row r="1513" spans="1:11" x14ac:dyDescent="0.2">
      <c r="A1513" s="1" t="s">
        <v>107</v>
      </c>
      <c r="B1513" s="1" t="s">
        <v>108</v>
      </c>
      <c r="D1513" s="278" t="s">
        <v>277</v>
      </c>
      <c r="E1513" s="1" t="s">
        <v>84</v>
      </c>
      <c r="F1513" s="268" t="s">
        <v>278</v>
      </c>
      <c r="G1513" s="1" t="s">
        <v>201</v>
      </c>
      <c r="H1513" s="1" t="s">
        <v>267</v>
      </c>
      <c r="J1513" s="268" t="s">
        <v>279</v>
      </c>
      <c r="K1513" s="268" t="s">
        <v>280</v>
      </c>
    </row>
    <row r="1516" spans="1:11" x14ac:dyDescent="0.2">
      <c r="A1516" s="2" t="s">
        <v>9</v>
      </c>
      <c r="B1516" s="2" t="s">
        <v>10</v>
      </c>
      <c r="F1516" s="7">
        <v>28019</v>
      </c>
      <c r="H1516" s="2" t="s">
        <v>1457</v>
      </c>
      <c r="J1516" s="8">
        <v>200000</v>
      </c>
    </row>
    <row r="1517" spans="1:11" x14ac:dyDescent="0.2">
      <c r="A1517" s="2" t="s">
        <v>295</v>
      </c>
      <c r="B1517" s="2" t="s">
        <v>76</v>
      </c>
      <c r="D1517" s="2" t="s">
        <v>202</v>
      </c>
      <c r="H1517" s="2" t="s">
        <v>1457</v>
      </c>
      <c r="K1517" s="8">
        <v>200000</v>
      </c>
    </row>
    <row r="1518" spans="1:11" x14ac:dyDescent="0.2">
      <c r="A1518" s="5" t="s">
        <v>435</v>
      </c>
      <c r="J1518" s="8">
        <v>200000</v>
      </c>
      <c r="K1518" s="8">
        <v>200000</v>
      </c>
    </row>
    <row r="1521" spans="1:11" x14ac:dyDescent="0.2">
      <c r="A1521" s="5" t="s">
        <v>436</v>
      </c>
      <c r="D1521" s="4" t="s">
        <v>294</v>
      </c>
      <c r="E1521" s="5" t="s">
        <v>1174</v>
      </c>
    </row>
    <row r="1522" spans="1:11" x14ac:dyDescent="0.2">
      <c r="A1522" s="1" t="s">
        <v>107</v>
      </c>
      <c r="B1522" s="1" t="s">
        <v>108</v>
      </c>
      <c r="D1522" s="278" t="s">
        <v>277</v>
      </c>
      <c r="E1522" s="1" t="s">
        <v>84</v>
      </c>
      <c r="F1522" s="268" t="s">
        <v>278</v>
      </c>
      <c r="G1522" s="1" t="s">
        <v>201</v>
      </c>
      <c r="H1522" s="1" t="s">
        <v>267</v>
      </c>
      <c r="J1522" s="268" t="s">
        <v>279</v>
      </c>
      <c r="K1522" s="268" t="s">
        <v>280</v>
      </c>
    </row>
    <row r="1525" spans="1:11" x14ac:dyDescent="0.2">
      <c r="A1525" s="2" t="s">
        <v>9</v>
      </c>
      <c r="B1525" s="2" t="s">
        <v>10</v>
      </c>
      <c r="F1525" s="7">
        <v>28022</v>
      </c>
      <c r="H1525" s="2" t="s">
        <v>1458</v>
      </c>
      <c r="J1525" s="8">
        <v>30000</v>
      </c>
    </row>
    <row r="1526" spans="1:11" x14ac:dyDescent="0.2">
      <c r="A1526" s="2" t="s">
        <v>295</v>
      </c>
      <c r="B1526" s="2" t="s">
        <v>76</v>
      </c>
      <c r="D1526" s="2" t="s">
        <v>202</v>
      </c>
      <c r="H1526" s="2" t="s">
        <v>1458</v>
      </c>
      <c r="K1526" s="8">
        <v>30000</v>
      </c>
    </row>
    <row r="1527" spans="1:11" x14ac:dyDescent="0.2">
      <c r="A1527" s="5" t="s">
        <v>437</v>
      </c>
      <c r="J1527" s="8">
        <v>30000</v>
      </c>
      <c r="K1527" s="8">
        <v>30000</v>
      </c>
    </row>
    <row r="1530" spans="1:11" x14ac:dyDescent="0.2">
      <c r="A1530" s="5" t="s">
        <v>438</v>
      </c>
      <c r="D1530" s="4" t="s">
        <v>294</v>
      </c>
      <c r="E1530" s="5" t="s">
        <v>1174</v>
      </c>
    </row>
    <row r="1531" spans="1:11" x14ac:dyDescent="0.2">
      <c r="A1531" s="1" t="s">
        <v>107</v>
      </c>
      <c r="B1531" s="1" t="s">
        <v>108</v>
      </c>
      <c r="D1531" s="278" t="s">
        <v>277</v>
      </c>
      <c r="E1531" s="1" t="s">
        <v>84</v>
      </c>
      <c r="F1531" s="268" t="s">
        <v>278</v>
      </c>
      <c r="G1531" s="1" t="s">
        <v>201</v>
      </c>
      <c r="H1531" s="1" t="s">
        <v>267</v>
      </c>
      <c r="J1531" s="268" t="s">
        <v>279</v>
      </c>
      <c r="K1531" s="268" t="s">
        <v>280</v>
      </c>
    </row>
    <row r="1534" spans="1:11" x14ac:dyDescent="0.2">
      <c r="A1534" s="2" t="s">
        <v>9</v>
      </c>
      <c r="B1534" s="2" t="s">
        <v>10</v>
      </c>
      <c r="F1534" s="7">
        <v>28023</v>
      </c>
      <c r="H1534" s="2" t="s">
        <v>1459</v>
      </c>
      <c r="J1534" s="8">
        <v>60000</v>
      </c>
    </row>
    <row r="1535" spans="1:11" x14ac:dyDescent="0.2">
      <c r="A1535" s="2" t="s">
        <v>295</v>
      </c>
      <c r="B1535" s="2" t="s">
        <v>76</v>
      </c>
      <c r="D1535" s="2" t="s">
        <v>202</v>
      </c>
      <c r="H1535" s="2" t="s">
        <v>1459</v>
      </c>
      <c r="K1535" s="8">
        <v>60000</v>
      </c>
    </row>
    <row r="1536" spans="1:11" x14ac:dyDescent="0.2">
      <c r="A1536" s="5" t="s">
        <v>439</v>
      </c>
      <c r="J1536" s="8">
        <v>60000</v>
      </c>
      <c r="K1536" s="8">
        <v>60000</v>
      </c>
    </row>
    <row r="1539" spans="1:11" x14ac:dyDescent="0.2">
      <c r="A1539" s="5" t="s">
        <v>440</v>
      </c>
      <c r="D1539" s="4" t="s">
        <v>294</v>
      </c>
      <c r="E1539" s="5" t="s">
        <v>1174</v>
      </c>
    </row>
    <row r="1540" spans="1:11" x14ac:dyDescent="0.2">
      <c r="A1540" s="1" t="s">
        <v>107</v>
      </c>
      <c r="B1540" s="1" t="s">
        <v>108</v>
      </c>
      <c r="D1540" s="278" t="s">
        <v>277</v>
      </c>
      <c r="E1540" s="1" t="s">
        <v>84</v>
      </c>
      <c r="F1540" s="268" t="s">
        <v>278</v>
      </c>
      <c r="G1540" s="1" t="s">
        <v>201</v>
      </c>
      <c r="H1540" s="1" t="s">
        <v>267</v>
      </c>
      <c r="J1540" s="268" t="s">
        <v>279</v>
      </c>
      <c r="K1540" s="268" t="s">
        <v>280</v>
      </c>
    </row>
    <row r="1543" spans="1:11" x14ac:dyDescent="0.2">
      <c r="A1543" s="2" t="s">
        <v>9</v>
      </c>
      <c r="B1543" s="2" t="s">
        <v>10</v>
      </c>
      <c r="F1543" s="7">
        <v>28024</v>
      </c>
      <c r="H1543" s="2" t="s">
        <v>1460</v>
      </c>
      <c r="J1543" s="8">
        <v>100000</v>
      </c>
    </row>
    <row r="1544" spans="1:11" x14ac:dyDescent="0.2">
      <c r="A1544" s="2" t="s">
        <v>295</v>
      </c>
      <c r="B1544" s="2" t="s">
        <v>76</v>
      </c>
      <c r="D1544" s="2" t="s">
        <v>202</v>
      </c>
      <c r="H1544" s="2" t="s">
        <v>1460</v>
      </c>
      <c r="K1544" s="8">
        <v>100000</v>
      </c>
    </row>
    <row r="1545" spans="1:11" x14ac:dyDescent="0.2">
      <c r="A1545" s="5" t="s">
        <v>442</v>
      </c>
      <c r="J1545" s="8">
        <v>100000</v>
      </c>
      <c r="K1545" s="8">
        <v>100000</v>
      </c>
    </row>
    <row r="1548" spans="1:11" x14ac:dyDescent="0.2">
      <c r="A1548" s="5" t="s">
        <v>443</v>
      </c>
      <c r="D1548" s="4" t="s">
        <v>294</v>
      </c>
      <c r="E1548" s="5" t="s">
        <v>1174</v>
      </c>
    </row>
    <row r="1549" spans="1:11" x14ac:dyDescent="0.2">
      <c r="A1549" s="1" t="s">
        <v>107</v>
      </c>
      <c r="B1549" s="1" t="s">
        <v>108</v>
      </c>
      <c r="D1549" s="278" t="s">
        <v>277</v>
      </c>
      <c r="E1549" s="1" t="s">
        <v>84</v>
      </c>
      <c r="F1549" s="268" t="s">
        <v>278</v>
      </c>
      <c r="G1549" s="1" t="s">
        <v>201</v>
      </c>
      <c r="H1549" s="1" t="s">
        <v>267</v>
      </c>
      <c r="J1549" s="268" t="s">
        <v>279</v>
      </c>
      <c r="K1549" s="268" t="s">
        <v>280</v>
      </c>
    </row>
    <row r="1552" spans="1:11" x14ac:dyDescent="0.2">
      <c r="A1552" s="2" t="s">
        <v>37</v>
      </c>
      <c r="B1552" s="2" t="s">
        <v>38</v>
      </c>
      <c r="E1552" s="2" t="s">
        <v>376</v>
      </c>
      <c r="F1552" s="7">
        <v>892</v>
      </c>
      <c r="H1552" s="2" t="s">
        <v>1461</v>
      </c>
      <c r="J1552" s="8">
        <v>50000</v>
      </c>
    </row>
    <row r="1553" spans="1:11" x14ac:dyDescent="0.2">
      <c r="A1553" s="2" t="s">
        <v>37</v>
      </c>
      <c r="B1553" s="2" t="s">
        <v>38</v>
      </c>
      <c r="E1553" s="2" t="s">
        <v>376</v>
      </c>
      <c r="F1553" s="7">
        <v>894</v>
      </c>
      <c r="H1553" s="2" t="s">
        <v>1462</v>
      </c>
      <c r="J1553" s="8">
        <v>25000</v>
      </c>
    </row>
    <row r="1554" spans="1:11" x14ac:dyDescent="0.2">
      <c r="A1554" s="2" t="s">
        <v>37</v>
      </c>
      <c r="B1554" s="2" t="s">
        <v>38</v>
      </c>
      <c r="E1554" s="2" t="s">
        <v>376</v>
      </c>
      <c r="F1554" s="7">
        <v>19</v>
      </c>
      <c r="H1554" s="2" t="s">
        <v>1463</v>
      </c>
      <c r="J1554" s="8">
        <v>40000</v>
      </c>
    </row>
    <row r="1555" spans="1:11" x14ac:dyDescent="0.2">
      <c r="A1555" s="2" t="s">
        <v>403</v>
      </c>
      <c r="B1555" s="2" t="s">
        <v>75</v>
      </c>
      <c r="D1555" s="2" t="s">
        <v>203</v>
      </c>
      <c r="H1555" s="2" t="s">
        <v>1464</v>
      </c>
      <c r="J1555" s="8">
        <v>47000</v>
      </c>
    </row>
    <row r="1556" spans="1:11" x14ac:dyDescent="0.2">
      <c r="A1556" s="2" t="s">
        <v>394</v>
      </c>
      <c r="B1556" s="2" t="s">
        <v>119</v>
      </c>
      <c r="D1556" s="2" t="s">
        <v>203</v>
      </c>
      <c r="H1556" s="2" t="s">
        <v>1465</v>
      </c>
      <c r="J1556" s="8">
        <v>10170</v>
      </c>
    </row>
    <row r="1557" spans="1:11" x14ac:dyDescent="0.2">
      <c r="A1557" s="2" t="s">
        <v>404</v>
      </c>
      <c r="B1557" s="2" t="s">
        <v>71</v>
      </c>
      <c r="D1557" s="2" t="s">
        <v>203</v>
      </c>
      <c r="H1557" s="2" t="s">
        <v>1466</v>
      </c>
      <c r="J1557" s="8">
        <v>5780</v>
      </c>
    </row>
    <row r="1558" spans="1:11" x14ac:dyDescent="0.2">
      <c r="A1558" s="2" t="s">
        <v>1187</v>
      </c>
      <c r="B1558" s="2" t="s">
        <v>259</v>
      </c>
      <c r="D1558" s="2" t="s">
        <v>203</v>
      </c>
      <c r="H1558" s="2" t="s">
        <v>1467</v>
      </c>
      <c r="J1558" s="8">
        <v>20790</v>
      </c>
    </row>
    <row r="1559" spans="1:11" x14ac:dyDescent="0.2">
      <c r="A1559" s="2" t="s">
        <v>1187</v>
      </c>
      <c r="B1559" s="2" t="s">
        <v>259</v>
      </c>
      <c r="D1559" s="2" t="s">
        <v>203</v>
      </c>
      <c r="H1559" s="2" t="s">
        <v>1468</v>
      </c>
      <c r="J1559" s="8">
        <v>3332</v>
      </c>
    </row>
    <row r="1560" spans="1:11" x14ac:dyDescent="0.2">
      <c r="A1560" s="2" t="s">
        <v>1187</v>
      </c>
      <c r="B1560" s="2" t="s">
        <v>259</v>
      </c>
      <c r="D1560" s="2" t="s">
        <v>203</v>
      </c>
      <c r="H1560" s="2" t="s">
        <v>1467</v>
      </c>
      <c r="J1560" s="8">
        <v>22490</v>
      </c>
    </row>
    <row r="1561" spans="1:11" x14ac:dyDescent="0.2">
      <c r="A1561" s="2" t="s">
        <v>35</v>
      </c>
      <c r="B1561" s="2" t="s">
        <v>36</v>
      </c>
      <c r="E1561" s="2" t="s">
        <v>310</v>
      </c>
      <c r="F1561" s="7">
        <v>4</v>
      </c>
      <c r="H1561" s="2" t="s">
        <v>1469</v>
      </c>
      <c r="J1561" s="8">
        <v>785400</v>
      </c>
    </row>
    <row r="1562" spans="1:11" x14ac:dyDescent="0.2">
      <c r="A1562" s="2" t="s">
        <v>35</v>
      </c>
      <c r="B1562" s="2" t="s">
        <v>36</v>
      </c>
      <c r="E1562" s="2" t="s">
        <v>310</v>
      </c>
      <c r="F1562" s="7">
        <v>7255559</v>
      </c>
      <c r="H1562" s="2" t="s">
        <v>1470</v>
      </c>
      <c r="J1562" s="8">
        <v>185800</v>
      </c>
    </row>
    <row r="1563" spans="1:11" x14ac:dyDescent="0.2">
      <c r="A1563" s="2" t="s">
        <v>403</v>
      </c>
      <c r="B1563" s="2" t="s">
        <v>75</v>
      </c>
      <c r="D1563" s="2" t="s">
        <v>203</v>
      </c>
      <c r="H1563" s="2" t="s">
        <v>1471</v>
      </c>
      <c r="J1563" s="8">
        <v>12780</v>
      </c>
    </row>
    <row r="1564" spans="1:11" x14ac:dyDescent="0.2">
      <c r="A1564" s="2" t="s">
        <v>23</v>
      </c>
      <c r="B1564" s="2" t="s">
        <v>24</v>
      </c>
      <c r="H1564" s="2" t="s">
        <v>1472</v>
      </c>
      <c r="K1564" s="8">
        <v>1208542</v>
      </c>
    </row>
    <row r="1565" spans="1:11" x14ac:dyDescent="0.2">
      <c r="A1565" s="5" t="s">
        <v>444</v>
      </c>
      <c r="J1565" s="8">
        <v>1208542</v>
      </c>
      <c r="K1565" s="8">
        <v>1208542</v>
      </c>
    </row>
    <row r="1568" spans="1:11" x14ac:dyDescent="0.2">
      <c r="A1568" s="5" t="s">
        <v>445</v>
      </c>
      <c r="D1568" s="4" t="s">
        <v>275</v>
      </c>
      <c r="E1568" s="5" t="s">
        <v>1174</v>
      </c>
    </row>
    <row r="1569" spans="1:11" x14ac:dyDescent="0.2">
      <c r="A1569" s="1" t="s">
        <v>107</v>
      </c>
      <c r="B1569" s="1" t="s">
        <v>108</v>
      </c>
      <c r="D1569" s="278" t="s">
        <v>277</v>
      </c>
      <c r="E1569" s="1" t="s">
        <v>84</v>
      </c>
      <c r="F1569" s="268" t="s">
        <v>278</v>
      </c>
      <c r="G1569" s="1" t="s">
        <v>201</v>
      </c>
      <c r="H1569" s="1" t="s">
        <v>267</v>
      </c>
      <c r="J1569" s="268" t="s">
        <v>279</v>
      </c>
      <c r="K1569" s="268" t="s">
        <v>280</v>
      </c>
    </row>
    <row r="1572" spans="1:11" x14ac:dyDescent="0.2">
      <c r="A1572" s="2" t="s">
        <v>53</v>
      </c>
      <c r="B1572" s="2" t="s">
        <v>54</v>
      </c>
      <c r="H1572" s="2" t="s">
        <v>1473</v>
      </c>
      <c r="J1572" s="8">
        <v>830756</v>
      </c>
    </row>
    <row r="1573" spans="1:11" x14ac:dyDescent="0.2">
      <c r="A1573" s="2" t="s">
        <v>55</v>
      </c>
      <c r="B1573" s="2" t="s">
        <v>56</v>
      </c>
      <c r="H1573" s="2" t="s">
        <v>1473</v>
      </c>
      <c r="J1573" s="8">
        <v>67446</v>
      </c>
    </row>
    <row r="1574" spans="1:11" x14ac:dyDescent="0.2">
      <c r="A1574" s="2" t="s">
        <v>403</v>
      </c>
      <c r="B1574" s="2" t="s">
        <v>75</v>
      </c>
      <c r="D1574" s="2" t="s">
        <v>203</v>
      </c>
      <c r="H1574" s="2" t="s">
        <v>1474</v>
      </c>
      <c r="J1574" s="8">
        <v>45108</v>
      </c>
    </row>
    <row r="1575" spans="1:11" x14ac:dyDescent="0.2">
      <c r="A1575" s="2" t="s">
        <v>15</v>
      </c>
      <c r="B1575" s="2" t="s">
        <v>16</v>
      </c>
      <c r="E1575" s="2" t="s">
        <v>320</v>
      </c>
      <c r="F1575" s="7">
        <v>1759</v>
      </c>
      <c r="H1575" s="2" t="s">
        <v>1475</v>
      </c>
      <c r="K1575" s="8">
        <v>943310</v>
      </c>
    </row>
    <row r="1576" spans="1:11" x14ac:dyDescent="0.2">
      <c r="A1576" s="5" t="s">
        <v>446</v>
      </c>
      <c r="J1576" s="8">
        <v>943310</v>
      </c>
      <c r="K1576" s="8">
        <v>943310</v>
      </c>
    </row>
    <row r="1579" spans="1:11" x14ac:dyDescent="0.2">
      <c r="A1579" s="5" t="s">
        <v>447</v>
      </c>
      <c r="D1579" s="4" t="s">
        <v>275</v>
      </c>
      <c r="E1579" s="5" t="s">
        <v>1174</v>
      </c>
    </row>
    <row r="1580" spans="1:11" x14ac:dyDescent="0.2">
      <c r="A1580" s="1" t="s">
        <v>107</v>
      </c>
      <c r="B1580" s="1" t="s">
        <v>108</v>
      </c>
      <c r="D1580" s="278" t="s">
        <v>277</v>
      </c>
      <c r="E1580" s="1" t="s">
        <v>84</v>
      </c>
      <c r="F1580" s="268" t="s">
        <v>278</v>
      </c>
      <c r="G1580" s="1" t="s">
        <v>201</v>
      </c>
      <c r="H1580" s="1" t="s">
        <v>267</v>
      </c>
      <c r="J1580" s="268" t="s">
        <v>279</v>
      </c>
      <c r="K1580" s="268" t="s">
        <v>280</v>
      </c>
    </row>
    <row r="1583" spans="1:11" x14ac:dyDescent="0.2">
      <c r="A1583" s="2" t="s">
        <v>519</v>
      </c>
      <c r="B1583" s="2" t="s">
        <v>68</v>
      </c>
      <c r="D1583" s="2" t="s">
        <v>203</v>
      </c>
      <c r="H1583" s="2" t="s">
        <v>1476</v>
      </c>
      <c r="J1583" s="8">
        <v>1137624</v>
      </c>
    </row>
    <row r="1584" spans="1:11" x14ac:dyDescent="0.2">
      <c r="A1584" s="2" t="s">
        <v>15</v>
      </c>
      <c r="B1584" s="2" t="s">
        <v>16</v>
      </c>
      <c r="E1584" s="2" t="s">
        <v>320</v>
      </c>
      <c r="F1584" s="7">
        <v>1764</v>
      </c>
      <c r="H1584" s="2" t="s">
        <v>1477</v>
      </c>
      <c r="K1584" s="8">
        <v>1137624</v>
      </c>
    </row>
    <row r="1585" spans="1:11" x14ac:dyDescent="0.2">
      <c r="A1585" s="5" t="s">
        <v>448</v>
      </c>
      <c r="J1585" s="8">
        <v>1137624</v>
      </c>
      <c r="K1585" s="8">
        <v>1137624</v>
      </c>
    </row>
    <row r="1588" spans="1:11" x14ac:dyDescent="0.2">
      <c r="A1588" s="5" t="s">
        <v>449</v>
      </c>
      <c r="D1588" s="4" t="s">
        <v>275</v>
      </c>
      <c r="E1588" s="5" t="s">
        <v>1174</v>
      </c>
    </row>
    <row r="1589" spans="1:11" x14ac:dyDescent="0.2">
      <c r="A1589" s="1" t="s">
        <v>107</v>
      </c>
      <c r="B1589" s="1" t="s">
        <v>108</v>
      </c>
      <c r="D1589" s="278" t="s">
        <v>277</v>
      </c>
      <c r="E1589" s="1" t="s">
        <v>84</v>
      </c>
      <c r="F1589" s="268" t="s">
        <v>278</v>
      </c>
      <c r="G1589" s="1" t="s">
        <v>201</v>
      </c>
      <c r="H1589" s="1" t="s">
        <v>267</v>
      </c>
      <c r="J1589" s="268" t="s">
        <v>279</v>
      </c>
      <c r="K1589" s="268" t="s">
        <v>280</v>
      </c>
    </row>
    <row r="1592" spans="1:11" x14ac:dyDescent="0.2">
      <c r="A1592" s="2" t="s">
        <v>35</v>
      </c>
      <c r="B1592" s="2" t="s">
        <v>36</v>
      </c>
      <c r="E1592" s="2" t="s">
        <v>310</v>
      </c>
      <c r="F1592" s="7">
        <v>18608714</v>
      </c>
      <c r="H1592" s="2" t="s">
        <v>1478</v>
      </c>
      <c r="J1592" s="8">
        <v>736873</v>
      </c>
    </row>
    <row r="1593" spans="1:11" x14ac:dyDescent="0.2">
      <c r="A1593" s="2" t="s">
        <v>35</v>
      </c>
      <c r="B1593" s="2" t="s">
        <v>36</v>
      </c>
      <c r="E1593" s="2" t="s">
        <v>310</v>
      </c>
      <c r="F1593" s="7">
        <v>16320501</v>
      </c>
      <c r="H1593" s="2" t="s">
        <v>1479</v>
      </c>
      <c r="J1593" s="8">
        <v>264958</v>
      </c>
    </row>
    <row r="1594" spans="1:11" x14ac:dyDescent="0.2">
      <c r="A1594" s="2" t="s">
        <v>402</v>
      </c>
      <c r="B1594" s="2" t="s">
        <v>69</v>
      </c>
      <c r="D1594" s="2" t="s">
        <v>203</v>
      </c>
      <c r="H1594" s="2" t="s">
        <v>1480</v>
      </c>
      <c r="J1594" s="8">
        <v>19990</v>
      </c>
    </row>
    <row r="1595" spans="1:11" x14ac:dyDescent="0.2">
      <c r="A1595" s="2" t="s">
        <v>402</v>
      </c>
      <c r="B1595" s="2" t="s">
        <v>69</v>
      </c>
      <c r="D1595" s="2" t="s">
        <v>203</v>
      </c>
      <c r="H1595" s="2" t="s">
        <v>1481</v>
      </c>
      <c r="J1595" s="8">
        <v>16502</v>
      </c>
    </row>
    <row r="1596" spans="1:11" x14ac:dyDescent="0.2">
      <c r="A1596" s="2" t="s">
        <v>35</v>
      </c>
      <c r="B1596" s="2" t="s">
        <v>36</v>
      </c>
      <c r="E1596" s="2" t="s">
        <v>310</v>
      </c>
      <c r="F1596" s="7">
        <v>41101904</v>
      </c>
      <c r="H1596" s="2" t="s">
        <v>1482</v>
      </c>
      <c r="J1596" s="8">
        <v>13987</v>
      </c>
    </row>
    <row r="1597" spans="1:11" x14ac:dyDescent="0.2">
      <c r="A1597" s="2" t="s">
        <v>35</v>
      </c>
      <c r="B1597" s="2" t="s">
        <v>36</v>
      </c>
      <c r="E1597" s="2" t="s">
        <v>310</v>
      </c>
      <c r="F1597" s="7">
        <v>18605866</v>
      </c>
      <c r="H1597" s="2" t="s">
        <v>1483</v>
      </c>
      <c r="J1597" s="8">
        <v>102252</v>
      </c>
    </row>
    <row r="1598" spans="1:11" x14ac:dyDescent="0.2">
      <c r="A1598" s="2" t="s">
        <v>35</v>
      </c>
      <c r="B1598" s="2" t="s">
        <v>36</v>
      </c>
      <c r="E1598" s="2" t="s">
        <v>310</v>
      </c>
      <c r="F1598" s="7">
        <v>7243212</v>
      </c>
      <c r="H1598" s="2" t="s">
        <v>1484</v>
      </c>
      <c r="J1598" s="8">
        <v>31474</v>
      </c>
    </row>
    <row r="1599" spans="1:11" x14ac:dyDescent="0.2">
      <c r="A1599" s="2" t="s">
        <v>35</v>
      </c>
      <c r="B1599" s="2" t="s">
        <v>36</v>
      </c>
      <c r="E1599" s="2" t="s">
        <v>310</v>
      </c>
      <c r="F1599" s="7">
        <v>7243175</v>
      </c>
      <c r="H1599" s="2" t="s">
        <v>1485</v>
      </c>
      <c r="J1599" s="8">
        <v>97714</v>
      </c>
    </row>
    <row r="1600" spans="1:11" x14ac:dyDescent="0.2">
      <c r="A1600" s="2" t="s">
        <v>35</v>
      </c>
      <c r="B1600" s="2" t="s">
        <v>36</v>
      </c>
      <c r="E1600" s="2" t="s">
        <v>310</v>
      </c>
      <c r="F1600" s="7">
        <v>41101906</v>
      </c>
      <c r="H1600" s="2" t="s">
        <v>1486</v>
      </c>
      <c r="J1600" s="8">
        <v>13687</v>
      </c>
    </row>
    <row r="1601" spans="1:11" x14ac:dyDescent="0.2">
      <c r="A1601" s="2" t="s">
        <v>35</v>
      </c>
      <c r="B1601" s="2" t="s">
        <v>36</v>
      </c>
      <c r="E1601" s="2" t="s">
        <v>310</v>
      </c>
      <c r="F1601" s="7">
        <v>41101903</v>
      </c>
      <c r="H1601" s="2" t="s">
        <v>1487</v>
      </c>
      <c r="J1601" s="8">
        <v>13687</v>
      </c>
    </row>
    <row r="1602" spans="1:11" x14ac:dyDescent="0.2">
      <c r="A1602" s="2" t="s">
        <v>35</v>
      </c>
      <c r="B1602" s="2" t="s">
        <v>36</v>
      </c>
      <c r="E1602" s="2" t="s">
        <v>310</v>
      </c>
      <c r="F1602" s="7">
        <v>1498604</v>
      </c>
      <c r="H1602" s="2" t="s">
        <v>1488</v>
      </c>
      <c r="J1602" s="8">
        <v>49250</v>
      </c>
    </row>
    <row r="1603" spans="1:11" x14ac:dyDescent="0.2">
      <c r="A1603" s="2" t="s">
        <v>35</v>
      </c>
      <c r="B1603" s="2" t="s">
        <v>36</v>
      </c>
      <c r="E1603" s="2" t="s">
        <v>310</v>
      </c>
      <c r="F1603" s="7">
        <v>1497910</v>
      </c>
      <c r="H1603" s="2" t="s">
        <v>1489</v>
      </c>
      <c r="J1603" s="8">
        <v>45860</v>
      </c>
    </row>
    <row r="1604" spans="1:11" x14ac:dyDescent="0.2">
      <c r="A1604" s="2" t="s">
        <v>23</v>
      </c>
      <c r="B1604" s="2" t="s">
        <v>24</v>
      </c>
      <c r="H1604" s="2" t="s">
        <v>1490</v>
      </c>
      <c r="K1604" s="8">
        <v>114207</v>
      </c>
    </row>
    <row r="1605" spans="1:11" x14ac:dyDescent="0.2">
      <c r="A1605" s="2" t="s">
        <v>23</v>
      </c>
      <c r="B1605" s="2" t="s">
        <v>24</v>
      </c>
      <c r="H1605" s="2" t="s">
        <v>1490</v>
      </c>
      <c r="K1605" s="8">
        <v>650000</v>
      </c>
    </row>
    <row r="1606" spans="1:11" x14ac:dyDescent="0.2">
      <c r="A1606" s="2" t="s">
        <v>15</v>
      </c>
      <c r="B1606" s="2" t="s">
        <v>16</v>
      </c>
      <c r="E1606" s="2" t="s">
        <v>320</v>
      </c>
      <c r="F1606" s="7">
        <v>4532009</v>
      </c>
      <c r="H1606" s="2" t="s">
        <v>1491</v>
      </c>
      <c r="K1606" s="8">
        <v>101400</v>
      </c>
    </row>
    <row r="1607" spans="1:11" x14ac:dyDescent="0.2">
      <c r="A1607" s="2" t="s">
        <v>15</v>
      </c>
      <c r="B1607" s="2" t="s">
        <v>16</v>
      </c>
      <c r="E1607" s="2" t="s">
        <v>320</v>
      </c>
      <c r="F1607" s="7">
        <v>1729</v>
      </c>
      <c r="H1607" s="2" t="s">
        <v>1492</v>
      </c>
      <c r="K1607" s="8">
        <v>540627</v>
      </c>
    </row>
    <row r="1608" spans="1:11" x14ac:dyDescent="0.2">
      <c r="A1608" s="5" t="s">
        <v>450</v>
      </c>
      <c r="J1608" s="8">
        <v>1406234</v>
      </c>
      <c r="K1608" s="8">
        <v>1406234</v>
      </c>
    </row>
    <row r="1611" spans="1:11" x14ac:dyDescent="0.2">
      <c r="A1611" s="5" t="s">
        <v>451</v>
      </c>
      <c r="D1611" s="4" t="s">
        <v>275</v>
      </c>
      <c r="E1611" s="5" t="s">
        <v>1174</v>
      </c>
    </row>
    <row r="1612" spans="1:11" x14ac:dyDescent="0.2">
      <c r="A1612" s="1" t="s">
        <v>107</v>
      </c>
      <c r="B1612" s="1" t="s">
        <v>108</v>
      </c>
      <c r="D1612" s="278" t="s">
        <v>277</v>
      </c>
      <c r="E1612" s="1" t="s">
        <v>84</v>
      </c>
      <c r="F1612" s="268" t="s">
        <v>278</v>
      </c>
      <c r="G1612" s="1" t="s">
        <v>201</v>
      </c>
      <c r="H1612" s="1" t="s">
        <v>267</v>
      </c>
      <c r="J1612" s="268" t="s">
        <v>279</v>
      </c>
      <c r="K1612" s="268" t="s">
        <v>280</v>
      </c>
    </row>
    <row r="1615" spans="1:11" x14ac:dyDescent="0.2">
      <c r="A1615" s="2" t="s">
        <v>35</v>
      </c>
      <c r="B1615" s="2" t="s">
        <v>36</v>
      </c>
      <c r="E1615" s="2" t="s">
        <v>310</v>
      </c>
      <c r="F1615" s="7">
        <v>21</v>
      </c>
      <c r="H1615" s="2" t="s">
        <v>1493</v>
      </c>
      <c r="J1615" s="8">
        <v>3499999</v>
      </c>
    </row>
    <row r="1616" spans="1:11" x14ac:dyDescent="0.2">
      <c r="A1616" s="2" t="s">
        <v>524</v>
      </c>
      <c r="B1616" s="2" t="s">
        <v>174</v>
      </c>
      <c r="D1616" s="2" t="s">
        <v>203</v>
      </c>
      <c r="H1616" s="2" t="s">
        <v>1494</v>
      </c>
      <c r="J1616" s="8">
        <v>1</v>
      </c>
    </row>
    <row r="1617" spans="1:11" x14ac:dyDescent="0.2">
      <c r="A1617" s="2" t="s">
        <v>15</v>
      </c>
      <c r="B1617" s="2" t="s">
        <v>16</v>
      </c>
      <c r="E1617" s="2" t="s">
        <v>320</v>
      </c>
      <c r="F1617" s="7">
        <v>1803</v>
      </c>
      <c r="H1617" s="2" t="s">
        <v>1495</v>
      </c>
      <c r="K1617" s="8">
        <v>3500000</v>
      </c>
    </row>
    <row r="1618" spans="1:11" x14ac:dyDescent="0.2">
      <c r="A1618" s="5" t="s">
        <v>452</v>
      </c>
      <c r="J1618" s="8">
        <v>3500000</v>
      </c>
      <c r="K1618" s="8">
        <v>3500000</v>
      </c>
    </row>
    <row r="1621" spans="1:11" x14ac:dyDescent="0.2">
      <c r="A1621" s="5" t="s">
        <v>453</v>
      </c>
      <c r="D1621" s="4" t="s">
        <v>275</v>
      </c>
      <c r="E1621" s="5" t="s">
        <v>1174</v>
      </c>
    </row>
    <row r="1622" spans="1:11" x14ac:dyDescent="0.2">
      <c r="A1622" s="1" t="s">
        <v>107</v>
      </c>
      <c r="B1622" s="1" t="s">
        <v>108</v>
      </c>
      <c r="D1622" s="278" t="s">
        <v>277</v>
      </c>
      <c r="E1622" s="1" t="s">
        <v>84</v>
      </c>
      <c r="F1622" s="268" t="s">
        <v>278</v>
      </c>
      <c r="G1622" s="1" t="s">
        <v>201</v>
      </c>
      <c r="H1622" s="1" t="s">
        <v>267</v>
      </c>
      <c r="J1622" s="268" t="s">
        <v>279</v>
      </c>
      <c r="K1622" s="268" t="s">
        <v>280</v>
      </c>
    </row>
    <row r="1625" spans="1:11" x14ac:dyDescent="0.2">
      <c r="A1625" s="2" t="s">
        <v>284</v>
      </c>
      <c r="B1625" s="2" t="s">
        <v>117</v>
      </c>
      <c r="E1625" s="2" t="s">
        <v>320</v>
      </c>
      <c r="F1625" s="7">
        <v>1</v>
      </c>
      <c r="H1625" s="2" t="s">
        <v>1496</v>
      </c>
      <c r="J1625" s="8">
        <v>5000000</v>
      </c>
    </row>
    <row r="1626" spans="1:11" x14ac:dyDescent="0.2">
      <c r="A1626" s="2" t="s">
        <v>15</v>
      </c>
      <c r="B1626" s="2" t="s">
        <v>16</v>
      </c>
      <c r="E1626" s="2" t="s">
        <v>320</v>
      </c>
      <c r="F1626" s="7">
        <v>1810</v>
      </c>
      <c r="H1626" s="2" t="s">
        <v>1447</v>
      </c>
      <c r="K1626" s="8">
        <v>5000000</v>
      </c>
    </row>
    <row r="1627" spans="1:11" x14ac:dyDescent="0.2">
      <c r="A1627" s="5" t="s">
        <v>454</v>
      </c>
      <c r="J1627" s="8">
        <v>5000000</v>
      </c>
      <c r="K1627" s="8">
        <v>5000000</v>
      </c>
    </row>
    <row r="1630" spans="1:11" x14ac:dyDescent="0.2">
      <c r="A1630" s="5" t="s">
        <v>457</v>
      </c>
      <c r="D1630" s="4" t="s">
        <v>308</v>
      </c>
      <c r="E1630" s="5" t="s">
        <v>1174</v>
      </c>
    </row>
    <row r="1631" spans="1:11" x14ac:dyDescent="0.2">
      <c r="A1631" s="1" t="s">
        <v>107</v>
      </c>
      <c r="B1631" s="1" t="s">
        <v>108</v>
      </c>
      <c r="D1631" s="278" t="s">
        <v>277</v>
      </c>
      <c r="E1631" s="1" t="s">
        <v>84</v>
      </c>
      <c r="F1631" s="268" t="s">
        <v>278</v>
      </c>
      <c r="G1631" s="1" t="s">
        <v>201</v>
      </c>
      <c r="H1631" s="1" t="s">
        <v>267</v>
      </c>
      <c r="J1631" s="268" t="s">
        <v>279</v>
      </c>
      <c r="K1631" s="268" t="s">
        <v>280</v>
      </c>
    </row>
    <row r="1634" spans="1:11" x14ac:dyDescent="0.2">
      <c r="A1634" s="2" t="s">
        <v>35</v>
      </c>
      <c r="B1634" s="2" t="s">
        <v>36</v>
      </c>
      <c r="E1634" s="2" t="s">
        <v>310</v>
      </c>
      <c r="F1634" s="7">
        <v>27389560</v>
      </c>
      <c r="H1634" s="2" t="s">
        <v>1497</v>
      </c>
      <c r="J1634" s="8">
        <v>15163</v>
      </c>
    </row>
    <row r="1635" spans="1:11" x14ac:dyDescent="0.2">
      <c r="A1635" s="2" t="s">
        <v>11</v>
      </c>
      <c r="B1635" s="2" t="s">
        <v>12</v>
      </c>
      <c r="H1635" s="2" t="s">
        <v>1497</v>
      </c>
      <c r="K1635" s="8">
        <v>12742</v>
      </c>
    </row>
    <row r="1636" spans="1:11" x14ac:dyDescent="0.2">
      <c r="A1636" s="2" t="s">
        <v>11</v>
      </c>
      <c r="B1636" s="2" t="s">
        <v>12</v>
      </c>
      <c r="H1636" s="2" t="s">
        <v>1497</v>
      </c>
      <c r="K1636" s="8">
        <v>2421</v>
      </c>
    </row>
    <row r="1637" spans="1:11" x14ac:dyDescent="0.2">
      <c r="A1637" s="5" t="s">
        <v>458</v>
      </c>
      <c r="J1637" s="8">
        <v>15163</v>
      </c>
      <c r="K1637" s="8">
        <v>15163</v>
      </c>
    </row>
    <row r="1640" spans="1:11" x14ac:dyDescent="0.2">
      <c r="A1640" s="5" t="s">
        <v>459</v>
      </c>
      <c r="D1640" s="4" t="s">
        <v>308</v>
      </c>
      <c r="E1640" s="5" t="s">
        <v>1174</v>
      </c>
    </row>
    <row r="1641" spans="1:11" x14ac:dyDescent="0.2">
      <c r="A1641" s="1" t="s">
        <v>107</v>
      </c>
      <c r="B1641" s="1" t="s">
        <v>108</v>
      </c>
      <c r="D1641" s="278" t="s">
        <v>277</v>
      </c>
      <c r="E1641" s="1" t="s">
        <v>84</v>
      </c>
      <c r="F1641" s="268" t="s">
        <v>278</v>
      </c>
      <c r="G1641" s="1" t="s">
        <v>201</v>
      </c>
      <c r="H1641" s="1" t="s">
        <v>267</v>
      </c>
      <c r="J1641" s="268" t="s">
        <v>279</v>
      </c>
      <c r="K1641" s="268" t="s">
        <v>280</v>
      </c>
    </row>
    <row r="1644" spans="1:11" x14ac:dyDescent="0.2">
      <c r="A1644" s="2" t="s">
        <v>11</v>
      </c>
      <c r="B1644" s="2" t="s">
        <v>12</v>
      </c>
      <c r="H1644" s="2" t="s">
        <v>1498</v>
      </c>
      <c r="J1644" s="8">
        <v>97000</v>
      </c>
    </row>
    <row r="1645" spans="1:11" x14ac:dyDescent="0.2">
      <c r="A1645" s="2" t="s">
        <v>300</v>
      </c>
      <c r="B1645" s="2" t="s">
        <v>77</v>
      </c>
      <c r="D1645" s="2" t="s">
        <v>202</v>
      </c>
      <c r="H1645" s="2" t="s">
        <v>1498</v>
      </c>
      <c r="K1645" s="8">
        <v>97000</v>
      </c>
    </row>
    <row r="1646" spans="1:11" x14ac:dyDescent="0.2">
      <c r="A1646" s="5" t="s">
        <v>460</v>
      </c>
      <c r="J1646" s="8">
        <v>97000</v>
      </c>
      <c r="K1646" s="8">
        <v>97000</v>
      </c>
    </row>
    <row r="1649" spans="1:11" x14ac:dyDescent="0.2">
      <c r="A1649" s="5" t="s">
        <v>461</v>
      </c>
      <c r="D1649" s="4" t="s">
        <v>308</v>
      </c>
      <c r="E1649" s="5" t="s">
        <v>1174</v>
      </c>
    </row>
    <row r="1650" spans="1:11" x14ac:dyDescent="0.2">
      <c r="A1650" s="1" t="s">
        <v>107</v>
      </c>
      <c r="B1650" s="1" t="s">
        <v>108</v>
      </c>
      <c r="D1650" s="278" t="s">
        <v>277</v>
      </c>
      <c r="E1650" s="1" t="s">
        <v>84</v>
      </c>
      <c r="F1650" s="268" t="s">
        <v>278</v>
      </c>
      <c r="G1650" s="1" t="s">
        <v>201</v>
      </c>
      <c r="H1650" s="1" t="s">
        <v>267</v>
      </c>
      <c r="J1650" s="268" t="s">
        <v>279</v>
      </c>
      <c r="K1650" s="268" t="s">
        <v>280</v>
      </c>
    </row>
    <row r="1653" spans="1:11" x14ac:dyDescent="0.2">
      <c r="A1653" s="2" t="s">
        <v>11</v>
      </c>
      <c r="B1653" s="2" t="s">
        <v>12</v>
      </c>
      <c r="H1653" s="2" t="s">
        <v>1498</v>
      </c>
      <c r="J1653" s="8">
        <v>120000</v>
      </c>
    </row>
    <row r="1654" spans="1:11" x14ac:dyDescent="0.2">
      <c r="A1654" s="2" t="s">
        <v>300</v>
      </c>
      <c r="B1654" s="2" t="s">
        <v>77</v>
      </c>
      <c r="D1654" s="2" t="s">
        <v>202</v>
      </c>
      <c r="H1654" s="2" t="s">
        <v>1498</v>
      </c>
      <c r="K1654" s="8">
        <v>120000</v>
      </c>
    </row>
    <row r="1655" spans="1:11" x14ac:dyDescent="0.2">
      <c r="A1655" s="5" t="s">
        <v>462</v>
      </c>
      <c r="J1655" s="8">
        <v>120000</v>
      </c>
      <c r="K1655" s="8">
        <v>120000</v>
      </c>
    </row>
    <row r="1658" spans="1:11" x14ac:dyDescent="0.2">
      <c r="A1658" s="5" t="s">
        <v>463</v>
      </c>
      <c r="D1658" s="4" t="s">
        <v>308</v>
      </c>
      <c r="E1658" s="5" t="s">
        <v>1174</v>
      </c>
    </row>
    <row r="1659" spans="1:11" x14ac:dyDescent="0.2">
      <c r="A1659" s="1" t="s">
        <v>107</v>
      </c>
      <c r="B1659" s="1" t="s">
        <v>108</v>
      </c>
      <c r="D1659" s="278" t="s">
        <v>277</v>
      </c>
      <c r="E1659" s="1" t="s">
        <v>84</v>
      </c>
      <c r="F1659" s="268" t="s">
        <v>278</v>
      </c>
      <c r="G1659" s="1" t="s">
        <v>201</v>
      </c>
      <c r="H1659" s="1" t="s">
        <v>267</v>
      </c>
      <c r="J1659" s="268" t="s">
        <v>279</v>
      </c>
      <c r="K1659" s="268" t="s">
        <v>280</v>
      </c>
    </row>
    <row r="1662" spans="1:11" x14ac:dyDescent="0.2">
      <c r="A1662" s="2" t="s">
        <v>11</v>
      </c>
      <c r="B1662" s="2" t="s">
        <v>12</v>
      </c>
      <c r="H1662" s="2" t="s">
        <v>1499</v>
      </c>
      <c r="J1662" s="8">
        <v>100000</v>
      </c>
    </row>
    <row r="1663" spans="1:11" x14ac:dyDescent="0.2">
      <c r="A1663" s="2" t="s">
        <v>1186</v>
      </c>
      <c r="B1663" s="2" t="s">
        <v>252</v>
      </c>
      <c r="D1663" s="2" t="s">
        <v>202</v>
      </c>
      <c r="H1663" s="2" t="s">
        <v>1499</v>
      </c>
      <c r="K1663" s="8">
        <v>100000</v>
      </c>
    </row>
    <row r="1664" spans="1:11" x14ac:dyDescent="0.2">
      <c r="A1664" s="5" t="s">
        <v>464</v>
      </c>
      <c r="J1664" s="8">
        <v>100000</v>
      </c>
      <c r="K1664" s="8">
        <v>100000</v>
      </c>
    </row>
    <row r="1667" spans="1:11" x14ac:dyDescent="0.2">
      <c r="A1667" s="5" t="s">
        <v>465</v>
      </c>
      <c r="D1667" s="4" t="s">
        <v>294</v>
      </c>
      <c r="E1667" s="5" t="s">
        <v>1174</v>
      </c>
    </row>
    <row r="1668" spans="1:11" x14ac:dyDescent="0.2">
      <c r="A1668" s="1" t="s">
        <v>107</v>
      </c>
      <c r="B1668" s="1" t="s">
        <v>108</v>
      </c>
      <c r="D1668" s="278" t="s">
        <v>277</v>
      </c>
      <c r="E1668" s="1" t="s">
        <v>84</v>
      </c>
      <c r="F1668" s="268" t="s">
        <v>278</v>
      </c>
      <c r="G1668" s="1" t="s">
        <v>201</v>
      </c>
      <c r="H1668" s="1" t="s">
        <v>267</v>
      </c>
      <c r="J1668" s="268" t="s">
        <v>279</v>
      </c>
      <c r="K1668" s="268" t="s">
        <v>280</v>
      </c>
    </row>
    <row r="1671" spans="1:11" x14ac:dyDescent="0.2">
      <c r="A1671" s="2" t="s">
        <v>9</v>
      </c>
      <c r="B1671" s="2" t="s">
        <v>10</v>
      </c>
      <c r="H1671" s="2" t="s">
        <v>1500</v>
      </c>
      <c r="J1671" s="8">
        <v>900000</v>
      </c>
    </row>
    <row r="1672" spans="1:11" x14ac:dyDescent="0.2">
      <c r="A1672" s="2" t="s">
        <v>1186</v>
      </c>
      <c r="B1672" s="2" t="s">
        <v>252</v>
      </c>
      <c r="D1672" s="2" t="s">
        <v>202</v>
      </c>
      <c r="H1672" s="2" t="s">
        <v>1500</v>
      </c>
      <c r="K1672" s="8">
        <v>900000</v>
      </c>
    </row>
    <row r="1673" spans="1:11" x14ac:dyDescent="0.2">
      <c r="A1673" s="5" t="s">
        <v>466</v>
      </c>
      <c r="J1673" s="8">
        <v>900000</v>
      </c>
      <c r="K1673" s="8">
        <v>900000</v>
      </c>
    </row>
    <row r="1676" spans="1:11" x14ac:dyDescent="0.2">
      <c r="A1676" s="5" t="s">
        <v>467</v>
      </c>
      <c r="D1676" s="4" t="s">
        <v>294</v>
      </c>
      <c r="E1676" s="5" t="s">
        <v>1174</v>
      </c>
    </row>
    <row r="1677" spans="1:11" x14ac:dyDescent="0.2">
      <c r="A1677" s="1" t="s">
        <v>107</v>
      </c>
      <c r="B1677" s="1" t="s">
        <v>108</v>
      </c>
      <c r="D1677" s="278" t="s">
        <v>277</v>
      </c>
      <c r="E1677" s="1" t="s">
        <v>84</v>
      </c>
      <c r="F1677" s="268" t="s">
        <v>278</v>
      </c>
      <c r="G1677" s="1" t="s">
        <v>201</v>
      </c>
      <c r="H1677" s="1" t="s">
        <v>267</v>
      </c>
      <c r="J1677" s="268" t="s">
        <v>279</v>
      </c>
      <c r="K1677" s="268" t="s">
        <v>280</v>
      </c>
    </row>
    <row r="1680" spans="1:11" x14ac:dyDescent="0.2">
      <c r="A1680" s="2" t="s">
        <v>9</v>
      </c>
      <c r="B1680" s="2" t="s">
        <v>10</v>
      </c>
      <c r="H1680" s="2" t="s">
        <v>1501</v>
      </c>
      <c r="J1680" s="8">
        <v>4540</v>
      </c>
    </row>
    <row r="1681" spans="1:11" x14ac:dyDescent="0.2">
      <c r="A1681" s="2" t="s">
        <v>1193</v>
      </c>
      <c r="B1681" s="2" t="s">
        <v>1130</v>
      </c>
      <c r="D1681" s="2" t="s">
        <v>202</v>
      </c>
      <c r="H1681" s="2" t="s">
        <v>1501</v>
      </c>
      <c r="K1681" s="8">
        <v>4540</v>
      </c>
    </row>
    <row r="1682" spans="1:11" x14ac:dyDescent="0.2">
      <c r="A1682" s="5" t="s">
        <v>468</v>
      </c>
      <c r="J1682" s="8">
        <v>4540</v>
      </c>
      <c r="K1682" s="8">
        <v>4540</v>
      </c>
    </row>
    <row r="1685" spans="1:11" x14ac:dyDescent="0.2">
      <c r="A1685" s="5" t="s">
        <v>469</v>
      </c>
      <c r="D1685" s="4" t="s">
        <v>294</v>
      </c>
      <c r="E1685" s="5" t="s">
        <v>1174</v>
      </c>
    </row>
    <row r="1686" spans="1:11" x14ac:dyDescent="0.2">
      <c r="A1686" s="1" t="s">
        <v>107</v>
      </c>
      <c r="B1686" s="1" t="s">
        <v>108</v>
      </c>
      <c r="D1686" s="278" t="s">
        <v>277</v>
      </c>
      <c r="E1686" s="1" t="s">
        <v>84</v>
      </c>
      <c r="F1686" s="268" t="s">
        <v>278</v>
      </c>
      <c r="G1686" s="1" t="s">
        <v>201</v>
      </c>
      <c r="H1686" s="1" t="s">
        <v>267</v>
      </c>
      <c r="J1686" s="268" t="s">
        <v>279</v>
      </c>
      <c r="K1686" s="268" t="s">
        <v>280</v>
      </c>
    </row>
    <row r="1689" spans="1:11" x14ac:dyDescent="0.2">
      <c r="A1689" s="2" t="s">
        <v>9</v>
      </c>
      <c r="B1689" s="2" t="s">
        <v>10</v>
      </c>
      <c r="H1689" s="2" t="s">
        <v>1502</v>
      </c>
      <c r="J1689" s="8">
        <v>46000</v>
      </c>
    </row>
    <row r="1690" spans="1:11" x14ac:dyDescent="0.2">
      <c r="A1690" s="2" t="s">
        <v>1193</v>
      </c>
      <c r="B1690" s="2" t="s">
        <v>1130</v>
      </c>
      <c r="D1690" s="2" t="s">
        <v>202</v>
      </c>
      <c r="H1690" s="2" t="s">
        <v>1502</v>
      </c>
      <c r="K1690" s="8">
        <v>46000</v>
      </c>
    </row>
    <row r="1691" spans="1:11" x14ac:dyDescent="0.2">
      <c r="A1691" s="5" t="s">
        <v>470</v>
      </c>
      <c r="J1691" s="8">
        <v>46000</v>
      </c>
      <c r="K1691" s="8">
        <v>46000</v>
      </c>
    </row>
    <row r="1694" spans="1:11" x14ac:dyDescent="0.2">
      <c r="A1694" s="5" t="s">
        <v>471</v>
      </c>
      <c r="D1694" s="4" t="s">
        <v>275</v>
      </c>
      <c r="E1694" s="5" t="s">
        <v>1174</v>
      </c>
    </row>
    <row r="1695" spans="1:11" x14ac:dyDescent="0.2">
      <c r="A1695" s="1" t="s">
        <v>107</v>
      </c>
      <c r="B1695" s="1" t="s">
        <v>108</v>
      </c>
      <c r="D1695" s="278" t="s">
        <v>277</v>
      </c>
      <c r="E1695" s="1" t="s">
        <v>84</v>
      </c>
      <c r="F1695" s="268" t="s">
        <v>278</v>
      </c>
      <c r="G1695" s="1" t="s">
        <v>201</v>
      </c>
      <c r="H1695" s="1" t="s">
        <v>267</v>
      </c>
      <c r="J1695" s="268" t="s">
        <v>279</v>
      </c>
      <c r="K1695" s="268" t="s">
        <v>280</v>
      </c>
    </row>
    <row r="1698" spans="1:11" x14ac:dyDescent="0.2">
      <c r="A1698" s="2" t="s">
        <v>35</v>
      </c>
      <c r="B1698" s="2" t="s">
        <v>36</v>
      </c>
      <c r="E1698" s="2" t="s">
        <v>310</v>
      </c>
      <c r="F1698" s="7">
        <v>857519</v>
      </c>
      <c r="H1698" s="2" t="s">
        <v>1503</v>
      </c>
      <c r="J1698" s="8">
        <v>26006715</v>
      </c>
    </row>
    <row r="1699" spans="1:11" x14ac:dyDescent="0.2">
      <c r="A1699" s="2" t="s">
        <v>284</v>
      </c>
      <c r="B1699" s="2" t="s">
        <v>117</v>
      </c>
      <c r="E1699" s="2" t="s">
        <v>320</v>
      </c>
      <c r="F1699" s="7">
        <v>1</v>
      </c>
      <c r="H1699" s="2" t="s">
        <v>1145</v>
      </c>
      <c r="K1699" s="8">
        <v>26006715</v>
      </c>
    </row>
    <row r="1700" spans="1:11" x14ac:dyDescent="0.2">
      <c r="A1700" s="5" t="s">
        <v>473</v>
      </c>
      <c r="J1700" s="8">
        <v>26006715</v>
      </c>
      <c r="K1700" s="8">
        <v>26006715</v>
      </c>
    </row>
    <row r="1703" spans="1:11" x14ac:dyDescent="0.2">
      <c r="A1703" s="5" t="s">
        <v>474</v>
      </c>
      <c r="D1703" s="4" t="s">
        <v>308</v>
      </c>
      <c r="E1703" s="5" t="s">
        <v>1174</v>
      </c>
    </row>
    <row r="1704" spans="1:11" x14ac:dyDescent="0.2">
      <c r="A1704" s="1" t="s">
        <v>107</v>
      </c>
      <c r="B1704" s="1" t="s">
        <v>108</v>
      </c>
      <c r="D1704" s="278" t="s">
        <v>277</v>
      </c>
      <c r="E1704" s="1" t="s">
        <v>84</v>
      </c>
      <c r="F1704" s="268" t="s">
        <v>278</v>
      </c>
      <c r="G1704" s="1" t="s">
        <v>201</v>
      </c>
      <c r="H1704" s="1" t="s">
        <v>267</v>
      </c>
      <c r="J1704" s="268" t="s">
        <v>279</v>
      </c>
      <c r="K1704" s="268" t="s">
        <v>280</v>
      </c>
    </row>
    <row r="1707" spans="1:11" x14ac:dyDescent="0.2">
      <c r="A1707" s="2" t="s">
        <v>15</v>
      </c>
      <c r="B1707" s="2" t="s">
        <v>16</v>
      </c>
      <c r="E1707" s="2" t="s">
        <v>320</v>
      </c>
      <c r="F1707" s="7">
        <v>1802</v>
      </c>
      <c r="H1707" s="2" t="s">
        <v>1504</v>
      </c>
      <c r="J1707" s="8">
        <v>12000000</v>
      </c>
    </row>
    <row r="1708" spans="1:11" x14ac:dyDescent="0.2">
      <c r="A1708" s="2" t="s">
        <v>281</v>
      </c>
      <c r="B1708" s="2" t="s">
        <v>137</v>
      </c>
      <c r="F1708" s="7">
        <v>1802</v>
      </c>
      <c r="H1708" s="2" t="s">
        <v>1504</v>
      </c>
      <c r="K1708" s="8">
        <v>12000000</v>
      </c>
    </row>
    <row r="1709" spans="1:11" x14ac:dyDescent="0.2">
      <c r="A1709" s="5" t="s">
        <v>476</v>
      </c>
      <c r="J1709" s="8">
        <v>12000000</v>
      </c>
      <c r="K1709" s="8">
        <v>12000000</v>
      </c>
    </row>
    <row r="1712" spans="1:11" x14ac:dyDescent="0.2">
      <c r="A1712" s="5" t="s">
        <v>477</v>
      </c>
      <c r="D1712" s="4" t="s">
        <v>294</v>
      </c>
      <c r="E1712" s="5" t="s">
        <v>1174</v>
      </c>
    </row>
    <row r="1713" spans="1:11" x14ac:dyDescent="0.2">
      <c r="A1713" s="1" t="s">
        <v>107</v>
      </c>
      <c r="B1713" s="1" t="s">
        <v>108</v>
      </c>
      <c r="D1713" s="278" t="s">
        <v>277</v>
      </c>
      <c r="E1713" s="1" t="s">
        <v>84</v>
      </c>
      <c r="F1713" s="268" t="s">
        <v>278</v>
      </c>
      <c r="G1713" s="1" t="s">
        <v>201</v>
      </c>
      <c r="H1713" s="1" t="s">
        <v>267</v>
      </c>
      <c r="J1713" s="268" t="s">
        <v>279</v>
      </c>
      <c r="K1713" s="268" t="s">
        <v>280</v>
      </c>
    </row>
    <row r="1716" spans="1:11" x14ac:dyDescent="0.2">
      <c r="A1716" s="2" t="s">
        <v>9</v>
      </c>
      <c r="B1716" s="2" t="s">
        <v>10</v>
      </c>
      <c r="H1716" s="2" t="s">
        <v>1012</v>
      </c>
      <c r="J1716" s="8">
        <v>316620</v>
      </c>
    </row>
    <row r="1717" spans="1:11" x14ac:dyDescent="0.2">
      <c r="A1717" s="2" t="s">
        <v>325</v>
      </c>
      <c r="B1717" s="2" t="s">
        <v>134</v>
      </c>
      <c r="D1717" s="2" t="s">
        <v>202</v>
      </c>
      <c r="H1717" s="2" t="s">
        <v>1012</v>
      </c>
      <c r="K1717" s="8">
        <v>316620</v>
      </c>
    </row>
    <row r="1718" spans="1:11" x14ac:dyDescent="0.2">
      <c r="A1718" s="5" t="s">
        <v>478</v>
      </c>
      <c r="J1718" s="8">
        <v>316620</v>
      </c>
      <c r="K1718" s="8">
        <v>316620</v>
      </c>
    </row>
    <row r="1721" spans="1:11" x14ac:dyDescent="0.2">
      <c r="A1721" s="5" t="s">
        <v>479</v>
      </c>
      <c r="D1721" s="4" t="s">
        <v>294</v>
      </c>
      <c r="E1721" s="5" t="s">
        <v>1174</v>
      </c>
    </row>
    <row r="1722" spans="1:11" x14ac:dyDescent="0.2">
      <c r="A1722" s="1" t="s">
        <v>107</v>
      </c>
      <c r="B1722" s="1" t="s">
        <v>108</v>
      </c>
      <c r="D1722" s="278" t="s">
        <v>277</v>
      </c>
      <c r="E1722" s="1" t="s">
        <v>84</v>
      </c>
      <c r="F1722" s="268" t="s">
        <v>278</v>
      </c>
      <c r="G1722" s="1" t="s">
        <v>201</v>
      </c>
      <c r="H1722" s="1" t="s">
        <v>267</v>
      </c>
      <c r="J1722" s="268" t="s">
        <v>279</v>
      </c>
      <c r="K1722" s="268" t="s">
        <v>280</v>
      </c>
    </row>
    <row r="1725" spans="1:11" x14ac:dyDescent="0.2">
      <c r="A1725" s="2" t="s">
        <v>9</v>
      </c>
      <c r="B1725" s="2" t="s">
        <v>10</v>
      </c>
      <c r="H1725" s="2" t="s">
        <v>589</v>
      </c>
      <c r="J1725" s="8">
        <v>51000</v>
      </c>
    </row>
    <row r="1726" spans="1:11" x14ac:dyDescent="0.2">
      <c r="A1726" s="2" t="s">
        <v>1042</v>
      </c>
      <c r="B1726" s="2" t="s">
        <v>1031</v>
      </c>
      <c r="D1726" s="2" t="s">
        <v>202</v>
      </c>
      <c r="H1726" s="2" t="s">
        <v>589</v>
      </c>
      <c r="K1726" s="8">
        <v>51000</v>
      </c>
    </row>
    <row r="1727" spans="1:11" x14ac:dyDescent="0.2">
      <c r="A1727" s="5" t="s">
        <v>480</v>
      </c>
      <c r="J1727" s="8">
        <v>51000</v>
      </c>
      <c r="K1727" s="8">
        <v>51000</v>
      </c>
    </row>
    <row r="1730" spans="1:11" x14ac:dyDescent="0.2">
      <c r="A1730" s="5" t="s">
        <v>481</v>
      </c>
      <c r="D1730" s="4" t="s">
        <v>275</v>
      </c>
      <c r="E1730" s="5" t="s">
        <v>1174</v>
      </c>
    </row>
    <row r="1731" spans="1:11" x14ac:dyDescent="0.2">
      <c r="A1731" s="1" t="s">
        <v>107</v>
      </c>
      <c r="B1731" s="1" t="s">
        <v>108</v>
      </c>
      <c r="D1731" s="278" t="s">
        <v>277</v>
      </c>
      <c r="E1731" s="1" t="s">
        <v>84</v>
      </c>
      <c r="F1731" s="268" t="s">
        <v>278</v>
      </c>
      <c r="G1731" s="1" t="s">
        <v>201</v>
      </c>
      <c r="H1731" s="1" t="s">
        <v>267</v>
      </c>
      <c r="J1731" s="268" t="s">
        <v>279</v>
      </c>
      <c r="K1731" s="268" t="s">
        <v>280</v>
      </c>
    </row>
    <row r="1734" spans="1:11" x14ac:dyDescent="0.2">
      <c r="A1734" s="2" t="s">
        <v>35</v>
      </c>
      <c r="B1734" s="2" t="s">
        <v>36</v>
      </c>
      <c r="E1734" s="2" t="s">
        <v>310</v>
      </c>
      <c r="F1734" s="7">
        <v>8</v>
      </c>
      <c r="H1734" s="2" t="s">
        <v>1505</v>
      </c>
      <c r="J1734" s="8">
        <v>3483758</v>
      </c>
    </row>
    <row r="1735" spans="1:11" x14ac:dyDescent="0.2">
      <c r="A1735" s="2" t="s">
        <v>284</v>
      </c>
      <c r="B1735" s="2" t="s">
        <v>117</v>
      </c>
      <c r="E1735" s="2" t="s">
        <v>320</v>
      </c>
      <c r="F1735" s="7">
        <v>1</v>
      </c>
      <c r="H1735" s="2" t="s">
        <v>1144</v>
      </c>
      <c r="K1735" s="8">
        <v>3483758</v>
      </c>
    </row>
    <row r="1736" spans="1:11" x14ac:dyDescent="0.2">
      <c r="A1736" s="5" t="s">
        <v>482</v>
      </c>
      <c r="J1736" s="8">
        <v>3483758</v>
      </c>
      <c r="K1736" s="8">
        <v>3483758</v>
      </c>
    </row>
    <row r="1739" spans="1:11" x14ac:dyDescent="0.2">
      <c r="A1739" s="5" t="s">
        <v>483</v>
      </c>
      <c r="D1739" s="4" t="s">
        <v>275</v>
      </c>
      <c r="E1739" s="5" t="s">
        <v>1174</v>
      </c>
    </row>
    <row r="1740" spans="1:11" x14ac:dyDescent="0.2">
      <c r="A1740" s="1" t="s">
        <v>107</v>
      </c>
      <c r="B1740" s="1" t="s">
        <v>108</v>
      </c>
      <c r="D1740" s="278" t="s">
        <v>277</v>
      </c>
      <c r="E1740" s="1" t="s">
        <v>84</v>
      </c>
      <c r="F1740" s="268" t="s">
        <v>278</v>
      </c>
      <c r="G1740" s="1" t="s">
        <v>201</v>
      </c>
      <c r="H1740" s="1" t="s">
        <v>267</v>
      </c>
      <c r="J1740" s="268" t="s">
        <v>279</v>
      </c>
      <c r="K1740" s="268" t="s">
        <v>280</v>
      </c>
    </row>
    <row r="1743" spans="1:11" x14ac:dyDescent="0.2">
      <c r="A1743" s="2" t="s">
        <v>37</v>
      </c>
      <c r="B1743" s="2" t="s">
        <v>38</v>
      </c>
      <c r="E1743" s="2" t="s">
        <v>376</v>
      </c>
      <c r="F1743" s="7">
        <v>5</v>
      </c>
      <c r="H1743" s="2" t="s">
        <v>1420</v>
      </c>
      <c r="J1743" s="8">
        <v>2000000</v>
      </c>
    </row>
    <row r="1744" spans="1:11" x14ac:dyDescent="0.2">
      <c r="A1744" s="2" t="s">
        <v>19</v>
      </c>
      <c r="B1744" s="2" t="s">
        <v>20</v>
      </c>
      <c r="E1744" s="2" t="s">
        <v>320</v>
      </c>
      <c r="F1744" s="7">
        <v>1</v>
      </c>
      <c r="H1744" s="2" t="s">
        <v>1276</v>
      </c>
      <c r="K1744" s="8">
        <v>2000000</v>
      </c>
    </row>
    <row r="1745" spans="1:11" x14ac:dyDescent="0.2">
      <c r="A1745" s="5" t="s">
        <v>485</v>
      </c>
      <c r="J1745" s="8">
        <v>2000000</v>
      </c>
      <c r="K1745" s="8">
        <v>2000000</v>
      </c>
    </row>
    <row r="1748" spans="1:11" x14ac:dyDescent="0.2">
      <c r="A1748" s="5" t="s">
        <v>486</v>
      </c>
      <c r="D1748" s="4" t="s">
        <v>275</v>
      </c>
      <c r="E1748" s="5" t="s">
        <v>1174</v>
      </c>
    </row>
    <row r="1749" spans="1:11" x14ac:dyDescent="0.2">
      <c r="A1749" s="1" t="s">
        <v>107</v>
      </c>
      <c r="B1749" s="1" t="s">
        <v>108</v>
      </c>
      <c r="D1749" s="278" t="s">
        <v>277</v>
      </c>
      <c r="E1749" s="1" t="s">
        <v>84</v>
      </c>
      <c r="F1749" s="268" t="s">
        <v>278</v>
      </c>
      <c r="G1749" s="1" t="s">
        <v>201</v>
      </c>
      <c r="H1749" s="1" t="s">
        <v>267</v>
      </c>
      <c r="J1749" s="268" t="s">
        <v>279</v>
      </c>
      <c r="K1749" s="268" t="s">
        <v>280</v>
      </c>
    </row>
    <row r="1752" spans="1:11" x14ac:dyDescent="0.2">
      <c r="A1752" s="2" t="s">
        <v>13</v>
      </c>
      <c r="B1752" s="2" t="s">
        <v>14</v>
      </c>
      <c r="H1752" s="2" t="s">
        <v>1506</v>
      </c>
      <c r="J1752" s="8">
        <v>3550</v>
      </c>
    </row>
    <row r="1753" spans="1:11" x14ac:dyDescent="0.2">
      <c r="A1753" s="2" t="s">
        <v>1042</v>
      </c>
      <c r="B1753" s="2" t="s">
        <v>1031</v>
      </c>
      <c r="D1753" s="2" t="s">
        <v>202</v>
      </c>
      <c r="H1753" s="2" t="s">
        <v>1506</v>
      </c>
      <c r="K1753" s="8">
        <v>3550</v>
      </c>
    </row>
    <row r="1754" spans="1:11" x14ac:dyDescent="0.2">
      <c r="A1754" s="5" t="s">
        <v>487</v>
      </c>
      <c r="J1754" s="8">
        <v>3550</v>
      </c>
      <c r="K1754" s="8">
        <v>3550</v>
      </c>
    </row>
    <row r="1757" spans="1:11" x14ac:dyDescent="0.2">
      <c r="A1757" s="5" t="s">
        <v>488</v>
      </c>
      <c r="D1757" s="4" t="s">
        <v>275</v>
      </c>
      <c r="E1757" s="5" t="s">
        <v>1174</v>
      </c>
    </row>
    <row r="1758" spans="1:11" x14ac:dyDescent="0.2">
      <c r="A1758" s="1" t="s">
        <v>107</v>
      </c>
      <c r="B1758" s="1" t="s">
        <v>108</v>
      </c>
      <c r="D1758" s="278" t="s">
        <v>277</v>
      </c>
      <c r="E1758" s="1" t="s">
        <v>84</v>
      </c>
      <c r="F1758" s="268" t="s">
        <v>278</v>
      </c>
      <c r="G1758" s="1" t="s">
        <v>201</v>
      </c>
      <c r="H1758" s="1" t="s">
        <v>267</v>
      </c>
      <c r="J1758" s="268" t="s">
        <v>279</v>
      </c>
      <c r="K1758" s="268" t="s">
        <v>280</v>
      </c>
    </row>
    <row r="1761" spans="1:11" x14ac:dyDescent="0.2">
      <c r="A1761" s="2" t="s">
        <v>527</v>
      </c>
      <c r="B1761" s="2" t="s">
        <v>72</v>
      </c>
      <c r="D1761" s="2" t="s">
        <v>203</v>
      </c>
      <c r="H1761" s="2" t="s">
        <v>1507</v>
      </c>
      <c r="J1761" s="8">
        <v>166667</v>
      </c>
    </row>
    <row r="1762" spans="1:11" x14ac:dyDescent="0.2">
      <c r="A1762" s="2" t="s">
        <v>527</v>
      </c>
      <c r="B1762" s="2" t="s">
        <v>72</v>
      </c>
      <c r="D1762" s="2" t="s">
        <v>203</v>
      </c>
      <c r="H1762" s="2" t="s">
        <v>1508</v>
      </c>
      <c r="J1762" s="8">
        <v>144444</v>
      </c>
    </row>
    <row r="1763" spans="1:11" x14ac:dyDescent="0.2">
      <c r="A1763" s="2" t="s">
        <v>529</v>
      </c>
      <c r="B1763" s="2" t="s">
        <v>136</v>
      </c>
      <c r="D1763" s="2" t="s">
        <v>203</v>
      </c>
      <c r="H1763" s="2" t="s">
        <v>1509</v>
      </c>
      <c r="J1763" s="8">
        <v>2222222</v>
      </c>
    </row>
    <row r="1764" spans="1:11" x14ac:dyDescent="0.2">
      <c r="A1764" s="2" t="s">
        <v>527</v>
      </c>
      <c r="B1764" s="2" t="s">
        <v>72</v>
      </c>
      <c r="D1764" s="2" t="s">
        <v>203</v>
      </c>
      <c r="H1764" s="2" t="s">
        <v>1510</v>
      </c>
      <c r="J1764" s="8">
        <v>55556</v>
      </c>
    </row>
    <row r="1765" spans="1:11" x14ac:dyDescent="0.2">
      <c r="A1765" s="2" t="s">
        <v>529</v>
      </c>
      <c r="B1765" s="2" t="s">
        <v>136</v>
      </c>
      <c r="D1765" s="2" t="s">
        <v>203</v>
      </c>
      <c r="H1765" s="2" t="s">
        <v>1511</v>
      </c>
      <c r="J1765" s="8">
        <v>333333</v>
      </c>
    </row>
    <row r="1766" spans="1:11" x14ac:dyDescent="0.2">
      <c r="A1766" s="2" t="s">
        <v>529</v>
      </c>
      <c r="B1766" s="2" t="s">
        <v>136</v>
      </c>
      <c r="D1766" s="2" t="s">
        <v>203</v>
      </c>
      <c r="H1766" s="2" t="s">
        <v>1512</v>
      </c>
      <c r="J1766" s="8">
        <v>500000</v>
      </c>
    </row>
    <row r="1767" spans="1:11" x14ac:dyDescent="0.2">
      <c r="A1767" s="2" t="s">
        <v>529</v>
      </c>
      <c r="B1767" s="2" t="s">
        <v>136</v>
      </c>
      <c r="D1767" s="2" t="s">
        <v>203</v>
      </c>
      <c r="H1767" s="2" t="s">
        <v>1513</v>
      </c>
      <c r="J1767" s="8">
        <v>2222222</v>
      </c>
    </row>
    <row r="1768" spans="1:11" x14ac:dyDescent="0.2">
      <c r="A1768" s="2" t="s">
        <v>529</v>
      </c>
      <c r="B1768" s="2" t="s">
        <v>136</v>
      </c>
      <c r="D1768" s="2" t="s">
        <v>203</v>
      </c>
      <c r="H1768" s="2" t="s">
        <v>1514</v>
      </c>
      <c r="J1768" s="8">
        <v>450000</v>
      </c>
    </row>
    <row r="1769" spans="1:11" x14ac:dyDescent="0.2">
      <c r="A1769" s="2" t="s">
        <v>529</v>
      </c>
      <c r="B1769" s="2" t="s">
        <v>136</v>
      </c>
      <c r="D1769" s="2" t="s">
        <v>203</v>
      </c>
      <c r="H1769" s="2" t="s">
        <v>1515</v>
      </c>
      <c r="J1769" s="8">
        <v>333333</v>
      </c>
    </row>
    <row r="1770" spans="1:11" x14ac:dyDescent="0.2">
      <c r="A1770" s="2" t="s">
        <v>529</v>
      </c>
      <c r="B1770" s="2" t="s">
        <v>136</v>
      </c>
      <c r="D1770" s="2" t="s">
        <v>203</v>
      </c>
      <c r="H1770" s="2" t="s">
        <v>1516</v>
      </c>
      <c r="J1770" s="8">
        <v>444444</v>
      </c>
    </row>
    <row r="1771" spans="1:11" x14ac:dyDescent="0.2">
      <c r="A1771" s="2" t="s">
        <v>529</v>
      </c>
      <c r="B1771" s="2" t="s">
        <v>136</v>
      </c>
      <c r="D1771" s="2" t="s">
        <v>203</v>
      </c>
      <c r="H1771" s="2" t="s">
        <v>1517</v>
      </c>
      <c r="J1771" s="8">
        <v>2222222</v>
      </c>
    </row>
    <row r="1772" spans="1:11" x14ac:dyDescent="0.2">
      <c r="A1772" s="2" t="s">
        <v>524</v>
      </c>
      <c r="B1772" s="2" t="s">
        <v>174</v>
      </c>
      <c r="D1772" s="2" t="s">
        <v>203</v>
      </c>
      <c r="H1772" s="2" t="s">
        <v>1518</v>
      </c>
      <c r="J1772" s="8">
        <v>166667</v>
      </c>
    </row>
    <row r="1773" spans="1:11" x14ac:dyDescent="0.2">
      <c r="A1773" s="2" t="s">
        <v>524</v>
      </c>
      <c r="B1773" s="2" t="s">
        <v>174</v>
      </c>
      <c r="D1773" s="2" t="s">
        <v>203</v>
      </c>
      <c r="H1773" s="2" t="s">
        <v>1519</v>
      </c>
      <c r="J1773" s="8">
        <v>520853</v>
      </c>
    </row>
    <row r="1774" spans="1:11" x14ac:dyDescent="0.2">
      <c r="A1774" s="2" t="s">
        <v>524</v>
      </c>
      <c r="B1774" s="2" t="s">
        <v>174</v>
      </c>
      <c r="D1774" s="2" t="s">
        <v>203</v>
      </c>
      <c r="H1774" s="2" t="s">
        <v>1520</v>
      </c>
      <c r="J1774" s="8">
        <v>55556</v>
      </c>
    </row>
    <row r="1775" spans="1:11" x14ac:dyDescent="0.2">
      <c r="A1775" s="2" t="s">
        <v>37</v>
      </c>
      <c r="B1775" s="2" t="s">
        <v>38</v>
      </c>
      <c r="H1775" s="2" t="s">
        <v>1521</v>
      </c>
      <c r="K1775" s="8">
        <v>8853768</v>
      </c>
    </row>
    <row r="1776" spans="1:11" x14ac:dyDescent="0.2">
      <c r="A1776" s="2" t="s">
        <v>53</v>
      </c>
      <c r="B1776" s="2" t="s">
        <v>54</v>
      </c>
      <c r="H1776" s="2" t="s">
        <v>1522</v>
      </c>
      <c r="K1776" s="8">
        <v>983751</v>
      </c>
    </row>
    <row r="1777" spans="1:11" x14ac:dyDescent="0.2">
      <c r="A1777" s="5" t="s">
        <v>490</v>
      </c>
      <c r="J1777" s="8">
        <v>9837519</v>
      </c>
      <c r="K1777" s="8">
        <v>9837519</v>
      </c>
    </row>
    <row r="1780" spans="1:11" x14ac:dyDescent="0.2">
      <c r="A1780" s="5" t="s">
        <v>491</v>
      </c>
      <c r="D1780" s="4" t="s">
        <v>275</v>
      </c>
      <c r="E1780" s="5" t="s">
        <v>1174</v>
      </c>
    </row>
    <row r="1781" spans="1:11" x14ac:dyDescent="0.2">
      <c r="A1781" s="1" t="s">
        <v>107</v>
      </c>
      <c r="B1781" s="1" t="s">
        <v>108</v>
      </c>
      <c r="D1781" s="278" t="s">
        <v>277</v>
      </c>
      <c r="E1781" s="1" t="s">
        <v>84</v>
      </c>
      <c r="F1781" s="268" t="s">
        <v>278</v>
      </c>
      <c r="G1781" s="1" t="s">
        <v>201</v>
      </c>
      <c r="H1781" s="1" t="s">
        <v>267</v>
      </c>
      <c r="J1781" s="268" t="s">
        <v>279</v>
      </c>
      <c r="K1781" s="268" t="s">
        <v>280</v>
      </c>
    </row>
    <row r="1784" spans="1:11" x14ac:dyDescent="0.2">
      <c r="A1784" s="2" t="s">
        <v>289</v>
      </c>
      <c r="B1784" s="2" t="s">
        <v>133</v>
      </c>
      <c r="H1784" s="2" t="s">
        <v>2038</v>
      </c>
      <c r="J1784" s="8">
        <v>3483758</v>
      </c>
    </row>
    <row r="1785" spans="1:11" x14ac:dyDescent="0.2">
      <c r="A1785" s="2" t="s">
        <v>524</v>
      </c>
      <c r="B1785" s="2" t="s">
        <v>174</v>
      </c>
      <c r="D1785" s="2" t="s">
        <v>203</v>
      </c>
      <c r="H1785" s="2" t="s">
        <v>2038</v>
      </c>
      <c r="J1785" s="8">
        <v>6569599</v>
      </c>
    </row>
    <row r="1786" spans="1:11" x14ac:dyDescent="0.2">
      <c r="A1786" s="2" t="s">
        <v>1187</v>
      </c>
      <c r="B1786" s="2" t="s">
        <v>259</v>
      </c>
      <c r="D1786" s="2" t="s">
        <v>203</v>
      </c>
      <c r="H1786" s="2" t="s">
        <v>2038</v>
      </c>
      <c r="J1786" s="8">
        <v>115152</v>
      </c>
    </row>
    <row r="1787" spans="1:11" x14ac:dyDescent="0.2">
      <c r="A1787" s="2" t="s">
        <v>402</v>
      </c>
      <c r="B1787" s="2" t="s">
        <v>69</v>
      </c>
      <c r="D1787" s="2" t="s">
        <v>203</v>
      </c>
      <c r="H1787" s="2" t="s">
        <v>2038</v>
      </c>
      <c r="J1787" s="8">
        <v>3040625</v>
      </c>
    </row>
    <row r="1788" spans="1:11" x14ac:dyDescent="0.2">
      <c r="A1788" s="2" t="s">
        <v>522</v>
      </c>
      <c r="B1788" s="2" t="s">
        <v>70</v>
      </c>
      <c r="D1788" s="2" t="s">
        <v>203</v>
      </c>
      <c r="H1788" s="2" t="s">
        <v>2038</v>
      </c>
      <c r="J1788" s="8">
        <v>530617</v>
      </c>
    </row>
    <row r="1789" spans="1:11" x14ac:dyDescent="0.2">
      <c r="A1789" s="2" t="s">
        <v>404</v>
      </c>
      <c r="B1789" s="2" t="s">
        <v>71</v>
      </c>
      <c r="D1789" s="2" t="s">
        <v>203</v>
      </c>
      <c r="H1789" s="2" t="s">
        <v>2038</v>
      </c>
      <c r="J1789" s="8">
        <v>24019</v>
      </c>
    </row>
    <row r="1790" spans="1:11" x14ac:dyDescent="0.2">
      <c r="A1790" s="2" t="s">
        <v>525</v>
      </c>
      <c r="B1790" s="2" t="s">
        <v>1780</v>
      </c>
      <c r="D1790" s="2" t="s">
        <v>203</v>
      </c>
      <c r="H1790" s="2" t="s">
        <v>2038</v>
      </c>
      <c r="J1790" s="8">
        <v>1925000</v>
      </c>
    </row>
    <row r="1791" spans="1:11" x14ac:dyDescent="0.2">
      <c r="A1791" s="2" t="s">
        <v>2251</v>
      </c>
      <c r="B1791" s="2" t="s">
        <v>1781</v>
      </c>
      <c r="D1791" s="2" t="s">
        <v>203</v>
      </c>
      <c r="H1791" s="2" t="s">
        <v>2038</v>
      </c>
      <c r="J1791" s="8">
        <v>1925000</v>
      </c>
    </row>
    <row r="1792" spans="1:11" x14ac:dyDescent="0.2">
      <c r="A1792" s="2" t="s">
        <v>2252</v>
      </c>
      <c r="B1792" s="2" t="s">
        <v>1782</v>
      </c>
      <c r="D1792" s="2" t="s">
        <v>203</v>
      </c>
      <c r="H1792" s="2" t="s">
        <v>2038</v>
      </c>
      <c r="J1792" s="8">
        <v>1925000</v>
      </c>
    </row>
    <row r="1793" spans="1:11" x14ac:dyDescent="0.2">
      <c r="A1793" s="2" t="s">
        <v>1176</v>
      </c>
      <c r="B1793" s="2" t="s">
        <v>180</v>
      </c>
      <c r="D1793" s="2" t="s">
        <v>203</v>
      </c>
      <c r="H1793" s="2" t="s">
        <v>2038</v>
      </c>
      <c r="J1793" s="8">
        <v>406987</v>
      </c>
    </row>
    <row r="1794" spans="1:11" x14ac:dyDescent="0.2">
      <c r="A1794" s="2" t="s">
        <v>1183</v>
      </c>
      <c r="B1794" s="2" t="s">
        <v>224</v>
      </c>
      <c r="D1794" s="2" t="s">
        <v>203</v>
      </c>
      <c r="H1794" s="2" t="s">
        <v>2038</v>
      </c>
      <c r="J1794" s="8">
        <v>30101679</v>
      </c>
    </row>
    <row r="1795" spans="1:11" x14ac:dyDescent="0.2">
      <c r="A1795" s="2" t="s">
        <v>2253</v>
      </c>
      <c r="B1795" s="2" t="s">
        <v>1783</v>
      </c>
      <c r="D1795" s="2" t="s">
        <v>203</v>
      </c>
      <c r="H1795" s="2" t="s">
        <v>2038</v>
      </c>
      <c r="J1795" s="8">
        <v>1925000</v>
      </c>
    </row>
    <row r="1796" spans="1:11" x14ac:dyDescent="0.2">
      <c r="A1796" s="2" t="s">
        <v>523</v>
      </c>
      <c r="B1796" s="2" t="s">
        <v>120</v>
      </c>
      <c r="D1796" s="2" t="s">
        <v>202</v>
      </c>
      <c r="H1796" s="2" t="s">
        <v>2038</v>
      </c>
      <c r="J1796" s="8">
        <v>15163</v>
      </c>
    </row>
    <row r="1797" spans="1:11" x14ac:dyDescent="0.2">
      <c r="A1797" s="2" t="s">
        <v>35</v>
      </c>
      <c r="B1797" s="2" t="s">
        <v>36</v>
      </c>
      <c r="H1797" s="2" t="s">
        <v>1524</v>
      </c>
      <c r="K1797" s="8">
        <v>51987599</v>
      </c>
    </row>
    <row r="1798" spans="1:11" x14ac:dyDescent="0.2">
      <c r="A1798" s="5" t="s">
        <v>492</v>
      </c>
      <c r="J1798" s="8">
        <v>51987599</v>
      </c>
      <c r="K1798" s="8">
        <v>51987599</v>
      </c>
    </row>
    <row r="1801" spans="1:11" x14ac:dyDescent="0.2">
      <c r="A1801" s="5" t="s">
        <v>495</v>
      </c>
      <c r="D1801" s="4" t="s">
        <v>275</v>
      </c>
      <c r="E1801" s="5" t="s">
        <v>1174</v>
      </c>
    </row>
    <row r="1802" spans="1:11" x14ac:dyDescent="0.2">
      <c r="A1802" s="1" t="s">
        <v>107</v>
      </c>
      <c r="B1802" s="1" t="s">
        <v>108</v>
      </c>
      <c r="D1802" s="278" t="s">
        <v>277</v>
      </c>
      <c r="E1802" s="1" t="s">
        <v>84</v>
      </c>
      <c r="F1802" s="268" t="s">
        <v>278</v>
      </c>
      <c r="G1802" s="1" t="s">
        <v>201</v>
      </c>
      <c r="H1802" s="1" t="s">
        <v>267</v>
      </c>
      <c r="J1802" s="268" t="s">
        <v>279</v>
      </c>
      <c r="K1802" s="268" t="s">
        <v>280</v>
      </c>
    </row>
    <row r="1805" spans="1:11" x14ac:dyDescent="0.2">
      <c r="A1805" s="2" t="s">
        <v>563</v>
      </c>
      <c r="B1805" s="2" t="s">
        <v>63</v>
      </c>
      <c r="D1805" s="2" t="s">
        <v>203</v>
      </c>
      <c r="H1805" s="2" t="s">
        <v>564</v>
      </c>
      <c r="J1805" s="8">
        <v>10567345</v>
      </c>
    </row>
    <row r="1806" spans="1:11" x14ac:dyDescent="0.2">
      <c r="A1806" s="2" t="s">
        <v>565</v>
      </c>
      <c r="B1806" s="2" t="s">
        <v>64</v>
      </c>
      <c r="D1806" s="2" t="s">
        <v>203</v>
      </c>
      <c r="H1806" s="2" t="s">
        <v>564</v>
      </c>
      <c r="J1806" s="8">
        <v>762737</v>
      </c>
    </row>
    <row r="1807" spans="1:11" x14ac:dyDescent="0.2">
      <c r="A1807" s="2" t="s">
        <v>566</v>
      </c>
      <c r="B1807" s="2" t="s">
        <v>65</v>
      </c>
      <c r="D1807" s="2" t="s">
        <v>203</v>
      </c>
      <c r="H1807" s="2" t="s">
        <v>564</v>
      </c>
      <c r="J1807" s="8">
        <v>423500</v>
      </c>
    </row>
    <row r="1808" spans="1:11" x14ac:dyDescent="0.2">
      <c r="A1808" s="2" t="s">
        <v>41</v>
      </c>
      <c r="B1808" s="2" t="s">
        <v>42</v>
      </c>
      <c r="H1808" s="2" t="s">
        <v>545</v>
      </c>
      <c r="K1808" s="8">
        <v>24920</v>
      </c>
    </row>
    <row r="1809" spans="1:11" x14ac:dyDescent="0.2">
      <c r="A1809" s="2" t="s">
        <v>41</v>
      </c>
      <c r="B1809" s="2" t="s">
        <v>42</v>
      </c>
      <c r="H1809" s="2" t="s">
        <v>546</v>
      </c>
      <c r="K1809" s="8">
        <v>102371</v>
      </c>
    </row>
    <row r="1810" spans="1:11" x14ac:dyDescent="0.2">
      <c r="A1810" s="2" t="s">
        <v>41</v>
      </c>
      <c r="B1810" s="2" t="s">
        <v>42</v>
      </c>
      <c r="H1810" s="2" t="s">
        <v>547</v>
      </c>
      <c r="K1810" s="8">
        <v>35007</v>
      </c>
    </row>
    <row r="1811" spans="1:11" x14ac:dyDescent="0.2">
      <c r="A1811" s="2" t="s">
        <v>41</v>
      </c>
      <c r="B1811" s="2" t="s">
        <v>42</v>
      </c>
      <c r="H1811" s="2" t="s">
        <v>548</v>
      </c>
      <c r="K1811" s="8">
        <v>76128</v>
      </c>
    </row>
    <row r="1812" spans="1:11" x14ac:dyDescent="0.2">
      <c r="A1812" s="2" t="s">
        <v>41</v>
      </c>
      <c r="B1812" s="2" t="s">
        <v>42</v>
      </c>
      <c r="H1812" s="2" t="s">
        <v>549</v>
      </c>
      <c r="K1812" s="8">
        <v>23741</v>
      </c>
    </row>
    <row r="1813" spans="1:11" x14ac:dyDescent="0.2">
      <c r="A1813" s="2" t="s">
        <v>41</v>
      </c>
      <c r="B1813" s="2" t="s">
        <v>42</v>
      </c>
      <c r="H1813" s="2" t="s">
        <v>550</v>
      </c>
      <c r="K1813" s="8">
        <v>93702</v>
      </c>
    </row>
    <row r="1814" spans="1:11" x14ac:dyDescent="0.2">
      <c r="A1814" s="2" t="s">
        <v>41</v>
      </c>
      <c r="B1814" s="2" t="s">
        <v>42</v>
      </c>
      <c r="H1814" s="2" t="s">
        <v>551</v>
      </c>
      <c r="K1814" s="8">
        <v>107071</v>
      </c>
    </row>
    <row r="1815" spans="1:11" x14ac:dyDescent="0.2">
      <c r="A1815" s="2" t="s">
        <v>41</v>
      </c>
      <c r="B1815" s="2" t="s">
        <v>42</v>
      </c>
      <c r="H1815" s="2" t="s">
        <v>552</v>
      </c>
      <c r="K1815" s="8">
        <v>513012</v>
      </c>
    </row>
    <row r="1816" spans="1:11" x14ac:dyDescent="0.2">
      <c r="A1816" s="2" t="s">
        <v>41</v>
      </c>
      <c r="B1816" s="2" t="s">
        <v>42</v>
      </c>
      <c r="H1816" s="2" t="s">
        <v>553</v>
      </c>
      <c r="K1816" s="8">
        <v>210922</v>
      </c>
    </row>
    <row r="1817" spans="1:11" x14ac:dyDescent="0.2">
      <c r="A1817" s="2" t="s">
        <v>41</v>
      </c>
      <c r="B1817" s="2" t="s">
        <v>42</v>
      </c>
      <c r="H1817" s="2" t="s">
        <v>554</v>
      </c>
      <c r="K1817" s="8">
        <v>359685</v>
      </c>
    </row>
    <row r="1818" spans="1:11" x14ac:dyDescent="0.2">
      <c r="A1818" s="2" t="s">
        <v>41</v>
      </c>
      <c r="B1818" s="2" t="s">
        <v>42</v>
      </c>
      <c r="H1818" s="2" t="s">
        <v>555</v>
      </c>
      <c r="K1818" s="8">
        <v>101769</v>
      </c>
    </row>
    <row r="1819" spans="1:11" x14ac:dyDescent="0.2">
      <c r="A1819" s="2" t="s">
        <v>43</v>
      </c>
      <c r="B1819" s="2" t="s">
        <v>44</v>
      </c>
      <c r="H1819" s="2" t="s">
        <v>556</v>
      </c>
      <c r="K1819" s="8">
        <v>86423</v>
      </c>
    </row>
    <row r="1820" spans="1:11" x14ac:dyDescent="0.2">
      <c r="A1820" s="2" t="s">
        <v>43</v>
      </c>
      <c r="B1820" s="2" t="s">
        <v>44</v>
      </c>
      <c r="H1820" s="2" t="s">
        <v>557</v>
      </c>
      <c r="K1820" s="8">
        <v>183291</v>
      </c>
    </row>
    <row r="1821" spans="1:11" x14ac:dyDescent="0.2">
      <c r="A1821" s="2" t="s">
        <v>43</v>
      </c>
      <c r="B1821" s="2" t="s">
        <v>44</v>
      </c>
      <c r="H1821" s="2" t="s">
        <v>558</v>
      </c>
      <c r="K1821" s="8">
        <v>104638</v>
      </c>
    </row>
    <row r="1822" spans="1:11" x14ac:dyDescent="0.2">
      <c r="A1822" s="2" t="s">
        <v>45</v>
      </c>
      <c r="B1822" s="2" t="s">
        <v>46</v>
      </c>
      <c r="H1822" s="2" t="s">
        <v>559</v>
      </c>
      <c r="K1822" s="8">
        <v>143892</v>
      </c>
    </row>
    <row r="1823" spans="1:11" x14ac:dyDescent="0.2">
      <c r="A1823" s="2" t="s">
        <v>47</v>
      </c>
      <c r="B1823" s="2" t="s">
        <v>48</v>
      </c>
      <c r="H1823" s="2" t="s">
        <v>560</v>
      </c>
      <c r="K1823" s="8">
        <v>38353</v>
      </c>
    </row>
    <row r="1824" spans="1:11" x14ac:dyDescent="0.2">
      <c r="A1824" s="2" t="s">
        <v>49</v>
      </c>
      <c r="B1824" s="2" t="s">
        <v>50</v>
      </c>
      <c r="H1824" s="2" t="s">
        <v>561</v>
      </c>
      <c r="K1824" s="8">
        <v>409106</v>
      </c>
    </row>
    <row r="1825" spans="1:11" x14ac:dyDescent="0.2">
      <c r="A1825" s="2" t="s">
        <v>567</v>
      </c>
      <c r="B1825" s="2" t="s">
        <v>66</v>
      </c>
      <c r="D1825" s="2" t="s">
        <v>203</v>
      </c>
      <c r="H1825" s="2" t="s">
        <v>568</v>
      </c>
      <c r="J1825" s="8">
        <v>19936</v>
      </c>
    </row>
    <row r="1826" spans="1:11" x14ac:dyDescent="0.2">
      <c r="A1826" s="2" t="s">
        <v>567</v>
      </c>
      <c r="B1826" s="2" t="s">
        <v>66</v>
      </c>
      <c r="D1826" s="2" t="s">
        <v>203</v>
      </c>
      <c r="H1826" s="2" t="s">
        <v>569</v>
      </c>
      <c r="J1826" s="8">
        <v>83279</v>
      </c>
    </row>
    <row r="1827" spans="1:11" x14ac:dyDescent="0.2">
      <c r="A1827" s="2" t="s">
        <v>567</v>
      </c>
      <c r="B1827" s="2" t="s">
        <v>66</v>
      </c>
      <c r="D1827" s="2" t="s">
        <v>203</v>
      </c>
      <c r="H1827" s="2" t="s">
        <v>570</v>
      </c>
      <c r="J1827" s="8">
        <v>29238</v>
      </c>
    </row>
    <row r="1828" spans="1:11" x14ac:dyDescent="0.2">
      <c r="A1828" s="2" t="s">
        <v>567</v>
      </c>
      <c r="B1828" s="2" t="s">
        <v>66</v>
      </c>
      <c r="D1828" s="2" t="s">
        <v>203</v>
      </c>
      <c r="H1828" s="2" t="s">
        <v>571</v>
      </c>
      <c r="J1828" s="8">
        <v>60903</v>
      </c>
    </row>
    <row r="1829" spans="1:11" x14ac:dyDescent="0.2">
      <c r="A1829" s="2" t="s">
        <v>567</v>
      </c>
      <c r="B1829" s="2" t="s">
        <v>66</v>
      </c>
      <c r="D1829" s="2" t="s">
        <v>203</v>
      </c>
      <c r="H1829" s="2" t="s">
        <v>572</v>
      </c>
      <c r="J1829" s="8">
        <v>18993</v>
      </c>
    </row>
    <row r="1830" spans="1:11" x14ac:dyDescent="0.2">
      <c r="A1830" s="2" t="s">
        <v>567</v>
      </c>
      <c r="B1830" s="2" t="s">
        <v>66</v>
      </c>
      <c r="D1830" s="2" t="s">
        <v>203</v>
      </c>
      <c r="H1830" s="2" t="s">
        <v>573</v>
      </c>
      <c r="J1830" s="8">
        <v>11712</v>
      </c>
    </row>
    <row r="1831" spans="1:11" x14ac:dyDescent="0.2">
      <c r="A1831" s="2" t="s">
        <v>567</v>
      </c>
      <c r="B1831" s="2" t="s">
        <v>66</v>
      </c>
      <c r="D1831" s="2" t="s">
        <v>203</v>
      </c>
      <c r="H1831" s="2" t="s">
        <v>574</v>
      </c>
      <c r="J1831" s="8">
        <v>57047</v>
      </c>
    </row>
    <row r="1832" spans="1:11" x14ac:dyDescent="0.2">
      <c r="A1832" s="2" t="s">
        <v>567</v>
      </c>
      <c r="B1832" s="2" t="s">
        <v>66</v>
      </c>
      <c r="D1832" s="2" t="s">
        <v>203</v>
      </c>
      <c r="H1832" s="2" t="s">
        <v>575</v>
      </c>
      <c r="J1832" s="8">
        <v>24418</v>
      </c>
    </row>
    <row r="1833" spans="1:11" x14ac:dyDescent="0.2">
      <c r="A1833" s="2" t="s">
        <v>567</v>
      </c>
      <c r="B1833" s="2" t="s">
        <v>66</v>
      </c>
      <c r="D1833" s="2" t="s">
        <v>203</v>
      </c>
      <c r="H1833" s="2" t="s">
        <v>576</v>
      </c>
      <c r="J1833" s="8">
        <v>35781</v>
      </c>
    </row>
    <row r="1834" spans="1:11" x14ac:dyDescent="0.2">
      <c r="A1834" s="2" t="s">
        <v>567</v>
      </c>
      <c r="B1834" s="2" t="s">
        <v>66</v>
      </c>
      <c r="D1834" s="2" t="s">
        <v>203</v>
      </c>
      <c r="H1834" s="2" t="s">
        <v>577</v>
      </c>
      <c r="J1834" s="8">
        <v>11159</v>
      </c>
    </row>
    <row r="1835" spans="1:11" x14ac:dyDescent="0.2">
      <c r="A1835" s="2" t="s">
        <v>567</v>
      </c>
      <c r="B1835" s="2" t="s">
        <v>66</v>
      </c>
      <c r="D1835" s="2" t="s">
        <v>203</v>
      </c>
      <c r="H1835" s="2" t="s">
        <v>578</v>
      </c>
      <c r="J1835" s="8">
        <v>143892</v>
      </c>
    </row>
    <row r="1836" spans="1:11" x14ac:dyDescent="0.2">
      <c r="A1836" s="2" t="s">
        <v>55</v>
      </c>
      <c r="B1836" s="2" t="s">
        <v>56</v>
      </c>
      <c r="H1836" s="2" t="s">
        <v>562</v>
      </c>
      <c r="K1836" s="8">
        <v>62573</v>
      </c>
    </row>
    <row r="1837" spans="1:11" x14ac:dyDescent="0.2">
      <c r="A1837" s="2" t="s">
        <v>288</v>
      </c>
      <c r="B1837" s="2" t="s">
        <v>139</v>
      </c>
      <c r="E1837" s="2" t="s">
        <v>320</v>
      </c>
      <c r="F1837" s="7">
        <v>28022018</v>
      </c>
      <c r="H1837" s="2" t="s">
        <v>1014</v>
      </c>
      <c r="K1837" s="8">
        <v>5000</v>
      </c>
    </row>
    <row r="1838" spans="1:11" x14ac:dyDescent="0.2">
      <c r="A1838" s="2" t="s">
        <v>288</v>
      </c>
      <c r="B1838" s="2" t="s">
        <v>139</v>
      </c>
      <c r="E1838" s="2" t="s">
        <v>320</v>
      </c>
      <c r="F1838" s="7">
        <v>28022018</v>
      </c>
      <c r="H1838" s="2" t="s">
        <v>541</v>
      </c>
      <c r="K1838" s="8">
        <v>5000</v>
      </c>
    </row>
    <row r="1839" spans="1:11" x14ac:dyDescent="0.2">
      <c r="A1839" s="2" t="s">
        <v>288</v>
      </c>
      <c r="B1839" s="2" t="s">
        <v>139</v>
      </c>
      <c r="E1839" s="2" t="s">
        <v>320</v>
      </c>
      <c r="F1839" s="7">
        <v>28022018</v>
      </c>
      <c r="H1839" s="2" t="s">
        <v>542</v>
      </c>
      <c r="K1839" s="8">
        <v>5000</v>
      </c>
    </row>
    <row r="1840" spans="1:11" x14ac:dyDescent="0.2">
      <c r="A1840" s="2" t="s">
        <v>288</v>
      </c>
      <c r="B1840" s="2" t="s">
        <v>139</v>
      </c>
      <c r="E1840" s="2" t="s">
        <v>320</v>
      </c>
      <c r="F1840" s="7">
        <v>28022018</v>
      </c>
      <c r="H1840" s="2" t="s">
        <v>1043</v>
      </c>
      <c r="K1840" s="8">
        <v>5000</v>
      </c>
    </row>
    <row r="1841" spans="1:11" x14ac:dyDescent="0.2">
      <c r="A1841" s="2" t="s">
        <v>288</v>
      </c>
      <c r="B1841" s="2" t="s">
        <v>139</v>
      </c>
      <c r="E1841" s="2" t="s">
        <v>320</v>
      </c>
      <c r="F1841" s="7">
        <v>28022018</v>
      </c>
      <c r="H1841" s="2" t="s">
        <v>1044</v>
      </c>
      <c r="K1841" s="8">
        <v>3750</v>
      </c>
    </row>
    <row r="1842" spans="1:11" x14ac:dyDescent="0.2">
      <c r="A1842" s="2" t="s">
        <v>288</v>
      </c>
      <c r="B1842" s="2" t="s">
        <v>139</v>
      </c>
      <c r="E1842" s="2" t="s">
        <v>320</v>
      </c>
      <c r="F1842" s="7">
        <v>28022018</v>
      </c>
      <c r="H1842" s="2" t="s">
        <v>1015</v>
      </c>
      <c r="K1842" s="8">
        <v>5000</v>
      </c>
    </row>
    <row r="1843" spans="1:11" x14ac:dyDescent="0.2">
      <c r="A1843" s="2" t="s">
        <v>288</v>
      </c>
      <c r="B1843" s="2" t="s">
        <v>139</v>
      </c>
      <c r="E1843" s="2" t="s">
        <v>320</v>
      </c>
      <c r="F1843" s="7">
        <v>28022018</v>
      </c>
      <c r="H1843" s="2" t="s">
        <v>1016</v>
      </c>
      <c r="K1843" s="8">
        <v>5000</v>
      </c>
    </row>
    <row r="1844" spans="1:11" x14ac:dyDescent="0.2">
      <c r="A1844" s="2" t="s">
        <v>288</v>
      </c>
      <c r="B1844" s="2" t="s">
        <v>139</v>
      </c>
      <c r="E1844" s="2" t="s">
        <v>320</v>
      </c>
      <c r="F1844" s="7">
        <v>28022018</v>
      </c>
      <c r="H1844" s="2" t="s">
        <v>1017</v>
      </c>
      <c r="K1844" s="8">
        <v>5000</v>
      </c>
    </row>
    <row r="1845" spans="1:11" x14ac:dyDescent="0.2">
      <c r="A1845" s="2" t="s">
        <v>288</v>
      </c>
      <c r="B1845" s="2" t="s">
        <v>139</v>
      </c>
      <c r="E1845" s="2" t="s">
        <v>320</v>
      </c>
      <c r="F1845" s="7">
        <v>28022018</v>
      </c>
      <c r="H1845" s="2" t="s">
        <v>1153</v>
      </c>
      <c r="K1845" s="8">
        <v>5000</v>
      </c>
    </row>
    <row r="1846" spans="1:11" x14ac:dyDescent="0.2">
      <c r="A1846" s="2" t="s">
        <v>288</v>
      </c>
      <c r="B1846" s="2" t="s">
        <v>139</v>
      </c>
      <c r="E1846" s="2" t="s">
        <v>320</v>
      </c>
      <c r="F1846" s="7">
        <v>28022018</v>
      </c>
      <c r="H1846" s="2" t="s">
        <v>1002</v>
      </c>
      <c r="K1846" s="8">
        <v>5000</v>
      </c>
    </row>
    <row r="1847" spans="1:11" x14ac:dyDescent="0.2">
      <c r="A1847" s="2" t="s">
        <v>288</v>
      </c>
      <c r="B1847" s="2" t="s">
        <v>139</v>
      </c>
      <c r="E1847" s="2" t="s">
        <v>320</v>
      </c>
      <c r="F1847" s="7">
        <v>28022018</v>
      </c>
      <c r="H1847" s="2" t="s">
        <v>1003</v>
      </c>
      <c r="K1847" s="8">
        <v>5000</v>
      </c>
    </row>
    <row r="1848" spans="1:11" x14ac:dyDescent="0.2">
      <c r="A1848" s="2" t="s">
        <v>288</v>
      </c>
      <c r="B1848" s="2" t="s">
        <v>139</v>
      </c>
      <c r="E1848" s="2" t="s">
        <v>320</v>
      </c>
      <c r="F1848" s="7">
        <v>28022018</v>
      </c>
      <c r="H1848" s="2" t="s">
        <v>543</v>
      </c>
      <c r="K1848" s="8">
        <v>5000</v>
      </c>
    </row>
    <row r="1849" spans="1:11" x14ac:dyDescent="0.2">
      <c r="A1849" s="2" t="s">
        <v>288</v>
      </c>
      <c r="B1849" s="2" t="s">
        <v>139</v>
      </c>
      <c r="E1849" s="2" t="s">
        <v>320</v>
      </c>
      <c r="F1849" s="7">
        <v>28022018</v>
      </c>
      <c r="H1849" s="2" t="s">
        <v>544</v>
      </c>
      <c r="K1849" s="8">
        <v>5000</v>
      </c>
    </row>
    <row r="1850" spans="1:11" x14ac:dyDescent="0.2">
      <c r="A1850" s="2" t="s">
        <v>288</v>
      </c>
      <c r="B1850" s="2" t="s">
        <v>139</v>
      </c>
      <c r="E1850" s="2" t="s">
        <v>320</v>
      </c>
      <c r="F1850" s="7">
        <v>28022018</v>
      </c>
      <c r="H1850" s="2" t="s">
        <v>1018</v>
      </c>
      <c r="K1850" s="8">
        <v>5000</v>
      </c>
    </row>
    <row r="1851" spans="1:11" x14ac:dyDescent="0.2">
      <c r="A1851" s="2" t="s">
        <v>39</v>
      </c>
      <c r="B1851" s="2" t="s">
        <v>40</v>
      </c>
      <c r="E1851" s="2" t="s">
        <v>320</v>
      </c>
      <c r="F1851" s="7">
        <v>28022018</v>
      </c>
      <c r="H1851" s="2" t="s">
        <v>591</v>
      </c>
      <c r="K1851" s="8">
        <v>943727</v>
      </c>
    </row>
    <row r="1852" spans="1:11" x14ac:dyDescent="0.2">
      <c r="A1852" s="2" t="s">
        <v>39</v>
      </c>
      <c r="B1852" s="2" t="s">
        <v>40</v>
      </c>
      <c r="E1852" s="2" t="s">
        <v>320</v>
      </c>
      <c r="F1852" s="7">
        <v>28022018</v>
      </c>
      <c r="H1852" s="2" t="s">
        <v>531</v>
      </c>
      <c r="K1852" s="8">
        <v>690695</v>
      </c>
    </row>
    <row r="1853" spans="1:11" x14ac:dyDescent="0.2">
      <c r="A1853" s="2" t="s">
        <v>39</v>
      </c>
      <c r="B1853" s="2" t="s">
        <v>40</v>
      </c>
      <c r="E1853" s="2" t="s">
        <v>320</v>
      </c>
      <c r="F1853" s="7">
        <v>28022018</v>
      </c>
      <c r="H1853" s="2" t="s">
        <v>532</v>
      </c>
      <c r="K1853" s="8">
        <v>696734</v>
      </c>
    </row>
    <row r="1854" spans="1:11" x14ac:dyDescent="0.2">
      <c r="A1854" s="2" t="s">
        <v>39</v>
      </c>
      <c r="B1854" s="2" t="s">
        <v>40</v>
      </c>
      <c r="E1854" s="2" t="s">
        <v>320</v>
      </c>
      <c r="F1854" s="7">
        <v>28022018</v>
      </c>
      <c r="H1854" s="2" t="s">
        <v>1004</v>
      </c>
      <c r="K1854" s="8">
        <v>284780</v>
      </c>
    </row>
    <row r="1855" spans="1:11" x14ac:dyDescent="0.2">
      <c r="A1855" s="2" t="s">
        <v>39</v>
      </c>
      <c r="B1855" s="2" t="s">
        <v>40</v>
      </c>
      <c r="E1855" s="2" t="s">
        <v>320</v>
      </c>
      <c r="F1855" s="7">
        <v>28022018</v>
      </c>
      <c r="H1855" s="2" t="s">
        <v>533</v>
      </c>
      <c r="K1855" s="8">
        <v>1199750</v>
      </c>
    </row>
    <row r="1856" spans="1:11" x14ac:dyDescent="0.2">
      <c r="A1856" s="2" t="s">
        <v>39</v>
      </c>
      <c r="B1856" s="2" t="s">
        <v>40</v>
      </c>
      <c r="E1856" s="2" t="s">
        <v>320</v>
      </c>
      <c r="F1856" s="7">
        <v>28022018</v>
      </c>
      <c r="H1856" s="2" t="s">
        <v>592</v>
      </c>
      <c r="K1856" s="8">
        <v>1074773</v>
      </c>
    </row>
    <row r="1857" spans="1:11" x14ac:dyDescent="0.2">
      <c r="A1857" s="2" t="s">
        <v>39</v>
      </c>
      <c r="B1857" s="2" t="s">
        <v>40</v>
      </c>
      <c r="E1857" s="2" t="s">
        <v>320</v>
      </c>
      <c r="F1857" s="7">
        <v>28022018</v>
      </c>
      <c r="H1857" s="2" t="s">
        <v>597</v>
      </c>
      <c r="K1857" s="8">
        <v>631696</v>
      </c>
    </row>
    <row r="1858" spans="1:11" x14ac:dyDescent="0.2">
      <c r="A1858" s="2" t="s">
        <v>39</v>
      </c>
      <c r="B1858" s="2" t="s">
        <v>40</v>
      </c>
      <c r="E1858" s="2" t="s">
        <v>320</v>
      </c>
      <c r="F1858" s="7">
        <v>28022018</v>
      </c>
      <c r="H1858" s="2" t="s">
        <v>534</v>
      </c>
      <c r="K1858" s="8">
        <v>786892</v>
      </c>
    </row>
    <row r="1859" spans="1:11" x14ac:dyDescent="0.2">
      <c r="A1859" s="2" t="s">
        <v>39</v>
      </c>
      <c r="B1859" s="2" t="s">
        <v>40</v>
      </c>
      <c r="E1859" s="2" t="s">
        <v>320</v>
      </c>
      <c r="F1859" s="7">
        <v>28022018</v>
      </c>
      <c r="H1859" s="2" t="s">
        <v>535</v>
      </c>
      <c r="K1859" s="8">
        <v>218422</v>
      </c>
    </row>
    <row r="1860" spans="1:11" x14ac:dyDescent="0.2">
      <c r="A1860" s="2" t="s">
        <v>39</v>
      </c>
      <c r="B1860" s="2" t="s">
        <v>40</v>
      </c>
      <c r="E1860" s="2" t="s">
        <v>320</v>
      </c>
      <c r="F1860" s="7">
        <v>28022018</v>
      </c>
      <c r="H1860" s="2" t="s">
        <v>536</v>
      </c>
      <c r="K1860" s="8">
        <v>664820</v>
      </c>
    </row>
    <row r="1861" spans="1:11" x14ac:dyDescent="0.2">
      <c r="A1861" s="2" t="s">
        <v>39</v>
      </c>
      <c r="B1861" s="2" t="s">
        <v>40</v>
      </c>
      <c r="E1861" s="2" t="s">
        <v>320</v>
      </c>
      <c r="F1861" s="7">
        <v>28022018</v>
      </c>
      <c r="H1861" s="2" t="s">
        <v>537</v>
      </c>
      <c r="K1861" s="8">
        <v>730654</v>
      </c>
    </row>
    <row r="1862" spans="1:11" x14ac:dyDescent="0.2">
      <c r="A1862" s="2" t="s">
        <v>39</v>
      </c>
      <c r="B1862" s="2" t="s">
        <v>40</v>
      </c>
      <c r="E1862" s="2" t="s">
        <v>320</v>
      </c>
      <c r="F1862" s="7">
        <v>28022018</v>
      </c>
      <c r="H1862" s="2" t="s">
        <v>539</v>
      </c>
      <c r="K1862" s="8">
        <v>505442</v>
      </c>
    </row>
    <row r="1863" spans="1:11" x14ac:dyDescent="0.2">
      <c r="A1863" s="2" t="s">
        <v>39</v>
      </c>
      <c r="B1863" s="2" t="s">
        <v>40</v>
      </c>
      <c r="E1863" s="2" t="s">
        <v>320</v>
      </c>
      <c r="F1863" s="7">
        <v>28022018</v>
      </c>
      <c r="H1863" s="2" t="s">
        <v>540</v>
      </c>
      <c r="K1863" s="8">
        <v>447180</v>
      </c>
    </row>
    <row r="1864" spans="1:11" x14ac:dyDescent="0.2">
      <c r="A1864" s="2" t="s">
        <v>39</v>
      </c>
      <c r="B1864" s="2" t="s">
        <v>40</v>
      </c>
      <c r="E1864" s="2" t="s">
        <v>320</v>
      </c>
      <c r="F1864" s="7">
        <v>28022018</v>
      </c>
      <c r="H1864" s="2" t="s">
        <v>598</v>
      </c>
      <c r="K1864" s="8">
        <v>629022</v>
      </c>
    </row>
    <row r="1865" spans="1:11" x14ac:dyDescent="0.2">
      <c r="A1865" s="2" t="s">
        <v>403</v>
      </c>
      <c r="B1865" s="2" t="s">
        <v>75</v>
      </c>
      <c r="D1865" s="2" t="s">
        <v>203</v>
      </c>
      <c r="H1865" s="2" t="s">
        <v>579</v>
      </c>
      <c r="J1865" s="8">
        <v>1</v>
      </c>
    </row>
    <row r="1866" spans="1:11" x14ac:dyDescent="0.2">
      <c r="A1866" s="5" t="s">
        <v>496</v>
      </c>
      <c r="J1866" s="8">
        <v>12249941</v>
      </c>
      <c r="K1866" s="8">
        <v>12249941</v>
      </c>
    </row>
    <row r="1868" spans="1:11" x14ac:dyDescent="0.2">
      <c r="A1868" s="5" t="s">
        <v>261</v>
      </c>
      <c r="B1868" s="4" t="s">
        <v>1177</v>
      </c>
      <c r="J1868" s="8">
        <v>504015724</v>
      </c>
      <c r="K1868" s="8">
        <v>504015724</v>
      </c>
    </row>
    <row r="1870" spans="1:11" x14ac:dyDescent="0.2">
      <c r="A1870" s="5" t="s">
        <v>1178</v>
      </c>
    </row>
    <row r="1873" spans="1:11" x14ac:dyDescent="0.2">
      <c r="A1873" s="5" t="s">
        <v>274</v>
      </c>
      <c r="D1873" s="4" t="s">
        <v>294</v>
      </c>
      <c r="E1873" s="5" t="s">
        <v>276</v>
      </c>
    </row>
    <row r="1874" spans="1:11" x14ac:dyDescent="0.2">
      <c r="A1874" s="1" t="s">
        <v>107</v>
      </c>
      <c r="B1874" s="1" t="s">
        <v>108</v>
      </c>
      <c r="D1874" s="278" t="s">
        <v>277</v>
      </c>
      <c r="E1874" s="1" t="s">
        <v>84</v>
      </c>
      <c r="F1874" s="268" t="s">
        <v>278</v>
      </c>
      <c r="G1874" s="1" t="s">
        <v>201</v>
      </c>
      <c r="H1874" s="1" t="s">
        <v>267</v>
      </c>
      <c r="J1874" s="268" t="s">
        <v>279</v>
      </c>
      <c r="K1874" s="268" t="s">
        <v>280</v>
      </c>
    </row>
    <row r="1877" spans="1:11" x14ac:dyDescent="0.2">
      <c r="A1877" s="2" t="s">
        <v>9</v>
      </c>
      <c r="B1877" s="2" t="s">
        <v>10</v>
      </c>
      <c r="F1877" s="7">
        <v>28025</v>
      </c>
      <c r="H1877" s="2" t="s">
        <v>1525</v>
      </c>
      <c r="J1877" s="8">
        <v>10000</v>
      </c>
    </row>
    <row r="1878" spans="1:11" x14ac:dyDescent="0.2">
      <c r="A1878" s="2" t="s">
        <v>295</v>
      </c>
      <c r="B1878" s="2" t="s">
        <v>76</v>
      </c>
      <c r="D1878" s="2" t="s">
        <v>202</v>
      </c>
      <c r="H1878" s="2" t="s">
        <v>1525</v>
      </c>
      <c r="K1878" s="8">
        <v>10000</v>
      </c>
    </row>
    <row r="1879" spans="1:11" x14ac:dyDescent="0.2">
      <c r="A1879" s="5" t="s">
        <v>292</v>
      </c>
      <c r="J1879" s="8">
        <v>10000</v>
      </c>
      <c r="K1879" s="8">
        <v>10000</v>
      </c>
    </row>
    <row r="1882" spans="1:11" x14ac:dyDescent="0.2">
      <c r="A1882" s="5" t="s">
        <v>293</v>
      </c>
      <c r="D1882" s="4" t="s">
        <v>308</v>
      </c>
      <c r="E1882" s="5" t="s">
        <v>276</v>
      </c>
    </row>
    <row r="1883" spans="1:11" x14ac:dyDescent="0.2">
      <c r="A1883" s="1" t="s">
        <v>107</v>
      </c>
      <c r="B1883" s="1" t="s">
        <v>108</v>
      </c>
      <c r="D1883" s="278" t="s">
        <v>277</v>
      </c>
      <c r="E1883" s="1" t="s">
        <v>84</v>
      </c>
      <c r="F1883" s="268" t="s">
        <v>278</v>
      </c>
      <c r="G1883" s="1" t="s">
        <v>201</v>
      </c>
      <c r="H1883" s="1" t="s">
        <v>267</v>
      </c>
      <c r="J1883" s="268" t="s">
        <v>279</v>
      </c>
      <c r="K1883" s="268" t="s">
        <v>280</v>
      </c>
    </row>
    <row r="1886" spans="1:11" x14ac:dyDescent="0.2">
      <c r="A1886" s="2" t="s">
        <v>484</v>
      </c>
      <c r="B1886" s="2" t="s">
        <v>67</v>
      </c>
      <c r="D1886" s="2" t="s">
        <v>203</v>
      </c>
      <c r="H1886" s="2" t="s">
        <v>1526</v>
      </c>
      <c r="J1886" s="8">
        <v>490000</v>
      </c>
    </row>
    <row r="1887" spans="1:11" x14ac:dyDescent="0.2">
      <c r="A1887" s="2" t="s">
        <v>281</v>
      </c>
      <c r="B1887" s="2" t="s">
        <v>137</v>
      </c>
      <c r="F1887" s="7">
        <v>1811</v>
      </c>
      <c r="H1887" s="2" t="s">
        <v>1526</v>
      </c>
      <c r="K1887" s="8">
        <v>490000</v>
      </c>
    </row>
    <row r="1888" spans="1:11" x14ac:dyDescent="0.2">
      <c r="A1888" s="5" t="s">
        <v>296</v>
      </c>
      <c r="J1888" s="8">
        <v>490000</v>
      </c>
      <c r="K1888" s="8">
        <v>490000</v>
      </c>
    </row>
    <row r="1891" spans="1:11" x14ac:dyDescent="0.2">
      <c r="A1891" s="5" t="s">
        <v>297</v>
      </c>
      <c r="D1891" s="4" t="s">
        <v>308</v>
      </c>
      <c r="E1891" s="5" t="s">
        <v>276</v>
      </c>
    </row>
    <row r="1892" spans="1:11" x14ac:dyDescent="0.2">
      <c r="A1892" s="1" t="s">
        <v>107</v>
      </c>
      <c r="B1892" s="1" t="s">
        <v>108</v>
      </c>
      <c r="D1892" s="278" t="s">
        <v>277</v>
      </c>
      <c r="E1892" s="1" t="s">
        <v>84</v>
      </c>
      <c r="F1892" s="268" t="s">
        <v>278</v>
      </c>
      <c r="G1892" s="1" t="s">
        <v>201</v>
      </c>
      <c r="H1892" s="1" t="s">
        <v>267</v>
      </c>
      <c r="J1892" s="268" t="s">
        <v>279</v>
      </c>
      <c r="K1892" s="268" t="s">
        <v>280</v>
      </c>
    </row>
    <row r="1895" spans="1:11" x14ac:dyDescent="0.2">
      <c r="A1895" s="2" t="s">
        <v>484</v>
      </c>
      <c r="B1895" s="2" t="s">
        <v>67</v>
      </c>
      <c r="D1895" s="2" t="s">
        <v>203</v>
      </c>
      <c r="H1895" s="2" t="s">
        <v>1527</v>
      </c>
      <c r="J1895" s="8">
        <v>400000</v>
      </c>
    </row>
    <row r="1896" spans="1:11" x14ac:dyDescent="0.2">
      <c r="A1896" s="2" t="s">
        <v>281</v>
      </c>
      <c r="B1896" s="2" t="s">
        <v>137</v>
      </c>
      <c r="F1896" s="7">
        <v>1812</v>
      </c>
      <c r="H1896" s="2" t="s">
        <v>1527</v>
      </c>
      <c r="K1896" s="8">
        <v>400000</v>
      </c>
    </row>
    <row r="1897" spans="1:11" x14ac:dyDescent="0.2">
      <c r="A1897" s="5" t="s">
        <v>298</v>
      </c>
      <c r="J1897" s="8">
        <v>400000</v>
      </c>
      <c r="K1897" s="8">
        <v>400000</v>
      </c>
    </row>
    <row r="1900" spans="1:11" x14ac:dyDescent="0.2">
      <c r="A1900" s="5" t="s">
        <v>299</v>
      </c>
      <c r="D1900" s="4" t="s">
        <v>308</v>
      </c>
      <c r="E1900" s="5" t="s">
        <v>276</v>
      </c>
    </row>
    <row r="1901" spans="1:11" x14ac:dyDescent="0.2">
      <c r="A1901" s="1" t="s">
        <v>107</v>
      </c>
      <c r="B1901" s="1" t="s">
        <v>108</v>
      </c>
      <c r="D1901" s="278" t="s">
        <v>277</v>
      </c>
      <c r="E1901" s="1" t="s">
        <v>84</v>
      </c>
      <c r="F1901" s="268" t="s">
        <v>278</v>
      </c>
      <c r="G1901" s="1" t="s">
        <v>201</v>
      </c>
      <c r="H1901" s="1" t="s">
        <v>267</v>
      </c>
      <c r="J1901" s="268" t="s">
        <v>279</v>
      </c>
      <c r="K1901" s="268" t="s">
        <v>280</v>
      </c>
    </row>
    <row r="1904" spans="1:11" x14ac:dyDescent="0.2">
      <c r="A1904" s="2" t="s">
        <v>484</v>
      </c>
      <c r="B1904" s="2" t="s">
        <v>67</v>
      </c>
      <c r="D1904" s="2" t="s">
        <v>203</v>
      </c>
      <c r="H1904" s="2" t="s">
        <v>1528</v>
      </c>
      <c r="J1904" s="8">
        <v>450000</v>
      </c>
    </row>
    <row r="1905" spans="1:11" x14ac:dyDescent="0.2">
      <c r="A1905" s="2" t="s">
        <v>281</v>
      </c>
      <c r="B1905" s="2" t="s">
        <v>137</v>
      </c>
      <c r="F1905" s="7">
        <v>1813</v>
      </c>
      <c r="H1905" s="2" t="s">
        <v>1528</v>
      </c>
      <c r="K1905" s="8">
        <v>450000</v>
      </c>
    </row>
    <row r="1906" spans="1:11" x14ac:dyDescent="0.2">
      <c r="A1906" s="5" t="s">
        <v>301</v>
      </c>
      <c r="J1906" s="8">
        <v>450000</v>
      </c>
      <c r="K1906" s="8">
        <v>450000</v>
      </c>
    </row>
    <row r="1909" spans="1:11" x14ac:dyDescent="0.2">
      <c r="A1909" s="5" t="s">
        <v>302</v>
      </c>
      <c r="D1909" s="4" t="s">
        <v>308</v>
      </c>
      <c r="E1909" s="5" t="s">
        <v>276</v>
      </c>
    </row>
    <row r="1910" spans="1:11" x14ac:dyDescent="0.2">
      <c r="A1910" s="1" t="s">
        <v>107</v>
      </c>
      <c r="B1910" s="1" t="s">
        <v>108</v>
      </c>
      <c r="D1910" s="278" t="s">
        <v>277</v>
      </c>
      <c r="E1910" s="1" t="s">
        <v>84</v>
      </c>
      <c r="F1910" s="268" t="s">
        <v>278</v>
      </c>
      <c r="G1910" s="1" t="s">
        <v>201</v>
      </c>
      <c r="H1910" s="1" t="s">
        <v>267</v>
      </c>
      <c r="J1910" s="268" t="s">
        <v>279</v>
      </c>
      <c r="K1910" s="268" t="s">
        <v>280</v>
      </c>
    </row>
    <row r="1913" spans="1:11" x14ac:dyDescent="0.2">
      <c r="A1913" s="2" t="s">
        <v>484</v>
      </c>
      <c r="B1913" s="2" t="s">
        <v>67</v>
      </c>
      <c r="D1913" s="2" t="s">
        <v>203</v>
      </c>
      <c r="H1913" s="2" t="s">
        <v>1529</v>
      </c>
      <c r="J1913" s="8">
        <v>234488</v>
      </c>
    </row>
    <row r="1914" spans="1:11" x14ac:dyDescent="0.2">
      <c r="A1914" s="2" t="s">
        <v>281</v>
      </c>
      <c r="B1914" s="2" t="s">
        <v>137</v>
      </c>
      <c r="F1914" s="7">
        <v>1814</v>
      </c>
      <c r="H1914" s="2" t="s">
        <v>1529</v>
      </c>
      <c r="K1914" s="8">
        <v>234488</v>
      </c>
    </row>
    <row r="1915" spans="1:11" x14ac:dyDescent="0.2">
      <c r="A1915" s="5" t="s">
        <v>304</v>
      </c>
      <c r="J1915" s="8">
        <v>234488</v>
      </c>
      <c r="K1915" s="8">
        <v>234488</v>
      </c>
    </row>
    <row r="1918" spans="1:11" x14ac:dyDescent="0.2">
      <c r="A1918" s="5" t="s">
        <v>305</v>
      </c>
      <c r="D1918" s="4" t="s">
        <v>308</v>
      </c>
      <c r="E1918" s="5" t="s">
        <v>276</v>
      </c>
    </row>
    <row r="1919" spans="1:11" x14ac:dyDescent="0.2">
      <c r="A1919" s="1" t="s">
        <v>107</v>
      </c>
      <c r="B1919" s="1" t="s">
        <v>108</v>
      </c>
      <c r="D1919" s="278" t="s">
        <v>277</v>
      </c>
      <c r="E1919" s="1" t="s">
        <v>84</v>
      </c>
      <c r="F1919" s="268" t="s">
        <v>278</v>
      </c>
      <c r="G1919" s="1" t="s">
        <v>201</v>
      </c>
      <c r="H1919" s="1" t="s">
        <v>267</v>
      </c>
      <c r="J1919" s="268" t="s">
        <v>279</v>
      </c>
      <c r="K1919" s="268" t="s">
        <v>280</v>
      </c>
    </row>
    <row r="1922" spans="1:11" x14ac:dyDescent="0.2">
      <c r="A1922" s="2" t="s">
        <v>484</v>
      </c>
      <c r="B1922" s="2" t="s">
        <v>67</v>
      </c>
      <c r="D1922" s="2" t="s">
        <v>203</v>
      </c>
      <c r="H1922" s="2" t="s">
        <v>1530</v>
      </c>
      <c r="J1922" s="8">
        <v>500000</v>
      </c>
    </row>
    <row r="1923" spans="1:11" x14ac:dyDescent="0.2">
      <c r="A1923" s="2" t="s">
        <v>281</v>
      </c>
      <c r="B1923" s="2" t="s">
        <v>137</v>
      </c>
      <c r="F1923" s="7">
        <v>1815</v>
      </c>
      <c r="H1923" s="2" t="s">
        <v>1530</v>
      </c>
      <c r="K1923" s="8">
        <v>500000</v>
      </c>
    </row>
    <row r="1924" spans="1:11" x14ac:dyDescent="0.2">
      <c r="A1924" s="5" t="s">
        <v>306</v>
      </c>
      <c r="J1924" s="8">
        <v>500000</v>
      </c>
      <c r="K1924" s="8">
        <v>500000</v>
      </c>
    </row>
    <row r="1927" spans="1:11" x14ac:dyDescent="0.2">
      <c r="A1927" s="5" t="s">
        <v>307</v>
      </c>
      <c r="D1927" s="4" t="s">
        <v>308</v>
      </c>
      <c r="E1927" s="5" t="s">
        <v>276</v>
      </c>
    </row>
    <row r="1928" spans="1:11" x14ac:dyDescent="0.2">
      <c r="A1928" s="1" t="s">
        <v>107</v>
      </c>
      <c r="B1928" s="1" t="s">
        <v>108</v>
      </c>
      <c r="D1928" s="278" t="s">
        <v>277</v>
      </c>
      <c r="E1928" s="1" t="s">
        <v>84</v>
      </c>
      <c r="F1928" s="268" t="s">
        <v>278</v>
      </c>
      <c r="G1928" s="1" t="s">
        <v>201</v>
      </c>
      <c r="H1928" s="1" t="s">
        <v>267</v>
      </c>
      <c r="J1928" s="268" t="s">
        <v>279</v>
      </c>
      <c r="K1928" s="268" t="s">
        <v>280</v>
      </c>
    </row>
    <row r="1931" spans="1:11" x14ac:dyDescent="0.2">
      <c r="A1931" s="2" t="s">
        <v>484</v>
      </c>
      <c r="B1931" s="2" t="s">
        <v>67</v>
      </c>
      <c r="D1931" s="2" t="s">
        <v>203</v>
      </c>
      <c r="H1931" s="2" t="s">
        <v>1531</v>
      </c>
      <c r="J1931" s="8">
        <v>408401</v>
      </c>
    </row>
    <row r="1932" spans="1:11" x14ac:dyDescent="0.2">
      <c r="A1932" s="2" t="s">
        <v>281</v>
      </c>
      <c r="B1932" s="2" t="s">
        <v>137</v>
      </c>
      <c r="F1932" s="7">
        <v>1821</v>
      </c>
      <c r="H1932" s="2" t="s">
        <v>1531</v>
      </c>
      <c r="K1932" s="8">
        <v>408401</v>
      </c>
    </row>
    <row r="1933" spans="1:11" x14ac:dyDescent="0.2">
      <c r="A1933" s="5" t="s">
        <v>311</v>
      </c>
      <c r="J1933" s="8">
        <v>408401</v>
      </c>
      <c r="K1933" s="8">
        <v>408401</v>
      </c>
    </row>
    <row r="1936" spans="1:11" x14ac:dyDescent="0.2">
      <c r="A1936" s="5" t="s">
        <v>312</v>
      </c>
      <c r="D1936" s="4" t="s">
        <v>308</v>
      </c>
      <c r="E1936" s="5" t="s">
        <v>276</v>
      </c>
    </row>
    <row r="1937" spans="1:11" x14ac:dyDescent="0.2">
      <c r="A1937" s="1" t="s">
        <v>107</v>
      </c>
      <c r="B1937" s="1" t="s">
        <v>108</v>
      </c>
      <c r="D1937" s="278" t="s">
        <v>277</v>
      </c>
      <c r="E1937" s="1" t="s">
        <v>84</v>
      </c>
      <c r="F1937" s="268" t="s">
        <v>278</v>
      </c>
      <c r="G1937" s="1" t="s">
        <v>201</v>
      </c>
      <c r="H1937" s="1" t="s">
        <v>267</v>
      </c>
      <c r="J1937" s="268" t="s">
        <v>279</v>
      </c>
      <c r="K1937" s="268" t="s">
        <v>280</v>
      </c>
    </row>
    <row r="1940" spans="1:11" x14ac:dyDescent="0.2">
      <c r="A1940" s="2" t="s">
        <v>484</v>
      </c>
      <c r="B1940" s="2" t="s">
        <v>67</v>
      </c>
      <c r="D1940" s="2" t="s">
        <v>203</v>
      </c>
      <c r="H1940" s="2" t="s">
        <v>1532</v>
      </c>
      <c r="J1940" s="8">
        <v>120000</v>
      </c>
    </row>
    <row r="1941" spans="1:11" x14ac:dyDescent="0.2">
      <c r="A1941" s="2" t="s">
        <v>281</v>
      </c>
      <c r="B1941" s="2" t="s">
        <v>137</v>
      </c>
      <c r="F1941" s="7">
        <v>1822</v>
      </c>
      <c r="H1941" s="2" t="s">
        <v>1532</v>
      </c>
      <c r="K1941" s="8">
        <v>120000</v>
      </c>
    </row>
    <row r="1942" spans="1:11" x14ac:dyDescent="0.2">
      <c r="A1942" s="5" t="s">
        <v>313</v>
      </c>
      <c r="J1942" s="8">
        <v>120000</v>
      </c>
      <c r="K1942" s="8">
        <v>120000</v>
      </c>
    </row>
    <row r="1945" spans="1:11" x14ac:dyDescent="0.2">
      <c r="A1945" s="5" t="s">
        <v>314</v>
      </c>
      <c r="D1945" s="4" t="s">
        <v>308</v>
      </c>
      <c r="E1945" s="5" t="s">
        <v>276</v>
      </c>
    </row>
    <row r="1946" spans="1:11" x14ac:dyDescent="0.2">
      <c r="A1946" s="1" t="s">
        <v>107</v>
      </c>
      <c r="B1946" s="1" t="s">
        <v>108</v>
      </c>
      <c r="D1946" s="278" t="s">
        <v>277</v>
      </c>
      <c r="E1946" s="1" t="s">
        <v>84</v>
      </c>
      <c r="F1946" s="268" t="s">
        <v>278</v>
      </c>
      <c r="G1946" s="1" t="s">
        <v>201</v>
      </c>
      <c r="H1946" s="1" t="s">
        <v>267</v>
      </c>
      <c r="J1946" s="268" t="s">
        <v>279</v>
      </c>
      <c r="K1946" s="268" t="s">
        <v>280</v>
      </c>
    </row>
    <row r="1949" spans="1:11" x14ac:dyDescent="0.2">
      <c r="A1949" s="2" t="s">
        <v>484</v>
      </c>
      <c r="B1949" s="2" t="s">
        <v>67</v>
      </c>
      <c r="D1949" s="2" t="s">
        <v>203</v>
      </c>
      <c r="H1949" s="2" t="s">
        <v>1533</v>
      </c>
      <c r="J1949" s="8">
        <v>100000</v>
      </c>
    </row>
    <row r="1950" spans="1:11" x14ac:dyDescent="0.2">
      <c r="A1950" s="2" t="s">
        <v>281</v>
      </c>
      <c r="B1950" s="2" t="s">
        <v>137</v>
      </c>
      <c r="F1950" s="7">
        <v>1823</v>
      </c>
      <c r="H1950" s="2" t="s">
        <v>1533</v>
      </c>
      <c r="K1950" s="8">
        <v>100000</v>
      </c>
    </row>
    <row r="1951" spans="1:11" x14ac:dyDescent="0.2">
      <c r="A1951" s="5" t="s">
        <v>315</v>
      </c>
      <c r="J1951" s="8">
        <v>100000</v>
      </c>
      <c r="K1951" s="8">
        <v>100000</v>
      </c>
    </row>
    <row r="1954" spans="1:11" x14ac:dyDescent="0.2">
      <c r="A1954" s="5" t="s">
        <v>316</v>
      </c>
      <c r="D1954" s="4" t="s">
        <v>308</v>
      </c>
      <c r="E1954" s="5" t="s">
        <v>276</v>
      </c>
    </row>
    <row r="1955" spans="1:11" x14ac:dyDescent="0.2">
      <c r="A1955" s="1" t="s">
        <v>107</v>
      </c>
      <c r="B1955" s="1" t="s">
        <v>108</v>
      </c>
      <c r="D1955" s="278" t="s">
        <v>277</v>
      </c>
      <c r="E1955" s="1" t="s">
        <v>84</v>
      </c>
      <c r="F1955" s="268" t="s">
        <v>278</v>
      </c>
      <c r="G1955" s="1" t="s">
        <v>201</v>
      </c>
      <c r="H1955" s="1" t="s">
        <v>267</v>
      </c>
      <c r="J1955" s="268" t="s">
        <v>279</v>
      </c>
      <c r="K1955" s="268" t="s">
        <v>280</v>
      </c>
    </row>
    <row r="1958" spans="1:11" x14ac:dyDescent="0.2">
      <c r="A1958" s="2" t="s">
        <v>35</v>
      </c>
      <c r="B1958" s="2" t="s">
        <v>36</v>
      </c>
      <c r="E1958" s="2" t="s">
        <v>310</v>
      </c>
      <c r="F1958" s="7">
        <v>231</v>
      </c>
      <c r="H1958" s="2" t="s">
        <v>1534</v>
      </c>
      <c r="J1958" s="8">
        <v>7700000</v>
      </c>
    </row>
    <row r="1959" spans="1:11" x14ac:dyDescent="0.2">
      <c r="A1959" s="2" t="s">
        <v>281</v>
      </c>
      <c r="B1959" s="2" t="s">
        <v>137</v>
      </c>
      <c r="F1959" s="7">
        <v>1824</v>
      </c>
      <c r="H1959" s="2" t="s">
        <v>1534</v>
      </c>
      <c r="K1959" s="8">
        <v>7700000</v>
      </c>
    </row>
    <row r="1960" spans="1:11" x14ac:dyDescent="0.2">
      <c r="A1960" s="5" t="s">
        <v>317</v>
      </c>
      <c r="J1960" s="8">
        <v>7700000</v>
      </c>
      <c r="K1960" s="8">
        <v>7700000</v>
      </c>
    </row>
    <row r="1963" spans="1:11" x14ac:dyDescent="0.2">
      <c r="A1963" s="5" t="s">
        <v>318</v>
      </c>
      <c r="D1963" s="4" t="s">
        <v>308</v>
      </c>
      <c r="E1963" s="5" t="s">
        <v>276</v>
      </c>
    </row>
    <row r="1964" spans="1:11" x14ac:dyDescent="0.2">
      <c r="A1964" s="1" t="s">
        <v>107</v>
      </c>
      <c r="B1964" s="1" t="s">
        <v>108</v>
      </c>
      <c r="D1964" s="278" t="s">
        <v>277</v>
      </c>
      <c r="E1964" s="1" t="s">
        <v>84</v>
      </c>
      <c r="F1964" s="268" t="s">
        <v>278</v>
      </c>
      <c r="G1964" s="1" t="s">
        <v>201</v>
      </c>
      <c r="H1964" s="1" t="s">
        <v>267</v>
      </c>
      <c r="J1964" s="268" t="s">
        <v>279</v>
      </c>
      <c r="K1964" s="268" t="s">
        <v>280</v>
      </c>
    </row>
    <row r="1967" spans="1:11" x14ac:dyDescent="0.2">
      <c r="A1967" s="2" t="s">
        <v>35</v>
      </c>
      <c r="B1967" s="2" t="s">
        <v>36</v>
      </c>
      <c r="E1967" s="2" t="s">
        <v>310</v>
      </c>
      <c r="F1967" s="7">
        <v>1523</v>
      </c>
      <c r="H1967" s="2" t="s">
        <v>1535</v>
      </c>
      <c r="J1967" s="8">
        <v>2201500</v>
      </c>
    </row>
    <row r="1968" spans="1:11" x14ac:dyDescent="0.2">
      <c r="A1968" s="2" t="s">
        <v>281</v>
      </c>
      <c r="B1968" s="2" t="s">
        <v>137</v>
      </c>
      <c r="F1968" s="7">
        <v>1825</v>
      </c>
      <c r="H1968" s="2" t="s">
        <v>1535</v>
      </c>
      <c r="K1968" s="8">
        <v>2201500</v>
      </c>
    </row>
    <row r="1969" spans="1:11" x14ac:dyDescent="0.2">
      <c r="A1969" s="5" t="s">
        <v>321</v>
      </c>
      <c r="J1969" s="8">
        <v>2201500</v>
      </c>
      <c r="K1969" s="8">
        <v>2201500</v>
      </c>
    </row>
    <row r="1972" spans="1:11" x14ac:dyDescent="0.2">
      <c r="A1972" s="5" t="s">
        <v>322</v>
      </c>
      <c r="D1972" s="4" t="s">
        <v>308</v>
      </c>
      <c r="E1972" s="5" t="s">
        <v>276</v>
      </c>
    </row>
    <row r="1973" spans="1:11" x14ac:dyDescent="0.2">
      <c r="A1973" s="1" t="s">
        <v>107</v>
      </c>
      <c r="B1973" s="1" t="s">
        <v>108</v>
      </c>
      <c r="D1973" s="278" t="s">
        <v>277</v>
      </c>
      <c r="E1973" s="1" t="s">
        <v>84</v>
      </c>
      <c r="F1973" s="268" t="s">
        <v>278</v>
      </c>
      <c r="G1973" s="1" t="s">
        <v>201</v>
      </c>
      <c r="H1973" s="1" t="s">
        <v>267</v>
      </c>
      <c r="J1973" s="268" t="s">
        <v>279</v>
      </c>
      <c r="K1973" s="268" t="s">
        <v>280</v>
      </c>
    </row>
    <row r="1976" spans="1:11" x14ac:dyDescent="0.2">
      <c r="A1976" s="2" t="s">
        <v>35</v>
      </c>
      <c r="B1976" s="2" t="s">
        <v>36</v>
      </c>
      <c r="E1976" s="2" t="s">
        <v>310</v>
      </c>
      <c r="F1976" s="7">
        <v>785</v>
      </c>
      <c r="H1976" s="2" t="s">
        <v>1536</v>
      </c>
      <c r="J1976" s="8">
        <v>511700</v>
      </c>
    </row>
    <row r="1977" spans="1:11" x14ac:dyDescent="0.2">
      <c r="A1977" s="2" t="s">
        <v>281</v>
      </c>
      <c r="B1977" s="2" t="s">
        <v>137</v>
      </c>
      <c r="F1977" s="7">
        <v>1826</v>
      </c>
      <c r="H1977" s="2" t="s">
        <v>1536</v>
      </c>
      <c r="K1977" s="8">
        <v>511700</v>
      </c>
    </row>
    <row r="1978" spans="1:11" x14ac:dyDescent="0.2">
      <c r="A1978" s="5" t="s">
        <v>323</v>
      </c>
      <c r="J1978" s="8">
        <v>511700</v>
      </c>
      <c r="K1978" s="8">
        <v>511700</v>
      </c>
    </row>
    <row r="1981" spans="1:11" x14ac:dyDescent="0.2">
      <c r="A1981" s="5" t="s">
        <v>324</v>
      </c>
      <c r="D1981" s="4" t="s">
        <v>308</v>
      </c>
      <c r="E1981" s="5" t="s">
        <v>319</v>
      </c>
    </row>
    <row r="1982" spans="1:11" x14ac:dyDescent="0.2">
      <c r="A1982" s="1" t="s">
        <v>107</v>
      </c>
      <c r="B1982" s="1" t="s">
        <v>108</v>
      </c>
      <c r="D1982" s="278" t="s">
        <v>277</v>
      </c>
      <c r="E1982" s="1" t="s">
        <v>84</v>
      </c>
      <c r="F1982" s="268" t="s">
        <v>278</v>
      </c>
      <c r="G1982" s="1" t="s">
        <v>201</v>
      </c>
      <c r="H1982" s="1" t="s">
        <v>267</v>
      </c>
      <c r="J1982" s="268" t="s">
        <v>279</v>
      </c>
      <c r="K1982" s="268" t="s">
        <v>280</v>
      </c>
    </row>
    <row r="1985" spans="1:11" x14ac:dyDescent="0.2">
      <c r="A1985" s="2" t="s">
        <v>37</v>
      </c>
      <c r="B1985" s="2" t="s">
        <v>38</v>
      </c>
      <c r="E1985" s="2" t="s">
        <v>376</v>
      </c>
      <c r="F1985" s="7">
        <v>30</v>
      </c>
      <c r="H1985" s="2" t="s">
        <v>1537</v>
      </c>
      <c r="J1985" s="8">
        <v>150000</v>
      </c>
    </row>
    <row r="1986" spans="1:11" x14ac:dyDescent="0.2">
      <c r="A1986" s="2" t="s">
        <v>281</v>
      </c>
      <c r="B1986" s="2" t="s">
        <v>137</v>
      </c>
      <c r="F1986" s="7">
        <v>1827</v>
      </c>
      <c r="H1986" s="2" t="s">
        <v>1537</v>
      </c>
      <c r="K1986" s="8">
        <v>150000</v>
      </c>
    </row>
    <row r="1987" spans="1:11" x14ac:dyDescent="0.2">
      <c r="A1987" s="5" t="s">
        <v>326</v>
      </c>
      <c r="J1987" s="8">
        <v>150000</v>
      </c>
      <c r="K1987" s="8">
        <v>150000</v>
      </c>
    </row>
    <row r="1990" spans="1:11" x14ac:dyDescent="0.2">
      <c r="A1990" s="5" t="s">
        <v>327</v>
      </c>
      <c r="D1990" s="4" t="s">
        <v>308</v>
      </c>
      <c r="E1990" s="5" t="s">
        <v>319</v>
      </c>
    </row>
    <row r="1991" spans="1:11" x14ac:dyDescent="0.2">
      <c r="A1991" s="1" t="s">
        <v>107</v>
      </c>
      <c r="B1991" s="1" t="s">
        <v>108</v>
      </c>
      <c r="D1991" s="278" t="s">
        <v>277</v>
      </c>
      <c r="E1991" s="1" t="s">
        <v>84</v>
      </c>
      <c r="F1991" s="268" t="s">
        <v>278</v>
      </c>
      <c r="G1991" s="1" t="s">
        <v>201</v>
      </c>
      <c r="H1991" s="1" t="s">
        <v>267</v>
      </c>
      <c r="J1991" s="268" t="s">
        <v>279</v>
      </c>
      <c r="K1991" s="268" t="s">
        <v>280</v>
      </c>
    </row>
    <row r="1994" spans="1:11" x14ac:dyDescent="0.2">
      <c r="A1994" s="2" t="s">
        <v>37</v>
      </c>
      <c r="B1994" s="2" t="s">
        <v>38</v>
      </c>
      <c r="E1994" s="2" t="s">
        <v>376</v>
      </c>
      <c r="F1994" s="7">
        <v>175</v>
      </c>
      <c r="H1994" s="2" t="s">
        <v>1373</v>
      </c>
      <c r="J1994" s="8">
        <v>468768</v>
      </c>
    </row>
    <row r="1995" spans="1:11" x14ac:dyDescent="0.2">
      <c r="A1995" s="2" t="s">
        <v>281</v>
      </c>
      <c r="B1995" s="2" t="s">
        <v>137</v>
      </c>
      <c r="F1995" s="7">
        <v>1828</v>
      </c>
      <c r="H1995" s="2" t="s">
        <v>1373</v>
      </c>
      <c r="K1995" s="8">
        <v>468768</v>
      </c>
    </row>
    <row r="1996" spans="1:11" x14ac:dyDescent="0.2">
      <c r="A1996" s="5" t="s">
        <v>328</v>
      </c>
      <c r="J1996" s="8">
        <v>468768</v>
      </c>
      <c r="K1996" s="8">
        <v>468768</v>
      </c>
    </row>
    <row r="1999" spans="1:11" x14ac:dyDescent="0.2">
      <c r="A1999" s="5" t="s">
        <v>329</v>
      </c>
      <c r="D1999" s="4" t="s">
        <v>308</v>
      </c>
      <c r="E1999" s="5" t="s">
        <v>319</v>
      </c>
    </row>
    <row r="2000" spans="1:11" x14ac:dyDescent="0.2">
      <c r="A2000" s="1" t="s">
        <v>107</v>
      </c>
      <c r="B2000" s="1" t="s">
        <v>108</v>
      </c>
      <c r="D2000" s="278" t="s">
        <v>277</v>
      </c>
      <c r="E2000" s="1" t="s">
        <v>84</v>
      </c>
      <c r="F2000" s="268" t="s">
        <v>278</v>
      </c>
      <c r="G2000" s="1" t="s">
        <v>201</v>
      </c>
      <c r="H2000" s="1" t="s">
        <v>267</v>
      </c>
      <c r="J2000" s="268" t="s">
        <v>279</v>
      </c>
      <c r="K2000" s="268" t="s">
        <v>280</v>
      </c>
    </row>
    <row r="2003" spans="1:11" x14ac:dyDescent="0.2">
      <c r="A2003" s="2" t="s">
        <v>35</v>
      </c>
      <c r="B2003" s="2" t="s">
        <v>36</v>
      </c>
      <c r="E2003" s="2" t="s">
        <v>310</v>
      </c>
      <c r="F2003" s="7">
        <v>10610</v>
      </c>
      <c r="H2003" s="2" t="s">
        <v>1538</v>
      </c>
      <c r="J2003" s="8">
        <v>341195</v>
      </c>
    </row>
    <row r="2004" spans="1:11" x14ac:dyDescent="0.2">
      <c r="A2004" s="2" t="s">
        <v>35</v>
      </c>
      <c r="B2004" s="2" t="s">
        <v>36</v>
      </c>
      <c r="E2004" s="2" t="s">
        <v>310</v>
      </c>
      <c r="F2004" s="7">
        <v>10609</v>
      </c>
      <c r="H2004" s="2" t="s">
        <v>1539</v>
      </c>
      <c r="J2004" s="8">
        <v>425120</v>
      </c>
    </row>
    <row r="2005" spans="1:11" x14ac:dyDescent="0.2">
      <c r="A2005" s="2" t="s">
        <v>35</v>
      </c>
      <c r="B2005" s="2" t="s">
        <v>36</v>
      </c>
      <c r="E2005" s="2" t="s">
        <v>310</v>
      </c>
      <c r="F2005" s="7">
        <v>10608</v>
      </c>
      <c r="H2005" s="2" t="s">
        <v>1540</v>
      </c>
      <c r="J2005" s="8">
        <v>382560</v>
      </c>
    </row>
    <row r="2006" spans="1:11" x14ac:dyDescent="0.2">
      <c r="A2006" s="2" t="s">
        <v>281</v>
      </c>
      <c r="B2006" s="2" t="s">
        <v>137</v>
      </c>
      <c r="F2006" s="7">
        <v>1829</v>
      </c>
      <c r="H2006" s="2" t="s">
        <v>1541</v>
      </c>
      <c r="K2006" s="8">
        <v>1148875</v>
      </c>
    </row>
    <row r="2007" spans="1:11" x14ac:dyDescent="0.2">
      <c r="A2007" s="5" t="s">
        <v>331</v>
      </c>
      <c r="J2007" s="8">
        <v>1148875</v>
      </c>
      <c r="K2007" s="8">
        <v>1148875</v>
      </c>
    </row>
    <row r="2010" spans="1:11" x14ac:dyDescent="0.2">
      <c r="A2010" s="5" t="s">
        <v>332</v>
      </c>
      <c r="D2010" s="4" t="s">
        <v>308</v>
      </c>
      <c r="E2010" s="5" t="s">
        <v>319</v>
      </c>
    </row>
    <row r="2011" spans="1:11" x14ac:dyDescent="0.2">
      <c r="A2011" s="1" t="s">
        <v>107</v>
      </c>
      <c r="B2011" s="1" t="s">
        <v>108</v>
      </c>
      <c r="D2011" s="278" t="s">
        <v>277</v>
      </c>
      <c r="E2011" s="1" t="s">
        <v>84</v>
      </c>
      <c r="F2011" s="268" t="s">
        <v>278</v>
      </c>
      <c r="G2011" s="1" t="s">
        <v>201</v>
      </c>
      <c r="H2011" s="1" t="s">
        <v>267</v>
      </c>
      <c r="J2011" s="268" t="s">
        <v>279</v>
      </c>
      <c r="K2011" s="268" t="s">
        <v>280</v>
      </c>
    </row>
    <row r="2014" spans="1:11" x14ac:dyDescent="0.2">
      <c r="A2014" s="2" t="s">
        <v>35</v>
      </c>
      <c r="B2014" s="2" t="s">
        <v>36</v>
      </c>
      <c r="E2014" s="2" t="s">
        <v>310</v>
      </c>
      <c r="F2014" s="7">
        <v>1370</v>
      </c>
      <c r="H2014" s="2" t="s">
        <v>1542</v>
      </c>
      <c r="J2014" s="8">
        <v>23205</v>
      </c>
    </row>
    <row r="2015" spans="1:11" x14ac:dyDescent="0.2">
      <c r="A2015" s="2" t="s">
        <v>281</v>
      </c>
      <c r="B2015" s="2" t="s">
        <v>137</v>
      </c>
      <c r="F2015" s="7">
        <v>1830</v>
      </c>
      <c r="H2015" s="2" t="s">
        <v>1542</v>
      </c>
      <c r="K2015" s="8">
        <v>23205</v>
      </c>
    </row>
    <row r="2016" spans="1:11" x14ac:dyDescent="0.2">
      <c r="A2016" s="5" t="s">
        <v>333</v>
      </c>
      <c r="J2016" s="8">
        <v>23205</v>
      </c>
      <c r="K2016" s="8">
        <v>23205</v>
      </c>
    </row>
    <row r="2019" spans="1:11" x14ac:dyDescent="0.2">
      <c r="A2019" s="5" t="s">
        <v>334</v>
      </c>
      <c r="D2019" s="4" t="s">
        <v>308</v>
      </c>
      <c r="E2019" s="5" t="s">
        <v>319</v>
      </c>
    </row>
    <row r="2020" spans="1:11" x14ac:dyDescent="0.2">
      <c r="A2020" s="1" t="s">
        <v>107</v>
      </c>
      <c r="B2020" s="1" t="s">
        <v>108</v>
      </c>
      <c r="D2020" s="278" t="s">
        <v>277</v>
      </c>
      <c r="E2020" s="1" t="s">
        <v>84</v>
      </c>
      <c r="F2020" s="268" t="s">
        <v>278</v>
      </c>
      <c r="G2020" s="1" t="s">
        <v>201</v>
      </c>
      <c r="H2020" s="1" t="s">
        <v>267</v>
      </c>
      <c r="J2020" s="268" t="s">
        <v>279</v>
      </c>
      <c r="K2020" s="268" t="s">
        <v>280</v>
      </c>
    </row>
    <row r="2023" spans="1:11" x14ac:dyDescent="0.2">
      <c r="A2023" s="2" t="s">
        <v>35</v>
      </c>
      <c r="B2023" s="2" t="s">
        <v>36</v>
      </c>
      <c r="E2023" s="2" t="s">
        <v>310</v>
      </c>
      <c r="F2023" s="7">
        <v>10695</v>
      </c>
      <c r="H2023" s="2" t="s">
        <v>1543</v>
      </c>
      <c r="J2023" s="8">
        <v>679600</v>
      </c>
    </row>
    <row r="2024" spans="1:11" x14ac:dyDescent="0.2">
      <c r="A2024" s="2" t="s">
        <v>35</v>
      </c>
      <c r="B2024" s="2" t="s">
        <v>36</v>
      </c>
      <c r="E2024" s="2" t="s">
        <v>310</v>
      </c>
      <c r="F2024" s="7">
        <v>10711</v>
      </c>
      <c r="H2024" s="2" t="s">
        <v>1544</v>
      </c>
      <c r="J2024" s="8">
        <v>199800</v>
      </c>
    </row>
    <row r="2025" spans="1:11" x14ac:dyDescent="0.2">
      <c r="A2025" s="2" t="s">
        <v>35</v>
      </c>
      <c r="B2025" s="2" t="s">
        <v>36</v>
      </c>
      <c r="E2025" s="2" t="s">
        <v>310</v>
      </c>
      <c r="F2025" s="7">
        <v>10712</v>
      </c>
      <c r="H2025" s="2" t="s">
        <v>1545</v>
      </c>
      <c r="J2025" s="8">
        <v>128487</v>
      </c>
    </row>
    <row r="2026" spans="1:11" x14ac:dyDescent="0.2">
      <c r="A2026" s="2" t="s">
        <v>35</v>
      </c>
      <c r="B2026" s="2" t="s">
        <v>36</v>
      </c>
      <c r="E2026" s="2" t="s">
        <v>310</v>
      </c>
      <c r="F2026" s="7">
        <v>10710</v>
      </c>
      <c r="H2026" s="2" t="s">
        <v>1546</v>
      </c>
      <c r="J2026" s="8">
        <v>199800</v>
      </c>
    </row>
    <row r="2027" spans="1:11" x14ac:dyDescent="0.2">
      <c r="A2027" s="2" t="s">
        <v>35</v>
      </c>
      <c r="B2027" s="2" t="s">
        <v>36</v>
      </c>
      <c r="E2027" s="2" t="s">
        <v>310</v>
      </c>
      <c r="F2027" s="7">
        <v>10696</v>
      </c>
      <c r="H2027" s="2" t="s">
        <v>1547</v>
      </c>
      <c r="J2027" s="8">
        <v>216889</v>
      </c>
    </row>
    <row r="2028" spans="1:11" x14ac:dyDescent="0.2">
      <c r="A2028" s="2" t="s">
        <v>35</v>
      </c>
      <c r="B2028" s="2" t="s">
        <v>36</v>
      </c>
      <c r="E2028" s="2" t="s">
        <v>310</v>
      </c>
      <c r="F2028" s="7">
        <v>10697</v>
      </c>
      <c r="H2028" s="2" t="s">
        <v>1548</v>
      </c>
      <c r="J2028" s="8">
        <v>1190669</v>
      </c>
    </row>
    <row r="2029" spans="1:11" x14ac:dyDescent="0.2">
      <c r="A2029" s="2" t="s">
        <v>35</v>
      </c>
      <c r="B2029" s="2" t="s">
        <v>36</v>
      </c>
      <c r="E2029" s="2" t="s">
        <v>310</v>
      </c>
      <c r="F2029" s="7">
        <v>10713</v>
      </c>
      <c r="H2029" s="2" t="s">
        <v>1549</v>
      </c>
      <c r="J2029" s="8">
        <v>319974</v>
      </c>
    </row>
    <row r="2030" spans="1:11" x14ac:dyDescent="0.2">
      <c r="A2030" s="2" t="s">
        <v>281</v>
      </c>
      <c r="B2030" s="2" t="s">
        <v>137</v>
      </c>
      <c r="F2030" s="7">
        <v>1832</v>
      </c>
      <c r="H2030" s="2" t="s">
        <v>1740</v>
      </c>
      <c r="K2030" s="8">
        <v>2935219</v>
      </c>
    </row>
    <row r="2031" spans="1:11" x14ac:dyDescent="0.2">
      <c r="A2031" s="5" t="s">
        <v>335</v>
      </c>
      <c r="J2031" s="8">
        <v>2935219</v>
      </c>
      <c r="K2031" s="8">
        <v>2935219</v>
      </c>
    </row>
    <row r="2034" spans="1:11" x14ac:dyDescent="0.2">
      <c r="A2034" s="5" t="s">
        <v>336</v>
      </c>
      <c r="D2034" s="4" t="s">
        <v>308</v>
      </c>
      <c r="E2034" s="5" t="s">
        <v>319</v>
      </c>
    </row>
    <row r="2035" spans="1:11" x14ac:dyDescent="0.2">
      <c r="A2035" s="1" t="s">
        <v>107</v>
      </c>
      <c r="B2035" s="1" t="s">
        <v>108</v>
      </c>
      <c r="D2035" s="278" t="s">
        <v>277</v>
      </c>
      <c r="E2035" s="1" t="s">
        <v>84</v>
      </c>
      <c r="F2035" s="268" t="s">
        <v>278</v>
      </c>
      <c r="G2035" s="1" t="s">
        <v>201</v>
      </c>
      <c r="H2035" s="1" t="s">
        <v>267</v>
      </c>
      <c r="J2035" s="268" t="s">
        <v>279</v>
      </c>
      <c r="K2035" s="268" t="s">
        <v>280</v>
      </c>
    </row>
    <row r="2038" spans="1:11" x14ac:dyDescent="0.2">
      <c r="A2038" s="2" t="s">
        <v>15</v>
      </c>
      <c r="B2038" s="2" t="s">
        <v>16</v>
      </c>
      <c r="E2038" s="2" t="s">
        <v>320</v>
      </c>
      <c r="F2038" s="7">
        <v>1833</v>
      </c>
      <c r="H2038" s="2" t="s">
        <v>1370</v>
      </c>
      <c r="J2038" s="8">
        <v>200000</v>
      </c>
    </row>
    <row r="2039" spans="1:11" x14ac:dyDescent="0.2">
      <c r="A2039" s="2" t="s">
        <v>281</v>
      </c>
      <c r="B2039" s="2" t="s">
        <v>137</v>
      </c>
      <c r="F2039" s="7">
        <v>1833</v>
      </c>
      <c r="H2039" s="2" t="s">
        <v>1370</v>
      </c>
      <c r="K2039" s="8">
        <v>200000</v>
      </c>
    </row>
    <row r="2040" spans="1:11" x14ac:dyDescent="0.2">
      <c r="A2040" s="5" t="s">
        <v>337</v>
      </c>
      <c r="J2040" s="8">
        <v>200000</v>
      </c>
      <c r="K2040" s="8">
        <v>200000</v>
      </c>
    </row>
    <row r="2043" spans="1:11" x14ac:dyDescent="0.2">
      <c r="A2043" s="5" t="s">
        <v>338</v>
      </c>
      <c r="D2043" s="4" t="s">
        <v>308</v>
      </c>
      <c r="E2043" s="5" t="s">
        <v>319</v>
      </c>
    </row>
    <row r="2044" spans="1:11" x14ac:dyDescent="0.2">
      <c r="A2044" s="1" t="s">
        <v>107</v>
      </c>
      <c r="B2044" s="1" t="s">
        <v>108</v>
      </c>
      <c r="D2044" s="278" t="s">
        <v>277</v>
      </c>
      <c r="E2044" s="1" t="s">
        <v>84</v>
      </c>
      <c r="F2044" s="268" t="s">
        <v>278</v>
      </c>
      <c r="G2044" s="1" t="s">
        <v>201</v>
      </c>
      <c r="H2044" s="1" t="s">
        <v>267</v>
      </c>
      <c r="J2044" s="268" t="s">
        <v>279</v>
      </c>
      <c r="K2044" s="268" t="s">
        <v>280</v>
      </c>
    </row>
    <row r="2047" spans="1:11" x14ac:dyDescent="0.2">
      <c r="A2047" s="2" t="s">
        <v>397</v>
      </c>
      <c r="B2047" s="2" t="s">
        <v>74</v>
      </c>
      <c r="D2047" s="2" t="s">
        <v>203</v>
      </c>
      <c r="H2047" s="2" t="s">
        <v>1550</v>
      </c>
      <c r="J2047" s="8">
        <v>91688</v>
      </c>
    </row>
    <row r="2048" spans="1:11" x14ac:dyDescent="0.2">
      <c r="A2048" s="2" t="s">
        <v>394</v>
      </c>
      <c r="B2048" s="2" t="s">
        <v>119</v>
      </c>
      <c r="D2048" s="2" t="s">
        <v>203</v>
      </c>
      <c r="H2048" s="2" t="s">
        <v>1551</v>
      </c>
      <c r="J2048" s="8">
        <v>53690</v>
      </c>
    </row>
    <row r="2049" spans="1:11" x14ac:dyDescent="0.2">
      <c r="A2049" s="2" t="s">
        <v>403</v>
      </c>
      <c r="B2049" s="2" t="s">
        <v>75</v>
      </c>
      <c r="D2049" s="2" t="s">
        <v>203</v>
      </c>
      <c r="H2049" s="2" t="s">
        <v>1552</v>
      </c>
      <c r="J2049" s="8">
        <v>50000</v>
      </c>
    </row>
    <row r="2050" spans="1:11" x14ac:dyDescent="0.2">
      <c r="A2050" s="2" t="s">
        <v>403</v>
      </c>
      <c r="B2050" s="2" t="s">
        <v>75</v>
      </c>
      <c r="D2050" s="2" t="s">
        <v>203</v>
      </c>
      <c r="H2050" s="2" t="s">
        <v>1553</v>
      </c>
      <c r="J2050" s="8">
        <v>80000</v>
      </c>
    </row>
    <row r="2051" spans="1:11" x14ac:dyDescent="0.2">
      <c r="A2051" s="2" t="s">
        <v>403</v>
      </c>
      <c r="B2051" s="2" t="s">
        <v>75</v>
      </c>
      <c r="D2051" s="2" t="s">
        <v>203</v>
      </c>
      <c r="H2051" s="2" t="s">
        <v>1554</v>
      </c>
      <c r="J2051" s="8">
        <v>4790</v>
      </c>
    </row>
    <row r="2052" spans="1:11" x14ac:dyDescent="0.2">
      <c r="A2052" s="2" t="s">
        <v>403</v>
      </c>
      <c r="B2052" s="2" t="s">
        <v>75</v>
      </c>
      <c r="D2052" s="2" t="s">
        <v>203</v>
      </c>
      <c r="H2052" s="2" t="s">
        <v>1555</v>
      </c>
      <c r="J2052" s="8">
        <v>315292</v>
      </c>
    </row>
    <row r="2053" spans="1:11" x14ac:dyDescent="0.2">
      <c r="A2053" s="2" t="s">
        <v>281</v>
      </c>
      <c r="B2053" s="2" t="s">
        <v>137</v>
      </c>
      <c r="H2053" s="2" t="s">
        <v>1556</v>
      </c>
      <c r="J2053" s="8">
        <v>176690</v>
      </c>
    </row>
    <row r="2054" spans="1:11" x14ac:dyDescent="0.2">
      <c r="A2054" s="2" t="s">
        <v>15</v>
      </c>
      <c r="B2054" s="2" t="s">
        <v>16</v>
      </c>
      <c r="E2054" s="2" t="s">
        <v>320</v>
      </c>
      <c r="F2054" s="7">
        <v>1697</v>
      </c>
      <c r="H2054" s="2" t="s">
        <v>1149</v>
      </c>
      <c r="K2054" s="8">
        <v>772150</v>
      </c>
    </row>
    <row r="2055" spans="1:11" x14ac:dyDescent="0.2">
      <c r="A2055" s="5" t="s">
        <v>340</v>
      </c>
      <c r="J2055" s="8">
        <v>772150</v>
      </c>
      <c r="K2055" s="8">
        <v>772150</v>
      </c>
    </row>
    <row r="2058" spans="1:11" x14ac:dyDescent="0.2">
      <c r="A2058" s="5" t="s">
        <v>341</v>
      </c>
      <c r="D2058" s="4" t="s">
        <v>308</v>
      </c>
      <c r="E2058" s="5" t="s">
        <v>342</v>
      </c>
    </row>
    <row r="2059" spans="1:11" x14ac:dyDescent="0.2">
      <c r="A2059" s="1" t="s">
        <v>107</v>
      </c>
      <c r="B2059" s="1" t="s">
        <v>108</v>
      </c>
      <c r="D2059" s="278" t="s">
        <v>277</v>
      </c>
      <c r="E2059" s="1" t="s">
        <v>84</v>
      </c>
      <c r="F2059" s="268" t="s">
        <v>278</v>
      </c>
      <c r="G2059" s="1" t="s">
        <v>201</v>
      </c>
      <c r="H2059" s="1" t="s">
        <v>267</v>
      </c>
      <c r="J2059" s="268" t="s">
        <v>279</v>
      </c>
      <c r="K2059" s="268" t="s">
        <v>280</v>
      </c>
    </row>
    <row r="2062" spans="1:11" x14ac:dyDescent="0.2">
      <c r="A2062" s="2" t="s">
        <v>39</v>
      </c>
      <c r="B2062" s="2" t="s">
        <v>40</v>
      </c>
      <c r="E2062" s="2" t="s">
        <v>320</v>
      </c>
      <c r="F2062" s="7">
        <v>31032018</v>
      </c>
      <c r="H2062" s="2" t="s">
        <v>1557</v>
      </c>
      <c r="J2062" s="8">
        <v>2293806</v>
      </c>
    </row>
    <row r="2063" spans="1:11" x14ac:dyDescent="0.2">
      <c r="A2063" s="2" t="s">
        <v>1194</v>
      </c>
      <c r="B2063" s="2" t="s">
        <v>1141</v>
      </c>
      <c r="D2063" s="2" t="s">
        <v>203</v>
      </c>
      <c r="H2063" s="2" t="s">
        <v>1558</v>
      </c>
      <c r="J2063" s="8">
        <v>13775809</v>
      </c>
    </row>
    <row r="2064" spans="1:11" x14ac:dyDescent="0.2">
      <c r="A2064" s="2" t="s">
        <v>1194</v>
      </c>
      <c r="B2064" s="2" t="s">
        <v>1141</v>
      </c>
      <c r="D2064" s="2" t="s">
        <v>203</v>
      </c>
      <c r="H2064" s="2" t="s">
        <v>1559</v>
      </c>
      <c r="J2064" s="8">
        <v>1252346</v>
      </c>
    </row>
    <row r="2065" spans="1:11" x14ac:dyDescent="0.2">
      <c r="A2065" s="2" t="s">
        <v>281</v>
      </c>
      <c r="B2065" s="2" t="s">
        <v>137</v>
      </c>
      <c r="F2065" s="7">
        <v>1834</v>
      </c>
      <c r="H2065" s="2" t="s">
        <v>1560</v>
      </c>
      <c r="K2065" s="8">
        <v>16248759</v>
      </c>
    </row>
    <row r="2066" spans="1:11" x14ac:dyDescent="0.2">
      <c r="A2066" s="2" t="s">
        <v>15</v>
      </c>
      <c r="B2066" s="2" t="s">
        <v>16</v>
      </c>
      <c r="E2066" s="2" t="s">
        <v>320</v>
      </c>
      <c r="F2066" s="7">
        <v>1802</v>
      </c>
      <c r="H2066" s="2" t="s">
        <v>1561</v>
      </c>
      <c r="K2066" s="8">
        <v>1073202</v>
      </c>
    </row>
    <row r="2067" spans="1:11" x14ac:dyDescent="0.2">
      <c r="A2067" s="5" t="s">
        <v>343</v>
      </c>
      <c r="J2067" s="8">
        <v>17321961</v>
      </c>
      <c r="K2067" s="8">
        <v>17321961</v>
      </c>
    </row>
    <row r="2070" spans="1:11" x14ac:dyDescent="0.2">
      <c r="A2070" s="5" t="s">
        <v>346</v>
      </c>
      <c r="D2070" s="4" t="s">
        <v>308</v>
      </c>
      <c r="E2070" s="5" t="s">
        <v>342</v>
      </c>
    </row>
    <row r="2071" spans="1:11" x14ac:dyDescent="0.2">
      <c r="A2071" s="1" t="s">
        <v>107</v>
      </c>
      <c r="B2071" s="1" t="s">
        <v>108</v>
      </c>
      <c r="D2071" s="278" t="s">
        <v>277</v>
      </c>
      <c r="E2071" s="1" t="s">
        <v>84</v>
      </c>
      <c r="F2071" s="268" t="s">
        <v>278</v>
      </c>
      <c r="G2071" s="1" t="s">
        <v>201</v>
      </c>
      <c r="H2071" s="1" t="s">
        <v>267</v>
      </c>
      <c r="J2071" s="268" t="s">
        <v>279</v>
      </c>
      <c r="K2071" s="268" t="s">
        <v>280</v>
      </c>
    </row>
    <row r="2074" spans="1:11" x14ac:dyDescent="0.2">
      <c r="A2074" s="2" t="s">
        <v>35</v>
      </c>
      <c r="B2074" s="2" t="s">
        <v>36</v>
      </c>
      <c r="E2074" s="2" t="s">
        <v>310</v>
      </c>
      <c r="F2074" s="7">
        <v>234</v>
      </c>
      <c r="H2074" s="2" t="s">
        <v>1562</v>
      </c>
      <c r="J2074" s="8">
        <v>1785000</v>
      </c>
    </row>
    <row r="2075" spans="1:11" x14ac:dyDescent="0.2">
      <c r="A2075" s="2" t="s">
        <v>281</v>
      </c>
      <c r="B2075" s="2" t="s">
        <v>137</v>
      </c>
      <c r="F2075" s="7">
        <v>1837</v>
      </c>
      <c r="H2075" s="2" t="s">
        <v>1562</v>
      </c>
      <c r="K2075" s="8">
        <v>1785000</v>
      </c>
    </row>
    <row r="2076" spans="1:11" x14ac:dyDescent="0.2">
      <c r="A2076" s="5" t="s">
        <v>348</v>
      </c>
      <c r="J2076" s="8">
        <v>1785000</v>
      </c>
      <c r="K2076" s="8">
        <v>1785000</v>
      </c>
    </row>
    <row r="2079" spans="1:11" x14ac:dyDescent="0.2">
      <c r="A2079" s="5" t="s">
        <v>349</v>
      </c>
      <c r="D2079" s="4" t="s">
        <v>308</v>
      </c>
      <c r="E2079" s="5" t="s">
        <v>342</v>
      </c>
    </row>
    <row r="2080" spans="1:11" x14ac:dyDescent="0.2">
      <c r="A2080" s="1" t="s">
        <v>107</v>
      </c>
      <c r="B2080" s="1" t="s">
        <v>108</v>
      </c>
      <c r="D2080" s="278" t="s">
        <v>277</v>
      </c>
      <c r="E2080" s="1" t="s">
        <v>84</v>
      </c>
      <c r="F2080" s="268" t="s">
        <v>278</v>
      </c>
      <c r="G2080" s="1" t="s">
        <v>201</v>
      </c>
      <c r="H2080" s="1" t="s">
        <v>267</v>
      </c>
      <c r="J2080" s="268" t="s">
        <v>279</v>
      </c>
      <c r="K2080" s="268" t="s">
        <v>280</v>
      </c>
    </row>
    <row r="2083" spans="1:11" x14ac:dyDescent="0.2">
      <c r="A2083" s="2" t="s">
        <v>35</v>
      </c>
      <c r="B2083" s="2" t="s">
        <v>36</v>
      </c>
      <c r="E2083" s="2" t="s">
        <v>310</v>
      </c>
      <c r="F2083" s="7">
        <v>235</v>
      </c>
      <c r="H2083" s="2" t="s">
        <v>1563</v>
      </c>
      <c r="J2083" s="8">
        <v>142800</v>
      </c>
    </row>
    <row r="2084" spans="1:11" x14ac:dyDescent="0.2">
      <c r="A2084" s="2" t="s">
        <v>281</v>
      </c>
      <c r="B2084" s="2" t="s">
        <v>137</v>
      </c>
      <c r="F2084" s="7">
        <v>1843</v>
      </c>
      <c r="H2084" s="2" t="s">
        <v>1563</v>
      </c>
      <c r="K2084" s="8">
        <v>142800</v>
      </c>
    </row>
    <row r="2085" spans="1:11" x14ac:dyDescent="0.2">
      <c r="A2085" s="5" t="s">
        <v>350</v>
      </c>
      <c r="J2085" s="8">
        <v>142800</v>
      </c>
      <c r="K2085" s="8">
        <v>142800</v>
      </c>
    </row>
    <row r="2088" spans="1:11" x14ac:dyDescent="0.2">
      <c r="A2088" s="5" t="s">
        <v>351</v>
      </c>
      <c r="D2088" s="4" t="s">
        <v>308</v>
      </c>
      <c r="E2088" s="5" t="s">
        <v>342</v>
      </c>
    </row>
    <row r="2089" spans="1:11" x14ac:dyDescent="0.2">
      <c r="A2089" s="1" t="s">
        <v>107</v>
      </c>
      <c r="B2089" s="1" t="s">
        <v>108</v>
      </c>
      <c r="D2089" s="278" t="s">
        <v>277</v>
      </c>
      <c r="E2089" s="1" t="s">
        <v>84</v>
      </c>
      <c r="F2089" s="268" t="s">
        <v>278</v>
      </c>
      <c r="G2089" s="1" t="s">
        <v>201</v>
      </c>
      <c r="H2089" s="1" t="s">
        <v>267</v>
      </c>
      <c r="J2089" s="268" t="s">
        <v>279</v>
      </c>
      <c r="K2089" s="268" t="s">
        <v>280</v>
      </c>
    </row>
    <row r="2092" spans="1:11" x14ac:dyDescent="0.2">
      <c r="A2092" s="2" t="s">
        <v>35</v>
      </c>
      <c r="B2092" s="2" t="s">
        <v>36</v>
      </c>
      <c r="E2092" s="2" t="s">
        <v>310</v>
      </c>
      <c r="F2092" s="7">
        <v>1415</v>
      </c>
      <c r="H2092" s="2" t="s">
        <v>1564</v>
      </c>
      <c r="J2092" s="8">
        <v>162435</v>
      </c>
    </row>
    <row r="2093" spans="1:11" x14ac:dyDescent="0.2">
      <c r="A2093" s="2" t="s">
        <v>281</v>
      </c>
      <c r="B2093" s="2" t="s">
        <v>137</v>
      </c>
      <c r="F2093" s="7">
        <v>1844</v>
      </c>
      <c r="H2093" s="2" t="s">
        <v>1564</v>
      </c>
      <c r="K2093" s="8">
        <v>162435</v>
      </c>
    </row>
    <row r="2094" spans="1:11" x14ac:dyDescent="0.2">
      <c r="A2094" s="5" t="s">
        <v>352</v>
      </c>
      <c r="J2094" s="8">
        <v>162435</v>
      </c>
      <c r="K2094" s="8">
        <v>162435</v>
      </c>
    </row>
    <row r="2097" spans="1:11" x14ac:dyDescent="0.2">
      <c r="A2097" s="5" t="s">
        <v>353</v>
      </c>
      <c r="D2097" s="4" t="s">
        <v>308</v>
      </c>
      <c r="E2097" s="5" t="s">
        <v>342</v>
      </c>
    </row>
    <row r="2098" spans="1:11" x14ac:dyDescent="0.2">
      <c r="A2098" s="1" t="s">
        <v>107</v>
      </c>
      <c r="B2098" s="1" t="s">
        <v>108</v>
      </c>
      <c r="D2098" s="278" t="s">
        <v>277</v>
      </c>
      <c r="E2098" s="1" t="s">
        <v>84</v>
      </c>
      <c r="F2098" s="268" t="s">
        <v>278</v>
      </c>
      <c r="G2098" s="1" t="s">
        <v>201</v>
      </c>
      <c r="H2098" s="1" t="s">
        <v>267</v>
      </c>
      <c r="J2098" s="268" t="s">
        <v>279</v>
      </c>
      <c r="K2098" s="268" t="s">
        <v>280</v>
      </c>
    </row>
    <row r="2101" spans="1:11" x14ac:dyDescent="0.2">
      <c r="A2101" s="2" t="s">
        <v>37</v>
      </c>
      <c r="B2101" s="2" t="s">
        <v>38</v>
      </c>
      <c r="E2101" s="2" t="s">
        <v>376</v>
      </c>
      <c r="F2101" s="7">
        <v>96</v>
      </c>
      <c r="H2101" s="2" t="s">
        <v>1374</v>
      </c>
      <c r="J2101" s="8">
        <v>50000</v>
      </c>
    </row>
    <row r="2102" spans="1:11" x14ac:dyDescent="0.2">
      <c r="A2102" s="2" t="s">
        <v>281</v>
      </c>
      <c r="B2102" s="2" t="s">
        <v>137</v>
      </c>
      <c r="F2102" s="7">
        <v>1845</v>
      </c>
      <c r="H2102" s="2" t="s">
        <v>1374</v>
      </c>
      <c r="K2102" s="8">
        <v>50000</v>
      </c>
    </row>
    <row r="2103" spans="1:11" x14ac:dyDescent="0.2">
      <c r="A2103" s="5" t="s">
        <v>354</v>
      </c>
      <c r="J2103" s="8">
        <v>50000</v>
      </c>
      <c r="K2103" s="8">
        <v>50000</v>
      </c>
    </row>
    <row r="2106" spans="1:11" x14ac:dyDescent="0.2">
      <c r="A2106" s="5" t="s">
        <v>355</v>
      </c>
      <c r="D2106" s="4" t="s">
        <v>308</v>
      </c>
      <c r="E2106" s="5" t="s">
        <v>342</v>
      </c>
    </row>
    <row r="2107" spans="1:11" x14ac:dyDescent="0.2">
      <c r="A2107" s="1" t="s">
        <v>107</v>
      </c>
      <c r="B2107" s="1" t="s">
        <v>108</v>
      </c>
      <c r="D2107" s="278" t="s">
        <v>277</v>
      </c>
      <c r="E2107" s="1" t="s">
        <v>84</v>
      </c>
      <c r="F2107" s="268" t="s">
        <v>278</v>
      </c>
      <c r="G2107" s="1" t="s">
        <v>201</v>
      </c>
      <c r="H2107" s="1" t="s">
        <v>267</v>
      </c>
      <c r="J2107" s="268" t="s">
        <v>279</v>
      </c>
      <c r="K2107" s="268" t="s">
        <v>280</v>
      </c>
    </row>
    <row r="2110" spans="1:11" x14ac:dyDescent="0.2">
      <c r="A2110" s="2" t="s">
        <v>35</v>
      </c>
      <c r="B2110" s="2" t="s">
        <v>36</v>
      </c>
      <c r="E2110" s="2" t="s">
        <v>310</v>
      </c>
      <c r="F2110" s="7">
        <v>208</v>
      </c>
      <c r="H2110" s="2" t="s">
        <v>1565</v>
      </c>
      <c r="J2110" s="8">
        <v>1494402</v>
      </c>
    </row>
    <row r="2111" spans="1:11" x14ac:dyDescent="0.2">
      <c r="A2111" s="2" t="s">
        <v>281</v>
      </c>
      <c r="B2111" s="2" t="s">
        <v>137</v>
      </c>
      <c r="F2111" s="7">
        <v>1846</v>
      </c>
      <c r="H2111" s="2" t="s">
        <v>1565</v>
      </c>
      <c r="K2111" s="8">
        <v>1494402</v>
      </c>
    </row>
    <row r="2112" spans="1:11" x14ac:dyDescent="0.2">
      <c r="A2112" s="5" t="s">
        <v>356</v>
      </c>
      <c r="J2112" s="8">
        <v>1494402</v>
      </c>
      <c r="K2112" s="8">
        <v>1494402</v>
      </c>
    </row>
    <row r="2115" spans="1:11" x14ac:dyDescent="0.2">
      <c r="A2115" s="5" t="s">
        <v>357</v>
      </c>
      <c r="D2115" s="4" t="s">
        <v>308</v>
      </c>
      <c r="E2115" s="5" t="s">
        <v>342</v>
      </c>
    </row>
    <row r="2116" spans="1:11" x14ac:dyDescent="0.2">
      <c r="A2116" s="1" t="s">
        <v>107</v>
      </c>
      <c r="B2116" s="1" t="s">
        <v>108</v>
      </c>
      <c r="D2116" s="278" t="s">
        <v>277</v>
      </c>
      <c r="E2116" s="1" t="s">
        <v>84</v>
      </c>
      <c r="F2116" s="268" t="s">
        <v>278</v>
      </c>
      <c r="G2116" s="1" t="s">
        <v>201</v>
      </c>
      <c r="H2116" s="1" t="s">
        <v>267</v>
      </c>
      <c r="J2116" s="268" t="s">
        <v>279</v>
      </c>
      <c r="K2116" s="268" t="s">
        <v>280</v>
      </c>
    </row>
    <row r="2119" spans="1:11" x14ac:dyDescent="0.2">
      <c r="A2119" s="2" t="s">
        <v>35</v>
      </c>
      <c r="B2119" s="2" t="s">
        <v>36</v>
      </c>
      <c r="E2119" s="2" t="s">
        <v>310</v>
      </c>
      <c r="F2119" s="7">
        <v>330</v>
      </c>
      <c r="H2119" s="2" t="s">
        <v>1566</v>
      </c>
      <c r="J2119" s="8">
        <v>90000</v>
      </c>
    </row>
    <row r="2120" spans="1:11" x14ac:dyDescent="0.2">
      <c r="A2120" s="2" t="s">
        <v>281</v>
      </c>
      <c r="B2120" s="2" t="s">
        <v>137</v>
      </c>
      <c r="F2120" s="7">
        <v>1847</v>
      </c>
      <c r="H2120" s="2" t="s">
        <v>1566</v>
      </c>
      <c r="K2120" s="8">
        <v>90000</v>
      </c>
    </row>
    <row r="2121" spans="1:11" x14ac:dyDescent="0.2">
      <c r="A2121" s="5" t="s">
        <v>358</v>
      </c>
      <c r="J2121" s="8">
        <v>90000</v>
      </c>
      <c r="K2121" s="8">
        <v>90000</v>
      </c>
    </row>
    <row r="2124" spans="1:11" x14ac:dyDescent="0.2">
      <c r="A2124" s="5" t="s">
        <v>359</v>
      </c>
      <c r="D2124" s="4" t="s">
        <v>308</v>
      </c>
      <c r="E2124" s="5" t="s">
        <v>342</v>
      </c>
    </row>
    <row r="2125" spans="1:11" x14ac:dyDescent="0.2">
      <c r="A2125" s="1" t="s">
        <v>107</v>
      </c>
      <c r="B2125" s="1" t="s">
        <v>108</v>
      </c>
      <c r="D2125" s="278" t="s">
        <v>277</v>
      </c>
      <c r="E2125" s="1" t="s">
        <v>84</v>
      </c>
      <c r="F2125" s="268" t="s">
        <v>278</v>
      </c>
      <c r="G2125" s="1" t="s">
        <v>201</v>
      </c>
      <c r="H2125" s="1" t="s">
        <v>267</v>
      </c>
      <c r="J2125" s="268" t="s">
        <v>279</v>
      </c>
      <c r="K2125" s="268" t="s">
        <v>280</v>
      </c>
    </row>
    <row r="2128" spans="1:11" x14ac:dyDescent="0.2">
      <c r="A2128" s="2" t="s">
        <v>35</v>
      </c>
      <c r="B2128" s="2" t="s">
        <v>36</v>
      </c>
      <c r="E2128" s="2" t="s">
        <v>310</v>
      </c>
      <c r="F2128" s="7">
        <v>261</v>
      </c>
      <c r="H2128" s="2" t="s">
        <v>1567</v>
      </c>
      <c r="J2128" s="8">
        <v>1071000</v>
      </c>
    </row>
    <row r="2129" spans="1:11" x14ac:dyDescent="0.2">
      <c r="A2129" s="2" t="s">
        <v>281</v>
      </c>
      <c r="B2129" s="2" t="s">
        <v>137</v>
      </c>
      <c r="F2129" s="7">
        <v>1850</v>
      </c>
      <c r="H2129" s="2" t="s">
        <v>1567</v>
      </c>
      <c r="K2129" s="8">
        <v>1071000</v>
      </c>
    </row>
    <row r="2130" spans="1:11" x14ac:dyDescent="0.2">
      <c r="A2130" s="5" t="s">
        <v>360</v>
      </c>
      <c r="J2130" s="8">
        <v>1071000</v>
      </c>
      <c r="K2130" s="8">
        <v>1071000</v>
      </c>
    </row>
    <row r="2133" spans="1:11" x14ac:dyDescent="0.2">
      <c r="A2133" s="5" t="s">
        <v>344</v>
      </c>
      <c r="D2133" s="4" t="s">
        <v>308</v>
      </c>
      <c r="E2133" s="5" t="s">
        <v>347</v>
      </c>
    </row>
    <row r="2134" spans="1:11" x14ac:dyDescent="0.2">
      <c r="A2134" s="1" t="s">
        <v>107</v>
      </c>
      <c r="B2134" s="1" t="s">
        <v>108</v>
      </c>
      <c r="D2134" s="278" t="s">
        <v>277</v>
      </c>
      <c r="E2134" s="1" t="s">
        <v>84</v>
      </c>
      <c r="F2134" s="268" t="s">
        <v>278</v>
      </c>
      <c r="G2134" s="1" t="s">
        <v>201</v>
      </c>
      <c r="H2134" s="1" t="s">
        <v>267</v>
      </c>
      <c r="J2134" s="268" t="s">
        <v>279</v>
      </c>
      <c r="K2134" s="268" t="s">
        <v>280</v>
      </c>
    </row>
    <row r="2137" spans="1:11" x14ac:dyDescent="0.2">
      <c r="A2137" s="2" t="s">
        <v>39</v>
      </c>
      <c r="B2137" s="2" t="s">
        <v>40</v>
      </c>
      <c r="E2137" s="2" t="s">
        <v>320</v>
      </c>
      <c r="F2137" s="7">
        <v>31032018</v>
      </c>
      <c r="H2137" s="2" t="s">
        <v>1568</v>
      </c>
      <c r="J2137" s="8">
        <v>28370</v>
      </c>
    </row>
    <row r="2138" spans="1:11" x14ac:dyDescent="0.2">
      <c r="A2138" s="2" t="s">
        <v>1194</v>
      </c>
      <c r="B2138" s="2" t="s">
        <v>1141</v>
      </c>
      <c r="D2138" s="2" t="s">
        <v>203</v>
      </c>
      <c r="H2138" s="2" t="s">
        <v>1568</v>
      </c>
      <c r="J2138" s="8">
        <v>411262</v>
      </c>
    </row>
    <row r="2139" spans="1:11" x14ac:dyDescent="0.2">
      <c r="A2139" s="2" t="s">
        <v>281</v>
      </c>
      <c r="B2139" s="2" t="s">
        <v>137</v>
      </c>
      <c r="F2139" s="7">
        <v>1835</v>
      </c>
      <c r="H2139" s="2" t="s">
        <v>1568</v>
      </c>
      <c r="K2139" s="8">
        <v>439632</v>
      </c>
    </row>
    <row r="2140" spans="1:11" x14ac:dyDescent="0.2">
      <c r="A2140" s="5" t="s">
        <v>345</v>
      </c>
      <c r="J2140" s="8">
        <v>439632</v>
      </c>
      <c r="K2140" s="8">
        <v>439632</v>
      </c>
    </row>
    <row r="2143" spans="1:11" x14ac:dyDescent="0.2">
      <c r="A2143" s="5" t="s">
        <v>361</v>
      </c>
      <c r="D2143" s="4" t="s">
        <v>308</v>
      </c>
      <c r="E2143" s="5" t="s">
        <v>347</v>
      </c>
    </row>
    <row r="2144" spans="1:11" x14ac:dyDescent="0.2">
      <c r="A2144" s="1" t="s">
        <v>107</v>
      </c>
      <c r="B2144" s="1" t="s">
        <v>108</v>
      </c>
      <c r="D2144" s="278" t="s">
        <v>277</v>
      </c>
      <c r="E2144" s="1" t="s">
        <v>84</v>
      </c>
      <c r="F2144" s="268" t="s">
        <v>278</v>
      </c>
      <c r="G2144" s="1" t="s">
        <v>201</v>
      </c>
      <c r="H2144" s="1" t="s">
        <v>267</v>
      </c>
      <c r="J2144" s="268" t="s">
        <v>279</v>
      </c>
      <c r="K2144" s="268" t="s">
        <v>280</v>
      </c>
    </row>
    <row r="2147" spans="1:11" x14ac:dyDescent="0.2">
      <c r="A2147" s="2" t="s">
        <v>35</v>
      </c>
      <c r="B2147" s="2" t="s">
        <v>36</v>
      </c>
      <c r="E2147" s="2" t="s">
        <v>310</v>
      </c>
      <c r="F2147" s="7">
        <v>41242405</v>
      </c>
      <c r="H2147" s="2" t="s">
        <v>1569</v>
      </c>
      <c r="J2147" s="8">
        <v>13987</v>
      </c>
    </row>
    <row r="2148" spans="1:11" x14ac:dyDescent="0.2">
      <c r="A2148" s="2" t="s">
        <v>281</v>
      </c>
      <c r="B2148" s="2" t="s">
        <v>137</v>
      </c>
      <c r="F2148" s="7">
        <v>1852</v>
      </c>
      <c r="H2148" s="2" t="s">
        <v>1569</v>
      </c>
      <c r="K2148" s="8">
        <v>13987</v>
      </c>
    </row>
    <row r="2149" spans="1:11" x14ac:dyDescent="0.2">
      <c r="A2149" s="5" t="s">
        <v>362</v>
      </c>
      <c r="J2149" s="8">
        <v>13987</v>
      </c>
      <c r="K2149" s="8">
        <v>13987</v>
      </c>
    </row>
    <row r="2152" spans="1:11" x14ac:dyDescent="0.2">
      <c r="A2152" s="5" t="s">
        <v>363</v>
      </c>
      <c r="D2152" s="4" t="s">
        <v>308</v>
      </c>
      <c r="E2152" s="5" t="s">
        <v>347</v>
      </c>
    </row>
    <row r="2153" spans="1:11" x14ac:dyDescent="0.2">
      <c r="A2153" s="1" t="s">
        <v>107</v>
      </c>
      <c r="B2153" s="1" t="s">
        <v>108</v>
      </c>
      <c r="D2153" s="278" t="s">
        <v>277</v>
      </c>
      <c r="E2153" s="1" t="s">
        <v>84</v>
      </c>
      <c r="F2153" s="268" t="s">
        <v>278</v>
      </c>
      <c r="G2153" s="1" t="s">
        <v>201</v>
      </c>
      <c r="H2153" s="1" t="s">
        <v>267</v>
      </c>
      <c r="J2153" s="268" t="s">
        <v>279</v>
      </c>
      <c r="K2153" s="268" t="s">
        <v>280</v>
      </c>
    </row>
    <row r="2156" spans="1:11" x14ac:dyDescent="0.2">
      <c r="A2156" s="2" t="s">
        <v>522</v>
      </c>
      <c r="B2156" s="2" t="s">
        <v>70</v>
      </c>
      <c r="D2156" s="2" t="s">
        <v>203</v>
      </c>
      <c r="H2156" s="2" t="s">
        <v>1570</v>
      </c>
      <c r="J2156" s="8">
        <v>13099</v>
      </c>
    </row>
    <row r="2157" spans="1:11" x14ac:dyDescent="0.2">
      <c r="A2157" s="2" t="s">
        <v>281</v>
      </c>
      <c r="B2157" s="2" t="s">
        <v>137</v>
      </c>
      <c r="F2157" s="7">
        <v>1853</v>
      </c>
      <c r="H2157" s="2" t="s">
        <v>1570</v>
      </c>
      <c r="K2157" s="8">
        <v>13099</v>
      </c>
    </row>
    <row r="2158" spans="1:11" x14ac:dyDescent="0.2">
      <c r="A2158" s="5" t="s">
        <v>364</v>
      </c>
      <c r="J2158" s="8">
        <v>13099</v>
      </c>
      <c r="K2158" s="8">
        <v>13099</v>
      </c>
    </row>
    <row r="2161" spans="1:11" x14ac:dyDescent="0.2">
      <c r="A2161" s="5" t="s">
        <v>365</v>
      </c>
      <c r="D2161" s="4" t="s">
        <v>308</v>
      </c>
      <c r="E2161" s="5" t="s">
        <v>347</v>
      </c>
    </row>
    <row r="2162" spans="1:11" x14ac:dyDescent="0.2">
      <c r="A2162" s="1" t="s">
        <v>107</v>
      </c>
      <c r="B2162" s="1" t="s">
        <v>108</v>
      </c>
      <c r="D2162" s="278" t="s">
        <v>277</v>
      </c>
      <c r="E2162" s="1" t="s">
        <v>84</v>
      </c>
      <c r="F2162" s="268" t="s">
        <v>278</v>
      </c>
      <c r="G2162" s="1" t="s">
        <v>201</v>
      </c>
      <c r="H2162" s="1" t="s">
        <v>267</v>
      </c>
      <c r="J2162" s="268" t="s">
        <v>279</v>
      </c>
      <c r="K2162" s="268" t="s">
        <v>280</v>
      </c>
    </row>
    <row r="2165" spans="1:11" x14ac:dyDescent="0.2">
      <c r="A2165" s="2" t="s">
        <v>522</v>
      </c>
      <c r="B2165" s="2" t="s">
        <v>70</v>
      </c>
      <c r="D2165" s="2" t="s">
        <v>203</v>
      </c>
      <c r="H2165" s="2" t="s">
        <v>1571</v>
      </c>
      <c r="J2165" s="8">
        <v>15990</v>
      </c>
    </row>
    <row r="2166" spans="1:11" x14ac:dyDescent="0.2">
      <c r="A2166" s="2" t="s">
        <v>281</v>
      </c>
      <c r="B2166" s="2" t="s">
        <v>137</v>
      </c>
      <c r="F2166" s="7">
        <v>1854</v>
      </c>
      <c r="H2166" s="2" t="s">
        <v>1571</v>
      </c>
      <c r="K2166" s="8">
        <v>15990</v>
      </c>
    </row>
    <row r="2167" spans="1:11" x14ac:dyDescent="0.2">
      <c r="A2167" s="5" t="s">
        <v>366</v>
      </c>
      <c r="J2167" s="8">
        <v>15990</v>
      </c>
      <c r="K2167" s="8">
        <v>15990</v>
      </c>
    </row>
    <row r="2170" spans="1:11" x14ac:dyDescent="0.2">
      <c r="A2170" s="5" t="s">
        <v>384</v>
      </c>
      <c r="D2170" s="4" t="s">
        <v>308</v>
      </c>
      <c r="E2170" s="5" t="s">
        <v>347</v>
      </c>
    </row>
    <row r="2171" spans="1:11" x14ac:dyDescent="0.2">
      <c r="A2171" s="1" t="s">
        <v>107</v>
      </c>
      <c r="B2171" s="1" t="s">
        <v>108</v>
      </c>
      <c r="D2171" s="278" t="s">
        <v>277</v>
      </c>
      <c r="E2171" s="1" t="s">
        <v>84</v>
      </c>
      <c r="F2171" s="268" t="s">
        <v>278</v>
      </c>
      <c r="G2171" s="1" t="s">
        <v>201</v>
      </c>
      <c r="H2171" s="1" t="s">
        <v>267</v>
      </c>
      <c r="J2171" s="268" t="s">
        <v>279</v>
      </c>
      <c r="K2171" s="268" t="s">
        <v>280</v>
      </c>
    </row>
    <row r="2174" spans="1:11" x14ac:dyDescent="0.2">
      <c r="A2174" s="2" t="s">
        <v>35</v>
      </c>
      <c r="B2174" s="2" t="s">
        <v>36</v>
      </c>
      <c r="E2174" s="2" t="s">
        <v>310</v>
      </c>
      <c r="F2174" s="7">
        <v>41242406</v>
      </c>
      <c r="H2174" s="2" t="s">
        <v>1572</v>
      </c>
      <c r="J2174" s="8">
        <v>13987</v>
      </c>
    </row>
    <row r="2175" spans="1:11" x14ac:dyDescent="0.2">
      <c r="A2175" s="2" t="s">
        <v>281</v>
      </c>
      <c r="B2175" s="2" t="s">
        <v>137</v>
      </c>
      <c r="F2175" s="7">
        <v>1855</v>
      </c>
      <c r="H2175" s="2" t="s">
        <v>1572</v>
      </c>
      <c r="K2175" s="8">
        <v>13987</v>
      </c>
    </row>
    <row r="2176" spans="1:11" x14ac:dyDescent="0.2">
      <c r="A2176" s="5" t="s">
        <v>386</v>
      </c>
      <c r="J2176" s="8">
        <v>13987</v>
      </c>
      <c r="K2176" s="8">
        <v>13987</v>
      </c>
    </row>
    <row r="2179" spans="1:11" x14ac:dyDescent="0.2">
      <c r="A2179" s="5" t="s">
        <v>387</v>
      </c>
      <c r="D2179" s="4" t="s">
        <v>308</v>
      </c>
      <c r="E2179" s="5" t="s">
        <v>347</v>
      </c>
    </row>
    <row r="2180" spans="1:11" x14ac:dyDescent="0.2">
      <c r="A2180" s="1" t="s">
        <v>107</v>
      </c>
      <c r="B2180" s="1" t="s">
        <v>108</v>
      </c>
      <c r="D2180" s="278" t="s">
        <v>277</v>
      </c>
      <c r="E2180" s="1" t="s">
        <v>84</v>
      </c>
      <c r="F2180" s="268" t="s">
        <v>278</v>
      </c>
      <c r="G2180" s="1" t="s">
        <v>201</v>
      </c>
      <c r="H2180" s="1" t="s">
        <v>267</v>
      </c>
      <c r="J2180" s="268" t="s">
        <v>279</v>
      </c>
      <c r="K2180" s="268" t="s">
        <v>280</v>
      </c>
    </row>
    <row r="2183" spans="1:11" x14ac:dyDescent="0.2">
      <c r="A2183" s="2" t="s">
        <v>35</v>
      </c>
      <c r="B2183" s="2" t="s">
        <v>36</v>
      </c>
      <c r="E2183" s="2" t="s">
        <v>310</v>
      </c>
      <c r="F2183" s="7">
        <v>41242407</v>
      </c>
      <c r="H2183" s="2" t="s">
        <v>1573</v>
      </c>
      <c r="J2183" s="8">
        <v>13987</v>
      </c>
    </row>
    <row r="2184" spans="1:11" x14ac:dyDescent="0.2">
      <c r="A2184" s="2" t="s">
        <v>281</v>
      </c>
      <c r="B2184" s="2" t="s">
        <v>137</v>
      </c>
      <c r="F2184" s="7">
        <v>1856</v>
      </c>
      <c r="H2184" s="2" t="s">
        <v>1573</v>
      </c>
      <c r="K2184" s="8">
        <v>13987</v>
      </c>
    </row>
    <row r="2185" spans="1:11" x14ac:dyDescent="0.2">
      <c r="A2185" s="5" t="s">
        <v>388</v>
      </c>
      <c r="J2185" s="8">
        <v>13987</v>
      </c>
      <c r="K2185" s="8">
        <v>13987</v>
      </c>
    </row>
    <row r="2188" spans="1:11" x14ac:dyDescent="0.2">
      <c r="A2188" s="5" t="s">
        <v>389</v>
      </c>
      <c r="D2188" s="4" t="s">
        <v>308</v>
      </c>
      <c r="E2188" s="5" t="s">
        <v>347</v>
      </c>
    </row>
    <row r="2189" spans="1:11" x14ac:dyDescent="0.2">
      <c r="A2189" s="1" t="s">
        <v>107</v>
      </c>
      <c r="B2189" s="1" t="s">
        <v>108</v>
      </c>
      <c r="D2189" s="278" t="s">
        <v>277</v>
      </c>
      <c r="E2189" s="1" t="s">
        <v>84</v>
      </c>
      <c r="F2189" s="268" t="s">
        <v>278</v>
      </c>
      <c r="G2189" s="1" t="s">
        <v>201</v>
      </c>
      <c r="H2189" s="1" t="s">
        <v>267</v>
      </c>
      <c r="J2189" s="268" t="s">
        <v>279</v>
      </c>
      <c r="K2189" s="268" t="s">
        <v>280</v>
      </c>
    </row>
    <row r="2192" spans="1:11" x14ac:dyDescent="0.2">
      <c r="A2192" s="2" t="s">
        <v>35</v>
      </c>
      <c r="B2192" s="2" t="s">
        <v>36</v>
      </c>
      <c r="E2192" s="2" t="s">
        <v>310</v>
      </c>
      <c r="F2192" s="7">
        <v>41242404</v>
      </c>
      <c r="H2192" s="2" t="s">
        <v>1574</v>
      </c>
      <c r="J2192" s="8">
        <v>13987</v>
      </c>
    </row>
    <row r="2193" spans="1:11" x14ac:dyDescent="0.2">
      <c r="A2193" s="2" t="s">
        <v>281</v>
      </c>
      <c r="B2193" s="2" t="s">
        <v>137</v>
      </c>
      <c r="F2193" s="7">
        <v>1857</v>
      </c>
      <c r="H2193" s="2" t="s">
        <v>1574</v>
      </c>
      <c r="K2193" s="8">
        <v>13987</v>
      </c>
    </row>
    <row r="2194" spans="1:11" x14ac:dyDescent="0.2">
      <c r="A2194" s="5" t="s">
        <v>390</v>
      </c>
      <c r="J2194" s="8">
        <v>13987</v>
      </c>
      <c r="K2194" s="8">
        <v>13987</v>
      </c>
    </row>
    <row r="2197" spans="1:11" x14ac:dyDescent="0.2">
      <c r="A2197" s="5" t="s">
        <v>391</v>
      </c>
      <c r="D2197" s="4" t="s">
        <v>308</v>
      </c>
      <c r="E2197" s="5" t="s">
        <v>347</v>
      </c>
    </row>
    <row r="2198" spans="1:11" x14ac:dyDescent="0.2">
      <c r="A2198" s="1" t="s">
        <v>107</v>
      </c>
      <c r="B2198" s="1" t="s">
        <v>108</v>
      </c>
      <c r="D2198" s="278" t="s">
        <v>277</v>
      </c>
      <c r="E2198" s="1" t="s">
        <v>84</v>
      </c>
      <c r="F2198" s="268" t="s">
        <v>278</v>
      </c>
      <c r="G2198" s="1" t="s">
        <v>201</v>
      </c>
      <c r="H2198" s="1" t="s">
        <v>267</v>
      </c>
      <c r="J2198" s="268" t="s">
        <v>279</v>
      </c>
      <c r="K2198" s="268" t="s">
        <v>280</v>
      </c>
    </row>
    <row r="2201" spans="1:11" x14ac:dyDescent="0.2">
      <c r="A2201" s="2" t="s">
        <v>35</v>
      </c>
      <c r="B2201" s="2" t="s">
        <v>36</v>
      </c>
      <c r="E2201" s="2" t="s">
        <v>310</v>
      </c>
      <c r="F2201" s="7">
        <v>41202461</v>
      </c>
      <c r="H2201" s="2" t="s">
        <v>1575</v>
      </c>
      <c r="J2201" s="8">
        <v>269240</v>
      </c>
    </row>
    <row r="2202" spans="1:11" x14ac:dyDescent="0.2">
      <c r="A2202" s="2" t="s">
        <v>281</v>
      </c>
      <c r="B2202" s="2" t="s">
        <v>137</v>
      </c>
      <c r="F2202" s="7">
        <v>1858</v>
      </c>
      <c r="H2202" s="2" t="s">
        <v>1575</v>
      </c>
      <c r="K2202" s="8">
        <v>269240</v>
      </c>
    </row>
    <row r="2203" spans="1:11" x14ac:dyDescent="0.2">
      <c r="A2203" s="5" t="s">
        <v>392</v>
      </c>
      <c r="J2203" s="8">
        <v>269240</v>
      </c>
      <c r="K2203" s="8">
        <v>269240</v>
      </c>
    </row>
    <row r="2206" spans="1:11" x14ac:dyDescent="0.2">
      <c r="A2206" s="5" t="s">
        <v>393</v>
      </c>
      <c r="D2206" s="4" t="s">
        <v>308</v>
      </c>
      <c r="E2206" s="5" t="s">
        <v>347</v>
      </c>
    </row>
    <row r="2207" spans="1:11" x14ac:dyDescent="0.2">
      <c r="A2207" s="1" t="s">
        <v>107</v>
      </c>
      <c r="B2207" s="1" t="s">
        <v>108</v>
      </c>
      <c r="D2207" s="278" t="s">
        <v>277</v>
      </c>
      <c r="E2207" s="1" t="s">
        <v>84</v>
      </c>
      <c r="F2207" s="268" t="s">
        <v>278</v>
      </c>
      <c r="G2207" s="1" t="s">
        <v>201</v>
      </c>
      <c r="H2207" s="1" t="s">
        <v>267</v>
      </c>
      <c r="J2207" s="268" t="s">
        <v>279</v>
      </c>
      <c r="K2207" s="268" t="s">
        <v>280</v>
      </c>
    </row>
    <row r="2210" spans="1:11" x14ac:dyDescent="0.2">
      <c r="A2210" s="2" t="s">
        <v>35</v>
      </c>
      <c r="B2210" s="2" t="s">
        <v>36</v>
      </c>
      <c r="E2210" s="2" t="s">
        <v>310</v>
      </c>
      <c r="F2210" s="7">
        <v>41202460</v>
      </c>
      <c r="H2210" s="2" t="s">
        <v>1576</v>
      </c>
      <c r="J2210" s="8">
        <v>279972</v>
      </c>
    </row>
    <row r="2211" spans="1:11" x14ac:dyDescent="0.2">
      <c r="A2211" s="2" t="s">
        <v>281</v>
      </c>
      <c r="B2211" s="2" t="s">
        <v>137</v>
      </c>
      <c r="F2211" s="7">
        <v>1859</v>
      </c>
      <c r="H2211" s="2" t="s">
        <v>1576</v>
      </c>
      <c r="K2211" s="8">
        <v>279972</v>
      </c>
    </row>
    <row r="2212" spans="1:11" x14ac:dyDescent="0.2">
      <c r="A2212" s="5" t="s">
        <v>395</v>
      </c>
      <c r="J2212" s="8">
        <v>279972</v>
      </c>
      <c r="K2212" s="8">
        <v>279972</v>
      </c>
    </row>
    <row r="2215" spans="1:11" x14ac:dyDescent="0.2">
      <c r="A2215" s="5" t="s">
        <v>396</v>
      </c>
      <c r="D2215" s="4" t="s">
        <v>308</v>
      </c>
      <c r="E2215" s="5" t="s">
        <v>347</v>
      </c>
    </row>
    <row r="2216" spans="1:11" x14ac:dyDescent="0.2">
      <c r="A2216" s="1" t="s">
        <v>107</v>
      </c>
      <c r="B2216" s="1" t="s">
        <v>108</v>
      </c>
      <c r="D2216" s="278" t="s">
        <v>277</v>
      </c>
      <c r="E2216" s="1" t="s">
        <v>84</v>
      </c>
      <c r="F2216" s="268" t="s">
        <v>278</v>
      </c>
      <c r="G2216" s="1" t="s">
        <v>201</v>
      </c>
      <c r="H2216" s="1" t="s">
        <v>267</v>
      </c>
      <c r="J2216" s="268" t="s">
        <v>279</v>
      </c>
      <c r="K2216" s="268" t="s">
        <v>280</v>
      </c>
    </row>
    <row r="2219" spans="1:11" x14ac:dyDescent="0.2">
      <c r="A2219" s="2" t="s">
        <v>35</v>
      </c>
      <c r="B2219" s="2" t="s">
        <v>36</v>
      </c>
      <c r="E2219" s="2" t="s">
        <v>310</v>
      </c>
      <c r="F2219" s="7">
        <v>18738266</v>
      </c>
      <c r="H2219" s="2" t="s">
        <v>1375</v>
      </c>
      <c r="J2219" s="8">
        <v>87265</v>
      </c>
    </row>
    <row r="2220" spans="1:11" x14ac:dyDescent="0.2">
      <c r="A2220" s="2" t="s">
        <v>281</v>
      </c>
      <c r="B2220" s="2" t="s">
        <v>137</v>
      </c>
      <c r="F2220" s="7">
        <v>1860</v>
      </c>
      <c r="H2220" s="2" t="s">
        <v>1375</v>
      </c>
      <c r="K2220" s="8">
        <v>87265</v>
      </c>
    </row>
    <row r="2221" spans="1:11" x14ac:dyDescent="0.2">
      <c r="A2221" s="5" t="s">
        <v>398</v>
      </c>
      <c r="J2221" s="8">
        <v>87265</v>
      </c>
      <c r="K2221" s="8">
        <v>87265</v>
      </c>
    </row>
    <row r="2224" spans="1:11" x14ac:dyDescent="0.2">
      <c r="A2224" s="5" t="s">
        <v>399</v>
      </c>
      <c r="D2224" s="4" t="s">
        <v>308</v>
      </c>
      <c r="E2224" s="5" t="s">
        <v>347</v>
      </c>
    </row>
    <row r="2225" spans="1:11" x14ac:dyDescent="0.2">
      <c r="A2225" s="1" t="s">
        <v>107</v>
      </c>
      <c r="B2225" s="1" t="s">
        <v>108</v>
      </c>
      <c r="D2225" s="278" t="s">
        <v>277</v>
      </c>
      <c r="E2225" s="1" t="s">
        <v>84</v>
      </c>
      <c r="F2225" s="268" t="s">
        <v>278</v>
      </c>
      <c r="G2225" s="1" t="s">
        <v>201</v>
      </c>
      <c r="H2225" s="1" t="s">
        <v>267</v>
      </c>
      <c r="J2225" s="268" t="s">
        <v>279</v>
      </c>
      <c r="K2225" s="268" t="s">
        <v>280</v>
      </c>
    </row>
    <row r="2228" spans="1:11" x14ac:dyDescent="0.2">
      <c r="A2228" s="2" t="s">
        <v>35</v>
      </c>
      <c r="B2228" s="2" t="s">
        <v>36</v>
      </c>
      <c r="E2228" s="2" t="s">
        <v>310</v>
      </c>
      <c r="F2228" s="7">
        <v>18741513</v>
      </c>
      <c r="H2228" s="2" t="s">
        <v>1577</v>
      </c>
      <c r="J2228" s="8">
        <v>600525</v>
      </c>
    </row>
    <row r="2229" spans="1:11" x14ac:dyDescent="0.2">
      <c r="A2229" s="2" t="s">
        <v>281</v>
      </c>
      <c r="B2229" s="2" t="s">
        <v>137</v>
      </c>
      <c r="F2229" s="7">
        <v>1862</v>
      </c>
      <c r="H2229" s="2" t="s">
        <v>1577</v>
      </c>
      <c r="K2229" s="8">
        <v>600525</v>
      </c>
    </row>
    <row r="2230" spans="1:11" x14ac:dyDescent="0.2">
      <c r="A2230" s="5" t="s">
        <v>400</v>
      </c>
      <c r="J2230" s="8">
        <v>600525</v>
      </c>
      <c r="K2230" s="8">
        <v>600525</v>
      </c>
    </row>
    <row r="2233" spans="1:11" x14ac:dyDescent="0.2">
      <c r="A2233" s="5" t="s">
        <v>401</v>
      </c>
      <c r="D2233" s="4" t="s">
        <v>308</v>
      </c>
      <c r="E2233" s="5" t="s">
        <v>347</v>
      </c>
    </row>
    <row r="2234" spans="1:11" x14ac:dyDescent="0.2">
      <c r="A2234" s="1" t="s">
        <v>107</v>
      </c>
      <c r="B2234" s="1" t="s">
        <v>108</v>
      </c>
      <c r="D2234" s="278" t="s">
        <v>277</v>
      </c>
      <c r="E2234" s="1" t="s">
        <v>84</v>
      </c>
      <c r="F2234" s="268" t="s">
        <v>278</v>
      </c>
      <c r="G2234" s="1" t="s">
        <v>201</v>
      </c>
      <c r="H2234" s="1" t="s">
        <v>267</v>
      </c>
      <c r="J2234" s="268" t="s">
        <v>279</v>
      </c>
      <c r="K2234" s="268" t="s">
        <v>280</v>
      </c>
    </row>
    <row r="2237" spans="1:11" x14ac:dyDescent="0.2">
      <c r="A2237" s="2" t="s">
        <v>35</v>
      </c>
      <c r="B2237" s="2" t="s">
        <v>36</v>
      </c>
      <c r="E2237" s="2" t="s">
        <v>310</v>
      </c>
      <c r="F2237" s="7">
        <v>7372038</v>
      </c>
      <c r="H2237" s="2" t="s">
        <v>1578</v>
      </c>
      <c r="J2237" s="8">
        <v>31643</v>
      </c>
    </row>
    <row r="2238" spans="1:11" x14ac:dyDescent="0.2">
      <c r="A2238" s="2" t="s">
        <v>281</v>
      </c>
      <c r="B2238" s="2" t="s">
        <v>137</v>
      </c>
      <c r="F2238" s="7">
        <v>1863</v>
      </c>
      <c r="H2238" s="2" t="s">
        <v>1578</v>
      </c>
      <c r="K2238" s="8">
        <v>31643</v>
      </c>
    </row>
    <row r="2239" spans="1:11" x14ac:dyDescent="0.2">
      <c r="A2239" s="5" t="s">
        <v>405</v>
      </c>
      <c r="J2239" s="8">
        <v>31643</v>
      </c>
      <c r="K2239" s="8">
        <v>31643</v>
      </c>
    </row>
    <row r="2242" spans="1:11" x14ac:dyDescent="0.2">
      <c r="A2242" s="5" t="s">
        <v>367</v>
      </c>
      <c r="D2242" s="4" t="s">
        <v>308</v>
      </c>
      <c r="E2242" s="5" t="s">
        <v>347</v>
      </c>
    </row>
    <row r="2243" spans="1:11" x14ac:dyDescent="0.2">
      <c r="A2243" s="1" t="s">
        <v>107</v>
      </c>
      <c r="B2243" s="1" t="s">
        <v>108</v>
      </c>
      <c r="D2243" s="278" t="s">
        <v>277</v>
      </c>
      <c r="E2243" s="1" t="s">
        <v>84</v>
      </c>
      <c r="F2243" s="268" t="s">
        <v>278</v>
      </c>
      <c r="G2243" s="1" t="s">
        <v>201</v>
      </c>
      <c r="H2243" s="1" t="s">
        <v>267</v>
      </c>
      <c r="J2243" s="268" t="s">
        <v>279</v>
      </c>
      <c r="K2243" s="268" t="s">
        <v>280</v>
      </c>
    </row>
    <row r="2246" spans="1:11" x14ac:dyDescent="0.2">
      <c r="A2246" s="2" t="s">
        <v>35</v>
      </c>
      <c r="B2246" s="2" t="s">
        <v>36</v>
      </c>
      <c r="E2246" s="2" t="s">
        <v>310</v>
      </c>
      <c r="F2246" s="7">
        <v>7366440</v>
      </c>
      <c r="H2246" s="2" t="s">
        <v>1579</v>
      </c>
      <c r="J2246" s="8">
        <v>89308</v>
      </c>
    </row>
    <row r="2247" spans="1:11" x14ac:dyDescent="0.2">
      <c r="A2247" s="2" t="s">
        <v>281</v>
      </c>
      <c r="B2247" s="2" t="s">
        <v>137</v>
      </c>
      <c r="F2247" s="7">
        <v>1864</v>
      </c>
      <c r="H2247" s="2" t="s">
        <v>1579</v>
      </c>
      <c r="K2247" s="8">
        <v>89308</v>
      </c>
    </row>
    <row r="2248" spans="1:11" x14ac:dyDescent="0.2">
      <c r="A2248" s="5" t="s">
        <v>368</v>
      </c>
      <c r="J2248" s="8">
        <v>89308</v>
      </c>
      <c r="K2248" s="8">
        <v>89308</v>
      </c>
    </row>
    <row r="2251" spans="1:11" x14ac:dyDescent="0.2">
      <c r="A2251" s="5" t="s">
        <v>369</v>
      </c>
      <c r="D2251" s="4" t="s">
        <v>308</v>
      </c>
      <c r="E2251" s="5" t="s">
        <v>347</v>
      </c>
    </row>
    <row r="2252" spans="1:11" x14ac:dyDescent="0.2">
      <c r="A2252" s="1" t="s">
        <v>107</v>
      </c>
      <c r="B2252" s="1" t="s">
        <v>108</v>
      </c>
      <c r="D2252" s="278" t="s">
        <v>277</v>
      </c>
      <c r="E2252" s="1" t="s">
        <v>84</v>
      </c>
      <c r="F2252" s="268" t="s">
        <v>278</v>
      </c>
      <c r="G2252" s="1" t="s">
        <v>201</v>
      </c>
      <c r="H2252" s="1" t="s">
        <v>267</v>
      </c>
      <c r="J2252" s="268" t="s">
        <v>279</v>
      </c>
      <c r="K2252" s="268" t="s">
        <v>280</v>
      </c>
    </row>
    <row r="2255" spans="1:11" x14ac:dyDescent="0.2">
      <c r="A2255" s="2" t="s">
        <v>519</v>
      </c>
      <c r="B2255" s="2" t="s">
        <v>68</v>
      </c>
      <c r="D2255" s="2" t="s">
        <v>203</v>
      </c>
      <c r="H2255" s="2" t="s">
        <v>1580</v>
      </c>
      <c r="J2255" s="8">
        <v>1263453</v>
      </c>
    </row>
    <row r="2256" spans="1:11" x14ac:dyDescent="0.2">
      <c r="A2256" s="2" t="s">
        <v>281</v>
      </c>
      <c r="B2256" s="2" t="s">
        <v>137</v>
      </c>
      <c r="F2256" s="7">
        <v>1867</v>
      </c>
      <c r="H2256" s="2" t="s">
        <v>1580</v>
      </c>
      <c r="K2256" s="8">
        <v>1263453</v>
      </c>
    </row>
    <row r="2257" spans="1:11" x14ac:dyDescent="0.2">
      <c r="A2257" s="5" t="s">
        <v>370</v>
      </c>
      <c r="J2257" s="8">
        <v>1263453</v>
      </c>
      <c r="K2257" s="8">
        <v>1263453</v>
      </c>
    </row>
    <row r="2260" spans="1:11" x14ac:dyDescent="0.2">
      <c r="A2260" s="5" t="s">
        <v>371</v>
      </c>
      <c r="D2260" s="4" t="s">
        <v>308</v>
      </c>
      <c r="E2260" s="5" t="s">
        <v>347</v>
      </c>
    </row>
    <row r="2261" spans="1:11" x14ac:dyDescent="0.2">
      <c r="A2261" s="1" t="s">
        <v>107</v>
      </c>
      <c r="B2261" s="1" t="s">
        <v>108</v>
      </c>
      <c r="D2261" s="278" t="s">
        <v>277</v>
      </c>
      <c r="E2261" s="1" t="s">
        <v>84</v>
      </c>
      <c r="F2261" s="268" t="s">
        <v>278</v>
      </c>
      <c r="G2261" s="1" t="s">
        <v>201</v>
      </c>
      <c r="H2261" s="1" t="s">
        <v>267</v>
      </c>
      <c r="J2261" s="268" t="s">
        <v>279</v>
      </c>
      <c r="K2261" s="268" t="s">
        <v>280</v>
      </c>
    </row>
    <row r="2264" spans="1:11" x14ac:dyDescent="0.2">
      <c r="A2264" s="2" t="s">
        <v>35</v>
      </c>
      <c r="B2264" s="2" t="s">
        <v>36</v>
      </c>
      <c r="E2264" s="2" t="s">
        <v>310</v>
      </c>
      <c r="F2264" s="7">
        <v>1514149</v>
      </c>
      <c r="H2264" s="2" t="s">
        <v>1581</v>
      </c>
      <c r="J2264" s="8">
        <v>45860</v>
      </c>
    </row>
    <row r="2265" spans="1:11" x14ac:dyDescent="0.2">
      <c r="A2265" s="2" t="s">
        <v>281</v>
      </c>
      <c r="B2265" s="2" t="s">
        <v>137</v>
      </c>
      <c r="F2265" s="7">
        <v>1868</v>
      </c>
      <c r="H2265" s="2" t="s">
        <v>1581</v>
      </c>
      <c r="K2265" s="8">
        <v>45860</v>
      </c>
    </row>
    <row r="2266" spans="1:11" x14ac:dyDescent="0.2">
      <c r="A2266" s="5" t="s">
        <v>372</v>
      </c>
      <c r="J2266" s="8">
        <v>45860</v>
      </c>
      <c r="K2266" s="8">
        <v>45860</v>
      </c>
    </row>
    <row r="2269" spans="1:11" x14ac:dyDescent="0.2">
      <c r="A2269" s="5" t="s">
        <v>373</v>
      </c>
      <c r="D2269" s="4" t="s">
        <v>308</v>
      </c>
      <c r="E2269" s="5" t="s">
        <v>347</v>
      </c>
    </row>
    <row r="2270" spans="1:11" x14ac:dyDescent="0.2">
      <c r="A2270" s="1" t="s">
        <v>107</v>
      </c>
      <c r="B2270" s="1" t="s">
        <v>108</v>
      </c>
      <c r="D2270" s="278" t="s">
        <v>277</v>
      </c>
      <c r="E2270" s="1" t="s">
        <v>84</v>
      </c>
      <c r="F2270" s="268" t="s">
        <v>278</v>
      </c>
      <c r="G2270" s="1" t="s">
        <v>201</v>
      </c>
      <c r="H2270" s="1" t="s">
        <v>267</v>
      </c>
      <c r="J2270" s="268" t="s">
        <v>279</v>
      </c>
      <c r="K2270" s="268" t="s">
        <v>280</v>
      </c>
    </row>
    <row r="2273" spans="1:11" x14ac:dyDescent="0.2">
      <c r="A2273" s="2" t="s">
        <v>35</v>
      </c>
      <c r="B2273" s="2" t="s">
        <v>36</v>
      </c>
      <c r="E2273" s="2" t="s">
        <v>310</v>
      </c>
      <c r="F2273" s="7">
        <v>1518343</v>
      </c>
      <c r="H2273" s="2" t="s">
        <v>1582</v>
      </c>
      <c r="J2273" s="8">
        <v>49250</v>
      </c>
    </row>
    <row r="2274" spans="1:11" x14ac:dyDescent="0.2">
      <c r="A2274" s="2" t="s">
        <v>281</v>
      </c>
      <c r="B2274" s="2" t="s">
        <v>137</v>
      </c>
      <c r="F2274" s="7">
        <v>1869</v>
      </c>
      <c r="H2274" s="2" t="s">
        <v>1582</v>
      </c>
      <c r="K2274" s="8">
        <v>49250</v>
      </c>
    </row>
    <row r="2275" spans="1:11" x14ac:dyDescent="0.2">
      <c r="A2275" s="5" t="s">
        <v>374</v>
      </c>
      <c r="J2275" s="8">
        <v>49250</v>
      </c>
      <c r="K2275" s="8">
        <v>49250</v>
      </c>
    </row>
    <row r="2278" spans="1:11" x14ac:dyDescent="0.2">
      <c r="A2278" s="5" t="s">
        <v>375</v>
      </c>
      <c r="D2278" s="4" t="s">
        <v>308</v>
      </c>
      <c r="E2278" s="5" t="s">
        <v>347</v>
      </c>
    </row>
    <row r="2279" spans="1:11" x14ac:dyDescent="0.2">
      <c r="A2279" s="1" t="s">
        <v>107</v>
      </c>
      <c r="B2279" s="1" t="s">
        <v>108</v>
      </c>
      <c r="D2279" s="278" t="s">
        <v>277</v>
      </c>
      <c r="E2279" s="1" t="s">
        <v>84</v>
      </c>
      <c r="F2279" s="268" t="s">
        <v>278</v>
      </c>
      <c r="G2279" s="1" t="s">
        <v>201</v>
      </c>
      <c r="H2279" s="1" t="s">
        <v>267</v>
      </c>
      <c r="J2279" s="268" t="s">
        <v>279</v>
      </c>
      <c r="K2279" s="268" t="s">
        <v>280</v>
      </c>
    </row>
    <row r="2282" spans="1:11" x14ac:dyDescent="0.2">
      <c r="A2282" s="2" t="s">
        <v>402</v>
      </c>
      <c r="B2282" s="2" t="s">
        <v>69</v>
      </c>
      <c r="D2282" s="2" t="s">
        <v>203</v>
      </c>
      <c r="H2282" s="2" t="s">
        <v>998</v>
      </c>
      <c r="J2282" s="8">
        <v>20180</v>
      </c>
    </row>
    <row r="2283" spans="1:11" x14ac:dyDescent="0.2">
      <c r="A2283" s="2" t="s">
        <v>281</v>
      </c>
      <c r="B2283" s="2" t="s">
        <v>137</v>
      </c>
      <c r="F2283" s="7">
        <v>1870</v>
      </c>
      <c r="H2283" s="2" t="s">
        <v>998</v>
      </c>
      <c r="K2283" s="8">
        <v>20180</v>
      </c>
    </row>
    <row r="2284" spans="1:11" x14ac:dyDescent="0.2">
      <c r="A2284" s="5" t="s">
        <v>377</v>
      </c>
      <c r="J2284" s="8">
        <v>20180</v>
      </c>
      <c r="K2284" s="8">
        <v>20180</v>
      </c>
    </row>
    <row r="2287" spans="1:11" x14ac:dyDescent="0.2">
      <c r="A2287" s="5" t="s">
        <v>378</v>
      </c>
      <c r="D2287" s="4" t="s">
        <v>308</v>
      </c>
      <c r="E2287" s="5" t="s">
        <v>1170</v>
      </c>
    </row>
    <row r="2288" spans="1:11" x14ac:dyDescent="0.2">
      <c r="A2288" s="1" t="s">
        <v>107</v>
      </c>
      <c r="B2288" s="1" t="s">
        <v>108</v>
      </c>
      <c r="D2288" s="278" t="s">
        <v>277</v>
      </c>
      <c r="E2288" s="1" t="s">
        <v>84</v>
      </c>
      <c r="F2288" s="268" t="s">
        <v>278</v>
      </c>
      <c r="G2288" s="1" t="s">
        <v>201</v>
      </c>
      <c r="H2288" s="1" t="s">
        <v>267</v>
      </c>
      <c r="J2288" s="268" t="s">
        <v>279</v>
      </c>
      <c r="K2288" s="268" t="s">
        <v>280</v>
      </c>
    </row>
    <row r="2291" spans="1:11" x14ac:dyDescent="0.2">
      <c r="A2291" s="2" t="s">
        <v>35</v>
      </c>
      <c r="B2291" s="2" t="s">
        <v>36</v>
      </c>
      <c r="E2291" s="2" t="s">
        <v>310</v>
      </c>
      <c r="F2291" s="7">
        <v>1447</v>
      </c>
      <c r="H2291" s="2" t="s">
        <v>1583</v>
      </c>
      <c r="J2291" s="8">
        <v>92082</v>
      </c>
    </row>
    <row r="2292" spans="1:11" x14ac:dyDescent="0.2">
      <c r="A2292" s="2" t="s">
        <v>281</v>
      </c>
      <c r="B2292" s="2" t="s">
        <v>137</v>
      </c>
      <c r="F2292" s="7">
        <v>1871</v>
      </c>
      <c r="H2292" s="2" t="s">
        <v>1583</v>
      </c>
      <c r="K2292" s="8">
        <v>92082</v>
      </c>
    </row>
    <row r="2293" spans="1:11" x14ac:dyDescent="0.2">
      <c r="A2293" s="5" t="s">
        <v>379</v>
      </c>
      <c r="J2293" s="8">
        <v>92082</v>
      </c>
      <c r="K2293" s="8">
        <v>92082</v>
      </c>
    </row>
    <row r="2296" spans="1:11" x14ac:dyDescent="0.2">
      <c r="A2296" s="5" t="s">
        <v>380</v>
      </c>
      <c r="D2296" s="4" t="s">
        <v>308</v>
      </c>
      <c r="E2296" s="5" t="s">
        <v>1170</v>
      </c>
    </row>
    <row r="2297" spans="1:11" x14ac:dyDescent="0.2">
      <c r="A2297" s="1" t="s">
        <v>107</v>
      </c>
      <c r="B2297" s="1" t="s">
        <v>108</v>
      </c>
      <c r="D2297" s="278" t="s">
        <v>277</v>
      </c>
      <c r="E2297" s="1" t="s">
        <v>84</v>
      </c>
      <c r="F2297" s="268" t="s">
        <v>278</v>
      </c>
      <c r="G2297" s="1" t="s">
        <v>201</v>
      </c>
      <c r="H2297" s="1" t="s">
        <v>267</v>
      </c>
      <c r="J2297" s="268" t="s">
        <v>279</v>
      </c>
      <c r="K2297" s="268" t="s">
        <v>280</v>
      </c>
    </row>
    <row r="2300" spans="1:11" x14ac:dyDescent="0.2">
      <c r="A2300" s="2" t="s">
        <v>35</v>
      </c>
      <c r="B2300" s="2" t="s">
        <v>36</v>
      </c>
      <c r="E2300" s="2" t="s">
        <v>310</v>
      </c>
      <c r="F2300" s="7">
        <v>1465</v>
      </c>
      <c r="H2300" s="2" t="s">
        <v>1584</v>
      </c>
      <c r="J2300" s="8">
        <v>491137</v>
      </c>
    </row>
    <row r="2301" spans="1:11" x14ac:dyDescent="0.2">
      <c r="A2301" s="2" t="s">
        <v>281</v>
      </c>
      <c r="B2301" s="2" t="s">
        <v>137</v>
      </c>
      <c r="F2301" s="7">
        <v>1873</v>
      </c>
      <c r="H2301" s="2" t="s">
        <v>1584</v>
      </c>
      <c r="K2301" s="8">
        <v>491137</v>
      </c>
    </row>
    <row r="2302" spans="1:11" x14ac:dyDescent="0.2">
      <c r="A2302" s="5" t="s">
        <v>381</v>
      </c>
      <c r="J2302" s="8">
        <v>491137</v>
      </c>
      <c r="K2302" s="8">
        <v>491137</v>
      </c>
    </row>
    <row r="2305" spans="1:11" x14ac:dyDescent="0.2">
      <c r="A2305" s="5" t="s">
        <v>382</v>
      </c>
      <c r="D2305" s="4" t="s">
        <v>308</v>
      </c>
      <c r="E2305" s="5" t="s">
        <v>1170</v>
      </c>
    </row>
    <row r="2306" spans="1:11" x14ac:dyDescent="0.2">
      <c r="A2306" s="1" t="s">
        <v>107</v>
      </c>
      <c r="B2306" s="1" t="s">
        <v>108</v>
      </c>
      <c r="D2306" s="278" t="s">
        <v>277</v>
      </c>
      <c r="E2306" s="1" t="s">
        <v>84</v>
      </c>
      <c r="F2306" s="268" t="s">
        <v>278</v>
      </c>
      <c r="G2306" s="1" t="s">
        <v>201</v>
      </c>
      <c r="H2306" s="1" t="s">
        <v>267</v>
      </c>
      <c r="J2306" s="268" t="s">
        <v>279</v>
      </c>
      <c r="K2306" s="268" t="s">
        <v>280</v>
      </c>
    </row>
    <row r="2309" spans="1:11" x14ac:dyDescent="0.2">
      <c r="A2309" s="2" t="s">
        <v>284</v>
      </c>
      <c r="B2309" s="2" t="s">
        <v>117</v>
      </c>
      <c r="E2309" s="2" t="s">
        <v>320</v>
      </c>
      <c r="F2309" s="7">
        <v>1</v>
      </c>
      <c r="H2309" s="2" t="s">
        <v>1496</v>
      </c>
      <c r="J2309" s="8">
        <v>21574700</v>
      </c>
    </row>
    <row r="2310" spans="1:11" x14ac:dyDescent="0.2">
      <c r="A2310" s="2" t="s">
        <v>281</v>
      </c>
      <c r="B2310" s="2" t="s">
        <v>137</v>
      </c>
      <c r="F2310" s="7">
        <v>1874</v>
      </c>
      <c r="H2310" s="2" t="s">
        <v>1496</v>
      </c>
      <c r="K2310" s="8">
        <v>11574700</v>
      </c>
    </row>
    <row r="2311" spans="1:11" x14ac:dyDescent="0.2">
      <c r="A2311" s="2" t="s">
        <v>15</v>
      </c>
      <c r="B2311" s="2" t="s">
        <v>16</v>
      </c>
      <c r="E2311" s="2" t="s">
        <v>320</v>
      </c>
      <c r="F2311" s="7">
        <v>1772</v>
      </c>
      <c r="H2311" s="2" t="s">
        <v>1585</v>
      </c>
      <c r="K2311" s="8">
        <v>10000000</v>
      </c>
    </row>
    <row r="2312" spans="1:11" x14ac:dyDescent="0.2">
      <c r="A2312" s="5" t="s">
        <v>383</v>
      </c>
      <c r="J2312" s="8">
        <v>21574700</v>
      </c>
      <c r="K2312" s="8">
        <v>21574700</v>
      </c>
    </row>
    <row r="2315" spans="1:11" x14ac:dyDescent="0.2">
      <c r="A2315" s="5" t="s">
        <v>408</v>
      </c>
      <c r="D2315" s="4" t="s">
        <v>308</v>
      </c>
      <c r="E2315" s="5" t="s">
        <v>1170</v>
      </c>
    </row>
    <row r="2316" spans="1:11" x14ac:dyDescent="0.2">
      <c r="A2316" s="1" t="s">
        <v>107</v>
      </c>
      <c r="B2316" s="1" t="s">
        <v>108</v>
      </c>
      <c r="D2316" s="278" t="s">
        <v>277</v>
      </c>
      <c r="E2316" s="1" t="s">
        <v>84</v>
      </c>
      <c r="F2316" s="268" t="s">
        <v>278</v>
      </c>
      <c r="G2316" s="1" t="s">
        <v>201</v>
      </c>
      <c r="H2316" s="1" t="s">
        <v>267</v>
      </c>
      <c r="J2316" s="268" t="s">
        <v>279</v>
      </c>
      <c r="K2316" s="268" t="s">
        <v>280</v>
      </c>
    </row>
    <row r="2319" spans="1:11" x14ac:dyDescent="0.2">
      <c r="A2319" s="2" t="s">
        <v>37</v>
      </c>
      <c r="B2319" s="2" t="s">
        <v>38</v>
      </c>
      <c r="E2319" s="2" t="s">
        <v>376</v>
      </c>
      <c r="F2319" s="7">
        <v>20</v>
      </c>
      <c r="H2319" s="2" t="s">
        <v>1586</v>
      </c>
      <c r="J2319" s="8">
        <v>80000</v>
      </c>
    </row>
    <row r="2320" spans="1:11" x14ac:dyDescent="0.2">
      <c r="A2320" s="2" t="s">
        <v>281</v>
      </c>
      <c r="B2320" s="2" t="s">
        <v>137</v>
      </c>
      <c r="F2320" s="7">
        <v>1875</v>
      </c>
      <c r="H2320" s="2" t="s">
        <v>1586</v>
      </c>
      <c r="K2320" s="8">
        <v>80000</v>
      </c>
    </row>
    <row r="2321" spans="1:11" x14ac:dyDescent="0.2">
      <c r="A2321" s="5" t="s">
        <v>409</v>
      </c>
      <c r="J2321" s="8">
        <v>80000</v>
      </c>
      <c r="K2321" s="8">
        <v>80000</v>
      </c>
    </row>
    <row r="2324" spans="1:11" x14ac:dyDescent="0.2">
      <c r="A2324" s="5" t="s">
        <v>406</v>
      </c>
      <c r="D2324" s="4" t="s">
        <v>308</v>
      </c>
      <c r="E2324" s="5" t="s">
        <v>385</v>
      </c>
    </row>
    <row r="2325" spans="1:11" x14ac:dyDescent="0.2">
      <c r="A2325" s="1" t="s">
        <v>107</v>
      </c>
      <c r="B2325" s="1" t="s">
        <v>108</v>
      </c>
      <c r="D2325" s="278" t="s">
        <v>277</v>
      </c>
      <c r="E2325" s="1" t="s">
        <v>84</v>
      </c>
      <c r="F2325" s="268" t="s">
        <v>278</v>
      </c>
      <c r="G2325" s="1" t="s">
        <v>201</v>
      </c>
      <c r="H2325" s="1" t="s">
        <v>267</v>
      </c>
      <c r="J2325" s="268" t="s">
        <v>279</v>
      </c>
      <c r="K2325" s="268" t="s">
        <v>280</v>
      </c>
    </row>
    <row r="2328" spans="1:11" x14ac:dyDescent="0.2">
      <c r="A2328" s="2" t="s">
        <v>35</v>
      </c>
      <c r="B2328" s="2" t="s">
        <v>36</v>
      </c>
      <c r="E2328" s="2" t="s">
        <v>310</v>
      </c>
      <c r="F2328" s="7">
        <v>10046383</v>
      </c>
      <c r="H2328" s="2" t="s">
        <v>1376</v>
      </c>
      <c r="J2328" s="8">
        <v>113324</v>
      </c>
    </row>
    <row r="2329" spans="1:11" x14ac:dyDescent="0.2">
      <c r="A2329" s="2" t="s">
        <v>281</v>
      </c>
      <c r="B2329" s="2" t="s">
        <v>137</v>
      </c>
      <c r="F2329" s="7">
        <v>1876</v>
      </c>
      <c r="H2329" s="2" t="s">
        <v>1376</v>
      </c>
      <c r="K2329" s="8">
        <v>113324</v>
      </c>
    </row>
    <row r="2330" spans="1:11" x14ac:dyDescent="0.2">
      <c r="A2330" s="5" t="s">
        <v>407</v>
      </c>
      <c r="J2330" s="8">
        <v>113324</v>
      </c>
      <c r="K2330" s="8">
        <v>113324</v>
      </c>
    </row>
    <row r="2333" spans="1:11" x14ac:dyDescent="0.2">
      <c r="A2333" s="5" t="s">
        <v>410</v>
      </c>
      <c r="D2333" s="4" t="s">
        <v>308</v>
      </c>
      <c r="E2333" s="5" t="s">
        <v>1171</v>
      </c>
    </row>
    <row r="2334" spans="1:11" x14ac:dyDescent="0.2">
      <c r="A2334" s="1" t="s">
        <v>107</v>
      </c>
      <c r="B2334" s="1" t="s">
        <v>108</v>
      </c>
      <c r="D2334" s="278" t="s">
        <v>277</v>
      </c>
      <c r="E2334" s="1" t="s">
        <v>84</v>
      </c>
      <c r="F2334" s="268" t="s">
        <v>278</v>
      </c>
      <c r="G2334" s="1" t="s">
        <v>201</v>
      </c>
      <c r="H2334" s="1" t="s">
        <v>267</v>
      </c>
      <c r="J2334" s="268" t="s">
        <v>279</v>
      </c>
      <c r="K2334" s="268" t="s">
        <v>280</v>
      </c>
    </row>
    <row r="2337" spans="1:11" x14ac:dyDescent="0.2">
      <c r="A2337" s="2" t="s">
        <v>281</v>
      </c>
      <c r="B2337" s="2" t="s">
        <v>137</v>
      </c>
      <c r="F2337" s="7">
        <v>1683</v>
      </c>
      <c r="H2337" s="2" t="s">
        <v>1377</v>
      </c>
      <c r="J2337" s="8">
        <v>3900000</v>
      </c>
    </row>
    <row r="2338" spans="1:11" x14ac:dyDescent="0.2">
      <c r="A2338" s="2" t="s">
        <v>281</v>
      </c>
      <c r="B2338" s="2" t="s">
        <v>137</v>
      </c>
      <c r="F2338" s="7">
        <v>1877</v>
      </c>
      <c r="H2338" s="2" t="s">
        <v>1377</v>
      </c>
      <c r="K2338" s="8">
        <v>3900000</v>
      </c>
    </row>
    <row r="2339" spans="1:11" x14ac:dyDescent="0.2">
      <c r="A2339" s="2" t="s">
        <v>281</v>
      </c>
      <c r="B2339" s="2" t="s">
        <v>137</v>
      </c>
      <c r="F2339" s="7">
        <v>1682</v>
      </c>
      <c r="H2339" s="2" t="s">
        <v>1377</v>
      </c>
      <c r="J2339" s="8">
        <v>3900000</v>
      </c>
    </row>
    <row r="2340" spans="1:11" x14ac:dyDescent="0.2">
      <c r="A2340" s="2" t="s">
        <v>281</v>
      </c>
      <c r="B2340" s="2" t="s">
        <v>137</v>
      </c>
      <c r="F2340" s="7">
        <v>1878</v>
      </c>
      <c r="H2340" s="2" t="s">
        <v>1377</v>
      </c>
      <c r="K2340" s="8">
        <v>3900000</v>
      </c>
    </row>
    <row r="2341" spans="1:11" x14ac:dyDescent="0.2">
      <c r="A2341" s="5" t="s">
        <v>411</v>
      </c>
      <c r="J2341" s="8">
        <v>7800000</v>
      </c>
      <c r="K2341" s="8">
        <v>7800000</v>
      </c>
    </row>
    <row r="2344" spans="1:11" x14ac:dyDescent="0.2">
      <c r="A2344" s="5" t="s">
        <v>412</v>
      </c>
      <c r="D2344" s="4" t="s">
        <v>308</v>
      </c>
      <c r="E2344" s="5" t="s">
        <v>1172</v>
      </c>
    </row>
    <row r="2345" spans="1:11" x14ac:dyDescent="0.2">
      <c r="A2345" s="1" t="s">
        <v>107</v>
      </c>
      <c r="B2345" s="1" t="s">
        <v>108</v>
      </c>
      <c r="D2345" s="278" t="s">
        <v>277</v>
      </c>
      <c r="E2345" s="1" t="s">
        <v>84</v>
      </c>
      <c r="F2345" s="268" t="s">
        <v>278</v>
      </c>
      <c r="G2345" s="1" t="s">
        <v>201</v>
      </c>
      <c r="H2345" s="1" t="s">
        <v>267</v>
      </c>
      <c r="J2345" s="268" t="s">
        <v>279</v>
      </c>
      <c r="K2345" s="268" t="s">
        <v>280</v>
      </c>
    </row>
    <row r="2348" spans="1:11" x14ac:dyDescent="0.2">
      <c r="A2348" s="2" t="s">
        <v>35</v>
      </c>
      <c r="B2348" s="2" t="s">
        <v>36</v>
      </c>
      <c r="E2348" s="2" t="s">
        <v>310</v>
      </c>
      <c r="F2348" s="7">
        <v>16336173</v>
      </c>
      <c r="H2348" s="2" t="s">
        <v>1378</v>
      </c>
      <c r="J2348" s="8">
        <v>265972</v>
      </c>
    </row>
    <row r="2349" spans="1:11" x14ac:dyDescent="0.2">
      <c r="A2349" s="2" t="s">
        <v>281</v>
      </c>
      <c r="B2349" s="2" t="s">
        <v>137</v>
      </c>
      <c r="F2349" s="7">
        <v>1880</v>
      </c>
      <c r="H2349" s="2" t="s">
        <v>1378</v>
      </c>
      <c r="K2349" s="8">
        <v>265972</v>
      </c>
    </row>
    <row r="2350" spans="1:11" x14ac:dyDescent="0.2">
      <c r="A2350" s="5" t="s">
        <v>413</v>
      </c>
      <c r="J2350" s="8">
        <v>265972</v>
      </c>
      <c r="K2350" s="8">
        <v>265972</v>
      </c>
    </row>
    <row r="2353" spans="1:11" x14ac:dyDescent="0.2">
      <c r="A2353" s="5" t="s">
        <v>414</v>
      </c>
      <c r="D2353" s="4" t="s">
        <v>308</v>
      </c>
      <c r="E2353" s="5" t="s">
        <v>1172</v>
      </c>
    </row>
    <row r="2354" spans="1:11" x14ac:dyDescent="0.2">
      <c r="A2354" s="1" t="s">
        <v>107</v>
      </c>
      <c r="B2354" s="1" t="s">
        <v>108</v>
      </c>
      <c r="D2354" s="278" t="s">
        <v>277</v>
      </c>
      <c r="E2354" s="1" t="s">
        <v>84</v>
      </c>
      <c r="F2354" s="268" t="s">
        <v>278</v>
      </c>
      <c r="G2354" s="1" t="s">
        <v>201</v>
      </c>
      <c r="H2354" s="1" t="s">
        <v>267</v>
      </c>
      <c r="J2354" s="268" t="s">
        <v>279</v>
      </c>
      <c r="K2354" s="268" t="s">
        <v>280</v>
      </c>
    </row>
    <row r="2357" spans="1:11" x14ac:dyDescent="0.2">
      <c r="A2357" s="2" t="s">
        <v>35</v>
      </c>
      <c r="B2357" s="2" t="s">
        <v>36</v>
      </c>
      <c r="E2357" s="2" t="s">
        <v>310</v>
      </c>
      <c r="F2357" s="7">
        <v>121</v>
      </c>
      <c r="H2357" s="2" t="s">
        <v>1587</v>
      </c>
      <c r="J2357" s="8">
        <v>544763</v>
      </c>
    </row>
    <row r="2358" spans="1:11" x14ac:dyDescent="0.2">
      <c r="A2358" s="2" t="s">
        <v>281</v>
      </c>
      <c r="B2358" s="2" t="s">
        <v>137</v>
      </c>
      <c r="F2358" s="7">
        <v>1881</v>
      </c>
      <c r="H2358" s="2" t="s">
        <v>1587</v>
      </c>
      <c r="K2358" s="8">
        <v>544763</v>
      </c>
    </row>
    <row r="2359" spans="1:11" x14ac:dyDescent="0.2">
      <c r="A2359" s="5" t="s">
        <v>415</v>
      </c>
      <c r="J2359" s="8">
        <v>544763</v>
      </c>
      <c r="K2359" s="8">
        <v>544763</v>
      </c>
    </row>
    <row r="2362" spans="1:11" x14ac:dyDescent="0.2">
      <c r="A2362" s="5" t="s">
        <v>416</v>
      </c>
      <c r="D2362" s="4" t="s">
        <v>308</v>
      </c>
      <c r="E2362" s="5" t="s">
        <v>475</v>
      </c>
    </row>
    <row r="2363" spans="1:11" x14ac:dyDescent="0.2">
      <c r="A2363" s="1" t="s">
        <v>107</v>
      </c>
      <c r="B2363" s="1" t="s">
        <v>108</v>
      </c>
      <c r="D2363" s="278" t="s">
        <v>277</v>
      </c>
      <c r="E2363" s="1" t="s">
        <v>84</v>
      </c>
      <c r="F2363" s="268" t="s">
        <v>278</v>
      </c>
      <c r="G2363" s="1" t="s">
        <v>201</v>
      </c>
      <c r="H2363" s="1" t="s">
        <v>267</v>
      </c>
      <c r="J2363" s="268" t="s">
        <v>279</v>
      </c>
      <c r="K2363" s="268" t="s">
        <v>280</v>
      </c>
    </row>
    <row r="2366" spans="1:11" x14ac:dyDescent="0.2">
      <c r="A2366" s="2" t="s">
        <v>15</v>
      </c>
      <c r="B2366" s="2" t="s">
        <v>16</v>
      </c>
      <c r="E2366" s="2" t="s">
        <v>320</v>
      </c>
      <c r="F2366" s="7">
        <v>1882</v>
      </c>
      <c r="H2366" s="2" t="s">
        <v>1588</v>
      </c>
      <c r="J2366" s="8">
        <v>456056</v>
      </c>
    </row>
    <row r="2367" spans="1:11" x14ac:dyDescent="0.2">
      <c r="A2367" s="2" t="s">
        <v>281</v>
      </c>
      <c r="B2367" s="2" t="s">
        <v>137</v>
      </c>
      <c r="F2367" s="7">
        <v>1882</v>
      </c>
      <c r="H2367" s="2" t="s">
        <v>1588</v>
      </c>
      <c r="K2367" s="8">
        <v>456056</v>
      </c>
    </row>
    <row r="2368" spans="1:11" x14ac:dyDescent="0.2">
      <c r="A2368" s="5" t="s">
        <v>417</v>
      </c>
      <c r="J2368" s="8">
        <v>456056</v>
      </c>
      <c r="K2368" s="8">
        <v>456056</v>
      </c>
    </row>
    <row r="2371" spans="1:11" x14ac:dyDescent="0.2">
      <c r="A2371" s="5" t="s">
        <v>418</v>
      </c>
      <c r="D2371" s="4" t="s">
        <v>308</v>
      </c>
      <c r="E2371" s="5" t="s">
        <v>475</v>
      </c>
    </row>
    <row r="2372" spans="1:11" x14ac:dyDescent="0.2">
      <c r="A2372" s="1" t="s">
        <v>107</v>
      </c>
      <c r="B2372" s="1" t="s">
        <v>108</v>
      </c>
      <c r="D2372" s="278" t="s">
        <v>277</v>
      </c>
      <c r="E2372" s="1" t="s">
        <v>84</v>
      </c>
      <c r="F2372" s="268" t="s">
        <v>278</v>
      </c>
      <c r="G2372" s="1" t="s">
        <v>201</v>
      </c>
      <c r="H2372" s="1" t="s">
        <v>267</v>
      </c>
      <c r="J2372" s="268" t="s">
        <v>279</v>
      </c>
      <c r="K2372" s="268" t="s">
        <v>280</v>
      </c>
    </row>
    <row r="2375" spans="1:11" x14ac:dyDescent="0.2">
      <c r="A2375" s="2" t="s">
        <v>37</v>
      </c>
      <c r="B2375" s="2" t="s">
        <v>38</v>
      </c>
      <c r="E2375" s="2" t="s">
        <v>376</v>
      </c>
      <c r="F2375" s="7">
        <v>100</v>
      </c>
      <c r="H2375" s="2" t="s">
        <v>1379</v>
      </c>
      <c r="J2375" s="8">
        <v>2000000</v>
      </c>
    </row>
    <row r="2376" spans="1:11" x14ac:dyDescent="0.2">
      <c r="A2376" s="2" t="s">
        <v>281</v>
      </c>
      <c r="B2376" s="2" t="s">
        <v>137</v>
      </c>
      <c r="F2376" s="7">
        <v>1883</v>
      </c>
      <c r="H2376" s="2" t="s">
        <v>1379</v>
      </c>
      <c r="K2376" s="8">
        <v>2000000</v>
      </c>
    </row>
    <row r="2377" spans="1:11" x14ac:dyDescent="0.2">
      <c r="A2377" s="5" t="s">
        <v>419</v>
      </c>
      <c r="J2377" s="8">
        <v>2000000</v>
      </c>
      <c r="K2377" s="8">
        <v>2000000</v>
      </c>
    </row>
    <row r="2380" spans="1:11" x14ac:dyDescent="0.2">
      <c r="A2380" s="5" t="s">
        <v>420</v>
      </c>
      <c r="D2380" s="4" t="s">
        <v>308</v>
      </c>
      <c r="E2380" s="5" t="s">
        <v>475</v>
      </c>
    </row>
    <row r="2381" spans="1:11" x14ac:dyDescent="0.2">
      <c r="A2381" s="1" t="s">
        <v>107</v>
      </c>
      <c r="B2381" s="1" t="s">
        <v>108</v>
      </c>
      <c r="D2381" s="278" t="s">
        <v>277</v>
      </c>
      <c r="E2381" s="1" t="s">
        <v>84</v>
      </c>
      <c r="F2381" s="268" t="s">
        <v>278</v>
      </c>
      <c r="G2381" s="1" t="s">
        <v>201</v>
      </c>
      <c r="H2381" s="1" t="s">
        <v>267</v>
      </c>
      <c r="J2381" s="268" t="s">
        <v>279</v>
      </c>
      <c r="K2381" s="268" t="s">
        <v>280</v>
      </c>
    </row>
    <row r="2384" spans="1:11" x14ac:dyDescent="0.2">
      <c r="A2384" s="2" t="s">
        <v>37</v>
      </c>
      <c r="B2384" s="2" t="s">
        <v>38</v>
      </c>
      <c r="E2384" s="2" t="s">
        <v>376</v>
      </c>
      <c r="F2384" s="7">
        <v>7</v>
      </c>
      <c r="H2384" s="2" t="s">
        <v>1589</v>
      </c>
      <c r="J2384" s="8">
        <v>2000000</v>
      </c>
    </row>
    <row r="2385" spans="1:11" x14ac:dyDescent="0.2">
      <c r="A2385" s="2" t="s">
        <v>281</v>
      </c>
      <c r="B2385" s="2" t="s">
        <v>137</v>
      </c>
      <c r="F2385" s="7">
        <v>1885</v>
      </c>
      <c r="H2385" s="2" t="s">
        <v>1589</v>
      </c>
      <c r="K2385" s="8">
        <v>2000000</v>
      </c>
    </row>
    <row r="2386" spans="1:11" x14ac:dyDescent="0.2">
      <c r="A2386" s="5" t="s">
        <v>421</v>
      </c>
      <c r="J2386" s="8">
        <v>2000000</v>
      </c>
      <c r="K2386" s="8">
        <v>2000000</v>
      </c>
    </row>
    <row r="2389" spans="1:11" x14ac:dyDescent="0.2">
      <c r="A2389" s="5" t="s">
        <v>422</v>
      </c>
      <c r="D2389" s="4" t="s">
        <v>308</v>
      </c>
      <c r="E2389" s="5" t="s">
        <v>475</v>
      </c>
    </row>
    <row r="2390" spans="1:11" x14ac:dyDescent="0.2">
      <c r="A2390" s="1" t="s">
        <v>107</v>
      </c>
      <c r="B2390" s="1" t="s">
        <v>108</v>
      </c>
      <c r="D2390" s="278" t="s">
        <v>277</v>
      </c>
      <c r="E2390" s="1" t="s">
        <v>84</v>
      </c>
      <c r="F2390" s="268" t="s">
        <v>278</v>
      </c>
      <c r="G2390" s="1" t="s">
        <v>201</v>
      </c>
      <c r="H2390" s="1" t="s">
        <v>267</v>
      </c>
      <c r="J2390" s="268" t="s">
        <v>279</v>
      </c>
      <c r="K2390" s="268" t="s">
        <v>280</v>
      </c>
    </row>
    <row r="2393" spans="1:11" x14ac:dyDescent="0.2">
      <c r="A2393" s="2" t="s">
        <v>37</v>
      </c>
      <c r="B2393" s="2" t="s">
        <v>38</v>
      </c>
      <c r="E2393" s="2" t="s">
        <v>376</v>
      </c>
      <c r="F2393" s="7">
        <v>46</v>
      </c>
      <c r="H2393" s="2" t="s">
        <v>1590</v>
      </c>
      <c r="J2393" s="8">
        <v>405000</v>
      </c>
    </row>
    <row r="2394" spans="1:11" x14ac:dyDescent="0.2">
      <c r="A2394" s="2" t="s">
        <v>281</v>
      </c>
      <c r="B2394" s="2" t="s">
        <v>137</v>
      </c>
      <c r="F2394" s="7">
        <v>1886</v>
      </c>
      <c r="H2394" s="2" t="s">
        <v>1590</v>
      </c>
      <c r="K2394" s="8">
        <v>405000</v>
      </c>
    </row>
    <row r="2395" spans="1:11" x14ac:dyDescent="0.2">
      <c r="A2395" s="5" t="s">
        <v>423</v>
      </c>
      <c r="J2395" s="8">
        <v>405000</v>
      </c>
      <c r="K2395" s="8">
        <v>405000</v>
      </c>
    </row>
    <row r="2398" spans="1:11" x14ac:dyDescent="0.2">
      <c r="A2398" s="5" t="s">
        <v>424</v>
      </c>
      <c r="D2398" s="4" t="s">
        <v>308</v>
      </c>
      <c r="E2398" s="5" t="s">
        <v>475</v>
      </c>
    </row>
    <row r="2399" spans="1:11" x14ac:dyDescent="0.2">
      <c r="A2399" s="1" t="s">
        <v>107</v>
      </c>
      <c r="B2399" s="1" t="s">
        <v>108</v>
      </c>
      <c r="D2399" s="278" t="s">
        <v>277</v>
      </c>
      <c r="E2399" s="1" t="s">
        <v>84</v>
      </c>
      <c r="F2399" s="268" t="s">
        <v>278</v>
      </c>
      <c r="G2399" s="1" t="s">
        <v>201</v>
      </c>
      <c r="H2399" s="1" t="s">
        <v>267</v>
      </c>
      <c r="J2399" s="268" t="s">
        <v>279</v>
      </c>
      <c r="K2399" s="268" t="s">
        <v>280</v>
      </c>
    </row>
    <row r="2402" spans="1:11" x14ac:dyDescent="0.2">
      <c r="A2402" s="2" t="s">
        <v>37</v>
      </c>
      <c r="B2402" s="2" t="s">
        <v>38</v>
      </c>
      <c r="E2402" s="2" t="s">
        <v>376</v>
      </c>
      <c r="F2402" s="7">
        <v>23</v>
      </c>
      <c r="H2402" s="2" t="s">
        <v>1591</v>
      </c>
      <c r="J2402" s="8">
        <v>300000</v>
      </c>
    </row>
    <row r="2403" spans="1:11" x14ac:dyDescent="0.2">
      <c r="A2403" s="2" t="s">
        <v>281</v>
      </c>
      <c r="B2403" s="2" t="s">
        <v>137</v>
      </c>
      <c r="F2403" s="7">
        <v>1887</v>
      </c>
      <c r="H2403" s="2" t="s">
        <v>1591</v>
      </c>
      <c r="K2403" s="8">
        <v>300000</v>
      </c>
    </row>
    <row r="2404" spans="1:11" x14ac:dyDescent="0.2">
      <c r="A2404" s="5" t="s">
        <v>425</v>
      </c>
      <c r="J2404" s="8">
        <v>300000</v>
      </c>
      <c r="K2404" s="8">
        <v>300000</v>
      </c>
    </row>
    <row r="2407" spans="1:11" x14ac:dyDescent="0.2">
      <c r="A2407" s="5" t="s">
        <v>426</v>
      </c>
      <c r="D2407" s="4" t="s">
        <v>308</v>
      </c>
      <c r="E2407" s="5" t="s">
        <v>475</v>
      </c>
    </row>
    <row r="2408" spans="1:11" x14ac:dyDescent="0.2">
      <c r="A2408" s="1" t="s">
        <v>107</v>
      </c>
      <c r="B2408" s="1" t="s">
        <v>108</v>
      </c>
      <c r="D2408" s="278" t="s">
        <v>277</v>
      </c>
      <c r="E2408" s="1" t="s">
        <v>84</v>
      </c>
      <c r="F2408" s="268" t="s">
        <v>278</v>
      </c>
      <c r="G2408" s="1" t="s">
        <v>201</v>
      </c>
      <c r="H2408" s="1" t="s">
        <v>267</v>
      </c>
      <c r="J2408" s="268" t="s">
        <v>279</v>
      </c>
      <c r="K2408" s="268" t="s">
        <v>280</v>
      </c>
    </row>
    <row r="2411" spans="1:11" x14ac:dyDescent="0.2">
      <c r="A2411" s="2" t="s">
        <v>37</v>
      </c>
      <c r="B2411" s="2" t="s">
        <v>38</v>
      </c>
      <c r="E2411" s="2" t="s">
        <v>376</v>
      </c>
      <c r="F2411" s="7">
        <v>176</v>
      </c>
      <c r="H2411" s="2" t="s">
        <v>1380</v>
      </c>
      <c r="J2411" s="8">
        <v>400000</v>
      </c>
    </row>
    <row r="2412" spans="1:11" x14ac:dyDescent="0.2">
      <c r="A2412" s="2" t="s">
        <v>281</v>
      </c>
      <c r="B2412" s="2" t="s">
        <v>137</v>
      </c>
      <c r="F2412" s="7">
        <v>1888</v>
      </c>
      <c r="H2412" s="2" t="s">
        <v>1380</v>
      </c>
      <c r="K2412" s="8">
        <v>400000</v>
      </c>
    </row>
    <row r="2413" spans="1:11" x14ac:dyDescent="0.2">
      <c r="A2413" s="5" t="s">
        <v>429</v>
      </c>
      <c r="J2413" s="8">
        <v>400000</v>
      </c>
      <c r="K2413" s="8">
        <v>400000</v>
      </c>
    </row>
    <row r="2416" spans="1:11" x14ac:dyDescent="0.2">
      <c r="A2416" s="5" t="s">
        <v>430</v>
      </c>
      <c r="D2416" s="4" t="s">
        <v>308</v>
      </c>
      <c r="E2416" s="5" t="s">
        <v>475</v>
      </c>
    </row>
    <row r="2417" spans="1:11" x14ac:dyDescent="0.2">
      <c r="A2417" s="1" t="s">
        <v>107</v>
      </c>
      <c r="B2417" s="1" t="s">
        <v>108</v>
      </c>
      <c r="D2417" s="278" t="s">
        <v>277</v>
      </c>
      <c r="E2417" s="1" t="s">
        <v>84</v>
      </c>
      <c r="F2417" s="268" t="s">
        <v>278</v>
      </c>
      <c r="G2417" s="1" t="s">
        <v>201</v>
      </c>
      <c r="H2417" s="1" t="s">
        <v>267</v>
      </c>
      <c r="J2417" s="268" t="s">
        <v>279</v>
      </c>
      <c r="K2417" s="268" t="s">
        <v>280</v>
      </c>
    </row>
    <row r="2420" spans="1:11" x14ac:dyDescent="0.2">
      <c r="A2420" s="2" t="s">
        <v>37</v>
      </c>
      <c r="B2420" s="2" t="s">
        <v>38</v>
      </c>
      <c r="E2420" s="2" t="s">
        <v>376</v>
      </c>
      <c r="F2420" s="7">
        <v>12</v>
      </c>
      <c r="H2420" s="2" t="s">
        <v>1592</v>
      </c>
      <c r="J2420" s="8">
        <v>450000</v>
      </c>
    </row>
    <row r="2421" spans="1:11" x14ac:dyDescent="0.2">
      <c r="A2421" s="2" t="s">
        <v>281</v>
      </c>
      <c r="B2421" s="2" t="s">
        <v>137</v>
      </c>
      <c r="F2421" s="7">
        <v>1889</v>
      </c>
      <c r="H2421" s="2" t="s">
        <v>1592</v>
      </c>
      <c r="K2421" s="8">
        <v>450000</v>
      </c>
    </row>
    <row r="2422" spans="1:11" x14ac:dyDescent="0.2">
      <c r="A2422" s="5" t="s">
        <v>431</v>
      </c>
      <c r="J2422" s="8">
        <v>450000</v>
      </c>
      <c r="K2422" s="8">
        <v>450000</v>
      </c>
    </row>
    <row r="2425" spans="1:11" x14ac:dyDescent="0.2">
      <c r="A2425" s="5" t="s">
        <v>432</v>
      </c>
      <c r="D2425" s="4" t="s">
        <v>308</v>
      </c>
      <c r="E2425" s="5" t="s">
        <v>475</v>
      </c>
    </row>
    <row r="2426" spans="1:11" x14ac:dyDescent="0.2">
      <c r="A2426" s="1" t="s">
        <v>107</v>
      </c>
      <c r="B2426" s="1" t="s">
        <v>108</v>
      </c>
      <c r="D2426" s="278" t="s">
        <v>277</v>
      </c>
      <c r="E2426" s="1" t="s">
        <v>84</v>
      </c>
      <c r="F2426" s="268" t="s">
        <v>278</v>
      </c>
      <c r="G2426" s="1" t="s">
        <v>201</v>
      </c>
      <c r="H2426" s="1" t="s">
        <v>267</v>
      </c>
      <c r="J2426" s="268" t="s">
        <v>279</v>
      </c>
      <c r="K2426" s="268" t="s">
        <v>280</v>
      </c>
    </row>
    <row r="2429" spans="1:11" x14ac:dyDescent="0.2">
      <c r="A2429" s="2" t="s">
        <v>39</v>
      </c>
      <c r="B2429" s="2" t="s">
        <v>40</v>
      </c>
      <c r="E2429" s="2" t="s">
        <v>320</v>
      </c>
      <c r="F2429" s="7">
        <v>31032018</v>
      </c>
      <c r="H2429" s="2" t="s">
        <v>1593</v>
      </c>
      <c r="J2429" s="8">
        <v>1177980</v>
      </c>
    </row>
    <row r="2430" spans="1:11" x14ac:dyDescent="0.2">
      <c r="A2430" s="2" t="s">
        <v>281</v>
      </c>
      <c r="B2430" s="2" t="s">
        <v>137</v>
      </c>
      <c r="F2430" s="7">
        <v>1891</v>
      </c>
      <c r="H2430" s="2" t="s">
        <v>1593</v>
      </c>
      <c r="K2430" s="8">
        <v>1177980</v>
      </c>
    </row>
    <row r="2431" spans="1:11" x14ac:dyDescent="0.2">
      <c r="A2431" s="5" t="s">
        <v>433</v>
      </c>
      <c r="J2431" s="8">
        <v>1177980</v>
      </c>
      <c r="K2431" s="8">
        <v>1177980</v>
      </c>
    </row>
    <row r="2434" spans="1:11" x14ac:dyDescent="0.2">
      <c r="A2434" s="5" t="s">
        <v>434</v>
      </c>
      <c r="D2434" s="4" t="s">
        <v>308</v>
      </c>
      <c r="E2434" s="5" t="s">
        <v>475</v>
      </c>
    </row>
    <row r="2435" spans="1:11" x14ac:dyDescent="0.2">
      <c r="A2435" s="1" t="s">
        <v>107</v>
      </c>
      <c r="B2435" s="1" t="s">
        <v>108</v>
      </c>
      <c r="D2435" s="278" t="s">
        <v>277</v>
      </c>
      <c r="E2435" s="1" t="s">
        <v>84</v>
      </c>
      <c r="F2435" s="268" t="s">
        <v>278</v>
      </c>
      <c r="G2435" s="1" t="s">
        <v>201</v>
      </c>
      <c r="H2435" s="1" t="s">
        <v>267</v>
      </c>
      <c r="J2435" s="268" t="s">
        <v>279</v>
      </c>
      <c r="K2435" s="268" t="s">
        <v>280</v>
      </c>
    </row>
    <row r="2438" spans="1:11" x14ac:dyDescent="0.2">
      <c r="A2438" s="2" t="s">
        <v>39</v>
      </c>
      <c r="B2438" s="2" t="s">
        <v>40</v>
      </c>
      <c r="E2438" s="2" t="s">
        <v>320</v>
      </c>
      <c r="F2438" s="7">
        <v>31032018</v>
      </c>
      <c r="H2438" s="2" t="s">
        <v>1594</v>
      </c>
      <c r="J2438" s="8">
        <v>1535747</v>
      </c>
    </row>
    <row r="2439" spans="1:11" x14ac:dyDescent="0.2">
      <c r="A2439" s="2" t="s">
        <v>281</v>
      </c>
      <c r="B2439" s="2" t="s">
        <v>137</v>
      </c>
      <c r="F2439" s="7">
        <v>1892</v>
      </c>
      <c r="H2439" s="2" t="s">
        <v>1594</v>
      </c>
      <c r="K2439" s="8">
        <v>1535747</v>
      </c>
    </row>
    <row r="2440" spans="1:11" x14ac:dyDescent="0.2">
      <c r="A2440" s="5" t="s">
        <v>435</v>
      </c>
      <c r="J2440" s="8">
        <v>1535747</v>
      </c>
      <c r="K2440" s="8">
        <v>1535747</v>
      </c>
    </row>
    <row r="2443" spans="1:11" x14ac:dyDescent="0.2">
      <c r="A2443" s="5" t="s">
        <v>436</v>
      </c>
      <c r="D2443" s="4" t="s">
        <v>308</v>
      </c>
      <c r="E2443" s="5" t="s">
        <v>475</v>
      </c>
    </row>
    <row r="2444" spans="1:11" x14ac:dyDescent="0.2">
      <c r="A2444" s="1" t="s">
        <v>107</v>
      </c>
      <c r="B2444" s="1" t="s">
        <v>108</v>
      </c>
      <c r="D2444" s="278" t="s">
        <v>277</v>
      </c>
      <c r="E2444" s="1" t="s">
        <v>84</v>
      </c>
      <c r="F2444" s="268" t="s">
        <v>278</v>
      </c>
      <c r="G2444" s="1" t="s">
        <v>201</v>
      </c>
      <c r="H2444" s="1" t="s">
        <v>267</v>
      </c>
      <c r="J2444" s="268" t="s">
        <v>279</v>
      </c>
      <c r="K2444" s="268" t="s">
        <v>280</v>
      </c>
    </row>
    <row r="2447" spans="1:11" x14ac:dyDescent="0.2">
      <c r="A2447" s="2" t="s">
        <v>39</v>
      </c>
      <c r="B2447" s="2" t="s">
        <v>40</v>
      </c>
      <c r="E2447" s="2" t="s">
        <v>320</v>
      </c>
      <c r="F2447" s="7">
        <v>31032018</v>
      </c>
      <c r="H2447" s="2" t="s">
        <v>1595</v>
      </c>
      <c r="J2447" s="8">
        <v>1478756</v>
      </c>
    </row>
    <row r="2448" spans="1:11" x14ac:dyDescent="0.2">
      <c r="A2448" s="2" t="s">
        <v>281</v>
      </c>
      <c r="B2448" s="2" t="s">
        <v>137</v>
      </c>
      <c r="F2448" s="7">
        <v>1893</v>
      </c>
      <c r="H2448" s="2" t="s">
        <v>1595</v>
      </c>
      <c r="K2448" s="8">
        <v>1478756</v>
      </c>
    </row>
    <row r="2449" spans="1:11" x14ac:dyDescent="0.2">
      <c r="A2449" s="5" t="s">
        <v>437</v>
      </c>
      <c r="J2449" s="8">
        <v>1478756</v>
      </c>
      <c r="K2449" s="8">
        <v>1478756</v>
      </c>
    </row>
    <row r="2452" spans="1:11" x14ac:dyDescent="0.2">
      <c r="A2452" s="5" t="s">
        <v>438</v>
      </c>
      <c r="D2452" s="4" t="s">
        <v>308</v>
      </c>
      <c r="E2452" s="5" t="s">
        <v>475</v>
      </c>
    </row>
    <row r="2453" spans="1:11" x14ac:dyDescent="0.2">
      <c r="A2453" s="1" t="s">
        <v>107</v>
      </c>
      <c r="B2453" s="1" t="s">
        <v>108</v>
      </c>
      <c r="D2453" s="278" t="s">
        <v>277</v>
      </c>
      <c r="E2453" s="1" t="s">
        <v>84</v>
      </c>
      <c r="F2453" s="268" t="s">
        <v>278</v>
      </c>
      <c r="G2453" s="1" t="s">
        <v>201</v>
      </c>
      <c r="H2453" s="1" t="s">
        <v>267</v>
      </c>
      <c r="J2453" s="268" t="s">
        <v>279</v>
      </c>
      <c r="K2453" s="268" t="s">
        <v>280</v>
      </c>
    </row>
    <row r="2456" spans="1:11" x14ac:dyDescent="0.2">
      <c r="A2456" s="2" t="s">
        <v>39</v>
      </c>
      <c r="B2456" s="2" t="s">
        <v>40</v>
      </c>
      <c r="E2456" s="2" t="s">
        <v>320</v>
      </c>
      <c r="F2456" s="7">
        <v>31032018</v>
      </c>
      <c r="H2456" s="2" t="s">
        <v>1596</v>
      </c>
      <c r="J2456" s="8">
        <v>1040695</v>
      </c>
    </row>
    <row r="2457" spans="1:11" x14ac:dyDescent="0.2">
      <c r="A2457" s="2" t="s">
        <v>281</v>
      </c>
      <c r="B2457" s="2" t="s">
        <v>137</v>
      </c>
      <c r="F2457" s="7">
        <v>1894</v>
      </c>
      <c r="H2457" s="2" t="s">
        <v>1596</v>
      </c>
      <c r="K2457" s="8">
        <v>1040695</v>
      </c>
    </row>
    <row r="2458" spans="1:11" x14ac:dyDescent="0.2">
      <c r="A2458" s="5" t="s">
        <v>439</v>
      </c>
      <c r="J2458" s="8">
        <v>1040695</v>
      </c>
      <c r="K2458" s="8">
        <v>1040695</v>
      </c>
    </row>
    <row r="2461" spans="1:11" x14ac:dyDescent="0.2">
      <c r="A2461" s="5" t="s">
        <v>440</v>
      </c>
      <c r="D2461" s="4" t="s">
        <v>308</v>
      </c>
      <c r="E2461" s="5" t="s">
        <v>475</v>
      </c>
    </row>
    <row r="2462" spans="1:11" x14ac:dyDescent="0.2">
      <c r="A2462" s="1" t="s">
        <v>107</v>
      </c>
      <c r="B2462" s="1" t="s">
        <v>108</v>
      </c>
      <c r="D2462" s="278" t="s">
        <v>277</v>
      </c>
      <c r="E2462" s="1" t="s">
        <v>84</v>
      </c>
      <c r="F2462" s="268" t="s">
        <v>278</v>
      </c>
      <c r="G2462" s="1" t="s">
        <v>201</v>
      </c>
      <c r="H2462" s="1" t="s">
        <v>267</v>
      </c>
      <c r="J2462" s="268" t="s">
        <v>279</v>
      </c>
      <c r="K2462" s="268" t="s">
        <v>280</v>
      </c>
    </row>
    <row r="2465" spans="1:11" x14ac:dyDescent="0.2">
      <c r="A2465" s="2" t="s">
        <v>39</v>
      </c>
      <c r="B2465" s="2" t="s">
        <v>40</v>
      </c>
      <c r="E2465" s="2" t="s">
        <v>320</v>
      </c>
      <c r="F2465" s="7">
        <v>31032018</v>
      </c>
      <c r="H2465" s="2" t="s">
        <v>1597</v>
      </c>
      <c r="J2465" s="8">
        <v>572174</v>
      </c>
    </row>
    <row r="2466" spans="1:11" x14ac:dyDescent="0.2">
      <c r="A2466" s="2" t="s">
        <v>281</v>
      </c>
      <c r="B2466" s="2" t="s">
        <v>137</v>
      </c>
      <c r="F2466" s="7">
        <v>1896</v>
      </c>
      <c r="H2466" s="2" t="s">
        <v>1597</v>
      </c>
      <c r="K2466" s="8">
        <v>572174</v>
      </c>
    </row>
    <row r="2467" spans="1:11" x14ac:dyDescent="0.2">
      <c r="A2467" s="5" t="s">
        <v>442</v>
      </c>
      <c r="J2467" s="8">
        <v>572174</v>
      </c>
      <c r="K2467" s="8">
        <v>572174</v>
      </c>
    </row>
    <row r="2470" spans="1:11" x14ac:dyDescent="0.2">
      <c r="A2470" s="5" t="s">
        <v>443</v>
      </c>
      <c r="D2470" s="4" t="s">
        <v>308</v>
      </c>
      <c r="E2470" s="5" t="s">
        <v>475</v>
      </c>
    </row>
    <row r="2471" spans="1:11" x14ac:dyDescent="0.2">
      <c r="A2471" s="1" t="s">
        <v>107</v>
      </c>
      <c r="B2471" s="1" t="s">
        <v>108</v>
      </c>
      <c r="D2471" s="278" t="s">
        <v>277</v>
      </c>
      <c r="E2471" s="1" t="s">
        <v>84</v>
      </c>
      <c r="F2471" s="268" t="s">
        <v>278</v>
      </c>
      <c r="G2471" s="1" t="s">
        <v>201</v>
      </c>
      <c r="H2471" s="1" t="s">
        <v>267</v>
      </c>
      <c r="J2471" s="268" t="s">
        <v>279</v>
      </c>
      <c r="K2471" s="268" t="s">
        <v>280</v>
      </c>
    </row>
    <row r="2474" spans="1:11" x14ac:dyDescent="0.2">
      <c r="A2474" s="2" t="s">
        <v>39</v>
      </c>
      <c r="B2474" s="2" t="s">
        <v>40</v>
      </c>
      <c r="E2474" s="2" t="s">
        <v>320</v>
      </c>
      <c r="F2474" s="7">
        <v>31032018</v>
      </c>
      <c r="H2474" s="2" t="s">
        <v>1598</v>
      </c>
      <c r="J2474" s="8">
        <v>1003707</v>
      </c>
    </row>
    <row r="2475" spans="1:11" x14ac:dyDescent="0.2">
      <c r="A2475" s="2" t="s">
        <v>281</v>
      </c>
      <c r="B2475" s="2" t="s">
        <v>137</v>
      </c>
      <c r="F2475" s="7">
        <v>1897</v>
      </c>
      <c r="H2475" s="2" t="s">
        <v>1598</v>
      </c>
      <c r="K2475" s="8">
        <v>1003707</v>
      </c>
    </row>
    <row r="2476" spans="1:11" x14ac:dyDescent="0.2">
      <c r="A2476" s="5" t="s">
        <v>444</v>
      </c>
      <c r="J2476" s="8">
        <v>1003707</v>
      </c>
      <c r="K2476" s="8">
        <v>1003707</v>
      </c>
    </row>
    <row r="2479" spans="1:11" x14ac:dyDescent="0.2">
      <c r="A2479" s="5" t="s">
        <v>445</v>
      </c>
      <c r="D2479" s="4" t="s">
        <v>308</v>
      </c>
      <c r="E2479" s="5" t="s">
        <v>475</v>
      </c>
    </row>
    <row r="2480" spans="1:11" x14ac:dyDescent="0.2">
      <c r="A2480" s="1" t="s">
        <v>107</v>
      </c>
      <c r="B2480" s="1" t="s">
        <v>108</v>
      </c>
      <c r="D2480" s="278" t="s">
        <v>277</v>
      </c>
      <c r="E2480" s="1" t="s">
        <v>84</v>
      </c>
      <c r="F2480" s="268" t="s">
        <v>278</v>
      </c>
      <c r="G2480" s="1" t="s">
        <v>201</v>
      </c>
      <c r="H2480" s="1" t="s">
        <v>267</v>
      </c>
      <c r="J2480" s="268" t="s">
        <v>279</v>
      </c>
      <c r="K2480" s="268" t="s">
        <v>280</v>
      </c>
    </row>
    <row r="2483" spans="1:11" x14ac:dyDescent="0.2">
      <c r="A2483" s="2" t="s">
        <v>39</v>
      </c>
      <c r="B2483" s="2" t="s">
        <v>40</v>
      </c>
      <c r="E2483" s="2" t="s">
        <v>320</v>
      </c>
      <c r="F2483" s="7">
        <v>31032018</v>
      </c>
      <c r="H2483" s="2" t="s">
        <v>1599</v>
      </c>
      <c r="J2483" s="8">
        <v>1123797</v>
      </c>
    </row>
    <row r="2484" spans="1:11" x14ac:dyDescent="0.2">
      <c r="A2484" s="2" t="s">
        <v>281</v>
      </c>
      <c r="B2484" s="2" t="s">
        <v>137</v>
      </c>
      <c r="F2484" s="7">
        <v>1898</v>
      </c>
      <c r="H2484" s="2" t="s">
        <v>1599</v>
      </c>
      <c r="K2484" s="8">
        <v>1123797</v>
      </c>
    </row>
    <row r="2485" spans="1:11" x14ac:dyDescent="0.2">
      <c r="A2485" s="5" t="s">
        <v>446</v>
      </c>
      <c r="J2485" s="8">
        <v>1123797</v>
      </c>
      <c r="K2485" s="8">
        <v>1123797</v>
      </c>
    </row>
    <row r="2488" spans="1:11" x14ac:dyDescent="0.2">
      <c r="A2488" s="5" t="s">
        <v>447</v>
      </c>
      <c r="D2488" s="4" t="s">
        <v>308</v>
      </c>
      <c r="E2488" s="5" t="s">
        <v>475</v>
      </c>
    </row>
    <row r="2489" spans="1:11" x14ac:dyDescent="0.2">
      <c r="A2489" s="1" t="s">
        <v>107</v>
      </c>
      <c r="B2489" s="1" t="s">
        <v>108</v>
      </c>
      <c r="D2489" s="278" t="s">
        <v>277</v>
      </c>
      <c r="E2489" s="1" t="s">
        <v>84</v>
      </c>
      <c r="F2489" s="268" t="s">
        <v>278</v>
      </c>
      <c r="G2489" s="1" t="s">
        <v>201</v>
      </c>
      <c r="H2489" s="1" t="s">
        <v>267</v>
      </c>
      <c r="J2489" s="268" t="s">
        <v>279</v>
      </c>
      <c r="K2489" s="268" t="s">
        <v>280</v>
      </c>
    </row>
    <row r="2492" spans="1:11" x14ac:dyDescent="0.2">
      <c r="A2492" s="2" t="s">
        <v>39</v>
      </c>
      <c r="B2492" s="2" t="s">
        <v>40</v>
      </c>
      <c r="E2492" s="2" t="s">
        <v>320</v>
      </c>
      <c r="F2492" s="7">
        <v>31032018</v>
      </c>
      <c r="H2492" s="2" t="s">
        <v>1381</v>
      </c>
      <c r="J2492" s="8">
        <v>957947</v>
      </c>
    </row>
    <row r="2493" spans="1:11" x14ac:dyDescent="0.2">
      <c r="A2493" s="2" t="s">
        <v>281</v>
      </c>
      <c r="B2493" s="2" t="s">
        <v>137</v>
      </c>
      <c r="F2493" s="7">
        <v>1899</v>
      </c>
      <c r="H2493" s="2" t="s">
        <v>1381</v>
      </c>
      <c r="K2493" s="8">
        <v>957947</v>
      </c>
    </row>
    <row r="2494" spans="1:11" x14ac:dyDescent="0.2">
      <c r="A2494" s="5" t="s">
        <v>448</v>
      </c>
      <c r="J2494" s="8">
        <v>957947</v>
      </c>
      <c r="K2494" s="8">
        <v>957947</v>
      </c>
    </row>
    <row r="2497" spans="1:11" x14ac:dyDescent="0.2">
      <c r="A2497" s="5" t="s">
        <v>449</v>
      </c>
      <c r="D2497" s="4" t="s">
        <v>308</v>
      </c>
      <c r="E2497" s="5" t="s">
        <v>475</v>
      </c>
    </row>
    <row r="2498" spans="1:11" x14ac:dyDescent="0.2">
      <c r="A2498" s="1" t="s">
        <v>107</v>
      </c>
      <c r="B2498" s="1" t="s">
        <v>108</v>
      </c>
      <c r="D2498" s="278" t="s">
        <v>277</v>
      </c>
      <c r="E2498" s="1" t="s">
        <v>84</v>
      </c>
      <c r="F2498" s="268" t="s">
        <v>278</v>
      </c>
      <c r="G2498" s="1" t="s">
        <v>201</v>
      </c>
      <c r="H2498" s="1" t="s">
        <v>267</v>
      </c>
      <c r="J2498" s="268" t="s">
        <v>279</v>
      </c>
      <c r="K2498" s="268" t="s">
        <v>280</v>
      </c>
    </row>
    <row r="2501" spans="1:11" x14ac:dyDescent="0.2">
      <c r="A2501" s="2" t="s">
        <v>39</v>
      </c>
      <c r="B2501" s="2" t="s">
        <v>40</v>
      </c>
      <c r="E2501" s="2" t="s">
        <v>320</v>
      </c>
      <c r="F2501" s="7">
        <v>31032018</v>
      </c>
      <c r="H2501" s="2" t="s">
        <v>1600</v>
      </c>
      <c r="J2501" s="8">
        <v>1034521</v>
      </c>
    </row>
    <row r="2502" spans="1:11" x14ac:dyDescent="0.2">
      <c r="A2502" s="2" t="s">
        <v>281</v>
      </c>
      <c r="B2502" s="2" t="s">
        <v>137</v>
      </c>
      <c r="F2502" s="7">
        <v>1901</v>
      </c>
      <c r="H2502" s="2" t="s">
        <v>1600</v>
      </c>
      <c r="K2502" s="8">
        <v>1034521</v>
      </c>
    </row>
    <row r="2503" spans="1:11" x14ac:dyDescent="0.2">
      <c r="A2503" s="5" t="s">
        <v>450</v>
      </c>
      <c r="J2503" s="8">
        <v>1034521</v>
      </c>
      <c r="K2503" s="8">
        <v>1034521</v>
      </c>
    </row>
    <row r="2506" spans="1:11" x14ac:dyDescent="0.2">
      <c r="A2506" s="5" t="s">
        <v>451</v>
      </c>
      <c r="D2506" s="4" t="s">
        <v>308</v>
      </c>
      <c r="E2506" s="5" t="s">
        <v>475</v>
      </c>
    </row>
    <row r="2507" spans="1:11" x14ac:dyDescent="0.2">
      <c r="A2507" s="1" t="s">
        <v>107</v>
      </c>
      <c r="B2507" s="1" t="s">
        <v>108</v>
      </c>
      <c r="D2507" s="278" t="s">
        <v>277</v>
      </c>
      <c r="E2507" s="1" t="s">
        <v>84</v>
      </c>
      <c r="F2507" s="268" t="s">
        <v>278</v>
      </c>
      <c r="G2507" s="1" t="s">
        <v>201</v>
      </c>
      <c r="H2507" s="1" t="s">
        <v>267</v>
      </c>
      <c r="J2507" s="268" t="s">
        <v>279</v>
      </c>
      <c r="K2507" s="268" t="s">
        <v>280</v>
      </c>
    </row>
    <row r="2510" spans="1:11" x14ac:dyDescent="0.2">
      <c r="A2510" s="2" t="s">
        <v>39</v>
      </c>
      <c r="B2510" s="2" t="s">
        <v>40</v>
      </c>
      <c r="E2510" s="2" t="s">
        <v>320</v>
      </c>
      <c r="F2510" s="7">
        <v>31032018</v>
      </c>
      <c r="H2510" s="2" t="s">
        <v>1601</v>
      </c>
      <c r="J2510" s="8">
        <v>1347711</v>
      </c>
    </row>
    <row r="2511" spans="1:11" x14ac:dyDescent="0.2">
      <c r="A2511" s="2" t="s">
        <v>281</v>
      </c>
      <c r="B2511" s="2" t="s">
        <v>137</v>
      </c>
      <c r="F2511" s="7">
        <v>1902</v>
      </c>
      <c r="H2511" s="2" t="s">
        <v>1601</v>
      </c>
      <c r="K2511" s="8">
        <v>1347711</v>
      </c>
    </row>
    <row r="2512" spans="1:11" x14ac:dyDescent="0.2">
      <c r="A2512" s="5" t="s">
        <v>452</v>
      </c>
      <c r="J2512" s="8">
        <v>1347711</v>
      </c>
      <c r="K2512" s="8">
        <v>1347711</v>
      </c>
    </row>
    <row r="2515" spans="1:11" x14ac:dyDescent="0.2">
      <c r="A2515" s="5" t="s">
        <v>453</v>
      </c>
      <c r="D2515" s="4" t="s">
        <v>308</v>
      </c>
      <c r="E2515" s="5" t="s">
        <v>475</v>
      </c>
    </row>
    <row r="2516" spans="1:11" x14ac:dyDescent="0.2">
      <c r="A2516" s="1" t="s">
        <v>107</v>
      </c>
      <c r="B2516" s="1" t="s">
        <v>108</v>
      </c>
      <c r="D2516" s="278" t="s">
        <v>277</v>
      </c>
      <c r="E2516" s="1" t="s">
        <v>84</v>
      </c>
      <c r="F2516" s="268" t="s">
        <v>278</v>
      </c>
      <c r="G2516" s="1" t="s">
        <v>201</v>
      </c>
      <c r="H2516" s="1" t="s">
        <v>267</v>
      </c>
      <c r="J2516" s="268" t="s">
        <v>279</v>
      </c>
      <c r="K2516" s="268" t="s">
        <v>280</v>
      </c>
    </row>
    <row r="2519" spans="1:11" x14ac:dyDescent="0.2">
      <c r="A2519" s="2" t="s">
        <v>288</v>
      </c>
      <c r="B2519" s="2" t="s">
        <v>139</v>
      </c>
      <c r="E2519" s="2" t="s">
        <v>320</v>
      </c>
      <c r="F2519" s="7">
        <v>31012018</v>
      </c>
      <c r="H2519" s="2" t="s">
        <v>1382</v>
      </c>
      <c r="J2519" s="8">
        <v>68750</v>
      </c>
    </row>
    <row r="2520" spans="1:11" x14ac:dyDescent="0.2">
      <c r="A2520" s="2" t="s">
        <v>281</v>
      </c>
      <c r="B2520" s="2" t="s">
        <v>137</v>
      </c>
      <c r="F2520" s="7">
        <v>1903</v>
      </c>
      <c r="H2520" s="2" t="s">
        <v>1382</v>
      </c>
      <c r="K2520" s="8">
        <v>68750</v>
      </c>
    </row>
    <row r="2521" spans="1:11" x14ac:dyDescent="0.2">
      <c r="A2521" s="5" t="s">
        <v>454</v>
      </c>
      <c r="J2521" s="8">
        <v>68750</v>
      </c>
      <c r="K2521" s="8">
        <v>68750</v>
      </c>
    </row>
    <row r="2524" spans="1:11" x14ac:dyDescent="0.2">
      <c r="A2524" s="5" t="s">
        <v>455</v>
      </c>
      <c r="D2524" s="4" t="s">
        <v>308</v>
      </c>
      <c r="E2524" s="5" t="s">
        <v>475</v>
      </c>
    </row>
    <row r="2525" spans="1:11" x14ac:dyDescent="0.2">
      <c r="A2525" s="1" t="s">
        <v>107</v>
      </c>
      <c r="B2525" s="1" t="s">
        <v>108</v>
      </c>
      <c r="D2525" s="278" t="s">
        <v>277</v>
      </c>
      <c r="E2525" s="1" t="s">
        <v>84</v>
      </c>
      <c r="F2525" s="268" t="s">
        <v>278</v>
      </c>
      <c r="G2525" s="1" t="s">
        <v>201</v>
      </c>
      <c r="H2525" s="1" t="s">
        <v>267</v>
      </c>
      <c r="J2525" s="268" t="s">
        <v>279</v>
      </c>
      <c r="K2525" s="268" t="s">
        <v>280</v>
      </c>
    </row>
    <row r="2528" spans="1:11" x14ac:dyDescent="0.2">
      <c r="A2528" s="2" t="s">
        <v>288</v>
      </c>
      <c r="B2528" s="2" t="s">
        <v>139</v>
      </c>
      <c r="E2528" s="2" t="s">
        <v>320</v>
      </c>
      <c r="F2528" s="7">
        <v>28022018</v>
      </c>
      <c r="H2528" s="2" t="s">
        <v>1383</v>
      </c>
      <c r="J2528" s="8">
        <v>68750</v>
      </c>
    </row>
    <row r="2529" spans="1:11" x14ac:dyDescent="0.2">
      <c r="A2529" s="2" t="s">
        <v>281</v>
      </c>
      <c r="B2529" s="2" t="s">
        <v>137</v>
      </c>
      <c r="F2529" s="7">
        <v>1905</v>
      </c>
      <c r="H2529" s="2" t="s">
        <v>1383</v>
      </c>
      <c r="K2529" s="8">
        <v>68750</v>
      </c>
    </row>
    <row r="2530" spans="1:11" x14ac:dyDescent="0.2">
      <c r="A2530" s="5" t="s">
        <v>456</v>
      </c>
      <c r="J2530" s="8">
        <v>68750</v>
      </c>
      <c r="K2530" s="8">
        <v>68750</v>
      </c>
    </row>
    <row r="2533" spans="1:11" x14ac:dyDescent="0.2">
      <c r="A2533" s="5" t="s">
        <v>457</v>
      </c>
      <c r="D2533" s="4" t="s">
        <v>308</v>
      </c>
      <c r="E2533" s="5" t="s">
        <v>475</v>
      </c>
    </row>
    <row r="2534" spans="1:11" x14ac:dyDescent="0.2">
      <c r="A2534" s="1" t="s">
        <v>107</v>
      </c>
      <c r="B2534" s="1" t="s">
        <v>108</v>
      </c>
      <c r="D2534" s="278" t="s">
        <v>277</v>
      </c>
      <c r="E2534" s="1" t="s">
        <v>84</v>
      </c>
      <c r="F2534" s="268" t="s">
        <v>278</v>
      </c>
      <c r="G2534" s="1" t="s">
        <v>201</v>
      </c>
      <c r="H2534" s="1" t="s">
        <v>267</v>
      </c>
      <c r="J2534" s="268" t="s">
        <v>279</v>
      </c>
      <c r="K2534" s="268" t="s">
        <v>280</v>
      </c>
    </row>
    <row r="2537" spans="1:11" x14ac:dyDescent="0.2">
      <c r="A2537" s="2" t="s">
        <v>15</v>
      </c>
      <c r="B2537" s="2" t="s">
        <v>16</v>
      </c>
      <c r="E2537" s="2" t="s">
        <v>320</v>
      </c>
      <c r="F2537" s="7">
        <v>1906</v>
      </c>
      <c r="H2537" s="2" t="s">
        <v>1602</v>
      </c>
      <c r="J2537" s="8">
        <v>436682</v>
      </c>
    </row>
    <row r="2538" spans="1:11" x14ac:dyDescent="0.2">
      <c r="A2538" s="2" t="s">
        <v>281</v>
      </c>
      <c r="B2538" s="2" t="s">
        <v>137</v>
      </c>
      <c r="F2538" s="7">
        <v>1906</v>
      </c>
      <c r="H2538" s="2" t="s">
        <v>1602</v>
      </c>
      <c r="K2538" s="8">
        <v>436682</v>
      </c>
    </row>
    <row r="2539" spans="1:11" x14ac:dyDescent="0.2">
      <c r="A2539" s="5" t="s">
        <v>458</v>
      </c>
      <c r="J2539" s="8">
        <v>436682</v>
      </c>
      <c r="K2539" s="8">
        <v>436682</v>
      </c>
    </row>
    <row r="2542" spans="1:11" x14ac:dyDescent="0.2">
      <c r="A2542" s="5" t="s">
        <v>459</v>
      </c>
      <c r="D2542" s="4" t="s">
        <v>308</v>
      </c>
      <c r="E2542" s="5" t="s">
        <v>475</v>
      </c>
    </row>
    <row r="2543" spans="1:11" x14ac:dyDescent="0.2">
      <c r="A2543" s="1" t="s">
        <v>107</v>
      </c>
      <c r="B2543" s="1" t="s">
        <v>108</v>
      </c>
      <c r="D2543" s="278" t="s">
        <v>277</v>
      </c>
      <c r="E2543" s="1" t="s">
        <v>84</v>
      </c>
      <c r="F2543" s="268" t="s">
        <v>278</v>
      </c>
      <c r="G2543" s="1" t="s">
        <v>201</v>
      </c>
      <c r="H2543" s="1" t="s">
        <v>267</v>
      </c>
      <c r="J2543" s="268" t="s">
        <v>279</v>
      </c>
      <c r="K2543" s="268" t="s">
        <v>280</v>
      </c>
    </row>
    <row r="2546" spans="1:11" x14ac:dyDescent="0.2">
      <c r="A2546" s="2" t="s">
        <v>19</v>
      </c>
      <c r="B2546" s="2" t="s">
        <v>20</v>
      </c>
      <c r="E2546" s="2" t="s">
        <v>320</v>
      </c>
      <c r="F2546" s="7">
        <v>1</v>
      </c>
      <c r="H2546" s="2" t="s">
        <v>583</v>
      </c>
      <c r="J2546" s="8">
        <v>300000</v>
      </c>
    </row>
    <row r="2547" spans="1:11" x14ac:dyDescent="0.2">
      <c r="A2547" s="2" t="s">
        <v>281</v>
      </c>
      <c r="B2547" s="2" t="s">
        <v>137</v>
      </c>
      <c r="F2547" s="7">
        <v>1907</v>
      </c>
      <c r="H2547" s="2" t="s">
        <v>583</v>
      </c>
      <c r="K2547" s="8">
        <v>300000</v>
      </c>
    </row>
    <row r="2548" spans="1:11" x14ac:dyDescent="0.2">
      <c r="A2548" s="5" t="s">
        <v>460</v>
      </c>
      <c r="J2548" s="8">
        <v>300000</v>
      </c>
      <c r="K2548" s="8">
        <v>300000</v>
      </c>
    </row>
    <row r="2551" spans="1:11" x14ac:dyDescent="0.2">
      <c r="A2551" s="5" t="s">
        <v>461</v>
      </c>
      <c r="D2551" s="4" t="s">
        <v>308</v>
      </c>
      <c r="E2551" s="5" t="s">
        <v>475</v>
      </c>
    </row>
    <row r="2552" spans="1:11" x14ac:dyDescent="0.2">
      <c r="A2552" s="1" t="s">
        <v>107</v>
      </c>
      <c r="B2552" s="1" t="s">
        <v>108</v>
      </c>
      <c r="D2552" s="278" t="s">
        <v>277</v>
      </c>
      <c r="E2552" s="1" t="s">
        <v>84</v>
      </c>
      <c r="F2552" s="268" t="s">
        <v>278</v>
      </c>
      <c r="G2552" s="1" t="s">
        <v>201</v>
      </c>
      <c r="H2552" s="1" t="s">
        <v>267</v>
      </c>
      <c r="J2552" s="268" t="s">
        <v>279</v>
      </c>
      <c r="K2552" s="268" t="s">
        <v>280</v>
      </c>
    </row>
    <row r="2555" spans="1:11" x14ac:dyDescent="0.2">
      <c r="A2555" s="2" t="s">
        <v>288</v>
      </c>
      <c r="B2555" s="2" t="s">
        <v>139</v>
      </c>
      <c r="E2555" s="2" t="s">
        <v>320</v>
      </c>
      <c r="F2555" s="7">
        <v>31032018</v>
      </c>
      <c r="H2555" s="2" t="s">
        <v>1384</v>
      </c>
      <c r="J2555" s="8">
        <v>58750</v>
      </c>
    </row>
    <row r="2556" spans="1:11" x14ac:dyDescent="0.2">
      <c r="A2556" s="2" t="s">
        <v>281</v>
      </c>
      <c r="B2556" s="2" t="s">
        <v>137</v>
      </c>
      <c r="F2556" s="7">
        <v>1910</v>
      </c>
      <c r="H2556" s="2" t="s">
        <v>1384</v>
      </c>
      <c r="K2556" s="8">
        <v>58750</v>
      </c>
    </row>
    <row r="2557" spans="1:11" x14ac:dyDescent="0.2">
      <c r="A2557" s="5" t="s">
        <v>462</v>
      </c>
      <c r="J2557" s="8">
        <v>58750</v>
      </c>
      <c r="K2557" s="8">
        <v>58750</v>
      </c>
    </row>
    <row r="2560" spans="1:11" x14ac:dyDescent="0.2">
      <c r="A2560" s="5" t="s">
        <v>463</v>
      </c>
      <c r="D2560" s="4" t="s">
        <v>308</v>
      </c>
      <c r="E2560" s="5" t="s">
        <v>475</v>
      </c>
    </row>
    <row r="2561" spans="1:11" x14ac:dyDescent="0.2">
      <c r="A2561" s="1" t="s">
        <v>107</v>
      </c>
      <c r="B2561" s="1" t="s">
        <v>108</v>
      </c>
      <c r="D2561" s="278" t="s">
        <v>277</v>
      </c>
      <c r="E2561" s="1" t="s">
        <v>84</v>
      </c>
      <c r="F2561" s="268" t="s">
        <v>278</v>
      </c>
      <c r="G2561" s="1" t="s">
        <v>201</v>
      </c>
      <c r="H2561" s="1" t="s">
        <v>267</v>
      </c>
      <c r="J2561" s="268" t="s">
        <v>279</v>
      </c>
      <c r="K2561" s="268" t="s">
        <v>280</v>
      </c>
    </row>
    <row r="2564" spans="1:11" x14ac:dyDescent="0.2">
      <c r="A2564" s="2" t="s">
        <v>39</v>
      </c>
      <c r="B2564" s="2" t="s">
        <v>40</v>
      </c>
      <c r="E2564" s="2" t="s">
        <v>320</v>
      </c>
      <c r="F2564" s="7">
        <v>31032018</v>
      </c>
      <c r="H2564" s="2" t="s">
        <v>1603</v>
      </c>
      <c r="J2564" s="8">
        <v>1334136</v>
      </c>
    </row>
    <row r="2565" spans="1:11" x14ac:dyDescent="0.2">
      <c r="A2565" s="2" t="s">
        <v>281</v>
      </c>
      <c r="B2565" s="2" t="s">
        <v>137</v>
      </c>
      <c r="F2565" s="7">
        <v>1911</v>
      </c>
      <c r="H2565" s="2" t="s">
        <v>1603</v>
      </c>
      <c r="K2565" s="8">
        <v>1334136</v>
      </c>
    </row>
    <row r="2566" spans="1:11" x14ac:dyDescent="0.2">
      <c r="A2566" s="5" t="s">
        <v>464</v>
      </c>
      <c r="J2566" s="8">
        <v>1334136</v>
      </c>
      <c r="K2566" s="8">
        <v>1334136</v>
      </c>
    </row>
    <row r="2569" spans="1:11" x14ac:dyDescent="0.2">
      <c r="A2569" s="5" t="s">
        <v>465</v>
      </c>
      <c r="D2569" s="4" t="s">
        <v>308</v>
      </c>
      <c r="E2569" s="5" t="s">
        <v>475</v>
      </c>
    </row>
    <row r="2570" spans="1:11" x14ac:dyDescent="0.2">
      <c r="A2570" s="1" t="s">
        <v>107</v>
      </c>
      <c r="B2570" s="1" t="s">
        <v>108</v>
      </c>
      <c r="D2570" s="278" t="s">
        <v>277</v>
      </c>
      <c r="E2570" s="1" t="s">
        <v>84</v>
      </c>
      <c r="F2570" s="268" t="s">
        <v>278</v>
      </c>
      <c r="G2570" s="1" t="s">
        <v>201</v>
      </c>
      <c r="H2570" s="1" t="s">
        <v>267</v>
      </c>
      <c r="J2570" s="268" t="s">
        <v>279</v>
      </c>
      <c r="K2570" s="268" t="s">
        <v>280</v>
      </c>
    </row>
    <row r="2573" spans="1:11" x14ac:dyDescent="0.2">
      <c r="A2573" s="2" t="s">
        <v>39</v>
      </c>
      <c r="B2573" s="2" t="s">
        <v>40</v>
      </c>
      <c r="E2573" s="2" t="s">
        <v>320</v>
      </c>
      <c r="F2573" s="7">
        <v>31032018</v>
      </c>
      <c r="H2573" s="2" t="s">
        <v>1604</v>
      </c>
      <c r="J2573" s="8">
        <v>832386</v>
      </c>
    </row>
    <row r="2574" spans="1:11" x14ac:dyDescent="0.2">
      <c r="A2574" s="2" t="s">
        <v>281</v>
      </c>
      <c r="B2574" s="2" t="s">
        <v>137</v>
      </c>
      <c r="F2574" s="7">
        <v>1912</v>
      </c>
      <c r="H2574" s="2" t="s">
        <v>1604</v>
      </c>
      <c r="K2574" s="8">
        <v>832386</v>
      </c>
    </row>
    <row r="2575" spans="1:11" x14ac:dyDescent="0.2">
      <c r="A2575" s="5" t="s">
        <v>466</v>
      </c>
      <c r="J2575" s="8">
        <v>832386</v>
      </c>
      <c r="K2575" s="8">
        <v>832386</v>
      </c>
    </row>
    <row r="2578" spans="1:11" x14ac:dyDescent="0.2">
      <c r="A2578" s="5" t="s">
        <v>467</v>
      </c>
      <c r="D2578" s="4" t="s">
        <v>308</v>
      </c>
      <c r="E2578" s="5" t="s">
        <v>475</v>
      </c>
    </row>
    <row r="2579" spans="1:11" x14ac:dyDescent="0.2">
      <c r="A2579" s="1" t="s">
        <v>107</v>
      </c>
      <c r="B2579" s="1" t="s">
        <v>108</v>
      </c>
      <c r="D2579" s="278" t="s">
        <v>277</v>
      </c>
      <c r="E2579" s="1" t="s">
        <v>84</v>
      </c>
      <c r="F2579" s="268" t="s">
        <v>278</v>
      </c>
      <c r="G2579" s="1" t="s">
        <v>201</v>
      </c>
      <c r="H2579" s="1" t="s">
        <v>267</v>
      </c>
      <c r="J2579" s="268" t="s">
        <v>279</v>
      </c>
      <c r="K2579" s="268" t="s">
        <v>280</v>
      </c>
    </row>
    <row r="2582" spans="1:11" x14ac:dyDescent="0.2">
      <c r="A2582" s="2" t="s">
        <v>281</v>
      </c>
      <c r="B2582" s="2" t="s">
        <v>137</v>
      </c>
      <c r="F2582" s="7">
        <v>1670</v>
      </c>
      <c r="H2582" s="2" t="s">
        <v>1385</v>
      </c>
      <c r="J2582" s="8">
        <v>231325</v>
      </c>
    </row>
    <row r="2583" spans="1:11" x14ac:dyDescent="0.2">
      <c r="A2583" s="2" t="s">
        <v>281</v>
      </c>
      <c r="B2583" s="2" t="s">
        <v>137</v>
      </c>
      <c r="F2583" s="7">
        <v>1913</v>
      </c>
      <c r="H2583" s="2" t="s">
        <v>1385</v>
      </c>
      <c r="K2583" s="8">
        <v>231325</v>
      </c>
    </row>
    <row r="2584" spans="1:11" x14ac:dyDescent="0.2">
      <c r="A2584" s="5" t="s">
        <v>468</v>
      </c>
      <c r="J2584" s="8">
        <v>231325</v>
      </c>
      <c r="K2584" s="8">
        <v>231325</v>
      </c>
    </row>
    <row r="2587" spans="1:11" x14ac:dyDescent="0.2">
      <c r="A2587" s="5" t="s">
        <v>471</v>
      </c>
      <c r="D2587" s="4" t="s">
        <v>275</v>
      </c>
      <c r="E2587" s="5" t="s">
        <v>475</v>
      </c>
    </row>
    <row r="2588" spans="1:11" x14ac:dyDescent="0.2">
      <c r="A2588" s="1" t="s">
        <v>107</v>
      </c>
      <c r="B2588" s="1" t="s">
        <v>108</v>
      </c>
      <c r="D2588" s="278" t="s">
        <v>277</v>
      </c>
      <c r="E2588" s="1" t="s">
        <v>84</v>
      </c>
      <c r="F2588" s="268" t="s">
        <v>278</v>
      </c>
      <c r="G2588" s="1" t="s">
        <v>201</v>
      </c>
      <c r="H2588" s="1" t="s">
        <v>267</v>
      </c>
      <c r="J2588" s="268" t="s">
        <v>279</v>
      </c>
      <c r="K2588" s="268" t="s">
        <v>280</v>
      </c>
    </row>
    <row r="2591" spans="1:11" x14ac:dyDescent="0.2">
      <c r="A2591" s="2" t="s">
        <v>522</v>
      </c>
      <c r="B2591" s="2" t="s">
        <v>70</v>
      </c>
      <c r="D2591" s="2" t="s">
        <v>203</v>
      </c>
      <c r="H2591" s="2" t="s">
        <v>1606</v>
      </c>
      <c r="J2591" s="8">
        <v>38970</v>
      </c>
    </row>
    <row r="2592" spans="1:11" x14ac:dyDescent="0.2">
      <c r="A2592" s="2" t="s">
        <v>35</v>
      </c>
      <c r="B2592" s="2" t="s">
        <v>36</v>
      </c>
      <c r="E2592" s="2" t="s">
        <v>310</v>
      </c>
      <c r="F2592" s="7">
        <v>41061692</v>
      </c>
      <c r="H2592" s="2" t="s">
        <v>1607</v>
      </c>
      <c r="J2592" s="8">
        <v>268266</v>
      </c>
    </row>
    <row r="2593" spans="1:11" x14ac:dyDescent="0.2">
      <c r="A2593" s="2" t="s">
        <v>35</v>
      </c>
      <c r="B2593" s="2" t="s">
        <v>36</v>
      </c>
      <c r="E2593" s="2" t="s">
        <v>310</v>
      </c>
      <c r="F2593" s="7">
        <v>41061691</v>
      </c>
      <c r="H2593" s="2" t="s">
        <v>1608</v>
      </c>
      <c r="J2593" s="8">
        <v>278954</v>
      </c>
    </row>
    <row r="2594" spans="1:11" x14ac:dyDescent="0.2">
      <c r="A2594" s="2" t="s">
        <v>35</v>
      </c>
      <c r="B2594" s="2" t="s">
        <v>36</v>
      </c>
      <c r="E2594" s="2" t="s">
        <v>310</v>
      </c>
      <c r="F2594" s="7">
        <v>41101905</v>
      </c>
      <c r="H2594" s="2" t="s">
        <v>1609</v>
      </c>
      <c r="J2594" s="8">
        <v>13687</v>
      </c>
    </row>
    <row r="2595" spans="1:11" x14ac:dyDescent="0.2">
      <c r="A2595" s="2" t="s">
        <v>41</v>
      </c>
      <c r="B2595" s="2" t="s">
        <v>42</v>
      </c>
      <c r="H2595" s="2" t="s">
        <v>1610</v>
      </c>
      <c r="J2595" s="8">
        <v>1648328</v>
      </c>
    </row>
    <row r="2596" spans="1:11" x14ac:dyDescent="0.2">
      <c r="A2596" s="2" t="s">
        <v>43</v>
      </c>
      <c r="B2596" s="2" t="s">
        <v>44</v>
      </c>
      <c r="H2596" s="2" t="s">
        <v>1610</v>
      </c>
      <c r="J2596" s="8">
        <v>374352</v>
      </c>
    </row>
    <row r="2597" spans="1:11" x14ac:dyDescent="0.2">
      <c r="A2597" s="2" t="s">
        <v>45</v>
      </c>
      <c r="B2597" s="2" t="s">
        <v>46</v>
      </c>
      <c r="H2597" s="2" t="s">
        <v>1610</v>
      </c>
      <c r="J2597" s="8">
        <v>143890</v>
      </c>
    </row>
    <row r="2598" spans="1:11" x14ac:dyDescent="0.2">
      <c r="A2598" s="2" t="s">
        <v>49</v>
      </c>
      <c r="B2598" s="2" t="s">
        <v>50</v>
      </c>
      <c r="H2598" s="2" t="s">
        <v>1610</v>
      </c>
      <c r="J2598" s="8">
        <v>409106</v>
      </c>
    </row>
    <row r="2599" spans="1:11" x14ac:dyDescent="0.2">
      <c r="A2599" s="2" t="s">
        <v>47</v>
      </c>
      <c r="B2599" s="2" t="s">
        <v>48</v>
      </c>
      <c r="H2599" s="2" t="s">
        <v>1610</v>
      </c>
      <c r="J2599" s="8">
        <v>38353</v>
      </c>
    </row>
    <row r="2600" spans="1:11" x14ac:dyDescent="0.2">
      <c r="A2600" s="2" t="s">
        <v>403</v>
      </c>
      <c r="B2600" s="2" t="s">
        <v>75</v>
      </c>
      <c r="D2600" s="2" t="s">
        <v>203</v>
      </c>
      <c r="H2600" s="2" t="s">
        <v>1611</v>
      </c>
      <c r="J2600" s="8">
        <v>143500</v>
      </c>
    </row>
    <row r="2601" spans="1:11" x14ac:dyDescent="0.2">
      <c r="A2601" s="2" t="s">
        <v>37</v>
      </c>
      <c r="B2601" s="2" t="s">
        <v>38</v>
      </c>
      <c r="E2601" s="2" t="s">
        <v>376</v>
      </c>
      <c r="F2601" s="7">
        <v>3</v>
      </c>
      <c r="H2601" s="2" t="s">
        <v>1612</v>
      </c>
      <c r="J2601" s="8">
        <v>50000</v>
      </c>
    </row>
    <row r="2602" spans="1:11" x14ac:dyDescent="0.2">
      <c r="A2602" s="2" t="s">
        <v>1613</v>
      </c>
      <c r="B2602" s="2" t="s">
        <v>1388</v>
      </c>
      <c r="D2602" s="2" t="s">
        <v>203</v>
      </c>
      <c r="H2602" s="2" t="s">
        <v>1614</v>
      </c>
      <c r="J2602" s="8">
        <v>61800</v>
      </c>
    </row>
    <row r="2603" spans="1:11" x14ac:dyDescent="0.2">
      <c r="A2603" s="2" t="s">
        <v>1615</v>
      </c>
      <c r="B2603" s="2" t="s">
        <v>1387</v>
      </c>
      <c r="D2603" s="2" t="s">
        <v>203</v>
      </c>
      <c r="H2603" s="2" t="s">
        <v>1614</v>
      </c>
      <c r="J2603" s="8">
        <v>13500</v>
      </c>
    </row>
    <row r="2604" spans="1:11" x14ac:dyDescent="0.2">
      <c r="A2604" s="2" t="s">
        <v>53</v>
      </c>
      <c r="B2604" s="2" t="s">
        <v>54</v>
      </c>
      <c r="H2604" s="2" t="s">
        <v>1614</v>
      </c>
      <c r="J2604" s="8">
        <v>983751</v>
      </c>
    </row>
    <row r="2605" spans="1:11" x14ac:dyDescent="0.2">
      <c r="A2605" s="2" t="s">
        <v>55</v>
      </c>
      <c r="B2605" s="2" t="s">
        <v>56</v>
      </c>
      <c r="H2605" s="2" t="s">
        <v>1614</v>
      </c>
      <c r="J2605" s="8">
        <v>62573</v>
      </c>
    </row>
    <row r="2606" spans="1:11" x14ac:dyDescent="0.2">
      <c r="A2606" s="2" t="s">
        <v>403</v>
      </c>
      <c r="B2606" s="2" t="s">
        <v>75</v>
      </c>
      <c r="D2606" s="2" t="s">
        <v>203</v>
      </c>
      <c r="H2606" s="2" t="s">
        <v>1616</v>
      </c>
      <c r="J2606" s="8">
        <v>50288</v>
      </c>
    </row>
    <row r="2607" spans="1:11" x14ac:dyDescent="0.2">
      <c r="A2607" s="2" t="s">
        <v>15</v>
      </c>
      <c r="B2607" s="2" t="s">
        <v>16</v>
      </c>
      <c r="E2607" s="2" t="s">
        <v>320</v>
      </c>
      <c r="F2607" s="7">
        <v>1729</v>
      </c>
      <c r="H2607" s="2" t="s">
        <v>1617</v>
      </c>
      <c r="K2607" s="8">
        <v>125539</v>
      </c>
    </row>
    <row r="2608" spans="1:11" x14ac:dyDescent="0.2">
      <c r="A2608" s="2" t="s">
        <v>15</v>
      </c>
      <c r="B2608" s="2" t="s">
        <v>16</v>
      </c>
      <c r="E2608" s="2" t="s">
        <v>320</v>
      </c>
      <c r="F2608" s="7">
        <v>1759</v>
      </c>
      <c r="H2608" s="2" t="s">
        <v>1617</v>
      </c>
      <c r="K2608" s="8">
        <v>1056690</v>
      </c>
    </row>
    <row r="2609" spans="1:11" x14ac:dyDescent="0.2">
      <c r="A2609" s="2" t="s">
        <v>15</v>
      </c>
      <c r="B2609" s="2" t="s">
        <v>16</v>
      </c>
      <c r="E2609" s="2" t="s">
        <v>320</v>
      </c>
      <c r="F2609" s="7">
        <v>1764</v>
      </c>
      <c r="H2609" s="2" t="s">
        <v>1617</v>
      </c>
      <c r="K2609" s="8">
        <v>362376</v>
      </c>
    </row>
    <row r="2610" spans="1:11" x14ac:dyDescent="0.2">
      <c r="A2610" s="2" t="s">
        <v>15</v>
      </c>
      <c r="B2610" s="2" t="s">
        <v>16</v>
      </c>
      <c r="E2610" s="2" t="s">
        <v>320</v>
      </c>
      <c r="F2610" s="7">
        <v>1773</v>
      </c>
      <c r="H2610" s="2" t="s">
        <v>1617</v>
      </c>
      <c r="K2610" s="8">
        <v>2146450</v>
      </c>
    </row>
    <row r="2611" spans="1:11" x14ac:dyDescent="0.2">
      <c r="A2611" s="2" t="s">
        <v>15</v>
      </c>
      <c r="B2611" s="2" t="s">
        <v>16</v>
      </c>
      <c r="E2611" s="2" t="s">
        <v>320</v>
      </c>
      <c r="F2611" s="7">
        <v>1803</v>
      </c>
      <c r="H2611" s="2" t="s">
        <v>1617</v>
      </c>
      <c r="K2611" s="8">
        <v>888263</v>
      </c>
    </row>
    <row r="2612" spans="1:11" x14ac:dyDescent="0.2">
      <c r="A2612" s="5" t="s">
        <v>473</v>
      </c>
      <c r="J2612" s="8">
        <v>4579318</v>
      </c>
      <c r="K2612" s="8">
        <v>4579318</v>
      </c>
    </row>
    <row r="2615" spans="1:11" x14ac:dyDescent="0.2">
      <c r="A2615" s="5" t="s">
        <v>474</v>
      </c>
      <c r="D2615" s="4" t="s">
        <v>275</v>
      </c>
      <c r="E2615" s="5" t="s">
        <v>475</v>
      </c>
    </row>
    <row r="2616" spans="1:11" x14ac:dyDescent="0.2">
      <c r="A2616" s="1" t="s">
        <v>107</v>
      </c>
      <c r="B2616" s="1" t="s">
        <v>108</v>
      </c>
      <c r="D2616" s="278" t="s">
        <v>277</v>
      </c>
      <c r="E2616" s="1" t="s">
        <v>84</v>
      </c>
      <c r="F2616" s="268" t="s">
        <v>278</v>
      </c>
      <c r="G2616" s="1" t="s">
        <v>201</v>
      </c>
      <c r="H2616" s="1" t="s">
        <v>267</v>
      </c>
      <c r="J2616" s="268" t="s">
        <v>279</v>
      </c>
      <c r="K2616" s="268" t="s">
        <v>280</v>
      </c>
    </row>
    <row r="2619" spans="1:11" x14ac:dyDescent="0.2">
      <c r="A2619" s="2" t="s">
        <v>35</v>
      </c>
      <c r="B2619" s="2" t="s">
        <v>36</v>
      </c>
      <c r="E2619" s="2" t="s">
        <v>310</v>
      </c>
      <c r="F2619" s="7">
        <v>23843</v>
      </c>
      <c r="H2619" s="2" t="s">
        <v>1618</v>
      </c>
      <c r="J2619" s="8">
        <v>300000</v>
      </c>
    </row>
    <row r="2620" spans="1:11" x14ac:dyDescent="0.2">
      <c r="A2620" s="2" t="s">
        <v>35</v>
      </c>
      <c r="B2620" s="2" t="s">
        <v>36</v>
      </c>
      <c r="E2620" s="2" t="s">
        <v>310</v>
      </c>
      <c r="F2620" s="7">
        <v>23845</v>
      </c>
      <c r="H2620" s="2" t="s">
        <v>1619</v>
      </c>
      <c r="J2620" s="8">
        <v>300000</v>
      </c>
    </row>
    <row r="2621" spans="1:11" x14ac:dyDescent="0.2">
      <c r="A2621" s="2" t="s">
        <v>35</v>
      </c>
      <c r="B2621" s="2" t="s">
        <v>36</v>
      </c>
      <c r="E2621" s="2" t="s">
        <v>310</v>
      </c>
      <c r="F2621" s="7">
        <v>149</v>
      </c>
      <c r="H2621" s="2" t="s">
        <v>1620</v>
      </c>
      <c r="J2621" s="8">
        <v>866296</v>
      </c>
    </row>
    <row r="2622" spans="1:11" x14ac:dyDescent="0.2">
      <c r="A2622" s="2" t="s">
        <v>37</v>
      </c>
      <c r="B2622" s="2" t="s">
        <v>38</v>
      </c>
      <c r="E2622" s="2" t="s">
        <v>376</v>
      </c>
      <c r="F2622" s="7">
        <v>414</v>
      </c>
      <c r="H2622" s="2" t="s">
        <v>1621</v>
      </c>
      <c r="J2622" s="8">
        <v>80000</v>
      </c>
    </row>
    <row r="2623" spans="1:11" x14ac:dyDescent="0.2">
      <c r="A2623" s="2" t="s">
        <v>530</v>
      </c>
      <c r="B2623" s="2" t="s">
        <v>73</v>
      </c>
      <c r="D2623" s="2" t="s">
        <v>203</v>
      </c>
      <c r="H2623" s="2" t="s">
        <v>1622</v>
      </c>
      <c r="J2623" s="8">
        <v>8000</v>
      </c>
    </row>
    <row r="2624" spans="1:11" x14ac:dyDescent="0.2">
      <c r="A2624" s="2" t="s">
        <v>403</v>
      </c>
      <c r="B2624" s="2" t="s">
        <v>75</v>
      </c>
      <c r="D2624" s="2" t="s">
        <v>203</v>
      </c>
      <c r="H2624" s="2" t="s">
        <v>1623</v>
      </c>
      <c r="J2624" s="8">
        <v>60000</v>
      </c>
    </row>
    <row r="2625" spans="1:11" x14ac:dyDescent="0.2">
      <c r="A2625" s="2" t="s">
        <v>394</v>
      </c>
      <c r="B2625" s="2" t="s">
        <v>119</v>
      </c>
      <c r="D2625" s="2" t="s">
        <v>203</v>
      </c>
      <c r="H2625" s="2" t="s">
        <v>1624</v>
      </c>
      <c r="J2625" s="8">
        <v>4300</v>
      </c>
    </row>
    <row r="2626" spans="1:11" x14ac:dyDescent="0.2">
      <c r="A2626" s="2" t="s">
        <v>35</v>
      </c>
      <c r="B2626" s="2" t="s">
        <v>36</v>
      </c>
      <c r="E2626" s="2" t="s">
        <v>310</v>
      </c>
      <c r="F2626" s="7">
        <v>164</v>
      </c>
      <c r="H2626" s="2" t="s">
        <v>1625</v>
      </c>
      <c r="J2626" s="8">
        <v>77350</v>
      </c>
    </row>
    <row r="2627" spans="1:11" x14ac:dyDescent="0.2">
      <c r="A2627" s="2" t="s">
        <v>35</v>
      </c>
      <c r="B2627" s="2" t="s">
        <v>36</v>
      </c>
      <c r="E2627" s="2" t="s">
        <v>310</v>
      </c>
      <c r="F2627" s="7">
        <v>8439</v>
      </c>
      <c r="H2627" s="2" t="s">
        <v>1626</v>
      </c>
      <c r="J2627" s="8">
        <v>220004</v>
      </c>
    </row>
    <row r="2628" spans="1:11" x14ac:dyDescent="0.2">
      <c r="A2628" s="2" t="s">
        <v>1188</v>
      </c>
      <c r="B2628" s="2" t="s">
        <v>970</v>
      </c>
      <c r="D2628" s="2" t="s">
        <v>203</v>
      </c>
      <c r="H2628" s="2" t="s">
        <v>1627</v>
      </c>
      <c r="J2628" s="8">
        <v>192900</v>
      </c>
    </row>
    <row r="2629" spans="1:11" x14ac:dyDescent="0.2">
      <c r="A2629" s="2" t="s">
        <v>35</v>
      </c>
      <c r="B2629" s="2" t="s">
        <v>36</v>
      </c>
      <c r="E2629" s="2" t="s">
        <v>310</v>
      </c>
      <c r="F2629" s="7">
        <v>1493</v>
      </c>
      <c r="H2629" s="2" t="s">
        <v>1628</v>
      </c>
      <c r="J2629" s="8">
        <v>363902</v>
      </c>
    </row>
    <row r="2630" spans="1:11" x14ac:dyDescent="0.2">
      <c r="A2630" s="2" t="s">
        <v>394</v>
      </c>
      <c r="B2630" s="2" t="s">
        <v>119</v>
      </c>
      <c r="D2630" s="2" t="s">
        <v>203</v>
      </c>
      <c r="H2630" s="2" t="s">
        <v>1629</v>
      </c>
      <c r="J2630" s="8">
        <v>34730</v>
      </c>
    </row>
    <row r="2631" spans="1:11" x14ac:dyDescent="0.2">
      <c r="A2631" s="2" t="s">
        <v>1187</v>
      </c>
      <c r="B2631" s="2" t="s">
        <v>259</v>
      </c>
      <c r="D2631" s="2" t="s">
        <v>203</v>
      </c>
      <c r="H2631" s="2" t="s">
        <v>1630</v>
      </c>
      <c r="J2631" s="8">
        <v>4218</v>
      </c>
    </row>
    <row r="2632" spans="1:11" x14ac:dyDescent="0.2">
      <c r="A2632" s="2" t="s">
        <v>404</v>
      </c>
      <c r="B2632" s="2" t="s">
        <v>71</v>
      </c>
      <c r="D2632" s="2" t="s">
        <v>203</v>
      </c>
      <c r="H2632" s="2" t="s">
        <v>1631</v>
      </c>
      <c r="J2632" s="8">
        <v>6990</v>
      </c>
    </row>
    <row r="2633" spans="1:11" x14ac:dyDescent="0.2">
      <c r="A2633" s="2" t="s">
        <v>1615</v>
      </c>
      <c r="B2633" s="2" t="s">
        <v>1387</v>
      </c>
      <c r="D2633" s="2" t="s">
        <v>203</v>
      </c>
      <c r="H2633" s="2" t="s">
        <v>1632</v>
      </c>
      <c r="J2633" s="8">
        <v>70020</v>
      </c>
    </row>
    <row r="2634" spans="1:11" x14ac:dyDescent="0.2">
      <c r="A2634" s="2" t="s">
        <v>1187</v>
      </c>
      <c r="B2634" s="2" t="s">
        <v>259</v>
      </c>
      <c r="D2634" s="2" t="s">
        <v>203</v>
      </c>
      <c r="H2634" s="2" t="s">
        <v>1633</v>
      </c>
      <c r="J2634" s="8">
        <v>42951</v>
      </c>
    </row>
    <row r="2635" spans="1:11" x14ac:dyDescent="0.2">
      <c r="A2635" s="2" t="s">
        <v>37</v>
      </c>
      <c r="B2635" s="2" t="s">
        <v>38</v>
      </c>
      <c r="E2635" s="2" t="s">
        <v>376</v>
      </c>
      <c r="F2635" s="7">
        <v>410</v>
      </c>
      <c r="H2635" s="2" t="s">
        <v>1634</v>
      </c>
      <c r="J2635" s="8">
        <v>150000</v>
      </c>
    </row>
    <row r="2636" spans="1:11" x14ac:dyDescent="0.2">
      <c r="A2636" s="2" t="s">
        <v>39</v>
      </c>
      <c r="B2636" s="2" t="s">
        <v>40</v>
      </c>
      <c r="E2636" s="2" t="s">
        <v>320</v>
      </c>
      <c r="F2636" s="7">
        <v>31032018</v>
      </c>
      <c r="H2636" s="2" t="s">
        <v>1593</v>
      </c>
      <c r="J2636" s="8">
        <v>10000</v>
      </c>
    </row>
    <row r="2637" spans="1:11" x14ac:dyDescent="0.2">
      <c r="A2637" s="2" t="s">
        <v>15</v>
      </c>
      <c r="B2637" s="2" t="s">
        <v>16</v>
      </c>
      <c r="E2637" s="2" t="s">
        <v>320</v>
      </c>
      <c r="F2637" s="7">
        <v>1803</v>
      </c>
      <c r="H2637" s="2" t="s">
        <v>1635</v>
      </c>
      <c r="K2637" s="8">
        <v>611737</v>
      </c>
    </row>
    <row r="2638" spans="1:11" x14ac:dyDescent="0.2">
      <c r="A2638" s="2" t="s">
        <v>15</v>
      </c>
      <c r="B2638" s="2" t="s">
        <v>16</v>
      </c>
      <c r="E2638" s="2" t="s">
        <v>320</v>
      </c>
      <c r="F2638" s="7">
        <v>1802</v>
      </c>
      <c r="H2638" s="2" t="s">
        <v>1504</v>
      </c>
      <c r="K2638" s="8">
        <v>2179924</v>
      </c>
    </row>
    <row r="2639" spans="1:11" x14ac:dyDescent="0.2">
      <c r="A2639" s="5" t="s">
        <v>476</v>
      </c>
      <c r="J2639" s="8">
        <v>2791661</v>
      </c>
      <c r="K2639" s="8">
        <v>2791661</v>
      </c>
    </row>
    <row r="2642" spans="1:11" x14ac:dyDescent="0.2">
      <c r="A2642" s="5" t="s">
        <v>483</v>
      </c>
      <c r="D2642" s="4" t="s">
        <v>308</v>
      </c>
      <c r="E2642" s="5" t="s">
        <v>475</v>
      </c>
    </row>
    <row r="2643" spans="1:11" x14ac:dyDescent="0.2">
      <c r="A2643" s="1" t="s">
        <v>107</v>
      </c>
      <c r="B2643" s="1" t="s">
        <v>108</v>
      </c>
      <c r="D2643" s="278" t="s">
        <v>277</v>
      </c>
      <c r="E2643" s="1" t="s">
        <v>84</v>
      </c>
      <c r="F2643" s="268" t="s">
        <v>278</v>
      </c>
      <c r="G2643" s="1" t="s">
        <v>201</v>
      </c>
      <c r="H2643" s="1" t="s">
        <v>267</v>
      </c>
      <c r="J2643" s="268" t="s">
        <v>279</v>
      </c>
      <c r="K2643" s="268" t="s">
        <v>280</v>
      </c>
    </row>
    <row r="2646" spans="1:11" x14ac:dyDescent="0.2">
      <c r="A2646" s="2" t="s">
        <v>39</v>
      </c>
      <c r="B2646" s="2" t="s">
        <v>40</v>
      </c>
      <c r="E2646" s="2" t="s">
        <v>320</v>
      </c>
      <c r="F2646" s="7">
        <v>31032018</v>
      </c>
      <c r="H2646" s="2" t="s">
        <v>1636</v>
      </c>
      <c r="J2646" s="8">
        <v>366975</v>
      </c>
    </row>
    <row r="2647" spans="1:11" x14ac:dyDescent="0.2">
      <c r="A2647" s="2" t="s">
        <v>281</v>
      </c>
      <c r="B2647" s="2" t="s">
        <v>137</v>
      </c>
      <c r="F2647" s="7">
        <v>1914</v>
      </c>
      <c r="H2647" s="2" t="s">
        <v>1636</v>
      </c>
      <c r="K2647" s="8">
        <v>366975</v>
      </c>
    </row>
    <row r="2648" spans="1:11" x14ac:dyDescent="0.2">
      <c r="A2648" s="5" t="s">
        <v>485</v>
      </c>
      <c r="J2648" s="8">
        <v>366975</v>
      </c>
      <c r="K2648" s="8">
        <v>366975</v>
      </c>
    </row>
    <row r="2651" spans="1:11" x14ac:dyDescent="0.2">
      <c r="A2651" s="5" t="s">
        <v>486</v>
      </c>
      <c r="D2651" s="4" t="s">
        <v>308</v>
      </c>
      <c r="E2651" s="5" t="s">
        <v>475</v>
      </c>
    </row>
    <row r="2652" spans="1:11" x14ac:dyDescent="0.2">
      <c r="A2652" s="1" t="s">
        <v>107</v>
      </c>
      <c r="B2652" s="1" t="s">
        <v>108</v>
      </c>
      <c r="D2652" s="278" t="s">
        <v>277</v>
      </c>
      <c r="E2652" s="1" t="s">
        <v>84</v>
      </c>
      <c r="F2652" s="268" t="s">
        <v>278</v>
      </c>
      <c r="G2652" s="1" t="s">
        <v>201</v>
      </c>
      <c r="H2652" s="1" t="s">
        <v>267</v>
      </c>
      <c r="J2652" s="268" t="s">
        <v>279</v>
      </c>
      <c r="K2652" s="268" t="s">
        <v>280</v>
      </c>
    </row>
    <row r="2655" spans="1:11" x14ac:dyDescent="0.2">
      <c r="A2655" s="2" t="s">
        <v>15</v>
      </c>
      <c r="B2655" s="2" t="s">
        <v>16</v>
      </c>
      <c r="E2655" s="2" t="s">
        <v>320</v>
      </c>
      <c r="F2655" s="7">
        <v>1916</v>
      </c>
      <c r="H2655" s="2" t="s">
        <v>1386</v>
      </c>
      <c r="J2655" s="8">
        <v>200000</v>
      </c>
    </row>
    <row r="2656" spans="1:11" x14ac:dyDescent="0.2">
      <c r="A2656" s="2" t="s">
        <v>281</v>
      </c>
      <c r="B2656" s="2" t="s">
        <v>137</v>
      </c>
      <c r="F2656" s="7">
        <v>1916</v>
      </c>
      <c r="H2656" s="2" t="s">
        <v>1386</v>
      </c>
      <c r="K2656" s="8">
        <v>200000</v>
      </c>
    </row>
    <row r="2657" spans="1:11" x14ac:dyDescent="0.2">
      <c r="A2657" s="5" t="s">
        <v>487</v>
      </c>
      <c r="J2657" s="8">
        <v>200000</v>
      </c>
      <c r="K2657" s="8">
        <v>200000</v>
      </c>
    </row>
    <row r="2660" spans="1:11" x14ac:dyDescent="0.2">
      <c r="A2660" s="5" t="s">
        <v>488</v>
      </c>
      <c r="D2660" s="4" t="s">
        <v>294</v>
      </c>
      <c r="E2660" s="5" t="s">
        <v>475</v>
      </c>
    </row>
    <row r="2661" spans="1:11" x14ac:dyDescent="0.2">
      <c r="A2661" s="1" t="s">
        <v>107</v>
      </c>
      <c r="B2661" s="1" t="s">
        <v>108</v>
      </c>
      <c r="D2661" s="278" t="s">
        <v>277</v>
      </c>
      <c r="E2661" s="1" t="s">
        <v>84</v>
      </c>
      <c r="F2661" s="268" t="s">
        <v>278</v>
      </c>
      <c r="G2661" s="1" t="s">
        <v>201</v>
      </c>
      <c r="H2661" s="1" t="s">
        <v>267</v>
      </c>
      <c r="J2661" s="268" t="s">
        <v>279</v>
      </c>
      <c r="K2661" s="268" t="s">
        <v>280</v>
      </c>
    </row>
    <row r="2664" spans="1:11" x14ac:dyDescent="0.2">
      <c r="A2664" s="2" t="s">
        <v>281</v>
      </c>
      <c r="B2664" s="2" t="s">
        <v>137</v>
      </c>
      <c r="H2664" s="2" t="s">
        <v>1637</v>
      </c>
      <c r="J2664" s="8">
        <v>5000000</v>
      </c>
    </row>
    <row r="2665" spans="1:11" x14ac:dyDescent="0.2">
      <c r="A2665" s="2" t="s">
        <v>281</v>
      </c>
      <c r="B2665" s="2" t="s">
        <v>137</v>
      </c>
      <c r="H2665" s="2" t="s">
        <v>1637</v>
      </c>
      <c r="J2665" s="8">
        <v>5000000</v>
      </c>
    </row>
    <row r="2666" spans="1:11" x14ac:dyDescent="0.2">
      <c r="A2666" s="2" t="s">
        <v>281</v>
      </c>
      <c r="B2666" s="2" t="s">
        <v>137</v>
      </c>
      <c r="H2666" s="2" t="s">
        <v>1637</v>
      </c>
      <c r="J2666" s="8">
        <v>5000000</v>
      </c>
    </row>
    <row r="2667" spans="1:11" x14ac:dyDescent="0.2">
      <c r="A2667" s="2" t="s">
        <v>281</v>
      </c>
      <c r="B2667" s="2" t="s">
        <v>137</v>
      </c>
      <c r="H2667" s="2" t="s">
        <v>1637</v>
      </c>
      <c r="J2667" s="8">
        <v>5000000</v>
      </c>
    </row>
    <row r="2668" spans="1:11" x14ac:dyDescent="0.2">
      <c r="A2668" s="2" t="s">
        <v>281</v>
      </c>
      <c r="B2668" s="2" t="s">
        <v>137</v>
      </c>
      <c r="H2668" s="2" t="s">
        <v>1637</v>
      </c>
      <c r="J2668" s="8">
        <v>5000000</v>
      </c>
    </row>
    <row r="2669" spans="1:11" x14ac:dyDescent="0.2">
      <c r="A2669" s="2" t="s">
        <v>281</v>
      </c>
      <c r="B2669" s="2" t="s">
        <v>137</v>
      </c>
      <c r="H2669" s="2" t="s">
        <v>1637</v>
      </c>
      <c r="J2669" s="8">
        <v>5000000</v>
      </c>
    </row>
    <row r="2670" spans="1:11" x14ac:dyDescent="0.2">
      <c r="A2670" s="2" t="s">
        <v>281</v>
      </c>
      <c r="B2670" s="2" t="s">
        <v>137</v>
      </c>
      <c r="H2670" s="2" t="s">
        <v>1637</v>
      </c>
      <c r="J2670" s="8">
        <v>3405565</v>
      </c>
    </row>
    <row r="2671" spans="1:11" x14ac:dyDescent="0.2">
      <c r="A2671" s="2" t="s">
        <v>1042</v>
      </c>
      <c r="B2671" s="2" t="s">
        <v>1031</v>
      </c>
      <c r="D2671" s="2" t="s">
        <v>203</v>
      </c>
      <c r="H2671" s="2" t="s">
        <v>1637</v>
      </c>
      <c r="K2671" s="8">
        <v>33405565</v>
      </c>
    </row>
    <row r="2672" spans="1:11" x14ac:dyDescent="0.2">
      <c r="A2672" s="5" t="s">
        <v>490</v>
      </c>
      <c r="J2672" s="8">
        <v>33405565</v>
      </c>
      <c r="K2672" s="8">
        <v>33405565</v>
      </c>
    </row>
    <row r="2675" spans="1:11" x14ac:dyDescent="0.2">
      <c r="A2675" s="5" t="s">
        <v>499</v>
      </c>
      <c r="D2675" s="4" t="s">
        <v>308</v>
      </c>
      <c r="E2675" s="5" t="s">
        <v>475</v>
      </c>
    </row>
    <row r="2676" spans="1:11" x14ac:dyDescent="0.2">
      <c r="A2676" s="1" t="s">
        <v>107</v>
      </c>
      <c r="B2676" s="1" t="s">
        <v>108</v>
      </c>
      <c r="D2676" s="278" t="s">
        <v>277</v>
      </c>
      <c r="E2676" s="1" t="s">
        <v>84</v>
      </c>
      <c r="F2676" s="268" t="s">
        <v>278</v>
      </c>
      <c r="G2676" s="1" t="s">
        <v>201</v>
      </c>
      <c r="H2676" s="1" t="s">
        <v>267</v>
      </c>
      <c r="J2676" s="268" t="s">
        <v>279</v>
      </c>
      <c r="K2676" s="268" t="s">
        <v>280</v>
      </c>
    </row>
    <row r="2679" spans="1:11" x14ac:dyDescent="0.2">
      <c r="A2679" s="2" t="s">
        <v>394</v>
      </c>
      <c r="B2679" s="2" t="s">
        <v>119</v>
      </c>
      <c r="D2679" s="2" t="s">
        <v>202</v>
      </c>
      <c r="H2679" s="2" t="s">
        <v>1638</v>
      </c>
      <c r="J2679" s="8">
        <v>144933</v>
      </c>
    </row>
    <row r="2680" spans="1:11" x14ac:dyDescent="0.2">
      <c r="A2680" s="2" t="s">
        <v>397</v>
      </c>
      <c r="B2680" s="2" t="s">
        <v>74</v>
      </c>
      <c r="D2680" s="2" t="s">
        <v>202</v>
      </c>
      <c r="H2680" s="2" t="s">
        <v>1639</v>
      </c>
      <c r="J2680" s="8">
        <v>6369</v>
      </c>
    </row>
    <row r="2681" spans="1:11" x14ac:dyDescent="0.2">
      <c r="A2681" s="2" t="s">
        <v>404</v>
      </c>
      <c r="B2681" s="2" t="s">
        <v>71</v>
      </c>
      <c r="D2681" s="2" t="s">
        <v>202</v>
      </c>
      <c r="H2681" s="2" t="s">
        <v>1640</v>
      </c>
      <c r="J2681" s="8">
        <v>4190</v>
      </c>
    </row>
    <row r="2682" spans="1:11" x14ac:dyDescent="0.2">
      <c r="A2682" s="2" t="s">
        <v>522</v>
      </c>
      <c r="B2682" s="2" t="s">
        <v>70</v>
      </c>
      <c r="D2682" s="2" t="s">
        <v>202</v>
      </c>
      <c r="H2682" s="2" t="s">
        <v>1640</v>
      </c>
      <c r="J2682" s="8">
        <v>119980</v>
      </c>
    </row>
    <row r="2683" spans="1:11" x14ac:dyDescent="0.2">
      <c r="A2683" s="2" t="s">
        <v>1175</v>
      </c>
      <c r="B2683" s="2" t="s">
        <v>179</v>
      </c>
      <c r="E2683" s="2" t="s">
        <v>320</v>
      </c>
      <c r="F2683" s="7">
        <v>59</v>
      </c>
      <c r="H2683" s="2" t="s">
        <v>1641</v>
      </c>
      <c r="K2683" s="8">
        <v>275472</v>
      </c>
    </row>
    <row r="2684" spans="1:11" x14ac:dyDescent="0.2">
      <c r="A2684" s="2" t="s">
        <v>1175</v>
      </c>
      <c r="B2684" s="2" t="s">
        <v>179</v>
      </c>
      <c r="E2684" s="2" t="s">
        <v>320</v>
      </c>
      <c r="F2684" s="7">
        <v>59</v>
      </c>
      <c r="H2684" s="2" t="s">
        <v>1641</v>
      </c>
      <c r="J2684" s="8">
        <v>275472</v>
      </c>
    </row>
    <row r="2685" spans="1:11" x14ac:dyDescent="0.2">
      <c r="A2685" s="2" t="s">
        <v>11</v>
      </c>
      <c r="B2685" s="2" t="s">
        <v>12</v>
      </c>
      <c r="F2685" s="7">
        <v>78</v>
      </c>
      <c r="H2685" s="2" t="s">
        <v>1641</v>
      </c>
      <c r="K2685" s="8">
        <v>275472</v>
      </c>
    </row>
    <row r="2686" spans="1:11" x14ac:dyDescent="0.2">
      <c r="A2686" s="5" t="s">
        <v>500</v>
      </c>
      <c r="J2686" s="8">
        <v>550944</v>
      </c>
      <c r="K2686" s="8">
        <v>550944</v>
      </c>
    </row>
    <row r="2689" spans="1:11" x14ac:dyDescent="0.2">
      <c r="A2689" s="5" t="s">
        <v>501</v>
      </c>
      <c r="D2689" s="4" t="s">
        <v>294</v>
      </c>
      <c r="E2689" s="5" t="s">
        <v>475</v>
      </c>
    </row>
    <row r="2690" spans="1:11" x14ac:dyDescent="0.2">
      <c r="A2690" s="1" t="s">
        <v>107</v>
      </c>
      <c r="B2690" s="1" t="s">
        <v>108</v>
      </c>
      <c r="D2690" s="278" t="s">
        <v>277</v>
      </c>
      <c r="E2690" s="1" t="s">
        <v>84</v>
      </c>
      <c r="F2690" s="268" t="s">
        <v>278</v>
      </c>
      <c r="G2690" s="1" t="s">
        <v>201</v>
      </c>
      <c r="H2690" s="1" t="s">
        <v>267</v>
      </c>
      <c r="J2690" s="268" t="s">
        <v>279</v>
      </c>
      <c r="K2690" s="268" t="s">
        <v>280</v>
      </c>
    </row>
    <row r="2693" spans="1:11" x14ac:dyDescent="0.2">
      <c r="A2693" s="2" t="s">
        <v>9</v>
      </c>
      <c r="B2693" s="2" t="s">
        <v>10</v>
      </c>
      <c r="H2693" s="2" t="s">
        <v>1642</v>
      </c>
      <c r="J2693" s="8">
        <v>1000</v>
      </c>
    </row>
    <row r="2694" spans="1:11" x14ac:dyDescent="0.2">
      <c r="A2694" s="2" t="s">
        <v>1193</v>
      </c>
      <c r="B2694" s="2" t="s">
        <v>1130</v>
      </c>
      <c r="D2694" s="2" t="s">
        <v>202</v>
      </c>
      <c r="H2694" s="2" t="s">
        <v>1642</v>
      </c>
      <c r="K2694" s="8">
        <v>1000</v>
      </c>
    </row>
    <row r="2695" spans="1:11" x14ac:dyDescent="0.2">
      <c r="A2695" s="5" t="s">
        <v>502</v>
      </c>
      <c r="J2695" s="8">
        <v>1000</v>
      </c>
      <c r="K2695" s="8">
        <v>1000</v>
      </c>
    </row>
    <row r="2698" spans="1:11" x14ac:dyDescent="0.2">
      <c r="A2698" s="5" t="s">
        <v>503</v>
      </c>
      <c r="D2698" s="4" t="s">
        <v>294</v>
      </c>
      <c r="E2698" s="5" t="s">
        <v>475</v>
      </c>
    </row>
    <row r="2699" spans="1:11" x14ac:dyDescent="0.2">
      <c r="A2699" s="1" t="s">
        <v>107</v>
      </c>
      <c r="B2699" s="1" t="s">
        <v>108</v>
      </c>
      <c r="D2699" s="278" t="s">
        <v>277</v>
      </c>
      <c r="E2699" s="1" t="s">
        <v>84</v>
      </c>
      <c r="F2699" s="268" t="s">
        <v>278</v>
      </c>
      <c r="G2699" s="1" t="s">
        <v>201</v>
      </c>
      <c r="H2699" s="1" t="s">
        <v>267</v>
      </c>
      <c r="J2699" s="268" t="s">
        <v>279</v>
      </c>
      <c r="K2699" s="268" t="s">
        <v>280</v>
      </c>
    </row>
    <row r="2702" spans="1:11" x14ac:dyDescent="0.2">
      <c r="A2702" s="2" t="s">
        <v>9</v>
      </c>
      <c r="B2702" s="2" t="s">
        <v>10</v>
      </c>
      <c r="H2702" s="2" t="s">
        <v>1012</v>
      </c>
      <c r="J2702" s="8">
        <v>318210</v>
      </c>
    </row>
    <row r="2703" spans="1:11" x14ac:dyDescent="0.2">
      <c r="A2703" s="2" t="s">
        <v>325</v>
      </c>
      <c r="B2703" s="2" t="s">
        <v>134</v>
      </c>
      <c r="D2703" s="2" t="s">
        <v>202</v>
      </c>
      <c r="H2703" s="2" t="s">
        <v>1012</v>
      </c>
      <c r="K2703" s="8">
        <v>318210</v>
      </c>
    </row>
    <row r="2704" spans="1:11" x14ac:dyDescent="0.2">
      <c r="A2704" s="5" t="s">
        <v>504</v>
      </c>
      <c r="J2704" s="8">
        <v>318210</v>
      </c>
      <c r="K2704" s="8">
        <v>318210</v>
      </c>
    </row>
    <row r="2707" spans="1:11" x14ac:dyDescent="0.2">
      <c r="A2707" s="5" t="s">
        <v>505</v>
      </c>
      <c r="D2707" s="4" t="s">
        <v>294</v>
      </c>
      <c r="E2707" s="5" t="s">
        <v>475</v>
      </c>
    </row>
    <row r="2708" spans="1:11" x14ac:dyDescent="0.2">
      <c r="A2708" s="1" t="s">
        <v>107</v>
      </c>
      <c r="B2708" s="1" t="s">
        <v>108</v>
      </c>
      <c r="D2708" s="278" t="s">
        <v>277</v>
      </c>
      <c r="E2708" s="1" t="s">
        <v>84</v>
      </c>
      <c r="F2708" s="268" t="s">
        <v>278</v>
      </c>
      <c r="G2708" s="1" t="s">
        <v>201</v>
      </c>
      <c r="H2708" s="1" t="s">
        <v>267</v>
      </c>
      <c r="J2708" s="268" t="s">
        <v>279</v>
      </c>
      <c r="K2708" s="268" t="s">
        <v>280</v>
      </c>
    </row>
    <row r="2711" spans="1:11" x14ac:dyDescent="0.2">
      <c r="A2711" s="2" t="s">
        <v>9</v>
      </c>
      <c r="B2711" s="2" t="s">
        <v>10</v>
      </c>
      <c r="H2711" s="2" t="s">
        <v>582</v>
      </c>
      <c r="J2711" s="8">
        <v>180000</v>
      </c>
    </row>
    <row r="2712" spans="1:11" x14ac:dyDescent="0.2">
      <c r="A2712" s="2" t="s">
        <v>9</v>
      </c>
      <c r="B2712" s="2" t="s">
        <v>10</v>
      </c>
      <c r="H2712" s="2" t="s">
        <v>582</v>
      </c>
      <c r="J2712" s="8">
        <v>720000</v>
      </c>
    </row>
    <row r="2713" spans="1:11" x14ac:dyDescent="0.2">
      <c r="A2713" s="2" t="s">
        <v>1186</v>
      </c>
      <c r="B2713" s="2" t="s">
        <v>252</v>
      </c>
      <c r="D2713" s="2" t="s">
        <v>202</v>
      </c>
      <c r="H2713" s="2" t="s">
        <v>582</v>
      </c>
      <c r="K2713" s="8">
        <v>900000</v>
      </c>
    </row>
    <row r="2714" spans="1:11" x14ac:dyDescent="0.2">
      <c r="A2714" s="5" t="s">
        <v>506</v>
      </c>
      <c r="J2714" s="8">
        <v>900000</v>
      </c>
      <c r="K2714" s="8">
        <v>900000</v>
      </c>
    </row>
    <row r="2717" spans="1:11" x14ac:dyDescent="0.2">
      <c r="A2717" s="5" t="s">
        <v>507</v>
      </c>
      <c r="D2717" s="4" t="s">
        <v>294</v>
      </c>
      <c r="E2717" s="5" t="s">
        <v>475</v>
      </c>
    </row>
    <row r="2718" spans="1:11" x14ac:dyDescent="0.2">
      <c r="A2718" s="1" t="s">
        <v>107</v>
      </c>
      <c r="B2718" s="1" t="s">
        <v>108</v>
      </c>
      <c r="D2718" s="278" t="s">
        <v>277</v>
      </c>
      <c r="E2718" s="1" t="s">
        <v>84</v>
      </c>
      <c r="F2718" s="268" t="s">
        <v>278</v>
      </c>
      <c r="G2718" s="1" t="s">
        <v>201</v>
      </c>
      <c r="H2718" s="1" t="s">
        <v>267</v>
      </c>
      <c r="J2718" s="268" t="s">
        <v>279</v>
      </c>
      <c r="K2718" s="268" t="s">
        <v>280</v>
      </c>
    </row>
    <row r="2721" spans="1:11" x14ac:dyDescent="0.2">
      <c r="A2721" s="2" t="s">
        <v>9</v>
      </c>
      <c r="B2721" s="2" t="s">
        <v>10</v>
      </c>
      <c r="F2721" s="7">
        <v>20</v>
      </c>
      <c r="H2721" s="2" t="s">
        <v>1643</v>
      </c>
      <c r="J2721" s="8">
        <v>20000</v>
      </c>
    </row>
    <row r="2722" spans="1:11" x14ac:dyDescent="0.2">
      <c r="A2722" s="2" t="s">
        <v>295</v>
      </c>
      <c r="B2722" s="2" t="s">
        <v>76</v>
      </c>
      <c r="D2722" s="2" t="s">
        <v>202</v>
      </c>
      <c r="H2722" s="2" t="s">
        <v>1643</v>
      </c>
      <c r="K2722" s="8">
        <v>20000</v>
      </c>
    </row>
    <row r="2723" spans="1:11" x14ac:dyDescent="0.2">
      <c r="A2723" s="5" t="s">
        <v>508</v>
      </c>
      <c r="J2723" s="8">
        <v>20000</v>
      </c>
      <c r="K2723" s="8">
        <v>20000</v>
      </c>
    </row>
    <row r="2726" spans="1:11" x14ac:dyDescent="0.2">
      <c r="A2726" s="5" t="s">
        <v>509</v>
      </c>
      <c r="D2726" s="4" t="s">
        <v>294</v>
      </c>
      <c r="E2726" s="5" t="s">
        <v>475</v>
      </c>
    </row>
    <row r="2727" spans="1:11" x14ac:dyDescent="0.2">
      <c r="A2727" s="1" t="s">
        <v>107</v>
      </c>
      <c r="B2727" s="1" t="s">
        <v>108</v>
      </c>
      <c r="D2727" s="278" t="s">
        <v>277</v>
      </c>
      <c r="E2727" s="1" t="s">
        <v>84</v>
      </c>
      <c r="F2727" s="268" t="s">
        <v>278</v>
      </c>
      <c r="G2727" s="1" t="s">
        <v>201</v>
      </c>
      <c r="H2727" s="1" t="s">
        <v>267</v>
      </c>
      <c r="J2727" s="268" t="s">
        <v>279</v>
      </c>
      <c r="K2727" s="268" t="s">
        <v>280</v>
      </c>
    </row>
    <row r="2730" spans="1:11" x14ac:dyDescent="0.2">
      <c r="A2730" s="2" t="s">
        <v>9</v>
      </c>
      <c r="B2730" s="2" t="s">
        <v>10</v>
      </c>
      <c r="H2730" s="2" t="s">
        <v>1644</v>
      </c>
      <c r="J2730" s="8">
        <v>318210</v>
      </c>
    </row>
    <row r="2731" spans="1:11" x14ac:dyDescent="0.2">
      <c r="A2731" s="2" t="s">
        <v>325</v>
      </c>
      <c r="B2731" s="2" t="s">
        <v>134</v>
      </c>
      <c r="D2731" s="2" t="s">
        <v>202</v>
      </c>
      <c r="H2731" s="2" t="s">
        <v>1644</v>
      </c>
      <c r="K2731" s="8">
        <v>318210</v>
      </c>
    </row>
    <row r="2732" spans="1:11" x14ac:dyDescent="0.2">
      <c r="A2732" s="5" t="s">
        <v>510</v>
      </c>
      <c r="J2732" s="8">
        <v>318210</v>
      </c>
      <c r="K2732" s="8">
        <v>318210</v>
      </c>
    </row>
    <row r="2735" spans="1:11" x14ac:dyDescent="0.2">
      <c r="A2735" s="5" t="s">
        <v>491</v>
      </c>
      <c r="D2735" s="4" t="s">
        <v>308</v>
      </c>
      <c r="E2735" s="5" t="s">
        <v>1173</v>
      </c>
    </row>
    <row r="2736" spans="1:11" x14ac:dyDescent="0.2">
      <c r="A2736" s="1" t="s">
        <v>107</v>
      </c>
      <c r="B2736" s="1" t="s">
        <v>108</v>
      </c>
      <c r="D2736" s="278" t="s">
        <v>277</v>
      </c>
      <c r="E2736" s="1" t="s">
        <v>84</v>
      </c>
      <c r="F2736" s="268" t="s">
        <v>278</v>
      </c>
      <c r="G2736" s="1" t="s">
        <v>201</v>
      </c>
      <c r="H2736" s="1" t="s">
        <v>267</v>
      </c>
      <c r="J2736" s="268" t="s">
        <v>279</v>
      </c>
      <c r="K2736" s="268" t="s">
        <v>280</v>
      </c>
    </row>
    <row r="2739" spans="1:11" x14ac:dyDescent="0.2">
      <c r="A2739" s="2" t="s">
        <v>35</v>
      </c>
      <c r="B2739" s="2" t="s">
        <v>36</v>
      </c>
      <c r="E2739" s="2" t="s">
        <v>310</v>
      </c>
      <c r="F2739" s="7">
        <v>5363590</v>
      </c>
      <c r="H2739" s="2" t="s">
        <v>1605</v>
      </c>
      <c r="J2739" s="8">
        <v>15278016</v>
      </c>
    </row>
    <row r="2740" spans="1:11" x14ac:dyDescent="0.2">
      <c r="A2740" s="2" t="s">
        <v>281</v>
      </c>
      <c r="B2740" s="2" t="s">
        <v>137</v>
      </c>
      <c r="H2740" s="2" t="s">
        <v>1605</v>
      </c>
      <c r="K2740" s="8">
        <v>15278016</v>
      </c>
    </row>
    <row r="2741" spans="1:11" x14ac:dyDescent="0.2">
      <c r="A2741" s="5" t="s">
        <v>492</v>
      </c>
      <c r="J2741" s="8">
        <v>15278016</v>
      </c>
      <c r="K2741" s="8">
        <v>15278016</v>
      </c>
    </row>
    <row r="2744" spans="1:11" x14ac:dyDescent="0.2">
      <c r="A2744" s="5" t="s">
        <v>469</v>
      </c>
      <c r="D2744" s="4" t="s">
        <v>275</v>
      </c>
      <c r="E2744" s="5" t="s">
        <v>1174</v>
      </c>
    </row>
    <row r="2745" spans="1:11" x14ac:dyDescent="0.2">
      <c r="A2745" s="1" t="s">
        <v>107</v>
      </c>
      <c r="B2745" s="1" t="s">
        <v>108</v>
      </c>
      <c r="D2745" s="278" t="s">
        <v>277</v>
      </c>
      <c r="E2745" s="1" t="s">
        <v>84</v>
      </c>
      <c r="F2745" s="268" t="s">
        <v>278</v>
      </c>
      <c r="G2745" s="1" t="s">
        <v>201</v>
      </c>
      <c r="H2745" s="1" t="s">
        <v>267</v>
      </c>
      <c r="J2745" s="268" t="s">
        <v>279</v>
      </c>
      <c r="K2745" s="268" t="s">
        <v>280</v>
      </c>
    </row>
    <row r="2748" spans="1:11" x14ac:dyDescent="0.2">
      <c r="A2748" s="2" t="s">
        <v>35</v>
      </c>
      <c r="B2748" s="2" t="s">
        <v>36</v>
      </c>
      <c r="E2748" s="2" t="s">
        <v>310</v>
      </c>
      <c r="F2748" s="7">
        <v>7255819</v>
      </c>
      <c r="H2748" s="2" t="s">
        <v>1645</v>
      </c>
      <c r="J2748" s="8">
        <v>1975200</v>
      </c>
    </row>
    <row r="2749" spans="1:11" x14ac:dyDescent="0.2">
      <c r="A2749" s="2" t="s">
        <v>35</v>
      </c>
      <c r="B2749" s="2" t="s">
        <v>36</v>
      </c>
      <c r="E2749" s="2" t="s">
        <v>310</v>
      </c>
      <c r="F2749" s="7">
        <v>7255672</v>
      </c>
      <c r="H2749" s="2" t="s">
        <v>1646</v>
      </c>
      <c r="J2749" s="8">
        <v>123200</v>
      </c>
    </row>
    <row r="2750" spans="1:11" x14ac:dyDescent="0.2">
      <c r="A2750" s="2" t="s">
        <v>284</v>
      </c>
      <c r="B2750" s="2" t="s">
        <v>117</v>
      </c>
      <c r="E2750" s="2" t="s">
        <v>320</v>
      </c>
      <c r="F2750" s="7">
        <v>1</v>
      </c>
      <c r="H2750" s="2" t="s">
        <v>979</v>
      </c>
      <c r="J2750" s="8">
        <v>172400</v>
      </c>
    </row>
    <row r="2751" spans="1:11" x14ac:dyDescent="0.2">
      <c r="A2751" s="2" t="s">
        <v>35</v>
      </c>
      <c r="B2751" s="2" t="s">
        <v>36</v>
      </c>
      <c r="E2751" s="2" t="s">
        <v>310</v>
      </c>
      <c r="F2751" s="7">
        <v>19226</v>
      </c>
      <c r="H2751" s="2" t="s">
        <v>1647</v>
      </c>
      <c r="J2751" s="8">
        <v>3782955</v>
      </c>
    </row>
    <row r="2752" spans="1:11" x14ac:dyDescent="0.2">
      <c r="A2752" s="2" t="s">
        <v>281</v>
      </c>
      <c r="B2752" s="2" t="s">
        <v>137</v>
      </c>
      <c r="H2752" s="2" t="s">
        <v>1648</v>
      </c>
      <c r="J2752" s="8">
        <v>1741499</v>
      </c>
    </row>
    <row r="2753" spans="1:11" x14ac:dyDescent="0.2">
      <c r="A2753" s="2" t="s">
        <v>394</v>
      </c>
      <c r="B2753" s="2" t="s">
        <v>119</v>
      </c>
      <c r="D2753" s="2" t="s">
        <v>203</v>
      </c>
      <c r="H2753" s="2" t="s">
        <v>1649</v>
      </c>
      <c r="J2753" s="8">
        <v>56695</v>
      </c>
    </row>
    <row r="2754" spans="1:11" x14ac:dyDescent="0.2">
      <c r="A2754" s="2" t="s">
        <v>394</v>
      </c>
      <c r="B2754" s="2" t="s">
        <v>119</v>
      </c>
      <c r="D2754" s="2" t="s">
        <v>203</v>
      </c>
      <c r="H2754" s="2" t="s">
        <v>1649</v>
      </c>
      <c r="J2754" s="8">
        <v>1600</v>
      </c>
    </row>
    <row r="2755" spans="1:11" x14ac:dyDescent="0.2">
      <c r="A2755" s="2" t="s">
        <v>524</v>
      </c>
      <c r="B2755" s="2" t="s">
        <v>174</v>
      </c>
      <c r="D2755" s="2" t="s">
        <v>203</v>
      </c>
      <c r="H2755" s="2" t="s">
        <v>1650</v>
      </c>
      <c r="J2755" s="8">
        <v>1</v>
      </c>
    </row>
    <row r="2756" spans="1:11" x14ac:dyDescent="0.2">
      <c r="A2756" s="2" t="s">
        <v>15</v>
      </c>
      <c r="B2756" s="2" t="s">
        <v>16</v>
      </c>
      <c r="E2756" s="2" t="s">
        <v>320</v>
      </c>
      <c r="F2756" s="7">
        <v>1773</v>
      </c>
      <c r="H2756" s="2" t="s">
        <v>1651</v>
      </c>
      <c r="K2756" s="8">
        <v>7853550</v>
      </c>
    </row>
    <row r="2757" spans="1:11" x14ac:dyDescent="0.2">
      <c r="A2757" s="5" t="s">
        <v>470</v>
      </c>
      <c r="J2757" s="8">
        <v>7853550</v>
      </c>
      <c r="K2757" s="8">
        <v>7853550</v>
      </c>
    </row>
    <row r="2760" spans="1:11" x14ac:dyDescent="0.2">
      <c r="A2760" s="5" t="s">
        <v>493</v>
      </c>
      <c r="D2760" s="4" t="s">
        <v>294</v>
      </c>
      <c r="E2760" s="5" t="s">
        <v>1174</v>
      </c>
    </row>
    <row r="2761" spans="1:11" x14ac:dyDescent="0.2">
      <c r="A2761" s="1" t="s">
        <v>107</v>
      </c>
      <c r="B2761" s="1" t="s">
        <v>108</v>
      </c>
      <c r="D2761" s="278" t="s">
        <v>277</v>
      </c>
      <c r="E2761" s="1" t="s">
        <v>84</v>
      </c>
      <c r="F2761" s="268" t="s">
        <v>278</v>
      </c>
      <c r="G2761" s="1" t="s">
        <v>201</v>
      </c>
      <c r="H2761" s="1" t="s">
        <v>267</v>
      </c>
      <c r="J2761" s="268" t="s">
        <v>279</v>
      </c>
      <c r="K2761" s="268" t="s">
        <v>280</v>
      </c>
    </row>
    <row r="2764" spans="1:11" x14ac:dyDescent="0.2">
      <c r="A2764" s="2" t="s">
        <v>11</v>
      </c>
      <c r="B2764" s="2" t="s">
        <v>12</v>
      </c>
      <c r="H2764" s="2" t="s">
        <v>582</v>
      </c>
      <c r="J2764" s="8">
        <v>80000</v>
      </c>
    </row>
    <row r="2765" spans="1:11" x14ac:dyDescent="0.2">
      <c r="A2765" s="2" t="s">
        <v>11</v>
      </c>
      <c r="B2765" s="2" t="s">
        <v>12</v>
      </c>
      <c r="H2765" s="2" t="s">
        <v>582</v>
      </c>
      <c r="J2765" s="8">
        <v>20000</v>
      </c>
    </row>
    <row r="2766" spans="1:11" x14ac:dyDescent="0.2">
      <c r="A2766" s="2" t="s">
        <v>1186</v>
      </c>
      <c r="B2766" s="2" t="s">
        <v>252</v>
      </c>
      <c r="D2766" s="2" t="s">
        <v>202</v>
      </c>
      <c r="H2766" s="2" t="s">
        <v>582</v>
      </c>
      <c r="K2766" s="8">
        <v>100000</v>
      </c>
    </row>
    <row r="2767" spans="1:11" x14ac:dyDescent="0.2">
      <c r="A2767" s="5" t="s">
        <v>494</v>
      </c>
      <c r="J2767" s="8">
        <v>100000</v>
      </c>
      <c r="K2767" s="8">
        <v>100000</v>
      </c>
    </row>
    <row r="2770" spans="1:11" x14ac:dyDescent="0.2">
      <c r="A2770" s="5" t="s">
        <v>495</v>
      </c>
      <c r="D2770" s="4" t="s">
        <v>294</v>
      </c>
      <c r="E2770" s="5" t="s">
        <v>1174</v>
      </c>
    </row>
    <row r="2771" spans="1:11" x14ac:dyDescent="0.2">
      <c r="A2771" s="1" t="s">
        <v>107</v>
      </c>
      <c r="B2771" s="1" t="s">
        <v>108</v>
      </c>
      <c r="D2771" s="278" t="s">
        <v>277</v>
      </c>
      <c r="E2771" s="1" t="s">
        <v>84</v>
      </c>
      <c r="F2771" s="268" t="s">
        <v>278</v>
      </c>
      <c r="G2771" s="1" t="s">
        <v>201</v>
      </c>
      <c r="H2771" s="1" t="s">
        <v>267</v>
      </c>
      <c r="J2771" s="268" t="s">
        <v>279</v>
      </c>
      <c r="K2771" s="268" t="s">
        <v>280</v>
      </c>
    </row>
    <row r="2774" spans="1:11" x14ac:dyDescent="0.2">
      <c r="A2774" s="2" t="s">
        <v>11</v>
      </c>
      <c r="B2774" s="2" t="s">
        <v>12</v>
      </c>
      <c r="H2774" s="2" t="s">
        <v>1652</v>
      </c>
      <c r="J2774" s="8">
        <v>87000</v>
      </c>
    </row>
    <row r="2775" spans="1:11" x14ac:dyDescent="0.2">
      <c r="A2775" s="2" t="s">
        <v>300</v>
      </c>
      <c r="B2775" s="2" t="s">
        <v>77</v>
      </c>
      <c r="D2775" s="2" t="s">
        <v>202</v>
      </c>
      <c r="H2775" s="2" t="s">
        <v>1652</v>
      </c>
      <c r="K2775" s="8">
        <v>87000</v>
      </c>
    </row>
    <row r="2776" spans="1:11" x14ac:dyDescent="0.2">
      <c r="A2776" s="5" t="s">
        <v>496</v>
      </c>
      <c r="J2776" s="8">
        <v>87000</v>
      </c>
      <c r="K2776" s="8">
        <v>87000</v>
      </c>
    </row>
    <row r="2779" spans="1:11" x14ac:dyDescent="0.2">
      <c r="A2779" s="5" t="s">
        <v>497</v>
      </c>
      <c r="D2779" s="4" t="s">
        <v>308</v>
      </c>
      <c r="E2779" s="5" t="s">
        <v>1174</v>
      </c>
    </row>
    <row r="2780" spans="1:11" x14ac:dyDescent="0.2">
      <c r="A2780" s="1" t="s">
        <v>107</v>
      </c>
      <c r="B2780" s="1" t="s">
        <v>108</v>
      </c>
      <c r="D2780" s="278" t="s">
        <v>277</v>
      </c>
      <c r="E2780" s="1" t="s">
        <v>84</v>
      </c>
      <c r="F2780" s="268" t="s">
        <v>278</v>
      </c>
      <c r="G2780" s="1" t="s">
        <v>201</v>
      </c>
      <c r="H2780" s="1" t="s">
        <v>267</v>
      </c>
      <c r="J2780" s="268" t="s">
        <v>279</v>
      </c>
      <c r="K2780" s="268" t="s">
        <v>280</v>
      </c>
    </row>
    <row r="2783" spans="1:11" x14ac:dyDescent="0.2">
      <c r="A2783" s="2" t="s">
        <v>35</v>
      </c>
      <c r="B2783" s="2" t="s">
        <v>36</v>
      </c>
      <c r="E2783" s="2" t="s">
        <v>310</v>
      </c>
      <c r="F2783" s="7">
        <v>27621139</v>
      </c>
      <c r="H2783" s="2" t="s">
        <v>1653</v>
      </c>
      <c r="J2783" s="8">
        <v>13602</v>
      </c>
    </row>
    <row r="2784" spans="1:11" x14ac:dyDescent="0.2">
      <c r="A2784" s="2" t="s">
        <v>11</v>
      </c>
      <c r="B2784" s="2" t="s">
        <v>12</v>
      </c>
      <c r="H2784" s="2" t="s">
        <v>1653</v>
      </c>
      <c r="K2784" s="8">
        <v>2172</v>
      </c>
    </row>
    <row r="2785" spans="1:11" x14ac:dyDescent="0.2">
      <c r="A2785" s="2" t="s">
        <v>11</v>
      </c>
      <c r="B2785" s="2" t="s">
        <v>12</v>
      </c>
      <c r="H2785" s="2" t="s">
        <v>1653</v>
      </c>
      <c r="K2785" s="8">
        <v>11430</v>
      </c>
    </row>
    <row r="2786" spans="1:11" x14ac:dyDescent="0.2">
      <c r="A2786" s="5" t="s">
        <v>498</v>
      </c>
      <c r="J2786" s="8">
        <v>13602</v>
      </c>
      <c r="K2786" s="8">
        <v>13602</v>
      </c>
    </row>
    <row r="2789" spans="1:11" x14ac:dyDescent="0.2">
      <c r="A2789" s="5" t="s">
        <v>477</v>
      </c>
      <c r="D2789" s="4" t="s">
        <v>275</v>
      </c>
      <c r="E2789" s="5" t="s">
        <v>521</v>
      </c>
    </row>
    <row r="2790" spans="1:11" x14ac:dyDescent="0.2">
      <c r="A2790" s="1" t="s">
        <v>107</v>
      </c>
      <c r="B2790" s="1" t="s">
        <v>108</v>
      </c>
      <c r="D2790" s="278" t="s">
        <v>277</v>
      </c>
      <c r="E2790" s="1" t="s">
        <v>84</v>
      </c>
      <c r="F2790" s="268" t="s">
        <v>278</v>
      </c>
      <c r="G2790" s="1" t="s">
        <v>201</v>
      </c>
      <c r="H2790" s="1" t="s">
        <v>267</v>
      </c>
      <c r="J2790" s="268" t="s">
        <v>279</v>
      </c>
      <c r="K2790" s="268" t="s">
        <v>280</v>
      </c>
    </row>
    <row r="2793" spans="1:11" x14ac:dyDescent="0.2">
      <c r="A2793" s="2" t="s">
        <v>35</v>
      </c>
      <c r="B2793" s="2" t="s">
        <v>36</v>
      </c>
      <c r="E2793" s="2" t="s">
        <v>310</v>
      </c>
      <c r="F2793" s="7">
        <v>1485</v>
      </c>
      <c r="H2793" s="2" t="s">
        <v>1654</v>
      </c>
      <c r="J2793" s="8">
        <v>456056</v>
      </c>
    </row>
    <row r="2794" spans="1:11" x14ac:dyDescent="0.2">
      <c r="A2794" s="2" t="s">
        <v>15</v>
      </c>
      <c r="B2794" s="2" t="s">
        <v>16</v>
      </c>
      <c r="E2794" s="2" t="s">
        <v>320</v>
      </c>
      <c r="F2794" s="7">
        <v>1882</v>
      </c>
      <c r="H2794" s="2" t="s">
        <v>1655</v>
      </c>
      <c r="K2794" s="8">
        <v>456056</v>
      </c>
    </row>
    <row r="2795" spans="1:11" x14ac:dyDescent="0.2">
      <c r="A2795" s="5" t="s">
        <v>478</v>
      </c>
      <c r="J2795" s="8">
        <v>456056</v>
      </c>
      <c r="K2795" s="8">
        <v>456056</v>
      </c>
    </row>
    <row r="2798" spans="1:11" x14ac:dyDescent="0.2">
      <c r="A2798" s="5" t="s">
        <v>479</v>
      </c>
      <c r="D2798" s="4" t="s">
        <v>275</v>
      </c>
      <c r="E2798" s="5" t="s">
        <v>521</v>
      </c>
    </row>
    <row r="2799" spans="1:11" x14ac:dyDescent="0.2">
      <c r="A2799" s="1" t="s">
        <v>107</v>
      </c>
      <c r="B2799" s="1" t="s">
        <v>108</v>
      </c>
      <c r="D2799" s="278" t="s">
        <v>277</v>
      </c>
      <c r="E2799" s="1" t="s">
        <v>84</v>
      </c>
      <c r="F2799" s="268" t="s">
        <v>278</v>
      </c>
      <c r="G2799" s="1" t="s">
        <v>201</v>
      </c>
      <c r="H2799" s="1" t="s">
        <v>267</v>
      </c>
      <c r="J2799" s="268" t="s">
        <v>279</v>
      </c>
      <c r="K2799" s="268" t="s">
        <v>280</v>
      </c>
    </row>
    <row r="2802" spans="1:11" x14ac:dyDescent="0.2">
      <c r="A2802" s="2" t="s">
        <v>35</v>
      </c>
      <c r="B2802" s="2" t="s">
        <v>36</v>
      </c>
      <c r="E2802" s="2" t="s">
        <v>310</v>
      </c>
      <c r="F2802" s="7">
        <v>1487</v>
      </c>
      <c r="H2802" s="2" t="s">
        <v>1656</v>
      </c>
      <c r="J2802" s="8">
        <v>436682</v>
      </c>
    </row>
    <row r="2803" spans="1:11" x14ac:dyDescent="0.2">
      <c r="A2803" s="2" t="s">
        <v>15</v>
      </c>
      <c r="B2803" s="2" t="s">
        <v>16</v>
      </c>
      <c r="E2803" s="2" t="s">
        <v>320</v>
      </c>
      <c r="F2803" s="7">
        <v>1906</v>
      </c>
      <c r="H2803" s="2" t="s">
        <v>1657</v>
      </c>
      <c r="K2803" s="8">
        <v>436682</v>
      </c>
    </row>
    <row r="2804" spans="1:11" x14ac:dyDescent="0.2">
      <c r="A2804" s="5" t="s">
        <v>480</v>
      </c>
      <c r="J2804" s="8">
        <v>436682</v>
      </c>
      <c r="K2804" s="8">
        <v>436682</v>
      </c>
    </row>
    <row r="2807" spans="1:11" x14ac:dyDescent="0.2">
      <c r="A2807" s="5" t="s">
        <v>481</v>
      </c>
      <c r="D2807" s="4" t="s">
        <v>275</v>
      </c>
      <c r="E2807" s="5" t="s">
        <v>521</v>
      </c>
    </row>
    <row r="2808" spans="1:11" x14ac:dyDescent="0.2">
      <c r="A2808" s="1" t="s">
        <v>107</v>
      </c>
      <c r="B2808" s="1" t="s">
        <v>108</v>
      </c>
      <c r="D2808" s="278" t="s">
        <v>277</v>
      </c>
      <c r="E2808" s="1" t="s">
        <v>84</v>
      </c>
      <c r="F2808" s="268" t="s">
        <v>278</v>
      </c>
      <c r="G2808" s="1" t="s">
        <v>201</v>
      </c>
      <c r="H2808" s="1" t="s">
        <v>267</v>
      </c>
      <c r="J2808" s="268" t="s">
        <v>279</v>
      </c>
      <c r="K2808" s="268" t="s">
        <v>280</v>
      </c>
    </row>
    <row r="2811" spans="1:11" x14ac:dyDescent="0.2">
      <c r="A2811" s="2" t="s">
        <v>37</v>
      </c>
      <c r="B2811" s="2" t="s">
        <v>38</v>
      </c>
      <c r="E2811" s="2" t="s">
        <v>376</v>
      </c>
      <c r="F2811" s="7">
        <v>9</v>
      </c>
      <c r="H2811" s="2" t="s">
        <v>1658</v>
      </c>
      <c r="J2811" s="8">
        <v>405000</v>
      </c>
    </row>
    <row r="2812" spans="1:11" x14ac:dyDescent="0.2">
      <c r="A2812" s="2" t="s">
        <v>19</v>
      </c>
      <c r="B2812" s="2" t="s">
        <v>20</v>
      </c>
      <c r="E2812" s="2" t="s">
        <v>320</v>
      </c>
      <c r="F2812" s="7">
        <v>1</v>
      </c>
      <c r="H2812" s="2" t="s">
        <v>1275</v>
      </c>
      <c r="K2812" s="8">
        <v>405000</v>
      </c>
    </row>
    <row r="2813" spans="1:11" x14ac:dyDescent="0.2">
      <c r="A2813" s="5" t="s">
        <v>482</v>
      </c>
      <c r="J2813" s="8">
        <v>405000</v>
      </c>
      <c r="K2813" s="8">
        <v>405000</v>
      </c>
    </row>
    <row r="2816" spans="1:11" x14ac:dyDescent="0.2">
      <c r="A2816" s="5" t="s">
        <v>511</v>
      </c>
      <c r="D2816" s="4" t="s">
        <v>275</v>
      </c>
      <c r="E2816" s="5" t="s">
        <v>521</v>
      </c>
    </row>
    <row r="2817" spans="1:11" x14ac:dyDescent="0.2">
      <c r="A2817" s="1" t="s">
        <v>107</v>
      </c>
      <c r="B2817" s="1" t="s">
        <v>108</v>
      </c>
      <c r="D2817" s="278" t="s">
        <v>277</v>
      </c>
      <c r="E2817" s="1" t="s">
        <v>84</v>
      </c>
      <c r="F2817" s="268" t="s">
        <v>278</v>
      </c>
      <c r="G2817" s="1" t="s">
        <v>201</v>
      </c>
      <c r="H2817" s="1" t="s">
        <v>267</v>
      </c>
      <c r="J2817" s="268" t="s">
        <v>279</v>
      </c>
      <c r="K2817" s="268" t="s">
        <v>280</v>
      </c>
    </row>
    <row r="2820" spans="1:11" x14ac:dyDescent="0.2">
      <c r="A2820" s="2" t="s">
        <v>403</v>
      </c>
      <c r="B2820" s="2" t="s">
        <v>75</v>
      </c>
      <c r="D2820" s="2" t="s">
        <v>203</v>
      </c>
      <c r="H2820" s="2" t="s">
        <v>1659</v>
      </c>
      <c r="K2820" s="8">
        <v>8</v>
      </c>
    </row>
    <row r="2821" spans="1:11" x14ac:dyDescent="0.2">
      <c r="A2821" s="2" t="s">
        <v>9</v>
      </c>
      <c r="B2821" s="2" t="s">
        <v>10</v>
      </c>
      <c r="H2821" s="2" t="s">
        <v>1659</v>
      </c>
      <c r="J2821" s="8">
        <v>4</v>
      </c>
    </row>
    <row r="2822" spans="1:11" x14ac:dyDescent="0.2">
      <c r="A2822" s="2" t="s">
        <v>281</v>
      </c>
      <c r="B2822" s="2" t="s">
        <v>137</v>
      </c>
      <c r="H2822" s="2" t="s">
        <v>1659</v>
      </c>
      <c r="J2822" s="8">
        <v>4</v>
      </c>
    </row>
    <row r="2823" spans="1:11" x14ac:dyDescent="0.2">
      <c r="A2823" s="5" t="s">
        <v>512</v>
      </c>
      <c r="J2823" s="8">
        <v>8</v>
      </c>
      <c r="K2823" s="8">
        <v>8</v>
      </c>
    </row>
    <row r="2826" spans="1:11" x14ac:dyDescent="0.2">
      <c r="A2826" s="5" t="s">
        <v>513</v>
      </c>
      <c r="D2826" s="4" t="s">
        <v>275</v>
      </c>
      <c r="E2826" s="5" t="s">
        <v>521</v>
      </c>
    </row>
    <row r="2827" spans="1:11" x14ac:dyDescent="0.2">
      <c r="A2827" s="1" t="s">
        <v>107</v>
      </c>
      <c r="B2827" s="1" t="s">
        <v>108</v>
      </c>
      <c r="D2827" s="278" t="s">
        <v>277</v>
      </c>
      <c r="E2827" s="1" t="s">
        <v>84</v>
      </c>
      <c r="F2827" s="268" t="s">
        <v>278</v>
      </c>
      <c r="G2827" s="1" t="s">
        <v>201</v>
      </c>
      <c r="H2827" s="1" t="s">
        <v>267</v>
      </c>
      <c r="J2827" s="268" t="s">
        <v>279</v>
      </c>
      <c r="K2827" s="268" t="s">
        <v>280</v>
      </c>
    </row>
    <row r="2830" spans="1:11" x14ac:dyDescent="0.2">
      <c r="A2830" s="2" t="s">
        <v>563</v>
      </c>
      <c r="B2830" s="2" t="s">
        <v>63</v>
      </c>
      <c r="D2830" s="2" t="s">
        <v>203</v>
      </c>
      <c r="H2830" s="2" t="s">
        <v>564</v>
      </c>
      <c r="J2830" s="8">
        <v>10115504</v>
      </c>
    </row>
    <row r="2831" spans="1:11" x14ac:dyDescent="0.2">
      <c r="A2831" s="2" t="s">
        <v>565</v>
      </c>
      <c r="B2831" s="2" t="s">
        <v>64</v>
      </c>
      <c r="D2831" s="2" t="s">
        <v>203</v>
      </c>
      <c r="H2831" s="2" t="s">
        <v>564</v>
      </c>
      <c r="J2831" s="8">
        <v>810868</v>
      </c>
    </row>
    <row r="2832" spans="1:11" x14ac:dyDescent="0.2">
      <c r="A2832" s="2" t="s">
        <v>1181</v>
      </c>
      <c r="B2832" s="2" t="s">
        <v>222</v>
      </c>
      <c r="D2832" s="2" t="s">
        <v>203</v>
      </c>
      <c r="H2832" s="2" t="s">
        <v>564</v>
      </c>
      <c r="J2832" s="8">
        <v>5466650</v>
      </c>
    </row>
    <row r="2833" spans="1:11" x14ac:dyDescent="0.2">
      <c r="A2833" s="2" t="s">
        <v>566</v>
      </c>
      <c r="B2833" s="2" t="s">
        <v>65</v>
      </c>
      <c r="D2833" s="2" t="s">
        <v>203</v>
      </c>
      <c r="H2833" s="2" t="s">
        <v>564</v>
      </c>
      <c r="J2833" s="8">
        <v>1045000</v>
      </c>
    </row>
    <row r="2834" spans="1:11" x14ac:dyDescent="0.2">
      <c r="A2834" s="2" t="s">
        <v>1185</v>
      </c>
      <c r="B2834" s="2" t="s">
        <v>251</v>
      </c>
      <c r="D2834" s="2" t="s">
        <v>203</v>
      </c>
      <c r="H2834" s="2" t="s">
        <v>564</v>
      </c>
      <c r="J2834" s="8">
        <v>1882286</v>
      </c>
    </row>
    <row r="2835" spans="1:11" x14ac:dyDescent="0.2">
      <c r="A2835" s="2" t="s">
        <v>1182</v>
      </c>
      <c r="B2835" s="2" t="s">
        <v>223</v>
      </c>
      <c r="D2835" s="2" t="s">
        <v>203</v>
      </c>
      <c r="H2835" s="2" t="s">
        <v>564</v>
      </c>
      <c r="J2835" s="8">
        <v>140000</v>
      </c>
    </row>
    <row r="2836" spans="1:11" x14ac:dyDescent="0.2">
      <c r="A2836" s="2" t="s">
        <v>41</v>
      </c>
      <c r="B2836" s="2" t="s">
        <v>42</v>
      </c>
      <c r="H2836" s="2" t="s">
        <v>545</v>
      </c>
      <c r="K2836" s="8">
        <v>41030</v>
      </c>
    </row>
    <row r="2837" spans="1:11" x14ac:dyDescent="0.2">
      <c r="A2837" s="2" t="s">
        <v>41</v>
      </c>
      <c r="B2837" s="2" t="s">
        <v>42</v>
      </c>
      <c r="H2837" s="2" t="s">
        <v>546</v>
      </c>
      <c r="K2837" s="8">
        <v>145019</v>
      </c>
    </row>
    <row r="2838" spans="1:11" x14ac:dyDescent="0.2">
      <c r="A2838" s="2" t="s">
        <v>41</v>
      </c>
      <c r="B2838" s="2" t="s">
        <v>42</v>
      </c>
      <c r="H2838" s="2" t="s">
        <v>547</v>
      </c>
      <c r="K2838" s="8">
        <v>55410</v>
      </c>
    </row>
    <row r="2839" spans="1:11" x14ac:dyDescent="0.2">
      <c r="A2839" s="2" t="s">
        <v>41</v>
      </c>
      <c r="B2839" s="2" t="s">
        <v>42</v>
      </c>
      <c r="H2839" s="2" t="s">
        <v>548</v>
      </c>
      <c r="K2839" s="8">
        <v>93332</v>
      </c>
    </row>
    <row r="2840" spans="1:11" x14ac:dyDescent="0.2">
      <c r="A2840" s="2" t="s">
        <v>41</v>
      </c>
      <c r="B2840" s="2" t="s">
        <v>42</v>
      </c>
      <c r="H2840" s="2" t="s">
        <v>549</v>
      </c>
      <c r="K2840" s="8">
        <v>62370</v>
      </c>
    </row>
    <row r="2841" spans="1:11" x14ac:dyDescent="0.2">
      <c r="A2841" s="2" t="s">
        <v>41</v>
      </c>
      <c r="B2841" s="2" t="s">
        <v>42</v>
      </c>
      <c r="H2841" s="2" t="s">
        <v>550</v>
      </c>
      <c r="K2841" s="8">
        <v>54916</v>
      </c>
    </row>
    <row r="2842" spans="1:11" x14ac:dyDescent="0.2">
      <c r="A2842" s="2" t="s">
        <v>41</v>
      </c>
      <c r="B2842" s="2" t="s">
        <v>42</v>
      </c>
      <c r="H2842" s="2" t="s">
        <v>551</v>
      </c>
      <c r="K2842" s="8">
        <v>176291</v>
      </c>
    </row>
    <row r="2843" spans="1:11" x14ac:dyDescent="0.2">
      <c r="A2843" s="2" t="s">
        <v>41</v>
      </c>
      <c r="B2843" s="2" t="s">
        <v>42</v>
      </c>
      <c r="H2843" s="2" t="s">
        <v>552</v>
      </c>
      <c r="K2843" s="8">
        <v>731846</v>
      </c>
    </row>
    <row r="2844" spans="1:11" x14ac:dyDescent="0.2">
      <c r="A2844" s="2" t="s">
        <v>41</v>
      </c>
      <c r="B2844" s="2" t="s">
        <v>42</v>
      </c>
      <c r="H2844" s="2" t="s">
        <v>553</v>
      </c>
      <c r="K2844" s="8">
        <v>324891</v>
      </c>
    </row>
    <row r="2845" spans="1:11" x14ac:dyDescent="0.2">
      <c r="A2845" s="2" t="s">
        <v>41</v>
      </c>
      <c r="B2845" s="2" t="s">
        <v>42</v>
      </c>
      <c r="H2845" s="2" t="s">
        <v>554</v>
      </c>
      <c r="K2845" s="8">
        <v>477677</v>
      </c>
    </row>
    <row r="2846" spans="1:11" x14ac:dyDescent="0.2">
      <c r="A2846" s="2" t="s">
        <v>41</v>
      </c>
      <c r="B2846" s="2" t="s">
        <v>42</v>
      </c>
      <c r="H2846" s="2" t="s">
        <v>555</v>
      </c>
      <c r="K2846" s="8">
        <v>267359</v>
      </c>
    </row>
    <row r="2847" spans="1:11" x14ac:dyDescent="0.2">
      <c r="A2847" s="2" t="s">
        <v>43</v>
      </c>
      <c r="B2847" s="2" t="s">
        <v>44</v>
      </c>
      <c r="H2847" s="2" t="s">
        <v>556</v>
      </c>
      <c r="K2847" s="8">
        <v>90222</v>
      </c>
    </row>
    <row r="2848" spans="1:11" x14ac:dyDescent="0.2">
      <c r="A2848" s="2" t="s">
        <v>43</v>
      </c>
      <c r="B2848" s="2" t="s">
        <v>44</v>
      </c>
      <c r="H2848" s="2" t="s">
        <v>557</v>
      </c>
      <c r="K2848" s="8">
        <v>230476</v>
      </c>
    </row>
    <row r="2849" spans="1:11" x14ac:dyDescent="0.2">
      <c r="A2849" s="2" t="s">
        <v>43</v>
      </c>
      <c r="B2849" s="2" t="s">
        <v>44</v>
      </c>
      <c r="H2849" s="2" t="s">
        <v>558</v>
      </c>
      <c r="K2849" s="8">
        <v>135228</v>
      </c>
    </row>
    <row r="2850" spans="1:11" x14ac:dyDescent="0.2">
      <c r="A2850" s="2" t="s">
        <v>45</v>
      </c>
      <c r="B2850" s="2" t="s">
        <v>46</v>
      </c>
      <c r="H2850" s="2" t="s">
        <v>559</v>
      </c>
      <c r="K2850" s="8">
        <v>209969</v>
      </c>
    </row>
    <row r="2851" spans="1:11" x14ac:dyDescent="0.2">
      <c r="A2851" s="2" t="s">
        <v>47</v>
      </c>
      <c r="B2851" s="2" t="s">
        <v>48</v>
      </c>
      <c r="H2851" s="2" t="s">
        <v>560</v>
      </c>
      <c r="K2851" s="8">
        <v>60119</v>
      </c>
    </row>
    <row r="2852" spans="1:11" x14ac:dyDescent="0.2">
      <c r="A2852" s="2" t="s">
        <v>49</v>
      </c>
      <c r="B2852" s="2" t="s">
        <v>50</v>
      </c>
      <c r="H2852" s="2" t="s">
        <v>561</v>
      </c>
      <c r="K2852" s="8">
        <v>641266</v>
      </c>
    </row>
    <row r="2853" spans="1:11" x14ac:dyDescent="0.2">
      <c r="A2853" s="2" t="s">
        <v>567</v>
      </c>
      <c r="B2853" s="2" t="s">
        <v>66</v>
      </c>
      <c r="D2853" s="2" t="s">
        <v>203</v>
      </c>
      <c r="H2853" s="2" t="s">
        <v>568</v>
      </c>
      <c r="J2853" s="8">
        <v>32824</v>
      </c>
    </row>
    <row r="2854" spans="1:11" x14ac:dyDescent="0.2">
      <c r="A2854" s="2" t="s">
        <v>567</v>
      </c>
      <c r="B2854" s="2" t="s">
        <v>66</v>
      </c>
      <c r="D2854" s="2" t="s">
        <v>203</v>
      </c>
      <c r="H2854" s="2" t="s">
        <v>569</v>
      </c>
      <c r="J2854" s="8">
        <v>118061</v>
      </c>
    </row>
    <row r="2855" spans="1:11" x14ac:dyDescent="0.2">
      <c r="A2855" s="2" t="s">
        <v>567</v>
      </c>
      <c r="B2855" s="2" t="s">
        <v>66</v>
      </c>
      <c r="D2855" s="2" t="s">
        <v>203</v>
      </c>
      <c r="H2855" s="2" t="s">
        <v>570</v>
      </c>
      <c r="J2855" s="8">
        <v>46118</v>
      </c>
    </row>
    <row r="2856" spans="1:11" x14ac:dyDescent="0.2">
      <c r="A2856" s="2" t="s">
        <v>567</v>
      </c>
      <c r="B2856" s="2" t="s">
        <v>66</v>
      </c>
      <c r="D2856" s="2" t="s">
        <v>203</v>
      </c>
      <c r="H2856" s="2" t="s">
        <v>571</v>
      </c>
      <c r="J2856" s="8">
        <v>74666</v>
      </c>
    </row>
    <row r="2857" spans="1:11" x14ac:dyDescent="0.2">
      <c r="A2857" s="2" t="s">
        <v>567</v>
      </c>
      <c r="B2857" s="2" t="s">
        <v>66</v>
      </c>
      <c r="D2857" s="2" t="s">
        <v>203</v>
      </c>
      <c r="H2857" s="2" t="s">
        <v>572</v>
      </c>
      <c r="J2857" s="8">
        <v>52596</v>
      </c>
    </row>
    <row r="2858" spans="1:11" x14ac:dyDescent="0.2">
      <c r="A2858" s="2" t="s">
        <v>567</v>
      </c>
      <c r="B2858" s="2" t="s">
        <v>66</v>
      </c>
      <c r="D2858" s="2" t="s">
        <v>203</v>
      </c>
      <c r="H2858" s="2" t="s">
        <v>573</v>
      </c>
      <c r="J2858" s="8">
        <v>19284</v>
      </c>
    </row>
    <row r="2859" spans="1:11" x14ac:dyDescent="0.2">
      <c r="A2859" s="2" t="s">
        <v>567</v>
      </c>
      <c r="B2859" s="2" t="s">
        <v>66</v>
      </c>
      <c r="D2859" s="2" t="s">
        <v>203</v>
      </c>
      <c r="H2859" s="2" t="s">
        <v>574</v>
      </c>
      <c r="J2859" s="8">
        <v>81380</v>
      </c>
    </row>
    <row r="2860" spans="1:11" x14ac:dyDescent="0.2">
      <c r="A2860" s="2" t="s">
        <v>567</v>
      </c>
      <c r="B2860" s="2" t="s">
        <v>66</v>
      </c>
      <c r="D2860" s="2" t="s">
        <v>203</v>
      </c>
      <c r="H2860" s="2" t="s">
        <v>575</v>
      </c>
      <c r="J2860" s="8">
        <v>37611</v>
      </c>
    </row>
    <row r="2861" spans="1:11" x14ac:dyDescent="0.2">
      <c r="A2861" s="2" t="s">
        <v>567</v>
      </c>
      <c r="B2861" s="2" t="s">
        <v>66</v>
      </c>
      <c r="D2861" s="2" t="s">
        <v>203</v>
      </c>
      <c r="H2861" s="2" t="s">
        <v>576</v>
      </c>
      <c r="J2861" s="8">
        <v>43866</v>
      </c>
    </row>
    <row r="2862" spans="1:11" x14ac:dyDescent="0.2">
      <c r="A2862" s="2" t="s">
        <v>567</v>
      </c>
      <c r="B2862" s="2" t="s">
        <v>66</v>
      </c>
      <c r="D2862" s="2" t="s">
        <v>203</v>
      </c>
      <c r="H2862" s="2" t="s">
        <v>577</v>
      </c>
      <c r="J2862" s="8">
        <v>29314</v>
      </c>
    </row>
    <row r="2863" spans="1:11" x14ac:dyDescent="0.2">
      <c r="A2863" s="2" t="s">
        <v>567</v>
      </c>
      <c r="B2863" s="2" t="s">
        <v>66</v>
      </c>
      <c r="D2863" s="2" t="s">
        <v>203</v>
      </c>
      <c r="H2863" s="2" t="s">
        <v>578</v>
      </c>
      <c r="J2863" s="8">
        <v>209969</v>
      </c>
    </row>
    <row r="2864" spans="1:11" x14ac:dyDescent="0.2">
      <c r="A2864" s="2" t="s">
        <v>55</v>
      </c>
      <c r="B2864" s="2" t="s">
        <v>56</v>
      </c>
      <c r="H2864" s="2" t="s">
        <v>562</v>
      </c>
      <c r="K2864" s="8">
        <v>211118</v>
      </c>
    </row>
    <row r="2865" spans="1:11" x14ac:dyDescent="0.2">
      <c r="A2865" s="2" t="s">
        <v>288</v>
      </c>
      <c r="B2865" s="2" t="s">
        <v>139</v>
      </c>
      <c r="E2865" s="2" t="s">
        <v>320</v>
      </c>
      <c r="F2865" s="7">
        <v>31032018</v>
      </c>
      <c r="H2865" s="2" t="s">
        <v>1014</v>
      </c>
      <c r="K2865" s="8">
        <v>5000</v>
      </c>
    </row>
    <row r="2866" spans="1:11" x14ac:dyDescent="0.2">
      <c r="A2866" s="2" t="s">
        <v>288</v>
      </c>
      <c r="B2866" s="2" t="s">
        <v>139</v>
      </c>
      <c r="E2866" s="2" t="s">
        <v>320</v>
      </c>
      <c r="F2866" s="7">
        <v>31032018</v>
      </c>
      <c r="H2866" s="2" t="s">
        <v>541</v>
      </c>
      <c r="K2866" s="8">
        <v>5000</v>
      </c>
    </row>
    <row r="2867" spans="1:11" x14ac:dyDescent="0.2">
      <c r="A2867" s="2" t="s">
        <v>288</v>
      </c>
      <c r="B2867" s="2" t="s">
        <v>139</v>
      </c>
      <c r="E2867" s="2" t="s">
        <v>320</v>
      </c>
      <c r="F2867" s="7">
        <v>31032018</v>
      </c>
      <c r="H2867" s="2" t="s">
        <v>1044</v>
      </c>
      <c r="K2867" s="8">
        <v>3750</v>
      </c>
    </row>
    <row r="2868" spans="1:11" x14ac:dyDescent="0.2">
      <c r="A2868" s="2" t="s">
        <v>288</v>
      </c>
      <c r="B2868" s="2" t="s">
        <v>139</v>
      </c>
      <c r="E2868" s="2" t="s">
        <v>320</v>
      </c>
      <c r="F2868" s="7">
        <v>31032018</v>
      </c>
      <c r="H2868" s="2" t="s">
        <v>1015</v>
      </c>
      <c r="K2868" s="8">
        <v>5000</v>
      </c>
    </row>
    <row r="2869" spans="1:11" x14ac:dyDescent="0.2">
      <c r="A2869" s="2" t="s">
        <v>288</v>
      </c>
      <c r="B2869" s="2" t="s">
        <v>139</v>
      </c>
      <c r="E2869" s="2" t="s">
        <v>320</v>
      </c>
      <c r="F2869" s="7">
        <v>31032018</v>
      </c>
      <c r="H2869" s="2" t="s">
        <v>1016</v>
      </c>
      <c r="K2869" s="8">
        <v>5000</v>
      </c>
    </row>
    <row r="2870" spans="1:11" x14ac:dyDescent="0.2">
      <c r="A2870" s="2" t="s">
        <v>288</v>
      </c>
      <c r="B2870" s="2" t="s">
        <v>139</v>
      </c>
      <c r="E2870" s="2" t="s">
        <v>320</v>
      </c>
      <c r="F2870" s="7">
        <v>31032018</v>
      </c>
      <c r="H2870" s="2" t="s">
        <v>1017</v>
      </c>
      <c r="K2870" s="8">
        <v>5000</v>
      </c>
    </row>
    <row r="2871" spans="1:11" x14ac:dyDescent="0.2">
      <c r="A2871" s="2" t="s">
        <v>288</v>
      </c>
      <c r="B2871" s="2" t="s">
        <v>139</v>
      </c>
      <c r="E2871" s="2" t="s">
        <v>320</v>
      </c>
      <c r="F2871" s="7">
        <v>31032018</v>
      </c>
      <c r="H2871" s="2" t="s">
        <v>1153</v>
      </c>
      <c r="K2871" s="8">
        <v>5000</v>
      </c>
    </row>
    <row r="2872" spans="1:11" x14ac:dyDescent="0.2">
      <c r="A2872" s="2" t="s">
        <v>288</v>
      </c>
      <c r="B2872" s="2" t="s">
        <v>139</v>
      </c>
      <c r="E2872" s="2" t="s">
        <v>320</v>
      </c>
      <c r="F2872" s="7">
        <v>31032018</v>
      </c>
      <c r="H2872" s="2" t="s">
        <v>1002</v>
      </c>
      <c r="K2872" s="8">
        <v>5000</v>
      </c>
    </row>
    <row r="2873" spans="1:11" x14ac:dyDescent="0.2">
      <c r="A2873" s="2" t="s">
        <v>288</v>
      </c>
      <c r="B2873" s="2" t="s">
        <v>139</v>
      </c>
      <c r="E2873" s="2" t="s">
        <v>320</v>
      </c>
      <c r="F2873" s="7">
        <v>31032018</v>
      </c>
      <c r="H2873" s="2" t="s">
        <v>1003</v>
      </c>
      <c r="K2873" s="8">
        <v>5000</v>
      </c>
    </row>
    <row r="2874" spans="1:11" x14ac:dyDescent="0.2">
      <c r="A2874" s="2" t="s">
        <v>288</v>
      </c>
      <c r="B2874" s="2" t="s">
        <v>139</v>
      </c>
      <c r="E2874" s="2" t="s">
        <v>320</v>
      </c>
      <c r="F2874" s="7">
        <v>31032018</v>
      </c>
      <c r="H2874" s="2" t="s">
        <v>543</v>
      </c>
      <c r="K2874" s="8">
        <v>5000</v>
      </c>
    </row>
    <row r="2875" spans="1:11" x14ac:dyDescent="0.2">
      <c r="A2875" s="2" t="s">
        <v>288</v>
      </c>
      <c r="B2875" s="2" t="s">
        <v>139</v>
      </c>
      <c r="E2875" s="2" t="s">
        <v>320</v>
      </c>
      <c r="F2875" s="7">
        <v>31032018</v>
      </c>
      <c r="H2875" s="2" t="s">
        <v>544</v>
      </c>
      <c r="K2875" s="8">
        <v>5000</v>
      </c>
    </row>
    <row r="2876" spans="1:11" x14ac:dyDescent="0.2">
      <c r="A2876" s="2" t="s">
        <v>288</v>
      </c>
      <c r="B2876" s="2" t="s">
        <v>139</v>
      </c>
      <c r="E2876" s="2" t="s">
        <v>320</v>
      </c>
      <c r="F2876" s="7">
        <v>31032018</v>
      </c>
      <c r="H2876" s="2" t="s">
        <v>1018</v>
      </c>
      <c r="K2876" s="8">
        <v>5000</v>
      </c>
    </row>
    <row r="2877" spans="1:11" x14ac:dyDescent="0.2">
      <c r="A2877" s="2" t="s">
        <v>39</v>
      </c>
      <c r="B2877" s="2" t="s">
        <v>40</v>
      </c>
      <c r="E2877" s="2" t="s">
        <v>320</v>
      </c>
      <c r="F2877" s="7">
        <v>31032018</v>
      </c>
      <c r="H2877" s="2" t="s">
        <v>591</v>
      </c>
      <c r="K2877" s="8">
        <v>1347711</v>
      </c>
    </row>
    <row r="2878" spans="1:11" x14ac:dyDescent="0.2">
      <c r="A2878" s="2" t="s">
        <v>39</v>
      </c>
      <c r="B2878" s="2" t="s">
        <v>40</v>
      </c>
      <c r="E2878" s="2" t="s">
        <v>320</v>
      </c>
      <c r="F2878" s="7">
        <v>31032018</v>
      </c>
      <c r="H2878" s="2" t="s">
        <v>531</v>
      </c>
      <c r="K2878" s="8">
        <v>1187980</v>
      </c>
    </row>
    <row r="2879" spans="1:11" x14ac:dyDescent="0.2">
      <c r="A2879" s="2" t="s">
        <v>39</v>
      </c>
      <c r="B2879" s="2" t="s">
        <v>40</v>
      </c>
      <c r="E2879" s="2" t="s">
        <v>320</v>
      </c>
      <c r="F2879" s="7">
        <v>31032018</v>
      </c>
      <c r="H2879" s="2" t="s">
        <v>532</v>
      </c>
      <c r="K2879" s="8">
        <v>2293806</v>
      </c>
    </row>
    <row r="2880" spans="1:11" x14ac:dyDescent="0.2">
      <c r="A2880" s="2" t="s">
        <v>39</v>
      </c>
      <c r="B2880" s="2" t="s">
        <v>40</v>
      </c>
      <c r="E2880" s="2" t="s">
        <v>320</v>
      </c>
      <c r="F2880" s="7">
        <v>31032018</v>
      </c>
      <c r="H2880" s="2" t="s">
        <v>1004</v>
      </c>
      <c r="K2880" s="8">
        <v>28370</v>
      </c>
    </row>
    <row r="2881" spans="1:11" x14ac:dyDescent="0.2">
      <c r="A2881" s="2" t="s">
        <v>39</v>
      </c>
      <c r="B2881" s="2" t="s">
        <v>40</v>
      </c>
      <c r="E2881" s="2" t="s">
        <v>320</v>
      </c>
      <c r="F2881" s="7">
        <v>31032018</v>
      </c>
      <c r="H2881" s="2" t="s">
        <v>533</v>
      </c>
      <c r="K2881" s="8">
        <v>1535747</v>
      </c>
    </row>
    <row r="2882" spans="1:11" x14ac:dyDescent="0.2">
      <c r="A2882" s="2" t="s">
        <v>39</v>
      </c>
      <c r="B2882" s="2" t="s">
        <v>40</v>
      </c>
      <c r="E2882" s="2" t="s">
        <v>320</v>
      </c>
      <c r="F2882" s="7">
        <v>31032018</v>
      </c>
      <c r="H2882" s="2" t="s">
        <v>592</v>
      </c>
      <c r="K2882" s="8">
        <v>1478756</v>
      </c>
    </row>
    <row r="2883" spans="1:11" x14ac:dyDescent="0.2">
      <c r="A2883" s="2" t="s">
        <v>39</v>
      </c>
      <c r="B2883" s="2" t="s">
        <v>40</v>
      </c>
      <c r="E2883" s="2" t="s">
        <v>320</v>
      </c>
      <c r="F2883" s="7">
        <v>31032018</v>
      </c>
      <c r="H2883" s="2" t="s">
        <v>597</v>
      </c>
      <c r="K2883" s="8">
        <v>1040695</v>
      </c>
    </row>
    <row r="2884" spans="1:11" x14ac:dyDescent="0.2">
      <c r="A2884" s="2" t="s">
        <v>39</v>
      </c>
      <c r="B2884" s="2" t="s">
        <v>40</v>
      </c>
      <c r="E2884" s="2" t="s">
        <v>320</v>
      </c>
      <c r="F2884" s="7">
        <v>31032018</v>
      </c>
      <c r="H2884" s="2" t="s">
        <v>534</v>
      </c>
      <c r="K2884" s="8">
        <v>1334136</v>
      </c>
    </row>
    <row r="2885" spans="1:11" x14ac:dyDescent="0.2">
      <c r="A2885" s="2" t="s">
        <v>39</v>
      </c>
      <c r="B2885" s="2" t="s">
        <v>40</v>
      </c>
      <c r="E2885" s="2" t="s">
        <v>320</v>
      </c>
      <c r="F2885" s="7">
        <v>31032018</v>
      </c>
      <c r="H2885" s="2" t="s">
        <v>535</v>
      </c>
      <c r="K2885" s="8">
        <v>572174</v>
      </c>
    </row>
    <row r="2886" spans="1:11" x14ac:dyDescent="0.2">
      <c r="A2886" s="2" t="s">
        <v>39</v>
      </c>
      <c r="B2886" s="2" t="s">
        <v>40</v>
      </c>
      <c r="E2886" s="2" t="s">
        <v>320</v>
      </c>
      <c r="F2886" s="7">
        <v>31032018</v>
      </c>
      <c r="H2886" s="2" t="s">
        <v>536</v>
      </c>
      <c r="K2886" s="8">
        <v>1003707</v>
      </c>
    </row>
    <row r="2887" spans="1:11" x14ac:dyDescent="0.2">
      <c r="A2887" s="2" t="s">
        <v>39</v>
      </c>
      <c r="B2887" s="2" t="s">
        <v>40</v>
      </c>
      <c r="E2887" s="2" t="s">
        <v>320</v>
      </c>
      <c r="F2887" s="7">
        <v>31032018</v>
      </c>
      <c r="H2887" s="2" t="s">
        <v>537</v>
      </c>
      <c r="K2887" s="8">
        <v>1123797</v>
      </c>
    </row>
    <row r="2888" spans="1:11" x14ac:dyDescent="0.2">
      <c r="A2888" s="2" t="s">
        <v>39</v>
      </c>
      <c r="B2888" s="2" t="s">
        <v>40</v>
      </c>
      <c r="E2888" s="2" t="s">
        <v>320</v>
      </c>
      <c r="F2888" s="7">
        <v>31032018</v>
      </c>
      <c r="H2888" s="2" t="s">
        <v>1660</v>
      </c>
      <c r="K2888" s="8">
        <v>366975</v>
      </c>
    </row>
    <row r="2889" spans="1:11" x14ac:dyDescent="0.2">
      <c r="A2889" s="2" t="s">
        <v>39</v>
      </c>
      <c r="B2889" s="2" t="s">
        <v>40</v>
      </c>
      <c r="E2889" s="2" t="s">
        <v>320</v>
      </c>
      <c r="F2889" s="7">
        <v>31032018</v>
      </c>
      <c r="H2889" s="2" t="s">
        <v>539</v>
      </c>
      <c r="K2889" s="8">
        <v>957947</v>
      </c>
    </row>
    <row r="2890" spans="1:11" x14ac:dyDescent="0.2">
      <c r="A2890" s="2" t="s">
        <v>39</v>
      </c>
      <c r="B2890" s="2" t="s">
        <v>40</v>
      </c>
      <c r="E2890" s="2" t="s">
        <v>320</v>
      </c>
      <c r="F2890" s="7">
        <v>31032018</v>
      </c>
      <c r="H2890" s="2" t="s">
        <v>540</v>
      </c>
      <c r="K2890" s="8">
        <v>832386</v>
      </c>
    </row>
    <row r="2891" spans="1:11" x14ac:dyDescent="0.2">
      <c r="A2891" s="2" t="s">
        <v>39</v>
      </c>
      <c r="B2891" s="2" t="s">
        <v>40</v>
      </c>
      <c r="E2891" s="2" t="s">
        <v>320</v>
      </c>
      <c r="F2891" s="7">
        <v>31032018</v>
      </c>
      <c r="H2891" s="2" t="s">
        <v>598</v>
      </c>
      <c r="K2891" s="8">
        <v>1034521</v>
      </c>
    </row>
    <row r="2892" spans="1:11" x14ac:dyDescent="0.2">
      <c r="A2892" s="5" t="s">
        <v>514</v>
      </c>
      <c r="J2892" s="8">
        <v>20205997</v>
      </c>
      <c r="K2892" s="8">
        <v>20205997</v>
      </c>
    </row>
    <row r="2895" spans="1:11" x14ac:dyDescent="0.2">
      <c r="A2895" s="5" t="s">
        <v>515</v>
      </c>
      <c r="D2895" s="4" t="s">
        <v>275</v>
      </c>
      <c r="E2895" s="5" t="s">
        <v>521</v>
      </c>
    </row>
    <row r="2896" spans="1:11" x14ac:dyDescent="0.2">
      <c r="A2896" s="1" t="s">
        <v>107</v>
      </c>
      <c r="B2896" s="1" t="s">
        <v>108</v>
      </c>
      <c r="D2896" s="278" t="s">
        <v>277</v>
      </c>
      <c r="E2896" s="1" t="s">
        <v>84</v>
      </c>
      <c r="F2896" s="268" t="s">
        <v>278</v>
      </c>
      <c r="G2896" s="1" t="s">
        <v>201</v>
      </c>
      <c r="H2896" s="1" t="s">
        <v>267</v>
      </c>
      <c r="J2896" s="268" t="s">
        <v>279</v>
      </c>
      <c r="K2896" s="268" t="s">
        <v>280</v>
      </c>
    </row>
    <row r="2899" spans="1:11" x14ac:dyDescent="0.2">
      <c r="A2899" s="2" t="s">
        <v>528</v>
      </c>
      <c r="B2899" s="2" t="s">
        <v>135</v>
      </c>
      <c r="D2899" s="2" t="s">
        <v>203</v>
      </c>
      <c r="H2899" s="2" t="s">
        <v>1661</v>
      </c>
      <c r="J2899" s="8">
        <v>88889</v>
      </c>
    </row>
    <row r="2900" spans="1:11" x14ac:dyDescent="0.2">
      <c r="A2900" s="2" t="s">
        <v>529</v>
      </c>
      <c r="B2900" s="2" t="s">
        <v>136</v>
      </c>
      <c r="D2900" s="2" t="s">
        <v>203</v>
      </c>
      <c r="H2900" s="2" t="s">
        <v>1662</v>
      </c>
      <c r="J2900" s="8">
        <v>450000</v>
      </c>
    </row>
    <row r="2901" spans="1:11" x14ac:dyDescent="0.2">
      <c r="A2901" s="2" t="s">
        <v>528</v>
      </c>
      <c r="B2901" s="2" t="s">
        <v>135</v>
      </c>
      <c r="D2901" s="2" t="s">
        <v>203</v>
      </c>
      <c r="H2901" s="2" t="s">
        <v>1663</v>
      </c>
      <c r="J2901" s="8">
        <v>88889</v>
      </c>
    </row>
    <row r="2902" spans="1:11" x14ac:dyDescent="0.2">
      <c r="A2902" s="2" t="s">
        <v>529</v>
      </c>
      <c r="B2902" s="2" t="s">
        <v>136</v>
      </c>
      <c r="D2902" s="2" t="s">
        <v>203</v>
      </c>
      <c r="H2902" s="2" t="s">
        <v>1664</v>
      </c>
      <c r="J2902" s="8">
        <v>333333</v>
      </c>
    </row>
    <row r="2903" spans="1:11" x14ac:dyDescent="0.2">
      <c r="A2903" s="2" t="s">
        <v>529</v>
      </c>
      <c r="B2903" s="2" t="s">
        <v>136</v>
      </c>
      <c r="D2903" s="2" t="s">
        <v>203</v>
      </c>
      <c r="H2903" s="2" t="s">
        <v>1665</v>
      </c>
      <c r="J2903" s="8">
        <v>500000</v>
      </c>
    </row>
    <row r="2904" spans="1:11" x14ac:dyDescent="0.2">
      <c r="A2904" s="2" t="s">
        <v>529</v>
      </c>
      <c r="B2904" s="2" t="s">
        <v>136</v>
      </c>
      <c r="D2904" s="2" t="s">
        <v>203</v>
      </c>
      <c r="H2904" s="2" t="s">
        <v>1666</v>
      </c>
      <c r="J2904" s="8">
        <v>2222222</v>
      </c>
    </row>
    <row r="2905" spans="1:11" x14ac:dyDescent="0.2">
      <c r="A2905" s="2" t="s">
        <v>529</v>
      </c>
      <c r="B2905" s="2" t="s">
        <v>136</v>
      </c>
      <c r="D2905" s="2" t="s">
        <v>203</v>
      </c>
      <c r="H2905" s="2" t="s">
        <v>1667</v>
      </c>
      <c r="J2905" s="8">
        <v>450000</v>
      </c>
    </row>
    <row r="2906" spans="1:11" x14ac:dyDescent="0.2">
      <c r="A2906" s="2" t="s">
        <v>529</v>
      </c>
      <c r="B2906" s="2" t="s">
        <v>136</v>
      </c>
      <c r="D2906" s="2" t="s">
        <v>203</v>
      </c>
      <c r="H2906" s="2" t="s">
        <v>1668</v>
      </c>
      <c r="J2906" s="8">
        <v>2222222</v>
      </c>
    </row>
    <row r="2907" spans="1:11" x14ac:dyDescent="0.2">
      <c r="A2907" s="2" t="s">
        <v>529</v>
      </c>
      <c r="B2907" s="2" t="s">
        <v>136</v>
      </c>
      <c r="D2907" s="2" t="s">
        <v>203</v>
      </c>
      <c r="H2907" s="2" t="s">
        <v>1669</v>
      </c>
      <c r="J2907" s="8">
        <v>444444</v>
      </c>
    </row>
    <row r="2908" spans="1:11" x14ac:dyDescent="0.2">
      <c r="A2908" s="2" t="s">
        <v>37</v>
      </c>
      <c r="B2908" s="2" t="s">
        <v>38</v>
      </c>
      <c r="H2908" s="2" t="s">
        <v>1670</v>
      </c>
      <c r="K2908" s="8">
        <v>6120000</v>
      </c>
    </row>
    <row r="2909" spans="1:11" x14ac:dyDescent="0.2">
      <c r="A2909" s="2" t="s">
        <v>53</v>
      </c>
      <c r="B2909" s="2" t="s">
        <v>54</v>
      </c>
      <c r="H2909" s="2" t="s">
        <v>1671</v>
      </c>
      <c r="K2909" s="8">
        <v>679999</v>
      </c>
    </row>
    <row r="2910" spans="1:11" x14ac:dyDescent="0.2">
      <c r="A2910" s="5" t="s">
        <v>516</v>
      </c>
      <c r="J2910" s="8">
        <v>6799999</v>
      </c>
      <c r="K2910" s="8">
        <v>6799999</v>
      </c>
    </row>
    <row r="2913" spans="1:11" x14ac:dyDescent="0.2">
      <c r="A2913" s="5" t="s">
        <v>517</v>
      </c>
      <c r="D2913" s="4" t="s">
        <v>275</v>
      </c>
      <c r="E2913" s="5" t="s">
        <v>521</v>
      </c>
    </row>
    <row r="2914" spans="1:11" x14ac:dyDescent="0.2">
      <c r="A2914" s="1" t="s">
        <v>107</v>
      </c>
      <c r="B2914" s="1" t="s">
        <v>108</v>
      </c>
      <c r="D2914" s="278" t="s">
        <v>277</v>
      </c>
      <c r="E2914" s="1" t="s">
        <v>84</v>
      </c>
      <c r="F2914" s="268" t="s">
        <v>278</v>
      </c>
      <c r="G2914" s="1" t="s">
        <v>201</v>
      </c>
      <c r="H2914" s="1" t="s">
        <v>267</v>
      </c>
      <c r="J2914" s="268" t="s">
        <v>279</v>
      </c>
      <c r="K2914" s="268" t="s">
        <v>280</v>
      </c>
    </row>
    <row r="2917" spans="1:11" x14ac:dyDescent="0.2">
      <c r="A2917" s="2" t="s">
        <v>522</v>
      </c>
      <c r="B2917" s="2" t="s">
        <v>70</v>
      </c>
      <c r="D2917" s="2" t="s">
        <v>203</v>
      </c>
      <c r="H2917" s="2" t="s">
        <v>1698</v>
      </c>
      <c r="J2917" s="8">
        <v>13987</v>
      </c>
    </row>
    <row r="2918" spans="1:11" x14ac:dyDescent="0.2">
      <c r="A2918" s="2" t="s">
        <v>523</v>
      </c>
      <c r="B2918" s="2" t="s">
        <v>120</v>
      </c>
      <c r="D2918" s="2" t="s">
        <v>202</v>
      </c>
      <c r="H2918" s="2" t="s">
        <v>1699</v>
      </c>
      <c r="J2918" s="8">
        <v>13602</v>
      </c>
    </row>
    <row r="2919" spans="1:11" x14ac:dyDescent="0.2">
      <c r="A2919" s="2" t="s">
        <v>402</v>
      </c>
      <c r="B2919" s="2" t="s">
        <v>69</v>
      </c>
      <c r="D2919" s="2" t="s">
        <v>203</v>
      </c>
      <c r="H2919" s="2" t="s">
        <v>1700</v>
      </c>
      <c r="J2919" s="8">
        <v>87265</v>
      </c>
    </row>
    <row r="2920" spans="1:11" x14ac:dyDescent="0.2">
      <c r="A2920" s="2" t="s">
        <v>522</v>
      </c>
      <c r="B2920" s="2" t="s">
        <v>70</v>
      </c>
      <c r="D2920" s="2" t="s">
        <v>203</v>
      </c>
      <c r="H2920" s="2" t="s">
        <v>1701</v>
      </c>
      <c r="J2920" s="8">
        <v>31643</v>
      </c>
    </row>
    <row r="2921" spans="1:11" x14ac:dyDescent="0.2">
      <c r="A2921" s="2" t="s">
        <v>522</v>
      </c>
      <c r="B2921" s="2" t="s">
        <v>70</v>
      </c>
      <c r="D2921" s="2" t="s">
        <v>203</v>
      </c>
      <c r="H2921" s="2" t="s">
        <v>1702</v>
      </c>
      <c r="J2921" s="8">
        <v>89308</v>
      </c>
    </row>
    <row r="2922" spans="1:11" x14ac:dyDescent="0.2">
      <c r="A2922" s="2" t="s">
        <v>522</v>
      </c>
      <c r="B2922" s="2" t="s">
        <v>70</v>
      </c>
      <c r="D2922" s="2" t="s">
        <v>203</v>
      </c>
      <c r="H2922" s="2" t="s">
        <v>1703</v>
      </c>
      <c r="J2922" s="8">
        <v>45860</v>
      </c>
    </row>
    <row r="2923" spans="1:11" x14ac:dyDescent="0.2">
      <c r="A2923" s="2" t="s">
        <v>522</v>
      </c>
      <c r="B2923" s="2" t="s">
        <v>70</v>
      </c>
      <c r="D2923" s="2" t="s">
        <v>203</v>
      </c>
      <c r="H2923" s="2" t="s">
        <v>1704</v>
      </c>
      <c r="J2923" s="8">
        <v>49250</v>
      </c>
    </row>
    <row r="2924" spans="1:11" x14ac:dyDescent="0.2">
      <c r="A2924" s="2" t="s">
        <v>402</v>
      </c>
      <c r="B2924" s="2" t="s">
        <v>69</v>
      </c>
      <c r="D2924" s="2" t="s">
        <v>203</v>
      </c>
      <c r="H2924" s="2" t="s">
        <v>1705</v>
      </c>
      <c r="J2924" s="8">
        <v>600525</v>
      </c>
    </row>
    <row r="2925" spans="1:11" x14ac:dyDescent="0.2">
      <c r="A2925" s="2" t="s">
        <v>1183</v>
      </c>
      <c r="B2925" s="2" t="s">
        <v>224</v>
      </c>
      <c r="D2925" s="2" t="s">
        <v>203</v>
      </c>
      <c r="H2925" s="2" t="s">
        <v>1706</v>
      </c>
      <c r="J2925" s="8">
        <v>92082</v>
      </c>
    </row>
    <row r="2926" spans="1:11" x14ac:dyDescent="0.2">
      <c r="A2926" s="2" t="s">
        <v>522</v>
      </c>
      <c r="B2926" s="2" t="s">
        <v>70</v>
      </c>
      <c r="D2926" s="2" t="s">
        <v>203</v>
      </c>
      <c r="H2926" s="2" t="s">
        <v>1707</v>
      </c>
      <c r="J2926" s="8">
        <v>13687</v>
      </c>
    </row>
    <row r="2927" spans="1:11" x14ac:dyDescent="0.2">
      <c r="A2927" s="2" t="s">
        <v>522</v>
      </c>
      <c r="B2927" s="2" t="s">
        <v>70</v>
      </c>
      <c r="D2927" s="2" t="s">
        <v>203</v>
      </c>
      <c r="H2927" s="2" t="s">
        <v>1708</v>
      </c>
      <c r="J2927" s="8">
        <v>278954</v>
      </c>
    </row>
    <row r="2928" spans="1:11" x14ac:dyDescent="0.2">
      <c r="A2928" s="2" t="s">
        <v>522</v>
      </c>
      <c r="B2928" s="2" t="s">
        <v>70</v>
      </c>
      <c r="D2928" s="2" t="s">
        <v>203</v>
      </c>
      <c r="H2928" s="2" t="s">
        <v>1709</v>
      </c>
      <c r="J2928" s="8">
        <v>268266</v>
      </c>
    </row>
    <row r="2929" spans="1:10" x14ac:dyDescent="0.2">
      <c r="A2929" s="2" t="s">
        <v>1615</v>
      </c>
      <c r="B2929" s="2" t="s">
        <v>1387</v>
      </c>
      <c r="D2929" s="2" t="s">
        <v>203</v>
      </c>
      <c r="H2929" s="2" t="s">
        <v>1711</v>
      </c>
      <c r="J2929" s="8">
        <v>300000</v>
      </c>
    </row>
    <row r="2930" spans="1:10" x14ac:dyDescent="0.2">
      <c r="A2930" s="2" t="s">
        <v>527</v>
      </c>
      <c r="B2930" s="2" t="s">
        <v>72</v>
      </c>
      <c r="D2930" s="2" t="s">
        <v>203</v>
      </c>
      <c r="H2930" s="2" t="s">
        <v>1712</v>
      </c>
      <c r="J2930" s="8">
        <v>866296</v>
      </c>
    </row>
    <row r="2931" spans="1:10" x14ac:dyDescent="0.2">
      <c r="A2931" s="2" t="s">
        <v>1187</v>
      </c>
      <c r="B2931" s="2" t="s">
        <v>259</v>
      </c>
      <c r="D2931" s="2" t="s">
        <v>203</v>
      </c>
      <c r="H2931" s="2" t="s">
        <v>1713</v>
      </c>
      <c r="J2931" s="8">
        <v>77350</v>
      </c>
    </row>
    <row r="2932" spans="1:10" x14ac:dyDescent="0.2">
      <c r="A2932" s="2" t="s">
        <v>1187</v>
      </c>
      <c r="B2932" s="2" t="s">
        <v>259</v>
      </c>
      <c r="D2932" s="2" t="s">
        <v>203</v>
      </c>
      <c r="H2932" s="2" t="s">
        <v>1714</v>
      </c>
      <c r="J2932" s="8">
        <v>220004</v>
      </c>
    </row>
    <row r="2933" spans="1:10" x14ac:dyDescent="0.2">
      <c r="A2933" s="2" t="s">
        <v>1188</v>
      </c>
      <c r="B2933" s="2" t="s">
        <v>970</v>
      </c>
      <c r="D2933" s="2" t="s">
        <v>203</v>
      </c>
      <c r="H2933" s="2" t="s">
        <v>1715</v>
      </c>
      <c r="J2933" s="8">
        <v>15278016</v>
      </c>
    </row>
    <row r="2934" spans="1:10" x14ac:dyDescent="0.2">
      <c r="A2934" s="2" t="s">
        <v>1613</v>
      </c>
      <c r="B2934" s="2" t="s">
        <v>1388</v>
      </c>
      <c r="D2934" s="2" t="s">
        <v>203</v>
      </c>
      <c r="H2934" s="2" t="s">
        <v>1716</v>
      </c>
      <c r="J2934" s="8">
        <v>436682</v>
      </c>
    </row>
    <row r="2935" spans="1:10" x14ac:dyDescent="0.2">
      <c r="A2935" s="2" t="s">
        <v>1613</v>
      </c>
      <c r="B2935" s="2" t="s">
        <v>1388</v>
      </c>
      <c r="D2935" s="2" t="s">
        <v>203</v>
      </c>
      <c r="H2935" s="2" t="s">
        <v>1717</v>
      </c>
      <c r="J2935" s="8">
        <v>456056</v>
      </c>
    </row>
    <row r="2936" spans="1:10" x14ac:dyDescent="0.2">
      <c r="A2936" s="2" t="s">
        <v>1613</v>
      </c>
      <c r="B2936" s="2" t="s">
        <v>1388</v>
      </c>
      <c r="D2936" s="2" t="s">
        <v>203</v>
      </c>
      <c r="H2936" s="2" t="s">
        <v>1718</v>
      </c>
      <c r="J2936" s="8">
        <v>363902</v>
      </c>
    </row>
    <row r="2937" spans="1:10" x14ac:dyDescent="0.2">
      <c r="A2937" s="2" t="s">
        <v>1613</v>
      </c>
      <c r="B2937" s="2" t="s">
        <v>1388</v>
      </c>
      <c r="D2937" s="2" t="s">
        <v>203</v>
      </c>
      <c r="H2937" s="2" t="s">
        <v>1719</v>
      </c>
      <c r="J2937" s="8">
        <v>491137</v>
      </c>
    </row>
    <row r="2938" spans="1:10" x14ac:dyDescent="0.2">
      <c r="A2938" s="2" t="s">
        <v>524</v>
      </c>
      <c r="B2938" s="2" t="s">
        <v>174</v>
      </c>
      <c r="D2938" s="2" t="s">
        <v>203</v>
      </c>
      <c r="H2938" s="2" t="s">
        <v>1721</v>
      </c>
      <c r="J2938" s="8">
        <v>3782955</v>
      </c>
    </row>
    <row r="2939" spans="1:10" x14ac:dyDescent="0.2">
      <c r="A2939" s="2" t="s">
        <v>1615</v>
      </c>
      <c r="B2939" s="2" t="s">
        <v>1387</v>
      </c>
      <c r="D2939" s="2" t="s">
        <v>203</v>
      </c>
      <c r="H2939" s="2" t="s">
        <v>1710</v>
      </c>
      <c r="J2939" s="8">
        <v>300000</v>
      </c>
    </row>
    <row r="2940" spans="1:10" x14ac:dyDescent="0.2">
      <c r="A2940" s="2" t="s">
        <v>525</v>
      </c>
      <c r="B2940" s="2" t="s">
        <v>1780</v>
      </c>
      <c r="D2940" s="2" t="s">
        <v>203</v>
      </c>
      <c r="H2940" s="2" t="s">
        <v>1720</v>
      </c>
      <c r="J2940" s="8">
        <v>1925000</v>
      </c>
    </row>
    <row r="2941" spans="1:10" x14ac:dyDescent="0.2">
      <c r="A2941" s="2" t="s">
        <v>526</v>
      </c>
      <c r="B2941" s="2" t="s">
        <v>164</v>
      </c>
      <c r="D2941" s="2" t="s">
        <v>203</v>
      </c>
      <c r="H2941" s="2" t="s">
        <v>1729</v>
      </c>
      <c r="J2941" s="8">
        <v>31000000</v>
      </c>
    </row>
    <row r="2942" spans="1:10" x14ac:dyDescent="0.2">
      <c r="A2942" s="2" t="s">
        <v>1187</v>
      </c>
      <c r="B2942" s="2" t="s">
        <v>259</v>
      </c>
      <c r="D2942" s="2" t="s">
        <v>203</v>
      </c>
      <c r="H2942" s="2" t="s">
        <v>1672</v>
      </c>
      <c r="J2942" s="8">
        <v>113324</v>
      </c>
    </row>
    <row r="2943" spans="1:10" x14ac:dyDescent="0.2">
      <c r="A2943" s="2" t="s">
        <v>1183</v>
      </c>
      <c r="B2943" s="2" t="s">
        <v>224</v>
      </c>
      <c r="D2943" s="2" t="s">
        <v>203</v>
      </c>
      <c r="H2943" s="2" t="s">
        <v>1673</v>
      </c>
      <c r="J2943" s="8">
        <v>511700</v>
      </c>
    </row>
    <row r="2944" spans="1:10" x14ac:dyDescent="0.2">
      <c r="A2944" s="2" t="s">
        <v>524</v>
      </c>
      <c r="B2944" s="2" t="s">
        <v>174</v>
      </c>
      <c r="D2944" s="2" t="s">
        <v>203</v>
      </c>
      <c r="H2944" s="2" t="s">
        <v>1674</v>
      </c>
      <c r="J2944" s="8">
        <v>341195</v>
      </c>
    </row>
    <row r="2945" spans="1:10" x14ac:dyDescent="0.2">
      <c r="A2945" s="2" t="s">
        <v>524</v>
      </c>
      <c r="B2945" s="2" t="s">
        <v>174</v>
      </c>
      <c r="D2945" s="2" t="s">
        <v>203</v>
      </c>
      <c r="H2945" s="2" t="s">
        <v>1675</v>
      </c>
      <c r="J2945" s="8">
        <v>425120</v>
      </c>
    </row>
    <row r="2946" spans="1:10" x14ac:dyDescent="0.2">
      <c r="A2946" s="2" t="s">
        <v>524</v>
      </c>
      <c r="B2946" s="2" t="s">
        <v>174</v>
      </c>
      <c r="D2946" s="2" t="s">
        <v>203</v>
      </c>
      <c r="H2946" s="2" t="s">
        <v>1676</v>
      </c>
      <c r="J2946" s="8">
        <v>382560</v>
      </c>
    </row>
    <row r="2947" spans="1:10" x14ac:dyDescent="0.2">
      <c r="A2947" s="2" t="s">
        <v>524</v>
      </c>
      <c r="B2947" s="2" t="s">
        <v>174</v>
      </c>
      <c r="D2947" s="2" t="s">
        <v>203</v>
      </c>
      <c r="H2947" s="2" t="s">
        <v>1677</v>
      </c>
      <c r="J2947" s="8">
        <v>23205</v>
      </c>
    </row>
    <row r="2948" spans="1:10" x14ac:dyDescent="0.2">
      <c r="A2948" s="2" t="s">
        <v>524</v>
      </c>
      <c r="B2948" s="2" t="s">
        <v>174</v>
      </c>
      <c r="D2948" s="2" t="s">
        <v>203</v>
      </c>
      <c r="H2948" s="2" t="s">
        <v>1678</v>
      </c>
      <c r="J2948" s="8">
        <v>679600</v>
      </c>
    </row>
    <row r="2949" spans="1:10" x14ac:dyDescent="0.2">
      <c r="A2949" s="2" t="s">
        <v>524</v>
      </c>
      <c r="B2949" s="2" t="s">
        <v>174</v>
      </c>
      <c r="D2949" s="2" t="s">
        <v>203</v>
      </c>
      <c r="H2949" s="2" t="s">
        <v>1679</v>
      </c>
      <c r="J2949" s="8">
        <v>199800</v>
      </c>
    </row>
    <row r="2950" spans="1:10" x14ac:dyDescent="0.2">
      <c r="A2950" s="2" t="s">
        <v>524</v>
      </c>
      <c r="B2950" s="2" t="s">
        <v>174</v>
      </c>
      <c r="D2950" s="2" t="s">
        <v>203</v>
      </c>
      <c r="H2950" s="2" t="s">
        <v>1680</v>
      </c>
      <c r="J2950" s="8">
        <v>128487</v>
      </c>
    </row>
    <row r="2951" spans="1:10" x14ac:dyDescent="0.2">
      <c r="A2951" s="2" t="s">
        <v>524</v>
      </c>
      <c r="B2951" s="2" t="s">
        <v>174</v>
      </c>
      <c r="D2951" s="2" t="s">
        <v>203</v>
      </c>
      <c r="H2951" s="2" t="s">
        <v>1681</v>
      </c>
      <c r="J2951" s="8">
        <v>199800</v>
      </c>
    </row>
    <row r="2952" spans="1:10" x14ac:dyDescent="0.2">
      <c r="A2952" s="2" t="s">
        <v>524</v>
      </c>
      <c r="B2952" s="2" t="s">
        <v>174</v>
      </c>
      <c r="D2952" s="2" t="s">
        <v>203</v>
      </c>
      <c r="H2952" s="2" t="s">
        <v>1682</v>
      </c>
      <c r="J2952" s="8">
        <v>216889</v>
      </c>
    </row>
    <row r="2953" spans="1:10" x14ac:dyDescent="0.2">
      <c r="A2953" s="2" t="s">
        <v>524</v>
      </c>
      <c r="B2953" s="2" t="s">
        <v>174</v>
      </c>
      <c r="D2953" s="2" t="s">
        <v>203</v>
      </c>
      <c r="H2953" s="2" t="s">
        <v>1683</v>
      </c>
      <c r="J2953" s="8">
        <v>1190669</v>
      </c>
    </row>
    <row r="2954" spans="1:10" x14ac:dyDescent="0.2">
      <c r="A2954" s="2" t="s">
        <v>524</v>
      </c>
      <c r="B2954" s="2" t="s">
        <v>174</v>
      </c>
      <c r="D2954" s="2" t="s">
        <v>203</v>
      </c>
      <c r="H2954" s="2" t="s">
        <v>1684</v>
      </c>
      <c r="J2954" s="8">
        <v>319974</v>
      </c>
    </row>
    <row r="2955" spans="1:10" x14ac:dyDescent="0.2">
      <c r="A2955" s="2" t="s">
        <v>526</v>
      </c>
      <c r="B2955" s="2" t="s">
        <v>164</v>
      </c>
      <c r="D2955" s="2" t="s">
        <v>203</v>
      </c>
      <c r="H2955" s="2" t="s">
        <v>1685</v>
      </c>
      <c r="J2955" s="8">
        <v>1785000</v>
      </c>
    </row>
    <row r="2956" spans="1:10" x14ac:dyDescent="0.2">
      <c r="A2956" s="2" t="s">
        <v>524</v>
      </c>
      <c r="B2956" s="2" t="s">
        <v>174</v>
      </c>
      <c r="D2956" s="2" t="s">
        <v>203</v>
      </c>
      <c r="H2956" s="2" t="s">
        <v>1686</v>
      </c>
      <c r="J2956" s="8">
        <v>142800</v>
      </c>
    </row>
    <row r="2957" spans="1:10" x14ac:dyDescent="0.2">
      <c r="A2957" s="2" t="s">
        <v>526</v>
      </c>
      <c r="B2957" s="2" t="s">
        <v>164</v>
      </c>
      <c r="D2957" s="2" t="s">
        <v>203</v>
      </c>
      <c r="H2957" s="2" t="s">
        <v>1687</v>
      </c>
      <c r="J2957" s="8">
        <v>162435</v>
      </c>
    </row>
    <row r="2958" spans="1:10" x14ac:dyDescent="0.2">
      <c r="A2958" s="2" t="s">
        <v>524</v>
      </c>
      <c r="B2958" s="2" t="s">
        <v>174</v>
      </c>
      <c r="D2958" s="2" t="s">
        <v>203</v>
      </c>
      <c r="H2958" s="2" t="s">
        <v>1688</v>
      </c>
      <c r="J2958" s="8">
        <v>1494402</v>
      </c>
    </row>
    <row r="2959" spans="1:10" x14ac:dyDescent="0.2">
      <c r="A2959" s="2" t="s">
        <v>524</v>
      </c>
      <c r="B2959" s="2" t="s">
        <v>174</v>
      </c>
      <c r="D2959" s="2" t="s">
        <v>203</v>
      </c>
      <c r="H2959" s="2" t="s">
        <v>1689</v>
      </c>
      <c r="J2959" s="8">
        <v>90000</v>
      </c>
    </row>
    <row r="2960" spans="1:10" x14ac:dyDescent="0.2">
      <c r="A2960" s="2" t="s">
        <v>526</v>
      </c>
      <c r="B2960" s="2" t="s">
        <v>164</v>
      </c>
      <c r="D2960" s="2" t="s">
        <v>203</v>
      </c>
      <c r="H2960" s="2" t="s">
        <v>1690</v>
      </c>
      <c r="J2960" s="8">
        <v>1071000</v>
      </c>
    </row>
    <row r="2961" spans="1:11" x14ac:dyDescent="0.2">
      <c r="A2961" s="2" t="s">
        <v>522</v>
      </c>
      <c r="B2961" s="2" t="s">
        <v>70</v>
      </c>
      <c r="D2961" s="2" t="s">
        <v>203</v>
      </c>
      <c r="H2961" s="2" t="s">
        <v>1691</v>
      </c>
      <c r="J2961" s="8">
        <v>265972</v>
      </c>
    </row>
    <row r="2962" spans="1:11" x14ac:dyDescent="0.2">
      <c r="A2962" s="2" t="s">
        <v>1176</v>
      </c>
      <c r="B2962" s="2" t="s">
        <v>180</v>
      </c>
      <c r="D2962" s="2" t="s">
        <v>203</v>
      </c>
      <c r="H2962" s="2" t="s">
        <v>1692</v>
      </c>
      <c r="J2962" s="8">
        <v>544763</v>
      </c>
    </row>
    <row r="2963" spans="1:11" x14ac:dyDescent="0.2">
      <c r="A2963" s="2" t="s">
        <v>522</v>
      </c>
      <c r="B2963" s="2" t="s">
        <v>70</v>
      </c>
      <c r="D2963" s="2" t="s">
        <v>203</v>
      </c>
      <c r="H2963" s="2" t="s">
        <v>1693</v>
      </c>
      <c r="J2963" s="8">
        <v>13987</v>
      </c>
    </row>
    <row r="2964" spans="1:11" x14ac:dyDescent="0.2">
      <c r="A2964" s="2" t="s">
        <v>522</v>
      </c>
      <c r="B2964" s="2" t="s">
        <v>70</v>
      </c>
      <c r="D2964" s="2" t="s">
        <v>203</v>
      </c>
      <c r="H2964" s="2" t="s">
        <v>1694</v>
      </c>
      <c r="J2964" s="8">
        <v>13987</v>
      </c>
    </row>
    <row r="2965" spans="1:11" x14ac:dyDescent="0.2">
      <c r="A2965" s="2" t="s">
        <v>522</v>
      </c>
      <c r="B2965" s="2" t="s">
        <v>70</v>
      </c>
      <c r="D2965" s="2" t="s">
        <v>203</v>
      </c>
      <c r="H2965" s="2" t="s">
        <v>1695</v>
      </c>
      <c r="J2965" s="8">
        <v>269240</v>
      </c>
    </row>
    <row r="2966" spans="1:11" x14ac:dyDescent="0.2">
      <c r="A2966" s="2" t="s">
        <v>522</v>
      </c>
      <c r="B2966" s="2" t="s">
        <v>70</v>
      </c>
      <c r="D2966" s="2" t="s">
        <v>203</v>
      </c>
      <c r="H2966" s="2" t="s">
        <v>1696</v>
      </c>
      <c r="J2966" s="8">
        <v>279972</v>
      </c>
    </row>
    <row r="2967" spans="1:11" x14ac:dyDescent="0.2">
      <c r="A2967" s="2" t="s">
        <v>522</v>
      </c>
      <c r="B2967" s="2" t="s">
        <v>70</v>
      </c>
      <c r="D2967" s="2" t="s">
        <v>203</v>
      </c>
      <c r="H2967" s="2" t="s">
        <v>1697</v>
      </c>
      <c r="J2967" s="8">
        <v>13987</v>
      </c>
    </row>
    <row r="2968" spans="1:11" x14ac:dyDescent="0.2">
      <c r="A2968" s="2" t="s">
        <v>2251</v>
      </c>
      <c r="B2968" s="2" t="s">
        <v>1781</v>
      </c>
      <c r="D2968" s="2" t="s">
        <v>203</v>
      </c>
      <c r="H2968" s="2" t="s">
        <v>1720</v>
      </c>
      <c r="J2968" s="8">
        <v>1925000</v>
      </c>
    </row>
    <row r="2969" spans="1:11" x14ac:dyDescent="0.2">
      <c r="A2969" s="2" t="s">
        <v>2252</v>
      </c>
      <c r="B2969" s="2" t="s">
        <v>1782</v>
      </c>
      <c r="D2969" s="2" t="s">
        <v>203</v>
      </c>
      <c r="H2969" s="2" t="s">
        <v>1720</v>
      </c>
      <c r="J2969" s="8">
        <v>1925000</v>
      </c>
    </row>
    <row r="2970" spans="1:11" x14ac:dyDescent="0.2">
      <c r="A2970" s="2" t="s">
        <v>2253</v>
      </c>
      <c r="B2970" s="2" t="s">
        <v>1783</v>
      </c>
      <c r="D2970" s="2" t="s">
        <v>203</v>
      </c>
      <c r="H2970" s="2" t="s">
        <v>1720</v>
      </c>
      <c r="J2970" s="8">
        <v>1925000</v>
      </c>
    </row>
    <row r="2971" spans="1:11" x14ac:dyDescent="0.2">
      <c r="A2971" s="2" t="s">
        <v>35</v>
      </c>
      <c r="B2971" s="2" t="s">
        <v>36</v>
      </c>
      <c r="H2971" s="2" t="s">
        <v>1722</v>
      </c>
      <c r="K2971" s="8">
        <v>73736695</v>
      </c>
    </row>
    <row r="2972" spans="1:11" x14ac:dyDescent="0.2">
      <c r="A2972" s="5" t="s">
        <v>518</v>
      </c>
      <c r="J2972" s="8">
        <v>73736695</v>
      </c>
      <c r="K2972" s="8">
        <v>73736695</v>
      </c>
    </row>
    <row r="2974" spans="1:11" x14ac:dyDescent="0.2">
      <c r="A2974" s="5" t="s">
        <v>261</v>
      </c>
      <c r="B2974" s="4" t="s">
        <v>1184</v>
      </c>
      <c r="J2974" s="8">
        <v>264604605</v>
      </c>
      <c r="K2974" s="8">
        <v>264604605</v>
      </c>
    </row>
    <row r="2976" spans="1:11" x14ac:dyDescent="0.2">
      <c r="A2976" s="5" t="s">
        <v>2255</v>
      </c>
    </row>
    <row r="2979" spans="1:11" x14ac:dyDescent="0.2">
      <c r="A2979" s="5" t="s">
        <v>274</v>
      </c>
      <c r="D2979" s="4" t="s">
        <v>308</v>
      </c>
      <c r="E2979" s="5" t="s">
        <v>276</v>
      </c>
    </row>
    <row r="2980" spans="1:11" x14ac:dyDescent="0.2">
      <c r="A2980" s="1" t="s">
        <v>107</v>
      </c>
      <c r="B2980" s="1" t="s">
        <v>108</v>
      </c>
      <c r="D2980" s="278" t="s">
        <v>277</v>
      </c>
      <c r="E2980" s="1" t="s">
        <v>84</v>
      </c>
      <c r="F2980" s="268" t="s">
        <v>278</v>
      </c>
      <c r="G2980" s="1" t="s">
        <v>201</v>
      </c>
      <c r="H2980" s="1" t="s">
        <v>267</v>
      </c>
      <c r="J2980" s="268" t="s">
        <v>279</v>
      </c>
      <c r="K2980" s="268" t="s">
        <v>280</v>
      </c>
    </row>
    <row r="2983" spans="1:11" x14ac:dyDescent="0.2">
      <c r="A2983" s="2" t="s">
        <v>484</v>
      </c>
      <c r="B2983" s="2" t="s">
        <v>67</v>
      </c>
      <c r="D2983" s="2" t="s">
        <v>203</v>
      </c>
      <c r="H2983" s="2" t="s">
        <v>1828</v>
      </c>
      <c r="J2983" s="8">
        <v>100000</v>
      </c>
    </row>
    <row r="2984" spans="1:11" x14ac:dyDescent="0.2">
      <c r="A2984" s="2" t="s">
        <v>281</v>
      </c>
      <c r="B2984" s="2" t="s">
        <v>137</v>
      </c>
      <c r="F2984" s="7">
        <v>1917</v>
      </c>
      <c r="H2984" s="2" t="s">
        <v>1828</v>
      </c>
      <c r="K2984" s="8">
        <v>100000</v>
      </c>
    </row>
    <row r="2985" spans="1:11" x14ac:dyDescent="0.2">
      <c r="A2985" s="5" t="s">
        <v>292</v>
      </c>
      <c r="J2985" s="8">
        <v>100000</v>
      </c>
      <c r="K2985" s="8">
        <v>100000</v>
      </c>
    </row>
    <row r="2988" spans="1:11" x14ac:dyDescent="0.2">
      <c r="A2988" s="5" t="s">
        <v>293</v>
      </c>
      <c r="D2988" s="4" t="s">
        <v>308</v>
      </c>
      <c r="E2988" s="5" t="s">
        <v>276</v>
      </c>
    </row>
    <row r="2989" spans="1:11" x14ac:dyDescent="0.2">
      <c r="A2989" s="1" t="s">
        <v>107</v>
      </c>
      <c r="B2989" s="1" t="s">
        <v>108</v>
      </c>
      <c r="D2989" s="278" t="s">
        <v>277</v>
      </c>
      <c r="E2989" s="1" t="s">
        <v>84</v>
      </c>
      <c r="F2989" s="268" t="s">
        <v>278</v>
      </c>
      <c r="G2989" s="1" t="s">
        <v>201</v>
      </c>
      <c r="H2989" s="1" t="s">
        <v>267</v>
      </c>
      <c r="J2989" s="268" t="s">
        <v>279</v>
      </c>
      <c r="K2989" s="268" t="s">
        <v>280</v>
      </c>
    </row>
    <row r="2992" spans="1:11" x14ac:dyDescent="0.2">
      <c r="A2992" s="2" t="s">
        <v>484</v>
      </c>
      <c r="B2992" s="2" t="s">
        <v>67</v>
      </c>
      <c r="D2992" s="2" t="s">
        <v>203</v>
      </c>
      <c r="H2992" s="2" t="s">
        <v>1829</v>
      </c>
      <c r="J2992" s="8">
        <v>408405</v>
      </c>
    </row>
    <row r="2993" spans="1:11" x14ac:dyDescent="0.2">
      <c r="A2993" s="2" t="s">
        <v>281</v>
      </c>
      <c r="B2993" s="2" t="s">
        <v>137</v>
      </c>
      <c r="F2993" s="7">
        <v>1918</v>
      </c>
      <c r="H2993" s="2" t="s">
        <v>1829</v>
      </c>
      <c r="K2993" s="8">
        <v>408405</v>
      </c>
    </row>
    <row r="2994" spans="1:11" x14ac:dyDescent="0.2">
      <c r="A2994" s="5" t="s">
        <v>296</v>
      </c>
      <c r="J2994" s="8">
        <v>408405</v>
      </c>
      <c r="K2994" s="8">
        <v>408405</v>
      </c>
    </row>
    <row r="2997" spans="1:11" x14ac:dyDescent="0.2">
      <c r="A2997" s="5" t="s">
        <v>297</v>
      </c>
      <c r="D2997" s="4" t="s">
        <v>308</v>
      </c>
      <c r="E2997" s="5" t="s">
        <v>276</v>
      </c>
    </row>
    <row r="2998" spans="1:11" x14ac:dyDescent="0.2">
      <c r="A2998" s="1" t="s">
        <v>107</v>
      </c>
      <c r="B2998" s="1" t="s">
        <v>108</v>
      </c>
      <c r="D2998" s="278" t="s">
        <v>277</v>
      </c>
      <c r="E2998" s="1" t="s">
        <v>84</v>
      </c>
      <c r="F2998" s="268" t="s">
        <v>278</v>
      </c>
      <c r="G2998" s="1" t="s">
        <v>201</v>
      </c>
      <c r="H2998" s="1" t="s">
        <v>267</v>
      </c>
      <c r="J2998" s="268" t="s">
        <v>279</v>
      </c>
      <c r="K2998" s="268" t="s">
        <v>280</v>
      </c>
    </row>
    <row r="3001" spans="1:11" x14ac:dyDescent="0.2">
      <c r="A3001" s="2" t="s">
        <v>484</v>
      </c>
      <c r="B3001" s="2" t="s">
        <v>67</v>
      </c>
      <c r="D3001" s="2" t="s">
        <v>203</v>
      </c>
      <c r="H3001" s="2" t="s">
        <v>1830</v>
      </c>
      <c r="J3001" s="8">
        <v>120000</v>
      </c>
    </row>
    <row r="3002" spans="1:11" x14ac:dyDescent="0.2">
      <c r="A3002" s="2" t="s">
        <v>281</v>
      </c>
      <c r="B3002" s="2" t="s">
        <v>137</v>
      </c>
      <c r="F3002" s="7">
        <v>1919</v>
      </c>
      <c r="H3002" s="2" t="s">
        <v>1830</v>
      </c>
      <c r="K3002" s="8">
        <v>120000</v>
      </c>
    </row>
    <row r="3003" spans="1:11" x14ac:dyDescent="0.2">
      <c r="A3003" s="5" t="s">
        <v>298</v>
      </c>
      <c r="J3003" s="8">
        <v>120000</v>
      </c>
      <c r="K3003" s="8">
        <v>120000</v>
      </c>
    </row>
    <row r="3006" spans="1:11" x14ac:dyDescent="0.2">
      <c r="A3006" s="5" t="s">
        <v>299</v>
      </c>
      <c r="D3006" s="4" t="s">
        <v>308</v>
      </c>
      <c r="E3006" s="5" t="s">
        <v>276</v>
      </c>
    </row>
    <row r="3007" spans="1:11" x14ac:dyDescent="0.2">
      <c r="A3007" s="1" t="s">
        <v>107</v>
      </c>
      <c r="B3007" s="1" t="s">
        <v>108</v>
      </c>
      <c r="D3007" s="278" t="s">
        <v>277</v>
      </c>
      <c r="E3007" s="1" t="s">
        <v>84</v>
      </c>
      <c r="F3007" s="268" t="s">
        <v>278</v>
      </c>
      <c r="G3007" s="1" t="s">
        <v>201</v>
      </c>
      <c r="H3007" s="1" t="s">
        <v>267</v>
      </c>
      <c r="J3007" s="268" t="s">
        <v>279</v>
      </c>
      <c r="K3007" s="268" t="s">
        <v>280</v>
      </c>
    </row>
    <row r="3010" spans="1:11" x14ac:dyDescent="0.2">
      <c r="A3010" s="2" t="s">
        <v>484</v>
      </c>
      <c r="B3010" s="2" t="s">
        <v>67</v>
      </c>
      <c r="D3010" s="2" t="s">
        <v>203</v>
      </c>
      <c r="H3010" s="2" t="s">
        <v>1831</v>
      </c>
      <c r="J3010" s="8">
        <v>500000</v>
      </c>
    </row>
    <row r="3011" spans="1:11" x14ac:dyDescent="0.2">
      <c r="A3011" s="2" t="s">
        <v>281</v>
      </c>
      <c r="B3011" s="2" t="s">
        <v>137</v>
      </c>
      <c r="F3011" s="7">
        <v>1920</v>
      </c>
      <c r="H3011" s="2" t="s">
        <v>1831</v>
      </c>
      <c r="K3011" s="8">
        <v>500000</v>
      </c>
    </row>
    <row r="3012" spans="1:11" x14ac:dyDescent="0.2">
      <c r="A3012" s="5" t="s">
        <v>301</v>
      </c>
      <c r="J3012" s="8">
        <v>500000</v>
      </c>
      <c r="K3012" s="8">
        <v>500000</v>
      </c>
    </row>
    <row r="3015" spans="1:11" x14ac:dyDescent="0.2">
      <c r="A3015" s="5" t="s">
        <v>302</v>
      </c>
      <c r="D3015" s="4" t="s">
        <v>308</v>
      </c>
      <c r="E3015" s="5" t="s">
        <v>276</v>
      </c>
    </row>
    <row r="3016" spans="1:11" x14ac:dyDescent="0.2">
      <c r="A3016" s="1" t="s">
        <v>107</v>
      </c>
      <c r="B3016" s="1" t="s">
        <v>108</v>
      </c>
      <c r="D3016" s="278" t="s">
        <v>277</v>
      </c>
      <c r="E3016" s="1" t="s">
        <v>84</v>
      </c>
      <c r="F3016" s="268" t="s">
        <v>278</v>
      </c>
      <c r="G3016" s="1" t="s">
        <v>201</v>
      </c>
      <c r="H3016" s="1" t="s">
        <v>267</v>
      </c>
      <c r="J3016" s="268" t="s">
        <v>279</v>
      </c>
      <c r="K3016" s="268" t="s">
        <v>280</v>
      </c>
    </row>
    <row r="3019" spans="1:11" x14ac:dyDescent="0.2">
      <c r="A3019" s="2" t="s">
        <v>484</v>
      </c>
      <c r="B3019" s="2" t="s">
        <v>67</v>
      </c>
      <c r="D3019" s="2" t="s">
        <v>203</v>
      </c>
      <c r="H3019" s="2" t="s">
        <v>1832</v>
      </c>
      <c r="J3019" s="8">
        <v>400000</v>
      </c>
    </row>
    <row r="3020" spans="1:11" x14ac:dyDescent="0.2">
      <c r="A3020" s="2" t="s">
        <v>281</v>
      </c>
      <c r="B3020" s="2" t="s">
        <v>137</v>
      </c>
      <c r="F3020" s="7">
        <v>1921</v>
      </c>
      <c r="H3020" s="2" t="s">
        <v>1832</v>
      </c>
      <c r="K3020" s="8">
        <v>400000</v>
      </c>
    </row>
    <row r="3021" spans="1:11" x14ac:dyDescent="0.2">
      <c r="A3021" s="5" t="s">
        <v>304</v>
      </c>
      <c r="J3021" s="8">
        <v>400000</v>
      </c>
      <c r="K3021" s="8">
        <v>400000</v>
      </c>
    </row>
    <row r="3024" spans="1:11" x14ac:dyDescent="0.2">
      <c r="A3024" s="5" t="s">
        <v>305</v>
      </c>
      <c r="D3024" s="4" t="s">
        <v>308</v>
      </c>
      <c r="E3024" s="5" t="s">
        <v>276</v>
      </c>
    </row>
    <row r="3025" spans="1:11" x14ac:dyDescent="0.2">
      <c r="A3025" s="1" t="s">
        <v>107</v>
      </c>
      <c r="B3025" s="1" t="s">
        <v>108</v>
      </c>
      <c r="D3025" s="278" t="s">
        <v>277</v>
      </c>
      <c r="E3025" s="1" t="s">
        <v>84</v>
      </c>
      <c r="F3025" s="268" t="s">
        <v>278</v>
      </c>
      <c r="G3025" s="1" t="s">
        <v>201</v>
      </c>
      <c r="H3025" s="1" t="s">
        <v>267</v>
      </c>
      <c r="J3025" s="268" t="s">
        <v>279</v>
      </c>
      <c r="K3025" s="268" t="s">
        <v>280</v>
      </c>
    </row>
    <row r="3028" spans="1:11" x14ac:dyDescent="0.2">
      <c r="A3028" s="2" t="s">
        <v>484</v>
      </c>
      <c r="B3028" s="2" t="s">
        <v>67</v>
      </c>
      <c r="D3028" s="2" t="s">
        <v>203</v>
      </c>
      <c r="H3028" s="2" t="s">
        <v>1833</v>
      </c>
      <c r="J3028" s="8">
        <v>450000</v>
      </c>
    </row>
    <row r="3029" spans="1:11" x14ac:dyDescent="0.2">
      <c r="A3029" s="2" t="s">
        <v>281</v>
      </c>
      <c r="B3029" s="2" t="s">
        <v>137</v>
      </c>
      <c r="F3029" s="7">
        <v>1922</v>
      </c>
      <c r="H3029" s="2" t="s">
        <v>1833</v>
      </c>
      <c r="K3029" s="8">
        <v>450000</v>
      </c>
    </row>
    <row r="3030" spans="1:11" x14ac:dyDescent="0.2">
      <c r="A3030" s="5" t="s">
        <v>306</v>
      </c>
      <c r="J3030" s="8">
        <v>450000</v>
      </c>
      <c r="K3030" s="8">
        <v>450000</v>
      </c>
    </row>
    <row r="3033" spans="1:11" x14ac:dyDescent="0.2">
      <c r="A3033" s="5" t="s">
        <v>307</v>
      </c>
      <c r="D3033" s="4" t="s">
        <v>308</v>
      </c>
      <c r="E3033" s="5" t="s">
        <v>276</v>
      </c>
    </row>
    <row r="3034" spans="1:11" x14ac:dyDescent="0.2">
      <c r="A3034" s="1" t="s">
        <v>107</v>
      </c>
      <c r="B3034" s="1" t="s">
        <v>108</v>
      </c>
      <c r="D3034" s="278" t="s">
        <v>277</v>
      </c>
      <c r="E3034" s="1" t="s">
        <v>84</v>
      </c>
      <c r="F3034" s="268" t="s">
        <v>278</v>
      </c>
      <c r="G3034" s="1" t="s">
        <v>201</v>
      </c>
      <c r="H3034" s="1" t="s">
        <v>267</v>
      </c>
      <c r="J3034" s="268" t="s">
        <v>279</v>
      </c>
      <c r="K3034" s="268" t="s">
        <v>280</v>
      </c>
    </row>
    <row r="3037" spans="1:11" x14ac:dyDescent="0.2">
      <c r="A3037" s="2" t="s">
        <v>484</v>
      </c>
      <c r="B3037" s="2" t="s">
        <v>67</v>
      </c>
      <c r="D3037" s="2" t="s">
        <v>203</v>
      </c>
      <c r="H3037" s="2" t="s">
        <v>1834</v>
      </c>
      <c r="J3037" s="8">
        <v>235439</v>
      </c>
    </row>
    <row r="3038" spans="1:11" x14ac:dyDescent="0.2">
      <c r="A3038" s="2" t="s">
        <v>281</v>
      </c>
      <c r="B3038" s="2" t="s">
        <v>137</v>
      </c>
      <c r="F3038" s="7">
        <v>1924</v>
      </c>
      <c r="H3038" s="2" t="s">
        <v>1834</v>
      </c>
      <c r="K3038" s="8">
        <v>235439</v>
      </c>
    </row>
    <row r="3039" spans="1:11" x14ac:dyDescent="0.2">
      <c r="A3039" s="5" t="s">
        <v>311</v>
      </c>
      <c r="J3039" s="8">
        <v>235439</v>
      </c>
      <c r="K3039" s="8">
        <v>235439</v>
      </c>
    </row>
    <row r="3042" spans="1:11" x14ac:dyDescent="0.2">
      <c r="A3042" s="5" t="s">
        <v>312</v>
      </c>
      <c r="D3042" s="4" t="s">
        <v>308</v>
      </c>
      <c r="E3042" s="5" t="s">
        <v>276</v>
      </c>
    </row>
    <row r="3043" spans="1:11" x14ac:dyDescent="0.2">
      <c r="A3043" s="1" t="s">
        <v>107</v>
      </c>
      <c r="B3043" s="1" t="s">
        <v>108</v>
      </c>
      <c r="D3043" s="278" t="s">
        <v>277</v>
      </c>
      <c r="E3043" s="1" t="s">
        <v>84</v>
      </c>
      <c r="F3043" s="268" t="s">
        <v>278</v>
      </c>
      <c r="G3043" s="1" t="s">
        <v>201</v>
      </c>
      <c r="H3043" s="1" t="s">
        <v>267</v>
      </c>
      <c r="J3043" s="268" t="s">
        <v>279</v>
      </c>
      <c r="K3043" s="268" t="s">
        <v>280</v>
      </c>
    </row>
    <row r="3046" spans="1:11" x14ac:dyDescent="0.2">
      <c r="A3046" s="2" t="s">
        <v>484</v>
      </c>
      <c r="B3046" s="2" t="s">
        <v>67</v>
      </c>
      <c r="D3046" s="2" t="s">
        <v>203</v>
      </c>
      <c r="H3046" s="2" t="s">
        <v>1835</v>
      </c>
      <c r="J3046" s="8">
        <v>490000</v>
      </c>
    </row>
    <row r="3047" spans="1:11" x14ac:dyDescent="0.2">
      <c r="A3047" s="2" t="s">
        <v>281</v>
      </c>
      <c r="B3047" s="2" t="s">
        <v>137</v>
      </c>
      <c r="F3047" s="7">
        <v>1923</v>
      </c>
      <c r="H3047" s="2" t="s">
        <v>1835</v>
      </c>
      <c r="K3047" s="8">
        <v>490000</v>
      </c>
    </row>
    <row r="3048" spans="1:11" x14ac:dyDescent="0.2">
      <c r="A3048" s="5" t="s">
        <v>313</v>
      </c>
      <c r="J3048" s="8">
        <v>490000</v>
      </c>
      <c r="K3048" s="8">
        <v>490000</v>
      </c>
    </row>
    <row r="3051" spans="1:11" x14ac:dyDescent="0.2">
      <c r="A3051" s="5" t="s">
        <v>314</v>
      </c>
      <c r="D3051" s="4" t="s">
        <v>308</v>
      </c>
      <c r="E3051" s="5" t="s">
        <v>276</v>
      </c>
    </row>
    <row r="3052" spans="1:11" x14ac:dyDescent="0.2">
      <c r="A3052" s="1" t="s">
        <v>107</v>
      </c>
      <c r="B3052" s="1" t="s">
        <v>108</v>
      </c>
      <c r="D3052" s="278" t="s">
        <v>277</v>
      </c>
      <c r="E3052" s="1" t="s">
        <v>84</v>
      </c>
      <c r="F3052" s="268" t="s">
        <v>278</v>
      </c>
      <c r="G3052" s="1" t="s">
        <v>201</v>
      </c>
      <c r="H3052" s="1" t="s">
        <v>267</v>
      </c>
      <c r="J3052" s="268" t="s">
        <v>279</v>
      </c>
      <c r="K3052" s="268" t="s">
        <v>280</v>
      </c>
    </row>
    <row r="3055" spans="1:11" x14ac:dyDescent="0.2">
      <c r="A3055" s="2" t="s">
        <v>35</v>
      </c>
      <c r="B3055" s="2" t="s">
        <v>36</v>
      </c>
      <c r="E3055" s="2" t="s">
        <v>310</v>
      </c>
      <c r="F3055" s="7">
        <v>232</v>
      </c>
      <c r="H3055" s="2" t="s">
        <v>1836</v>
      </c>
      <c r="J3055" s="8">
        <v>7700000</v>
      </c>
    </row>
    <row r="3056" spans="1:11" x14ac:dyDescent="0.2">
      <c r="A3056" s="2" t="s">
        <v>281</v>
      </c>
      <c r="B3056" s="2" t="s">
        <v>137</v>
      </c>
      <c r="F3056" s="7">
        <v>1925</v>
      </c>
      <c r="H3056" s="2" t="s">
        <v>1836</v>
      </c>
      <c r="K3056" s="8">
        <v>7700000</v>
      </c>
    </row>
    <row r="3057" spans="1:11" x14ac:dyDescent="0.2">
      <c r="A3057" s="5" t="s">
        <v>315</v>
      </c>
      <c r="J3057" s="8">
        <v>7700000</v>
      </c>
      <c r="K3057" s="8">
        <v>7700000</v>
      </c>
    </row>
    <row r="3060" spans="1:11" x14ac:dyDescent="0.2">
      <c r="A3060" s="5" t="s">
        <v>316</v>
      </c>
      <c r="D3060" s="4" t="s">
        <v>308</v>
      </c>
      <c r="E3060" s="5" t="s">
        <v>276</v>
      </c>
    </row>
    <row r="3061" spans="1:11" x14ac:dyDescent="0.2">
      <c r="A3061" s="1" t="s">
        <v>107</v>
      </c>
      <c r="B3061" s="1" t="s">
        <v>108</v>
      </c>
      <c r="D3061" s="278" t="s">
        <v>277</v>
      </c>
      <c r="E3061" s="1" t="s">
        <v>84</v>
      </c>
      <c r="F3061" s="268" t="s">
        <v>278</v>
      </c>
      <c r="G3061" s="1" t="s">
        <v>201</v>
      </c>
      <c r="H3061" s="1" t="s">
        <v>267</v>
      </c>
      <c r="J3061" s="268" t="s">
        <v>279</v>
      </c>
      <c r="K3061" s="268" t="s">
        <v>280</v>
      </c>
    </row>
    <row r="3064" spans="1:11" x14ac:dyDescent="0.2">
      <c r="A3064" s="2" t="s">
        <v>402</v>
      </c>
      <c r="B3064" s="2" t="s">
        <v>69</v>
      </c>
      <c r="D3064" s="2" t="s">
        <v>203</v>
      </c>
      <c r="H3064" s="2" t="s">
        <v>1837</v>
      </c>
      <c r="J3064" s="8">
        <v>20190</v>
      </c>
    </row>
    <row r="3065" spans="1:11" x14ac:dyDescent="0.2">
      <c r="A3065" s="2" t="s">
        <v>281</v>
      </c>
      <c r="B3065" s="2" t="s">
        <v>137</v>
      </c>
      <c r="F3065" s="7">
        <v>1926</v>
      </c>
      <c r="H3065" s="2" t="s">
        <v>1837</v>
      </c>
      <c r="K3065" s="8">
        <v>20190</v>
      </c>
    </row>
    <row r="3066" spans="1:11" x14ac:dyDescent="0.2">
      <c r="A3066" s="5" t="s">
        <v>317</v>
      </c>
      <c r="J3066" s="8">
        <v>20190</v>
      </c>
      <c r="K3066" s="8">
        <v>20190</v>
      </c>
    </row>
    <row r="3069" spans="1:11" x14ac:dyDescent="0.2">
      <c r="A3069" s="5" t="s">
        <v>318</v>
      </c>
      <c r="D3069" s="4" t="s">
        <v>308</v>
      </c>
      <c r="E3069" s="5" t="s">
        <v>276</v>
      </c>
    </row>
    <row r="3070" spans="1:11" x14ac:dyDescent="0.2">
      <c r="A3070" s="1" t="s">
        <v>107</v>
      </c>
      <c r="B3070" s="1" t="s">
        <v>108</v>
      </c>
      <c r="D3070" s="278" t="s">
        <v>277</v>
      </c>
      <c r="E3070" s="1" t="s">
        <v>84</v>
      </c>
      <c r="F3070" s="268" t="s">
        <v>278</v>
      </c>
      <c r="G3070" s="1" t="s">
        <v>201</v>
      </c>
      <c r="H3070" s="1" t="s">
        <v>267</v>
      </c>
      <c r="J3070" s="268" t="s">
        <v>279</v>
      </c>
      <c r="K3070" s="268" t="s">
        <v>280</v>
      </c>
    </row>
    <row r="3073" spans="1:11" x14ac:dyDescent="0.2">
      <c r="A3073" s="2" t="s">
        <v>522</v>
      </c>
      <c r="B3073" s="2" t="s">
        <v>70</v>
      </c>
      <c r="D3073" s="2" t="s">
        <v>203</v>
      </c>
      <c r="H3073" s="2" t="s">
        <v>1838</v>
      </c>
      <c r="J3073" s="8">
        <v>18051</v>
      </c>
    </row>
    <row r="3074" spans="1:11" x14ac:dyDescent="0.2">
      <c r="A3074" s="2" t="s">
        <v>281</v>
      </c>
      <c r="B3074" s="2" t="s">
        <v>137</v>
      </c>
      <c r="F3074" s="7">
        <v>1927</v>
      </c>
      <c r="H3074" s="2" t="s">
        <v>1838</v>
      </c>
      <c r="K3074" s="8">
        <v>18051</v>
      </c>
    </row>
    <row r="3075" spans="1:11" x14ac:dyDescent="0.2">
      <c r="A3075" s="5" t="s">
        <v>321</v>
      </c>
      <c r="J3075" s="8">
        <v>18051</v>
      </c>
      <c r="K3075" s="8">
        <v>18051</v>
      </c>
    </row>
    <row r="3078" spans="1:11" x14ac:dyDescent="0.2">
      <c r="A3078" s="5" t="s">
        <v>322</v>
      </c>
      <c r="D3078" s="4" t="s">
        <v>308</v>
      </c>
      <c r="E3078" s="5" t="s">
        <v>276</v>
      </c>
    </row>
    <row r="3079" spans="1:11" x14ac:dyDescent="0.2">
      <c r="A3079" s="1" t="s">
        <v>107</v>
      </c>
      <c r="B3079" s="1" t="s">
        <v>108</v>
      </c>
      <c r="D3079" s="278" t="s">
        <v>277</v>
      </c>
      <c r="E3079" s="1" t="s">
        <v>84</v>
      </c>
      <c r="F3079" s="268" t="s">
        <v>278</v>
      </c>
      <c r="G3079" s="1" t="s">
        <v>201</v>
      </c>
      <c r="H3079" s="1" t="s">
        <v>267</v>
      </c>
      <c r="J3079" s="268" t="s">
        <v>279</v>
      </c>
      <c r="K3079" s="268" t="s">
        <v>280</v>
      </c>
    </row>
    <row r="3082" spans="1:11" x14ac:dyDescent="0.2">
      <c r="A3082" s="2" t="s">
        <v>35</v>
      </c>
      <c r="B3082" s="2" t="s">
        <v>36</v>
      </c>
      <c r="E3082" s="2" t="s">
        <v>310</v>
      </c>
      <c r="F3082" s="7">
        <v>10668</v>
      </c>
      <c r="H3082" s="2" t="s">
        <v>1839</v>
      </c>
      <c r="J3082" s="8">
        <v>315890</v>
      </c>
    </row>
    <row r="3083" spans="1:11" x14ac:dyDescent="0.2">
      <c r="A3083" s="2" t="s">
        <v>281</v>
      </c>
      <c r="B3083" s="2" t="s">
        <v>137</v>
      </c>
      <c r="F3083" s="7">
        <v>1928</v>
      </c>
      <c r="H3083" s="2" t="s">
        <v>1839</v>
      </c>
      <c r="K3083" s="8">
        <v>315890</v>
      </c>
    </row>
    <row r="3084" spans="1:11" x14ac:dyDescent="0.2">
      <c r="A3084" s="5" t="s">
        <v>323</v>
      </c>
      <c r="J3084" s="8">
        <v>315890</v>
      </c>
      <c r="K3084" s="8">
        <v>315890</v>
      </c>
    </row>
    <row r="3087" spans="1:11" x14ac:dyDescent="0.2">
      <c r="A3087" s="5" t="s">
        <v>324</v>
      </c>
      <c r="D3087" s="4" t="s">
        <v>308</v>
      </c>
      <c r="E3087" s="5" t="s">
        <v>276</v>
      </c>
    </row>
    <row r="3088" spans="1:11" x14ac:dyDescent="0.2">
      <c r="A3088" s="1" t="s">
        <v>107</v>
      </c>
      <c r="B3088" s="1" t="s">
        <v>108</v>
      </c>
      <c r="D3088" s="278" t="s">
        <v>277</v>
      </c>
      <c r="E3088" s="1" t="s">
        <v>84</v>
      </c>
      <c r="F3088" s="268" t="s">
        <v>278</v>
      </c>
      <c r="G3088" s="1" t="s">
        <v>201</v>
      </c>
      <c r="H3088" s="1" t="s">
        <v>267</v>
      </c>
      <c r="J3088" s="268" t="s">
        <v>279</v>
      </c>
      <c r="K3088" s="268" t="s">
        <v>280</v>
      </c>
    </row>
    <row r="3091" spans="1:11" x14ac:dyDescent="0.2">
      <c r="A3091" s="2" t="s">
        <v>35</v>
      </c>
      <c r="B3091" s="2" t="s">
        <v>36</v>
      </c>
      <c r="E3091" s="2" t="s">
        <v>310</v>
      </c>
      <c r="F3091" s="7">
        <v>1579</v>
      </c>
      <c r="H3091" s="2" t="s">
        <v>1840</v>
      </c>
      <c r="J3091" s="8">
        <v>2201500</v>
      </c>
    </row>
    <row r="3092" spans="1:11" x14ac:dyDescent="0.2">
      <c r="A3092" s="2" t="s">
        <v>281</v>
      </c>
      <c r="B3092" s="2" t="s">
        <v>137</v>
      </c>
      <c r="F3092" s="7">
        <v>1930</v>
      </c>
      <c r="H3092" s="2" t="s">
        <v>1840</v>
      </c>
      <c r="K3092" s="8">
        <v>2201500</v>
      </c>
    </row>
    <row r="3093" spans="1:11" x14ac:dyDescent="0.2">
      <c r="A3093" s="5" t="s">
        <v>326</v>
      </c>
      <c r="J3093" s="8">
        <v>2201500</v>
      </c>
      <c r="K3093" s="8">
        <v>2201500</v>
      </c>
    </row>
    <row r="3096" spans="1:11" x14ac:dyDescent="0.2">
      <c r="A3096" s="5" t="s">
        <v>327</v>
      </c>
      <c r="D3096" s="4" t="s">
        <v>308</v>
      </c>
      <c r="E3096" s="5" t="s">
        <v>276</v>
      </c>
    </row>
    <row r="3097" spans="1:11" x14ac:dyDescent="0.2">
      <c r="A3097" s="1" t="s">
        <v>107</v>
      </c>
      <c r="B3097" s="1" t="s">
        <v>108</v>
      </c>
      <c r="D3097" s="278" t="s">
        <v>277</v>
      </c>
      <c r="E3097" s="1" t="s">
        <v>84</v>
      </c>
      <c r="F3097" s="268" t="s">
        <v>278</v>
      </c>
      <c r="G3097" s="1" t="s">
        <v>201</v>
      </c>
      <c r="H3097" s="1" t="s">
        <v>267</v>
      </c>
      <c r="J3097" s="268" t="s">
        <v>279</v>
      </c>
      <c r="K3097" s="268" t="s">
        <v>280</v>
      </c>
    </row>
    <row r="3100" spans="1:11" x14ac:dyDescent="0.2">
      <c r="A3100" s="2" t="s">
        <v>35</v>
      </c>
      <c r="B3100" s="2" t="s">
        <v>36</v>
      </c>
      <c r="E3100" s="2" t="s">
        <v>310</v>
      </c>
      <c r="F3100" s="7">
        <v>233</v>
      </c>
      <c r="H3100" s="2" t="s">
        <v>1841</v>
      </c>
      <c r="J3100" s="8">
        <v>2500000</v>
      </c>
    </row>
    <row r="3101" spans="1:11" x14ac:dyDescent="0.2">
      <c r="A3101" s="2" t="s">
        <v>281</v>
      </c>
      <c r="B3101" s="2" t="s">
        <v>137</v>
      </c>
      <c r="F3101" s="7">
        <v>1934</v>
      </c>
      <c r="H3101" s="2" t="s">
        <v>1841</v>
      </c>
      <c r="K3101" s="8">
        <v>2500000</v>
      </c>
    </row>
    <row r="3102" spans="1:11" x14ac:dyDescent="0.2">
      <c r="A3102" s="5" t="s">
        <v>328</v>
      </c>
      <c r="J3102" s="8">
        <v>2500000</v>
      </c>
      <c r="K3102" s="8">
        <v>2500000</v>
      </c>
    </row>
    <row r="3105" spans="1:11" x14ac:dyDescent="0.2">
      <c r="A3105" s="5" t="s">
        <v>329</v>
      </c>
      <c r="D3105" s="4" t="s">
        <v>308</v>
      </c>
      <c r="E3105" s="5" t="s">
        <v>276</v>
      </c>
    </row>
    <row r="3106" spans="1:11" x14ac:dyDescent="0.2">
      <c r="A3106" s="1" t="s">
        <v>107</v>
      </c>
      <c r="B3106" s="1" t="s">
        <v>108</v>
      </c>
      <c r="D3106" s="278" t="s">
        <v>277</v>
      </c>
      <c r="E3106" s="1" t="s">
        <v>84</v>
      </c>
      <c r="F3106" s="268" t="s">
        <v>278</v>
      </c>
      <c r="G3106" s="1" t="s">
        <v>201</v>
      </c>
      <c r="H3106" s="1" t="s">
        <v>267</v>
      </c>
      <c r="J3106" s="268" t="s">
        <v>279</v>
      </c>
      <c r="K3106" s="268" t="s">
        <v>280</v>
      </c>
    </row>
    <row r="3109" spans="1:11" x14ac:dyDescent="0.2">
      <c r="A3109" s="2" t="s">
        <v>15</v>
      </c>
      <c r="B3109" s="2" t="s">
        <v>16</v>
      </c>
      <c r="E3109" s="2" t="s">
        <v>320</v>
      </c>
      <c r="F3109" s="7">
        <v>1935</v>
      </c>
      <c r="H3109" s="2" t="s">
        <v>1842</v>
      </c>
      <c r="J3109" s="8">
        <v>5000000</v>
      </c>
    </row>
    <row r="3110" spans="1:11" x14ac:dyDescent="0.2">
      <c r="A3110" s="2" t="s">
        <v>281</v>
      </c>
      <c r="B3110" s="2" t="s">
        <v>137</v>
      </c>
      <c r="F3110" s="7">
        <v>1935</v>
      </c>
      <c r="H3110" s="2" t="s">
        <v>1842</v>
      </c>
      <c r="K3110" s="8">
        <v>5000000</v>
      </c>
    </row>
    <row r="3111" spans="1:11" x14ac:dyDescent="0.2">
      <c r="A3111" s="5" t="s">
        <v>331</v>
      </c>
      <c r="J3111" s="8">
        <v>5000000</v>
      </c>
      <c r="K3111" s="8">
        <v>5000000</v>
      </c>
    </row>
    <row r="3114" spans="1:11" x14ac:dyDescent="0.2">
      <c r="A3114" s="5" t="s">
        <v>332</v>
      </c>
      <c r="D3114" s="4" t="s">
        <v>308</v>
      </c>
      <c r="E3114" s="5" t="s">
        <v>276</v>
      </c>
    </row>
    <row r="3115" spans="1:11" x14ac:dyDescent="0.2">
      <c r="A3115" s="1" t="s">
        <v>107</v>
      </c>
      <c r="B3115" s="1" t="s">
        <v>108</v>
      </c>
      <c r="D3115" s="278" t="s">
        <v>277</v>
      </c>
      <c r="E3115" s="1" t="s">
        <v>84</v>
      </c>
      <c r="F3115" s="268" t="s">
        <v>278</v>
      </c>
      <c r="G3115" s="1" t="s">
        <v>201</v>
      </c>
      <c r="H3115" s="1" t="s">
        <v>267</v>
      </c>
      <c r="J3115" s="268" t="s">
        <v>279</v>
      </c>
      <c r="K3115" s="268" t="s">
        <v>280</v>
      </c>
    </row>
    <row r="3118" spans="1:11" x14ac:dyDescent="0.2">
      <c r="A3118" s="2" t="s">
        <v>15</v>
      </c>
      <c r="B3118" s="2" t="s">
        <v>16</v>
      </c>
      <c r="E3118" s="2" t="s">
        <v>320</v>
      </c>
      <c r="F3118" s="7">
        <v>1936</v>
      </c>
      <c r="H3118" s="2" t="s">
        <v>1843</v>
      </c>
      <c r="J3118" s="8">
        <v>5000000</v>
      </c>
    </row>
    <row r="3119" spans="1:11" x14ac:dyDescent="0.2">
      <c r="A3119" s="2" t="s">
        <v>281</v>
      </c>
      <c r="B3119" s="2" t="s">
        <v>137</v>
      </c>
      <c r="F3119" s="7">
        <v>1936</v>
      </c>
      <c r="H3119" s="2" t="s">
        <v>1843</v>
      </c>
      <c r="K3119" s="8">
        <v>5000000</v>
      </c>
    </row>
    <row r="3120" spans="1:11" x14ac:dyDescent="0.2">
      <c r="A3120" s="5" t="s">
        <v>333</v>
      </c>
      <c r="J3120" s="8">
        <v>5000000</v>
      </c>
      <c r="K3120" s="8">
        <v>5000000</v>
      </c>
    </row>
    <row r="3123" spans="1:11" x14ac:dyDescent="0.2">
      <c r="A3123" s="5" t="s">
        <v>334</v>
      </c>
      <c r="D3123" s="4" t="s">
        <v>308</v>
      </c>
      <c r="E3123" s="5" t="s">
        <v>276</v>
      </c>
    </row>
    <row r="3124" spans="1:11" x14ac:dyDescent="0.2">
      <c r="A3124" s="1" t="s">
        <v>107</v>
      </c>
      <c r="B3124" s="1" t="s">
        <v>108</v>
      </c>
      <c r="D3124" s="278" t="s">
        <v>277</v>
      </c>
      <c r="E3124" s="1" t="s">
        <v>84</v>
      </c>
      <c r="F3124" s="268" t="s">
        <v>278</v>
      </c>
      <c r="G3124" s="1" t="s">
        <v>201</v>
      </c>
      <c r="H3124" s="1" t="s">
        <v>267</v>
      </c>
      <c r="J3124" s="268" t="s">
        <v>279</v>
      </c>
      <c r="K3124" s="268" t="s">
        <v>280</v>
      </c>
    </row>
    <row r="3127" spans="1:11" x14ac:dyDescent="0.2">
      <c r="A3127" s="2" t="s">
        <v>35</v>
      </c>
      <c r="B3127" s="2" t="s">
        <v>36</v>
      </c>
      <c r="E3127" s="2" t="s">
        <v>310</v>
      </c>
      <c r="F3127" s="7">
        <v>4116332</v>
      </c>
      <c r="H3127" s="2" t="s">
        <v>1844</v>
      </c>
      <c r="J3127" s="8">
        <v>1349808</v>
      </c>
    </row>
    <row r="3128" spans="1:11" x14ac:dyDescent="0.2">
      <c r="A3128" s="2" t="s">
        <v>281</v>
      </c>
      <c r="B3128" s="2" t="s">
        <v>137</v>
      </c>
      <c r="F3128" s="7">
        <v>1937</v>
      </c>
      <c r="H3128" s="2" t="s">
        <v>1844</v>
      </c>
      <c r="K3128" s="8">
        <v>1349808</v>
      </c>
    </row>
    <row r="3129" spans="1:11" x14ac:dyDescent="0.2">
      <c r="A3129" s="5" t="s">
        <v>335</v>
      </c>
      <c r="J3129" s="8">
        <v>1349808</v>
      </c>
      <c r="K3129" s="8">
        <v>1349808</v>
      </c>
    </row>
    <row r="3132" spans="1:11" x14ac:dyDescent="0.2">
      <c r="A3132" s="5" t="s">
        <v>336</v>
      </c>
      <c r="D3132" s="4" t="s">
        <v>308</v>
      </c>
      <c r="E3132" s="5" t="s">
        <v>1168</v>
      </c>
    </row>
    <row r="3133" spans="1:11" x14ac:dyDescent="0.2">
      <c r="A3133" s="1" t="s">
        <v>107</v>
      </c>
      <c r="B3133" s="1" t="s">
        <v>108</v>
      </c>
      <c r="D3133" s="278" t="s">
        <v>277</v>
      </c>
      <c r="E3133" s="1" t="s">
        <v>84</v>
      </c>
      <c r="F3133" s="268" t="s">
        <v>278</v>
      </c>
      <c r="G3133" s="1" t="s">
        <v>201</v>
      </c>
      <c r="H3133" s="1" t="s">
        <v>267</v>
      </c>
      <c r="J3133" s="268" t="s">
        <v>279</v>
      </c>
      <c r="K3133" s="268" t="s">
        <v>280</v>
      </c>
    </row>
    <row r="3136" spans="1:11" x14ac:dyDescent="0.2">
      <c r="A3136" s="2" t="s">
        <v>35</v>
      </c>
      <c r="B3136" s="2" t="s">
        <v>36</v>
      </c>
      <c r="E3136" s="2" t="s">
        <v>310</v>
      </c>
      <c r="F3136" s="7">
        <v>1536642</v>
      </c>
      <c r="H3136" s="2" t="s">
        <v>1845</v>
      </c>
      <c r="J3136" s="8">
        <v>49250</v>
      </c>
    </row>
    <row r="3137" spans="1:11" x14ac:dyDescent="0.2">
      <c r="A3137" s="2" t="s">
        <v>281</v>
      </c>
      <c r="B3137" s="2" t="s">
        <v>137</v>
      </c>
      <c r="F3137" s="7">
        <v>1939</v>
      </c>
      <c r="H3137" s="2" t="s">
        <v>1845</v>
      </c>
      <c r="K3137" s="8">
        <v>49250</v>
      </c>
    </row>
    <row r="3138" spans="1:11" x14ac:dyDescent="0.2">
      <c r="A3138" s="5" t="s">
        <v>337</v>
      </c>
      <c r="J3138" s="8">
        <v>49250</v>
      </c>
      <c r="K3138" s="8">
        <v>49250</v>
      </c>
    </row>
    <row r="3141" spans="1:11" x14ac:dyDescent="0.2">
      <c r="A3141" s="5" t="s">
        <v>338</v>
      </c>
      <c r="D3141" s="4" t="s">
        <v>308</v>
      </c>
      <c r="E3141" s="5" t="s">
        <v>1168</v>
      </c>
    </row>
    <row r="3142" spans="1:11" x14ac:dyDescent="0.2">
      <c r="A3142" s="1" t="s">
        <v>107</v>
      </c>
      <c r="B3142" s="1" t="s">
        <v>108</v>
      </c>
      <c r="D3142" s="278" t="s">
        <v>277</v>
      </c>
      <c r="E3142" s="1" t="s">
        <v>84</v>
      </c>
      <c r="F3142" s="268" t="s">
        <v>278</v>
      </c>
      <c r="G3142" s="1" t="s">
        <v>201</v>
      </c>
      <c r="H3142" s="1" t="s">
        <v>267</v>
      </c>
      <c r="J3142" s="268" t="s">
        <v>279</v>
      </c>
      <c r="K3142" s="268" t="s">
        <v>280</v>
      </c>
    </row>
    <row r="3145" spans="1:11" x14ac:dyDescent="0.2">
      <c r="A3145" s="2" t="s">
        <v>35</v>
      </c>
      <c r="B3145" s="2" t="s">
        <v>36</v>
      </c>
      <c r="E3145" s="2" t="s">
        <v>310</v>
      </c>
      <c r="F3145" s="7">
        <v>1533038</v>
      </c>
      <c r="H3145" s="2" t="s">
        <v>1846</v>
      </c>
      <c r="J3145" s="8">
        <v>46560</v>
      </c>
    </row>
    <row r="3146" spans="1:11" x14ac:dyDescent="0.2">
      <c r="A3146" s="2" t="s">
        <v>281</v>
      </c>
      <c r="B3146" s="2" t="s">
        <v>137</v>
      </c>
      <c r="F3146" s="7">
        <v>1940</v>
      </c>
      <c r="H3146" s="2" t="s">
        <v>1846</v>
      </c>
      <c r="K3146" s="8">
        <v>46560</v>
      </c>
    </row>
    <row r="3147" spans="1:11" x14ac:dyDescent="0.2">
      <c r="A3147" s="5" t="s">
        <v>340</v>
      </c>
      <c r="J3147" s="8">
        <v>46560</v>
      </c>
      <c r="K3147" s="8">
        <v>46560</v>
      </c>
    </row>
    <row r="3150" spans="1:11" x14ac:dyDescent="0.2">
      <c r="A3150" s="5" t="s">
        <v>341</v>
      </c>
      <c r="D3150" s="4" t="s">
        <v>294</v>
      </c>
      <c r="E3150" s="5" t="s">
        <v>1168</v>
      </c>
    </row>
    <row r="3151" spans="1:11" x14ac:dyDescent="0.2">
      <c r="A3151" s="1" t="s">
        <v>107</v>
      </c>
      <c r="B3151" s="1" t="s">
        <v>108</v>
      </c>
      <c r="D3151" s="278" t="s">
        <v>277</v>
      </c>
      <c r="E3151" s="1" t="s">
        <v>84</v>
      </c>
      <c r="F3151" s="268" t="s">
        <v>278</v>
      </c>
      <c r="G3151" s="1" t="s">
        <v>201</v>
      </c>
      <c r="H3151" s="1" t="s">
        <v>267</v>
      </c>
      <c r="J3151" s="268" t="s">
        <v>279</v>
      </c>
      <c r="K3151" s="268" t="s">
        <v>280</v>
      </c>
    </row>
    <row r="3154" spans="1:11" x14ac:dyDescent="0.2">
      <c r="A3154" s="2" t="s">
        <v>9</v>
      </c>
      <c r="B3154" s="2" t="s">
        <v>10</v>
      </c>
      <c r="H3154" s="2" t="s">
        <v>1784</v>
      </c>
      <c r="J3154" s="8">
        <v>19442</v>
      </c>
    </row>
    <row r="3155" spans="1:11" x14ac:dyDescent="0.2">
      <c r="A3155" s="2" t="s">
        <v>1193</v>
      </c>
      <c r="B3155" s="2" t="s">
        <v>1130</v>
      </c>
      <c r="D3155" s="2" t="s">
        <v>202</v>
      </c>
      <c r="H3155" s="2" t="s">
        <v>1784</v>
      </c>
      <c r="K3155" s="8">
        <v>19442</v>
      </c>
    </row>
    <row r="3156" spans="1:11" x14ac:dyDescent="0.2">
      <c r="A3156" s="5" t="s">
        <v>343</v>
      </c>
      <c r="J3156" s="8">
        <v>19442</v>
      </c>
      <c r="K3156" s="8">
        <v>19442</v>
      </c>
    </row>
    <row r="3159" spans="1:11" x14ac:dyDescent="0.2">
      <c r="A3159" s="5" t="s">
        <v>344</v>
      </c>
      <c r="D3159" s="4" t="s">
        <v>308</v>
      </c>
      <c r="E3159" s="5" t="s">
        <v>1168</v>
      </c>
    </row>
    <row r="3160" spans="1:11" x14ac:dyDescent="0.2">
      <c r="A3160" s="1" t="s">
        <v>107</v>
      </c>
      <c r="B3160" s="1" t="s">
        <v>108</v>
      </c>
      <c r="D3160" s="278" t="s">
        <v>277</v>
      </c>
      <c r="E3160" s="1" t="s">
        <v>84</v>
      </c>
      <c r="F3160" s="268" t="s">
        <v>278</v>
      </c>
      <c r="G3160" s="1" t="s">
        <v>201</v>
      </c>
      <c r="H3160" s="1" t="s">
        <v>267</v>
      </c>
      <c r="J3160" s="268" t="s">
        <v>279</v>
      </c>
      <c r="K3160" s="268" t="s">
        <v>280</v>
      </c>
    </row>
    <row r="3163" spans="1:11" x14ac:dyDescent="0.2">
      <c r="A3163" s="2" t="s">
        <v>284</v>
      </c>
      <c r="B3163" s="2" t="s">
        <v>117</v>
      </c>
      <c r="E3163" s="2" t="s">
        <v>320</v>
      </c>
      <c r="F3163" s="7">
        <v>1</v>
      </c>
      <c r="H3163" s="2" t="s">
        <v>1496</v>
      </c>
      <c r="J3163" s="8">
        <v>2304175</v>
      </c>
    </row>
    <row r="3164" spans="1:11" x14ac:dyDescent="0.2">
      <c r="A3164" s="2" t="s">
        <v>281</v>
      </c>
      <c r="B3164" s="2" t="s">
        <v>137</v>
      </c>
      <c r="F3164" s="7">
        <v>1943</v>
      </c>
      <c r="H3164" s="2" t="s">
        <v>1496</v>
      </c>
      <c r="K3164" s="8">
        <v>2304175</v>
      </c>
    </row>
    <row r="3165" spans="1:11" x14ac:dyDescent="0.2">
      <c r="A3165" s="5" t="s">
        <v>345</v>
      </c>
      <c r="J3165" s="8">
        <v>2304175</v>
      </c>
      <c r="K3165" s="8">
        <v>2304175</v>
      </c>
    </row>
    <row r="3168" spans="1:11" x14ac:dyDescent="0.2">
      <c r="A3168" s="5" t="s">
        <v>346</v>
      </c>
      <c r="D3168" s="4" t="s">
        <v>308</v>
      </c>
      <c r="E3168" s="5" t="s">
        <v>1168</v>
      </c>
    </row>
    <row r="3169" spans="1:11" x14ac:dyDescent="0.2">
      <c r="A3169" s="1" t="s">
        <v>107</v>
      </c>
      <c r="B3169" s="1" t="s">
        <v>108</v>
      </c>
      <c r="D3169" s="278" t="s">
        <v>277</v>
      </c>
      <c r="E3169" s="1" t="s">
        <v>84</v>
      </c>
      <c r="F3169" s="268" t="s">
        <v>278</v>
      </c>
      <c r="G3169" s="1" t="s">
        <v>201</v>
      </c>
      <c r="H3169" s="1" t="s">
        <v>267</v>
      </c>
      <c r="J3169" s="268" t="s">
        <v>279</v>
      </c>
      <c r="K3169" s="268" t="s">
        <v>280</v>
      </c>
    </row>
    <row r="3172" spans="1:11" x14ac:dyDescent="0.2">
      <c r="A3172" s="2" t="s">
        <v>35</v>
      </c>
      <c r="B3172" s="2" t="s">
        <v>36</v>
      </c>
      <c r="E3172" s="2" t="s">
        <v>310</v>
      </c>
      <c r="F3172" s="7">
        <v>124</v>
      </c>
      <c r="H3172" s="2" t="s">
        <v>1847</v>
      </c>
      <c r="J3172" s="8">
        <v>545522</v>
      </c>
    </row>
    <row r="3173" spans="1:11" x14ac:dyDescent="0.2">
      <c r="A3173" s="2" t="s">
        <v>281</v>
      </c>
      <c r="B3173" s="2" t="s">
        <v>137</v>
      </c>
      <c r="F3173" s="7">
        <v>1944</v>
      </c>
      <c r="H3173" s="2" t="s">
        <v>1847</v>
      </c>
      <c r="K3173" s="8">
        <v>545522</v>
      </c>
    </row>
    <row r="3174" spans="1:11" x14ac:dyDescent="0.2">
      <c r="A3174" s="5" t="s">
        <v>348</v>
      </c>
      <c r="J3174" s="8">
        <v>545522</v>
      </c>
      <c r="K3174" s="8">
        <v>545522</v>
      </c>
    </row>
    <row r="3177" spans="1:11" x14ac:dyDescent="0.2">
      <c r="A3177" s="5" t="s">
        <v>349</v>
      </c>
      <c r="D3177" s="4" t="s">
        <v>308</v>
      </c>
      <c r="E3177" s="5" t="s">
        <v>1168</v>
      </c>
    </row>
    <row r="3178" spans="1:11" x14ac:dyDescent="0.2">
      <c r="A3178" s="1" t="s">
        <v>107</v>
      </c>
      <c r="B3178" s="1" t="s">
        <v>108</v>
      </c>
      <c r="D3178" s="278" t="s">
        <v>277</v>
      </c>
      <c r="E3178" s="1" t="s">
        <v>84</v>
      </c>
      <c r="F3178" s="268" t="s">
        <v>278</v>
      </c>
      <c r="G3178" s="1" t="s">
        <v>201</v>
      </c>
      <c r="H3178" s="1" t="s">
        <v>267</v>
      </c>
      <c r="J3178" s="268" t="s">
        <v>279</v>
      </c>
      <c r="K3178" s="268" t="s">
        <v>280</v>
      </c>
    </row>
    <row r="3181" spans="1:11" x14ac:dyDescent="0.2">
      <c r="A3181" s="2" t="s">
        <v>35</v>
      </c>
      <c r="B3181" s="2" t="s">
        <v>36</v>
      </c>
      <c r="E3181" s="2" t="s">
        <v>310</v>
      </c>
      <c r="F3181" s="7">
        <v>27771317</v>
      </c>
      <c r="H3181" s="2" t="s">
        <v>1849</v>
      </c>
      <c r="J3181" s="8">
        <v>70367</v>
      </c>
    </row>
    <row r="3182" spans="1:11" x14ac:dyDescent="0.2">
      <c r="A3182" s="2" t="s">
        <v>35</v>
      </c>
      <c r="B3182" s="2" t="s">
        <v>36</v>
      </c>
      <c r="E3182" s="2" t="s">
        <v>310</v>
      </c>
      <c r="F3182" s="7">
        <v>5366499</v>
      </c>
      <c r="H3182" s="2" t="s">
        <v>1848</v>
      </c>
      <c r="J3182" s="8">
        <v>1836300</v>
      </c>
    </row>
    <row r="3183" spans="1:11" x14ac:dyDescent="0.2">
      <c r="A3183" s="2" t="s">
        <v>281</v>
      </c>
      <c r="B3183" s="2" t="s">
        <v>137</v>
      </c>
      <c r="F3183" s="7">
        <v>882573669</v>
      </c>
      <c r="H3183" s="2" t="s">
        <v>1848</v>
      </c>
      <c r="K3183" s="8">
        <v>1836300</v>
      </c>
    </row>
    <row r="3184" spans="1:11" x14ac:dyDescent="0.2">
      <c r="A3184" s="2" t="s">
        <v>281</v>
      </c>
      <c r="B3184" s="2" t="s">
        <v>137</v>
      </c>
      <c r="F3184" s="7">
        <v>882573669</v>
      </c>
      <c r="H3184" s="2" t="s">
        <v>1849</v>
      </c>
      <c r="K3184" s="8">
        <v>87262</v>
      </c>
    </row>
    <row r="3185" spans="1:11" x14ac:dyDescent="0.2">
      <c r="A3185" s="2" t="s">
        <v>523</v>
      </c>
      <c r="B3185" s="2" t="s">
        <v>120</v>
      </c>
      <c r="D3185" s="2" t="s">
        <v>203</v>
      </c>
      <c r="H3185" s="2" t="s">
        <v>1849</v>
      </c>
      <c r="J3185" s="8">
        <v>16895</v>
      </c>
    </row>
    <row r="3186" spans="1:11" x14ac:dyDescent="0.2">
      <c r="A3186" s="5" t="s">
        <v>350</v>
      </c>
      <c r="J3186" s="8">
        <v>1923562</v>
      </c>
      <c r="K3186" s="8">
        <v>1923562</v>
      </c>
    </row>
    <row r="3189" spans="1:11" x14ac:dyDescent="0.2">
      <c r="A3189" s="5" t="s">
        <v>351</v>
      </c>
      <c r="D3189" s="4" t="s">
        <v>308</v>
      </c>
      <c r="E3189" s="5" t="s">
        <v>1168</v>
      </c>
    </row>
    <row r="3190" spans="1:11" x14ac:dyDescent="0.2">
      <c r="A3190" s="1" t="s">
        <v>107</v>
      </c>
      <c r="B3190" s="1" t="s">
        <v>108</v>
      </c>
      <c r="D3190" s="278" t="s">
        <v>277</v>
      </c>
      <c r="E3190" s="1" t="s">
        <v>84</v>
      </c>
      <c r="F3190" s="268" t="s">
        <v>278</v>
      </c>
      <c r="G3190" s="1" t="s">
        <v>201</v>
      </c>
      <c r="H3190" s="1" t="s">
        <v>267</v>
      </c>
      <c r="J3190" s="268" t="s">
        <v>279</v>
      </c>
      <c r="K3190" s="268" t="s">
        <v>280</v>
      </c>
    </row>
    <row r="3193" spans="1:11" x14ac:dyDescent="0.2">
      <c r="A3193" s="2" t="s">
        <v>519</v>
      </c>
      <c r="B3193" s="2" t="s">
        <v>68</v>
      </c>
      <c r="D3193" s="2" t="s">
        <v>203</v>
      </c>
      <c r="H3193" s="2" t="s">
        <v>1850</v>
      </c>
      <c r="J3193" s="8">
        <v>1213993</v>
      </c>
    </row>
    <row r="3194" spans="1:11" x14ac:dyDescent="0.2">
      <c r="A3194" s="2" t="s">
        <v>281</v>
      </c>
      <c r="B3194" s="2" t="s">
        <v>137</v>
      </c>
      <c r="F3194" s="7">
        <v>1945</v>
      </c>
      <c r="H3194" s="2" t="s">
        <v>1850</v>
      </c>
      <c r="K3194" s="8">
        <v>1213993</v>
      </c>
    </row>
    <row r="3195" spans="1:11" x14ac:dyDescent="0.2">
      <c r="A3195" s="5" t="s">
        <v>352</v>
      </c>
      <c r="J3195" s="8">
        <v>1213993</v>
      </c>
      <c r="K3195" s="8">
        <v>1213993</v>
      </c>
    </row>
    <row r="3198" spans="1:11" x14ac:dyDescent="0.2">
      <c r="A3198" s="5" t="s">
        <v>353</v>
      </c>
      <c r="D3198" s="4" t="s">
        <v>308</v>
      </c>
      <c r="E3198" s="5" t="s">
        <v>303</v>
      </c>
    </row>
    <row r="3199" spans="1:11" x14ac:dyDescent="0.2">
      <c r="A3199" s="1" t="s">
        <v>107</v>
      </c>
      <c r="B3199" s="1" t="s">
        <v>108</v>
      </c>
      <c r="D3199" s="278" t="s">
        <v>277</v>
      </c>
      <c r="E3199" s="1" t="s">
        <v>84</v>
      </c>
      <c r="F3199" s="268" t="s">
        <v>278</v>
      </c>
      <c r="G3199" s="1" t="s">
        <v>201</v>
      </c>
      <c r="H3199" s="1" t="s">
        <v>267</v>
      </c>
      <c r="J3199" s="268" t="s">
        <v>279</v>
      </c>
      <c r="K3199" s="268" t="s">
        <v>280</v>
      </c>
    </row>
    <row r="3202" spans="1:11" x14ac:dyDescent="0.2">
      <c r="A3202" s="2" t="s">
        <v>35</v>
      </c>
      <c r="B3202" s="2" t="s">
        <v>36</v>
      </c>
      <c r="E3202" s="2" t="s">
        <v>310</v>
      </c>
      <c r="F3202" s="7">
        <v>1504</v>
      </c>
      <c r="H3202" s="2" t="s">
        <v>1851</v>
      </c>
      <c r="J3202" s="8">
        <v>400292</v>
      </c>
    </row>
    <row r="3203" spans="1:11" x14ac:dyDescent="0.2">
      <c r="A3203" s="2" t="s">
        <v>15</v>
      </c>
      <c r="B3203" s="2" t="s">
        <v>16</v>
      </c>
      <c r="E3203" s="2" t="s">
        <v>320</v>
      </c>
      <c r="F3203" s="7">
        <v>1946</v>
      </c>
      <c r="H3203" s="2" t="s">
        <v>1851</v>
      </c>
      <c r="K3203" s="8">
        <v>400292</v>
      </c>
    </row>
    <row r="3204" spans="1:11" x14ac:dyDescent="0.2">
      <c r="A3204" s="2" t="s">
        <v>15</v>
      </c>
      <c r="B3204" s="2" t="s">
        <v>16</v>
      </c>
      <c r="E3204" s="2" t="s">
        <v>320</v>
      </c>
      <c r="F3204" s="7">
        <v>1946</v>
      </c>
      <c r="H3204" s="2" t="s">
        <v>1851</v>
      </c>
      <c r="J3204" s="8">
        <v>400292</v>
      </c>
    </row>
    <row r="3205" spans="1:11" x14ac:dyDescent="0.2">
      <c r="A3205" s="2" t="s">
        <v>281</v>
      </c>
      <c r="B3205" s="2" t="s">
        <v>137</v>
      </c>
      <c r="F3205" s="7">
        <v>1946</v>
      </c>
      <c r="H3205" s="2" t="s">
        <v>1851</v>
      </c>
      <c r="K3205" s="8">
        <v>400292</v>
      </c>
    </row>
    <row r="3206" spans="1:11" x14ac:dyDescent="0.2">
      <c r="A3206" s="5" t="s">
        <v>354</v>
      </c>
      <c r="J3206" s="8">
        <v>800584</v>
      </c>
      <c r="K3206" s="8">
        <v>800584</v>
      </c>
    </row>
    <row r="3209" spans="1:11" x14ac:dyDescent="0.2">
      <c r="A3209" s="5" t="s">
        <v>355</v>
      </c>
      <c r="D3209" s="4" t="s">
        <v>308</v>
      </c>
      <c r="E3209" s="5" t="s">
        <v>303</v>
      </c>
    </row>
    <row r="3210" spans="1:11" x14ac:dyDescent="0.2">
      <c r="A3210" s="1" t="s">
        <v>107</v>
      </c>
      <c r="B3210" s="1" t="s">
        <v>108</v>
      </c>
      <c r="D3210" s="278" t="s">
        <v>277</v>
      </c>
      <c r="E3210" s="1" t="s">
        <v>84</v>
      </c>
      <c r="F3210" s="268" t="s">
        <v>278</v>
      </c>
      <c r="G3210" s="1" t="s">
        <v>201</v>
      </c>
      <c r="H3210" s="1" t="s">
        <v>267</v>
      </c>
      <c r="J3210" s="268" t="s">
        <v>279</v>
      </c>
      <c r="K3210" s="268" t="s">
        <v>280</v>
      </c>
    </row>
    <row r="3213" spans="1:11" x14ac:dyDescent="0.2">
      <c r="A3213" s="2" t="s">
        <v>41</v>
      </c>
      <c r="B3213" s="2" t="s">
        <v>42</v>
      </c>
      <c r="H3213" s="2" t="s">
        <v>1852</v>
      </c>
      <c r="J3213" s="8">
        <v>2430141</v>
      </c>
    </row>
    <row r="3214" spans="1:11" x14ac:dyDescent="0.2">
      <c r="A3214" s="2" t="s">
        <v>43</v>
      </c>
      <c r="B3214" s="2" t="s">
        <v>44</v>
      </c>
      <c r="H3214" s="2" t="s">
        <v>1852</v>
      </c>
      <c r="J3214" s="8">
        <v>455926</v>
      </c>
    </row>
    <row r="3215" spans="1:11" x14ac:dyDescent="0.2">
      <c r="A3215" s="2" t="s">
        <v>45</v>
      </c>
      <c r="B3215" s="2" t="s">
        <v>46</v>
      </c>
      <c r="H3215" s="2" t="s">
        <v>1852</v>
      </c>
      <c r="J3215" s="8">
        <v>209967</v>
      </c>
    </row>
    <row r="3216" spans="1:11" x14ac:dyDescent="0.2">
      <c r="A3216" s="2" t="s">
        <v>47</v>
      </c>
      <c r="B3216" s="2" t="s">
        <v>48</v>
      </c>
      <c r="H3216" s="2" t="s">
        <v>1852</v>
      </c>
      <c r="J3216" s="8">
        <v>60119</v>
      </c>
    </row>
    <row r="3217" spans="1:11" x14ac:dyDescent="0.2">
      <c r="A3217" s="2" t="s">
        <v>49</v>
      </c>
      <c r="B3217" s="2" t="s">
        <v>50</v>
      </c>
      <c r="H3217" s="2" t="s">
        <v>1852</v>
      </c>
      <c r="J3217" s="8">
        <v>641266</v>
      </c>
    </row>
    <row r="3218" spans="1:11" x14ac:dyDescent="0.2">
      <c r="A3218" s="2" t="s">
        <v>281</v>
      </c>
      <c r="B3218" s="2" t="s">
        <v>137</v>
      </c>
      <c r="F3218" s="7">
        <v>1947</v>
      </c>
      <c r="H3218" s="2" t="s">
        <v>1852</v>
      </c>
      <c r="K3218" s="8">
        <v>3797419</v>
      </c>
    </row>
    <row r="3219" spans="1:11" x14ac:dyDescent="0.2">
      <c r="A3219" s="5" t="s">
        <v>356</v>
      </c>
      <c r="J3219" s="8">
        <v>3797419</v>
      </c>
      <c r="K3219" s="8">
        <v>3797419</v>
      </c>
    </row>
    <row r="3222" spans="1:11" x14ac:dyDescent="0.2">
      <c r="A3222" s="5" t="s">
        <v>357</v>
      </c>
      <c r="D3222" s="4" t="s">
        <v>308</v>
      </c>
      <c r="E3222" s="5" t="s">
        <v>330</v>
      </c>
    </row>
    <row r="3223" spans="1:11" x14ac:dyDescent="0.2">
      <c r="A3223" s="1" t="s">
        <v>107</v>
      </c>
      <c r="B3223" s="1" t="s">
        <v>108</v>
      </c>
      <c r="D3223" s="278" t="s">
        <v>277</v>
      </c>
      <c r="E3223" s="1" t="s">
        <v>84</v>
      </c>
      <c r="F3223" s="268" t="s">
        <v>278</v>
      </c>
      <c r="G3223" s="1" t="s">
        <v>201</v>
      </c>
      <c r="H3223" s="1" t="s">
        <v>267</v>
      </c>
      <c r="J3223" s="268" t="s">
        <v>279</v>
      </c>
      <c r="K3223" s="268" t="s">
        <v>280</v>
      </c>
    </row>
    <row r="3226" spans="1:11" x14ac:dyDescent="0.2">
      <c r="A3226" s="2" t="s">
        <v>53</v>
      </c>
      <c r="B3226" s="2" t="s">
        <v>54</v>
      </c>
      <c r="H3226" s="2" t="s">
        <v>1853</v>
      </c>
      <c r="J3226" s="8">
        <v>679999</v>
      </c>
    </row>
    <row r="3227" spans="1:11" x14ac:dyDescent="0.2">
      <c r="A3227" s="2" t="s">
        <v>55</v>
      </c>
      <c r="B3227" s="2" t="s">
        <v>56</v>
      </c>
      <c r="H3227" s="2" t="s">
        <v>1853</v>
      </c>
      <c r="J3227" s="8">
        <v>211118</v>
      </c>
    </row>
    <row r="3228" spans="1:11" x14ac:dyDescent="0.2">
      <c r="A3228" s="2" t="s">
        <v>281</v>
      </c>
      <c r="B3228" s="2" t="s">
        <v>137</v>
      </c>
      <c r="F3228" s="7">
        <v>1948</v>
      </c>
      <c r="H3228" s="2" t="s">
        <v>1853</v>
      </c>
      <c r="K3228" s="8">
        <v>891117</v>
      </c>
    </row>
    <row r="3229" spans="1:11" x14ac:dyDescent="0.2">
      <c r="A3229" s="5" t="s">
        <v>358</v>
      </c>
      <c r="J3229" s="8">
        <v>891117</v>
      </c>
      <c r="K3229" s="8">
        <v>891117</v>
      </c>
    </row>
    <row r="3232" spans="1:11" x14ac:dyDescent="0.2">
      <c r="A3232" s="5" t="s">
        <v>359</v>
      </c>
      <c r="D3232" s="4" t="s">
        <v>294</v>
      </c>
      <c r="E3232" s="5" t="s">
        <v>330</v>
      </c>
    </row>
    <row r="3233" spans="1:11" x14ac:dyDescent="0.2">
      <c r="A3233" s="1" t="s">
        <v>107</v>
      </c>
      <c r="B3233" s="1" t="s">
        <v>108</v>
      </c>
      <c r="D3233" s="278" t="s">
        <v>277</v>
      </c>
      <c r="E3233" s="1" t="s">
        <v>84</v>
      </c>
      <c r="F3233" s="268" t="s">
        <v>278</v>
      </c>
      <c r="G3233" s="1" t="s">
        <v>201</v>
      </c>
      <c r="H3233" s="1" t="s">
        <v>267</v>
      </c>
      <c r="J3233" s="268" t="s">
        <v>279</v>
      </c>
      <c r="K3233" s="268" t="s">
        <v>280</v>
      </c>
    </row>
    <row r="3236" spans="1:11" x14ac:dyDescent="0.2">
      <c r="A3236" s="2" t="s">
        <v>397</v>
      </c>
      <c r="B3236" s="2" t="s">
        <v>74</v>
      </c>
      <c r="D3236" s="2" t="s">
        <v>203</v>
      </c>
      <c r="H3236" s="2" t="s">
        <v>2221</v>
      </c>
      <c r="J3236" s="8">
        <v>102419</v>
      </c>
    </row>
    <row r="3237" spans="1:11" x14ac:dyDescent="0.2">
      <c r="A3237" s="2" t="s">
        <v>394</v>
      </c>
      <c r="B3237" s="2" t="s">
        <v>119</v>
      </c>
      <c r="D3237" s="2" t="s">
        <v>203</v>
      </c>
      <c r="H3237" s="2" t="s">
        <v>2207</v>
      </c>
      <c r="J3237" s="8">
        <v>46820</v>
      </c>
    </row>
    <row r="3238" spans="1:11" x14ac:dyDescent="0.2">
      <c r="A3238" s="2" t="s">
        <v>403</v>
      </c>
      <c r="B3238" s="2" t="s">
        <v>75</v>
      </c>
      <c r="D3238" s="2" t="s">
        <v>203</v>
      </c>
      <c r="H3238" s="2" t="s">
        <v>2237</v>
      </c>
      <c r="J3238" s="8">
        <v>36944</v>
      </c>
    </row>
    <row r="3239" spans="1:11" x14ac:dyDescent="0.2">
      <c r="A3239" s="2" t="s">
        <v>281</v>
      </c>
      <c r="B3239" s="2" t="s">
        <v>137</v>
      </c>
      <c r="H3239" s="2" t="s">
        <v>1854</v>
      </c>
      <c r="J3239" s="8">
        <v>13820</v>
      </c>
    </row>
    <row r="3240" spans="1:11" x14ac:dyDescent="0.2">
      <c r="A3240" s="2" t="s">
        <v>15</v>
      </c>
      <c r="B3240" s="2" t="s">
        <v>16</v>
      </c>
      <c r="E3240" s="2" t="s">
        <v>320</v>
      </c>
      <c r="F3240" s="7">
        <v>1833</v>
      </c>
      <c r="H3240" s="2" t="s">
        <v>1988</v>
      </c>
      <c r="K3240" s="8">
        <v>200003</v>
      </c>
    </row>
    <row r="3241" spans="1:11" x14ac:dyDescent="0.2">
      <c r="A3241" s="5" t="s">
        <v>360</v>
      </c>
      <c r="J3241" s="8">
        <v>200003</v>
      </c>
      <c r="K3241" s="8">
        <v>200003</v>
      </c>
    </row>
    <row r="3244" spans="1:11" x14ac:dyDescent="0.2">
      <c r="A3244" s="5" t="s">
        <v>361</v>
      </c>
      <c r="D3244" s="4" t="s">
        <v>308</v>
      </c>
      <c r="E3244" s="5" t="s">
        <v>330</v>
      </c>
    </row>
    <row r="3245" spans="1:11" x14ac:dyDescent="0.2">
      <c r="A3245" s="1" t="s">
        <v>107</v>
      </c>
      <c r="B3245" s="1" t="s">
        <v>108</v>
      </c>
      <c r="D3245" s="278" t="s">
        <v>277</v>
      </c>
      <c r="E3245" s="1" t="s">
        <v>84</v>
      </c>
      <c r="F3245" s="268" t="s">
        <v>278</v>
      </c>
      <c r="G3245" s="1" t="s">
        <v>201</v>
      </c>
      <c r="H3245" s="1" t="s">
        <v>267</v>
      </c>
      <c r="J3245" s="268" t="s">
        <v>279</v>
      </c>
      <c r="K3245" s="268" t="s">
        <v>280</v>
      </c>
    </row>
    <row r="3248" spans="1:11" x14ac:dyDescent="0.2">
      <c r="A3248" s="2" t="s">
        <v>35</v>
      </c>
      <c r="B3248" s="2" t="s">
        <v>36</v>
      </c>
      <c r="E3248" s="2" t="s">
        <v>310</v>
      </c>
      <c r="F3248" s="7">
        <v>155</v>
      </c>
      <c r="H3248" s="2" t="s">
        <v>1994</v>
      </c>
      <c r="J3248" s="8">
        <v>3570000</v>
      </c>
    </row>
    <row r="3249" spans="1:11" x14ac:dyDescent="0.2">
      <c r="A3249" s="2" t="s">
        <v>15</v>
      </c>
      <c r="B3249" s="2" t="s">
        <v>16</v>
      </c>
      <c r="E3249" s="2" t="s">
        <v>320</v>
      </c>
      <c r="F3249" s="7">
        <v>1949</v>
      </c>
      <c r="H3249" s="2" t="s">
        <v>1855</v>
      </c>
      <c r="K3249" s="8">
        <v>3570000</v>
      </c>
    </row>
    <row r="3250" spans="1:11" x14ac:dyDescent="0.2">
      <c r="A3250" s="2" t="s">
        <v>15</v>
      </c>
      <c r="B3250" s="2" t="s">
        <v>16</v>
      </c>
      <c r="E3250" s="2" t="s">
        <v>320</v>
      </c>
      <c r="F3250" s="7">
        <v>1949</v>
      </c>
      <c r="H3250" s="2" t="s">
        <v>1855</v>
      </c>
      <c r="J3250" s="8">
        <v>3570000</v>
      </c>
    </row>
    <row r="3251" spans="1:11" x14ac:dyDescent="0.2">
      <c r="A3251" s="2" t="s">
        <v>281</v>
      </c>
      <c r="B3251" s="2" t="s">
        <v>137</v>
      </c>
      <c r="F3251" s="7">
        <v>1949</v>
      </c>
      <c r="H3251" s="2" t="s">
        <v>1855</v>
      </c>
      <c r="K3251" s="8">
        <v>3570000</v>
      </c>
    </row>
    <row r="3252" spans="1:11" x14ac:dyDescent="0.2">
      <c r="A3252" s="5" t="s">
        <v>362</v>
      </c>
      <c r="J3252" s="8">
        <v>7140000</v>
      </c>
      <c r="K3252" s="8">
        <v>7140000</v>
      </c>
    </row>
    <row r="3255" spans="1:11" x14ac:dyDescent="0.2">
      <c r="A3255" s="5" t="s">
        <v>363</v>
      </c>
      <c r="D3255" s="4" t="s">
        <v>308</v>
      </c>
      <c r="E3255" s="5" t="s">
        <v>330</v>
      </c>
    </row>
    <row r="3256" spans="1:11" x14ac:dyDescent="0.2">
      <c r="A3256" s="1" t="s">
        <v>107</v>
      </c>
      <c r="B3256" s="1" t="s">
        <v>108</v>
      </c>
      <c r="D3256" s="278" t="s">
        <v>277</v>
      </c>
      <c r="E3256" s="1" t="s">
        <v>84</v>
      </c>
      <c r="F3256" s="268" t="s">
        <v>278</v>
      </c>
      <c r="G3256" s="1" t="s">
        <v>201</v>
      </c>
      <c r="H3256" s="1" t="s">
        <v>267</v>
      </c>
      <c r="J3256" s="268" t="s">
        <v>279</v>
      </c>
      <c r="K3256" s="268" t="s">
        <v>280</v>
      </c>
    </row>
    <row r="3259" spans="1:11" x14ac:dyDescent="0.2">
      <c r="A3259" s="2" t="s">
        <v>35</v>
      </c>
      <c r="B3259" s="2" t="s">
        <v>36</v>
      </c>
      <c r="E3259" s="2" t="s">
        <v>310</v>
      </c>
      <c r="F3259" s="7">
        <v>90</v>
      </c>
      <c r="H3259" s="2" t="s">
        <v>1995</v>
      </c>
      <c r="J3259" s="8">
        <v>364140</v>
      </c>
    </row>
    <row r="3260" spans="1:11" x14ac:dyDescent="0.2">
      <c r="A3260" s="2" t="s">
        <v>15</v>
      </c>
      <c r="B3260" s="2" t="s">
        <v>16</v>
      </c>
      <c r="E3260" s="2" t="s">
        <v>320</v>
      </c>
      <c r="F3260" s="7">
        <v>1951</v>
      </c>
      <c r="H3260" s="2" t="s">
        <v>1856</v>
      </c>
      <c r="K3260" s="8">
        <v>364140</v>
      </c>
    </row>
    <row r="3261" spans="1:11" x14ac:dyDescent="0.2">
      <c r="A3261" s="2" t="s">
        <v>15</v>
      </c>
      <c r="B3261" s="2" t="s">
        <v>16</v>
      </c>
      <c r="E3261" s="2" t="s">
        <v>320</v>
      </c>
      <c r="F3261" s="7">
        <v>1951</v>
      </c>
      <c r="H3261" s="2" t="s">
        <v>1856</v>
      </c>
      <c r="J3261" s="8">
        <v>364140</v>
      </c>
    </row>
    <row r="3262" spans="1:11" x14ac:dyDescent="0.2">
      <c r="A3262" s="2" t="s">
        <v>281</v>
      </c>
      <c r="B3262" s="2" t="s">
        <v>137</v>
      </c>
      <c r="F3262" s="7">
        <v>1951</v>
      </c>
      <c r="H3262" s="2" t="s">
        <v>1856</v>
      </c>
      <c r="K3262" s="8">
        <v>364140</v>
      </c>
    </row>
    <row r="3263" spans="1:11" x14ac:dyDescent="0.2">
      <c r="A3263" s="5" t="s">
        <v>364</v>
      </c>
      <c r="J3263" s="8">
        <v>728280</v>
      </c>
      <c r="K3263" s="8">
        <v>728280</v>
      </c>
    </row>
    <row r="3266" spans="1:11" x14ac:dyDescent="0.2">
      <c r="A3266" s="5" t="s">
        <v>365</v>
      </c>
      <c r="D3266" s="4" t="s">
        <v>308</v>
      </c>
      <c r="E3266" s="5" t="s">
        <v>330</v>
      </c>
    </row>
    <row r="3267" spans="1:11" x14ac:dyDescent="0.2">
      <c r="A3267" s="1" t="s">
        <v>107</v>
      </c>
      <c r="B3267" s="1" t="s">
        <v>108</v>
      </c>
      <c r="D3267" s="278" t="s">
        <v>277</v>
      </c>
      <c r="E3267" s="1" t="s">
        <v>84</v>
      </c>
      <c r="F3267" s="268" t="s">
        <v>278</v>
      </c>
      <c r="G3267" s="1" t="s">
        <v>201</v>
      </c>
      <c r="H3267" s="1" t="s">
        <v>267</v>
      </c>
      <c r="J3267" s="268" t="s">
        <v>279</v>
      </c>
      <c r="K3267" s="268" t="s">
        <v>280</v>
      </c>
    </row>
    <row r="3270" spans="1:11" x14ac:dyDescent="0.2">
      <c r="A3270" s="2" t="s">
        <v>35</v>
      </c>
      <c r="B3270" s="2" t="s">
        <v>36</v>
      </c>
      <c r="E3270" s="2" t="s">
        <v>310</v>
      </c>
      <c r="F3270" s="7">
        <v>131</v>
      </c>
      <c r="H3270" s="2" t="s">
        <v>1996</v>
      </c>
      <c r="J3270" s="8">
        <v>416500</v>
      </c>
    </row>
    <row r="3271" spans="1:11" x14ac:dyDescent="0.2">
      <c r="A3271" s="2" t="s">
        <v>15</v>
      </c>
      <c r="B3271" s="2" t="s">
        <v>16</v>
      </c>
      <c r="E3271" s="2" t="s">
        <v>320</v>
      </c>
      <c r="F3271" s="7">
        <v>1955</v>
      </c>
      <c r="H3271" s="2" t="s">
        <v>1857</v>
      </c>
      <c r="K3271" s="8">
        <v>416500</v>
      </c>
    </row>
    <row r="3272" spans="1:11" x14ac:dyDescent="0.2">
      <c r="A3272" s="2" t="s">
        <v>15</v>
      </c>
      <c r="B3272" s="2" t="s">
        <v>16</v>
      </c>
      <c r="E3272" s="2" t="s">
        <v>320</v>
      </c>
      <c r="F3272" s="7">
        <v>1955</v>
      </c>
      <c r="H3272" s="2" t="s">
        <v>1857</v>
      </c>
      <c r="J3272" s="8">
        <v>416500</v>
      </c>
    </row>
    <row r="3273" spans="1:11" x14ac:dyDescent="0.2">
      <c r="A3273" s="2" t="s">
        <v>281</v>
      </c>
      <c r="B3273" s="2" t="s">
        <v>137</v>
      </c>
      <c r="F3273" s="7">
        <v>1955</v>
      </c>
      <c r="H3273" s="2" t="s">
        <v>1857</v>
      </c>
      <c r="K3273" s="8">
        <v>416500</v>
      </c>
    </row>
    <row r="3274" spans="1:11" x14ac:dyDescent="0.2">
      <c r="A3274" s="5" t="s">
        <v>366</v>
      </c>
      <c r="J3274" s="8">
        <v>833000</v>
      </c>
      <c r="K3274" s="8">
        <v>833000</v>
      </c>
    </row>
    <row r="3277" spans="1:11" x14ac:dyDescent="0.2">
      <c r="A3277" s="5" t="s">
        <v>384</v>
      </c>
      <c r="D3277" s="4" t="s">
        <v>308</v>
      </c>
      <c r="E3277" s="5" t="s">
        <v>330</v>
      </c>
    </row>
    <row r="3278" spans="1:11" x14ac:dyDescent="0.2">
      <c r="A3278" s="1" t="s">
        <v>107</v>
      </c>
      <c r="B3278" s="1" t="s">
        <v>108</v>
      </c>
      <c r="D3278" s="278" t="s">
        <v>277</v>
      </c>
      <c r="E3278" s="1" t="s">
        <v>84</v>
      </c>
      <c r="F3278" s="268" t="s">
        <v>278</v>
      </c>
      <c r="G3278" s="1" t="s">
        <v>201</v>
      </c>
      <c r="H3278" s="1" t="s">
        <v>267</v>
      </c>
      <c r="J3278" s="268" t="s">
        <v>279</v>
      </c>
      <c r="K3278" s="268" t="s">
        <v>280</v>
      </c>
    </row>
    <row r="3281" spans="1:11" x14ac:dyDescent="0.2">
      <c r="A3281" s="2" t="s">
        <v>35</v>
      </c>
      <c r="B3281" s="2" t="s">
        <v>36</v>
      </c>
      <c r="E3281" s="2" t="s">
        <v>310</v>
      </c>
      <c r="F3281" s="7">
        <v>7378494</v>
      </c>
      <c r="H3281" s="2" t="s">
        <v>1858</v>
      </c>
      <c r="J3281" s="8">
        <v>96566</v>
      </c>
    </row>
    <row r="3282" spans="1:11" x14ac:dyDescent="0.2">
      <c r="A3282" s="2" t="s">
        <v>281</v>
      </c>
      <c r="B3282" s="2" t="s">
        <v>137</v>
      </c>
      <c r="F3282" s="7">
        <v>1956</v>
      </c>
      <c r="H3282" s="2" t="s">
        <v>1858</v>
      </c>
      <c r="K3282" s="8">
        <v>96566</v>
      </c>
    </row>
    <row r="3283" spans="1:11" x14ac:dyDescent="0.2">
      <c r="A3283" s="5" t="s">
        <v>386</v>
      </c>
      <c r="J3283" s="8">
        <v>96566</v>
      </c>
      <c r="K3283" s="8">
        <v>96566</v>
      </c>
    </row>
    <row r="3286" spans="1:11" x14ac:dyDescent="0.2">
      <c r="A3286" s="5" t="s">
        <v>387</v>
      </c>
      <c r="D3286" s="4" t="s">
        <v>308</v>
      </c>
      <c r="E3286" s="5" t="s">
        <v>330</v>
      </c>
    </row>
    <row r="3287" spans="1:11" x14ac:dyDescent="0.2">
      <c r="A3287" s="1" t="s">
        <v>107</v>
      </c>
      <c r="B3287" s="1" t="s">
        <v>108</v>
      </c>
      <c r="D3287" s="278" t="s">
        <v>277</v>
      </c>
      <c r="E3287" s="1" t="s">
        <v>84</v>
      </c>
      <c r="F3287" s="268" t="s">
        <v>278</v>
      </c>
      <c r="G3287" s="1" t="s">
        <v>201</v>
      </c>
      <c r="H3287" s="1" t="s">
        <v>267</v>
      </c>
      <c r="J3287" s="268" t="s">
        <v>279</v>
      </c>
      <c r="K3287" s="268" t="s">
        <v>280</v>
      </c>
    </row>
    <row r="3290" spans="1:11" x14ac:dyDescent="0.2">
      <c r="A3290" s="2" t="s">
        <v>35</v>
      </c>
      <c r="B3290" s="2" t="s">
        <v>36</v>
      </c>
      <c r="E3290" s="2" t="s">
        <v>310</v>
      </c>
      <c r="F3290" s="7">
        <v>7386312</v>
      </c>
      <c r="H3290" s="2" t="s">
        <v>1859</v>
      </c>
      <c r="J3290" s="8">
        <v>31708</v>
      </c>
    </row>
    <row r="3291" spans="1:11" x14ac:dyDescent="0.2">
      <c r="A3291" s="2" t="s">
        <v>281</v>
      </c>
      <c r="B3291" s="2" t="s">
        <v>137</v>
      </c>
      <c r="F3291" s="7">
        <v>1957</v>
      </c>
      <c r="H3291" s="2" t="s">
        <v>1859</v>
      </c>
      <c r="K3291" s="8">
        <v>31708</v>
      </c>
    </row>
    <row r="3292" spans="1:11" x14ac:dyDescent="0.2">
      <c r="A3292" s="5" t="s">
        <v>388</v>
      </c>
      <c r="J3292" s="8">
        <v>31708</v>
      </c>
      <c r="K3292" s="8">
        <v>31708</v>
      </c>
    </row>
    <row r="3295" spans="1:11" x14ac:dyDescent="0.2">
      <c r="A3295" s="5" t="s">
        <v>389</v>
      </c>
      <c r="D3295" s="4" t="s">
        <v>308</v>
      </c>
      <c r="E3295" s="5" t="s">
        <v>330</v>
      </c>
    </row>
    <row r="3296" spans="1:11" x14ac:dyDescent="0.2">
      <c r="A3296" s="1" t="s">
        <v>107</v>
      </c>
      <c r="B3296" s="1" t="s">
        <v>108</v>
      </c>
      <c r="D3296" s="278" t="s">
        <v>277</v>
      </c>
      <c r="E3296" s="1" t="s">
        <v>84</v>
      </c>
      <c r="F3296" s="268" t="s">
        <v>278</v>
      </c>
      <c r="G3296" s="1" t="s">
        <v>201</v>
      </c>
      <c r="H3296" s="1" t="s">
        <v>267</v>
      </c>
      <c r="J3296" s="268" t="s">
        <v>279</v>
      </c>
      <c r="K3296" s="268" t="s">
        <v>280</v>
      </c>
    </row>
    <row r="3299" spans="1:11" x14ac:dyDescent="0.2">
      <c r="A3299" s="2" t="s">
        <v>35</v>
      </c>
      <c r="B3299" s="2" t="s">
        <v>36</v>
      </c>
      <c r="E3299" s="2" t="s">
        <v>310</v>
      </c>
      <c r="F3299" s="7">
        <v>16351952</v>
      </c>
      <c r="H3299" s="2" t="s">
        <v>1860</v>
      </c>
      <c r="J3299" s="8">
        <v>266352</v>
      </c>
    </row>
    <row r="3300" spans="1:11" x14ac:dyDescent="0.2">
      <c r="A3300" s="2" t="s">
        <v>281</v>
      </c>
      <c r="B3300" s="2" t="s">
        <v>137</v>
      </c>
      <c r="F3300" s="7">
        <v>1958</v>
      </c>
      <c r="H3300" s="2" t="s">
        <v>1860</v>
      </c>
      <c r="K3300" s="8">
        <v>266352</v>
      </c>
    </row>
    <row r="3301" spans="1:11" x14ac:dyDescent="0.2">
      <c r="A3301" s="5" t="s">
        <v>390</v>
      </c>
      <c r="J3301" s="8">
        <v>266352</v>
      </c>
      <c r="K3301" s="8">
        <v>266352</v>
      </c>
    </row>
    <row r="3304" spans="1:11" x14ac:dyDescent="0.2">
      <c r="A3304" s="5" t="s">
        <v>391</v>
      </c>
      <c r="D3304" s="4" t="s">
        <v>308</v>
      </c>
      <c r="E3304" s="5" t="s">
        <v>330</v>
      </c>
    </row>
    <row r="3305" spans="1:11" x14ac:dyDescent="0.2">
      <c r="A3305" s="1" t="s">
        <v>107</v>
      </c>
      <c r="B3305" s="1" t="s">
        <v>108</v>
      </c>
      <c r="D3305" s="278" t="s">
        <v>277</v>
      </c>
      <c r="E3305" s="1" t="s">
        <v>84</v>
      </c>
      <c r="F3305" s="268" t="s">
        <v>278</v>
      </c>
      <c r="G3305" s="1" t="s">
        <v>201</v>
      </c>
      <c r="H3305" s="1" t="s">
        <v>267</v>
      </c>
      <c r="J3305" s="268" t="s">
        <v>279</v>
      </c>
      <c r="K3305" s="268" t="s">
        <v>280</v>
      </c>
    </row>
    <row r="3308" spans="1:11" x14ac:dyDescent="0.2">
      <c r="A3308" s="2" t="s">
        <v>35</v>
      </c>
      <c r="B3308" s="2" t="s">
        <v>36</v>
      </c>
      <c r="E3308" s="2" t="s">
        <v>310</v>
      </c>
      <c r="F3308" s="7">
        <v>2914</v>
      </c>
      <c r="H3308" s="2" t="s">
        <v>1861</v>
      </c>
      <c r="J3308" s="8">
        <v>31000000</v>
      </c>
    </row>
    <row r="3309" spans="1:11" x14ac:dyDescent="0.2">
      <c r="A3309" s="2" t="s">
        <v>281</v>
      </c>
      <c r="B3309" s="2" t="s">
        <v>137</v>
      </c>
      <c r="F3309" s="7">
        <v>1959</v>
      </c>
      <c r="H3309" s="2" t="s">
        <v>1861</v>
      </c>
      <c r="K3309" s="8">
        <v>31000000</v>
      </c>
    </row>
    <row r="3310" spans="1:11" x14ac:dyDescent="0.2">
      <c r="A3310" s="5" t="s">
        <v>392</v>
      </c>
      <c r="J3310" s="8">
        <v>31000000</v>
      </c>
      <c r="K3310" s="8">
        <v>31000000</v>
      </c>
    </row>
    <row r="3313" spans="1:11" x14ac:dyDescent="0.2">
      <c r="A3313" s="5" t="s">
        <v>393</v>
      </c>
      <c r="D3313" s="4" t="s">
        <v>308</v>
      </c>
      <c r="E3313" s="5" t="s">
        <v>2256</v>
      </c>
    </row>
    <row r="3314" spans="1:11" x14ac:dyDescent="0.2">
      <c r="A3314" s="1" t="s">
        <v>107</v>
      </c>
      <c r="B3314" s="1" t="s">
        <v>108</v>
      </c>
      <c r="D3314" s="278" t="s">
        <v>277</v>
      </c>
      <c r="E3314" s="1" t="s">
        <v>84</v>
      </c>
      <c r="F3314" s="268" t="s">
        <v>278</v>
      </c>
      <c r="G3314" s="1" t="s">
        <v>201</v>
      </c>
      <c r="H3314" s="1" t="s">
        <v>267</v>
      </c>
      <c r="J3314" s="268" t="s">
        <v>279</v>
      </c>
      <c r="K3314" s="268" t="s">
        <v>280</v>
      </c>
    </row>
    <row r="3317" spans="1:11" x14ac:dyDescent="0.2">
      <c r="A3317" s="2" t="s">
        <v>35</v>
      </c>
      <c r="B3317" s="2" t="s">
        <v>36</v>
      </c>
      <c r="E3317" s="2" t="s">
        <v>310</v>
      </c>
      <c r="F3317" s="7">
        <v>18872571</v>
      </c>
      <c r="H3317" s="2" t="s">
        <v>1862</v>
      </c>
      <c r="J3317" s="8">
        <v>664065</v>
      </c>
    </row>
    <row r="3318" spans="1:11" x14ac:dyDescent="0.2">
      <c r="A3318" s="2" t="s">
        <v>281</v>
      </c>
      <c r="B3318" s="2" t="s">
        <v>137</v>
      </c>
      <c r="F3318" s="7">
        <v>1960</v>
      </c>
      <c r="H3318" s="2" t="s">
        <v>1862</v>
      </c>
      <c r="K3318" s="8">
        <v>664065</v>
      </c>
    </row>
    <row r="3319" spans="1:11" x14ac:dyDescent="0.2">
      <c r="A3319" s="5" t="s">
        <v>395</v>
      </c>
      <c r="J3319" s="8">
        <v>664065</v>
      </c>
      <c r="K3319" s="8">
        <v>664065</v>
      </c>
    </row>
    <row r="3322" spans="1:11" x14ac:dyDescent="0.2">
      <c r="A3322" s="5" t="s">
        <v>396</v>
      </c>
      <c r="D3322" s="4" t="s">
        <v>308</v>
      </c>
      <c r="E3322" s="5" t="s">
        <v>2256</v>
      </c>
    </row>
    <row r="3323" spans="1:11" x14ac:dyDescent="0.2">
      <c r="A3323" s="1" t="s">
        <v>107</v>
      </c>
      <c r="B3323" s="1" t="s">
        <v>108</v>
      </c>
      <c r="D3323" s="278" t="s">
        <v>277</v>
      </c>
      <c r="E3323" s="1" t="s">
        <v>84</v>
      </c>
      <c r="F3323" s="268" t="s">
        <v>278</v>
      </c>
      <c r="G3323" s="1" t="s">
        <v>201</v>
      </c>
      <c r="H3323" s="1" t="s">
        <v>267</v>
      </c>
      <c r="J3323" s="268" t="s">
        <v>279</v>
      </c>
      <c r="K3323" s="268" t="s">
        <v>280</v>
      </c>
    </row>
    <row r="3326" spans="1:11" x14ac:dyDescent="0.2">
      <c r="A3326" s="2" t="s">
        <v>35</v>
      </c>
      <c r="B3326" s="2" t="s">
        <v>36</v>
      </c>
      <c r="E3326" s="2" t="s">
        <v>310</v>
      </c>
      <c r="F3326" s="7">
        <v>18872572</v>
      </c>
      <c r="H3326" s="2" t="s">
        <v>1863</v>
      </c>
      <c r="J3326" s="8">
        <v>89493</v>
      </c>
    </row>
    <row r="3327" spans="1:11" x14ac:dyDescent="0.2">
      <c r="A3327" s="2" t="s">
        <v>281</v>
      </c>
      <c r="B3327" s="2" t="s">
        <v>137</v>
      </c>
      <c r="F3327" s="7">
        <v>1961</v>
      </c>
      <c r="H3327" s="2" t="s">
        <v>1863</v>
      </c>
      <c r="K3327" s="8">
        <v>89493</v>
      </c>
    </row>
    <row r="3328" spans="1:11" x14ac:dyDescent="0.2">
      <c r="A3328" s="5" t="s">
        <v>398</v>
      </c>
      <c r="J3328" s="8">
        <v>89493</v>
      </c>
      <c r="K3328" s="8">
        <v>89493</v>
      </c>
    </row>
    <row r="3331" spans="1:11" x14ac:dyDescent="0.2">
      <c r="A3331" s="5" t="s">
        <v>399</v>
      </c>
      <c r="D3331" s="4" t="s">
        <v>308</v>
      </c>
      <c r="E3331" s="5" t="s">
        <v>2256</v>
      </c>
    </row>
    <row r="3332" spans="1:11" x14ac:dyDescent="0.2">
      <c r="A3332" s="1" t="s">
        <v>107</v>
      </c>
      <c r="B3332" s="1" t="s">
        <v>108</v>
      </c>
      <c r="D3332" s="278" t="s">
        <v>277</v>
      </c>
      <c r="E3332" s="1" t="s">
        <v>84</v>
      </c>
      <c r="F3332" s="268" t="s">
        <v>278</v>
      </c>
      <c r="G3332" s="1" t="s">
        <v>201</v>
      </c>
      <c r="H3332" s="1" t="s">
        <v>267</v>
      </c>
      <c r="J3332" s="268" t="s">
        <v>279</v>
      </c>
      <c r="K3332" s="268" t="s">
        <v>280</v>
      </c>
    </row>
    <row r="3335" spans="1:11" x14ac:dyDescent="0.2">
      <c r="A3335" s="2" t="s">
        <v>35</v>
      </c>
      <c r="B3335" s="2" t="s">
        <v>36</v>
      </c>
      <c r="E3335" s="2" t="s">
        <v>310</v>
      </c>
      <c r="F3335" s="7">
        <v>1500</v>
      </c>
      <c r="H3335" s="2" t="s">
        <v>1864</v>
      </c>
      <c r="J3335" s="8">
        <v>242550</v>
      </c>
    </row>
    <row r="3336" spans="1:11" x14ac:dyDescent="0.2">
      <c r="A3336" s="2" t="s">
        <v>15</v>
      </c>
      <c r="B3336" s="2" t="s">
        <v>16</v>
      </c>
      <c r="E3336" s="2" t="s">
        <v>320</v>
      </c>
      <c r="F3336" s="7">
        <v>1962</v>
      </c>
      <c r="H3336" s="2" t="s">
        <v>1864</v>
      </c>
      <c r="K3336" s="8">
        <v>242550</v>
      </c>
    </row>
    <row r="3337" spans="1:11" x14ac:dyDescent="0.2">
      <c r="A3337" s="2" t="s">
        <v>15</v>
      </c>
      <c r="B3337" s="2" t="s">
        <v>16</v>
      </c>
      <c r="E3337" s="2" t="s">
        <v>320</v>
      </c>
      <c r="F3337" s="7">
        <v>1962</v>
      </c>
      <c r="H3337" s="2" t="s">
        <v>1864</v>
      </c>
      <c r="J3337" s="8">
        <v>242550</v>
      </c>
    </row>
    <row r="3338" spans="1:11" x14ac:dyDescent="0.2">
      <c r="A3338" s="2" t="s">
        <v>281</v>
      </c>
      <c r="B3338" s="2" t="s">
        <v>137</v>
      </c>
      <c r="F3338" s="7">
        <v>1962</v>
      </c>
      <c r="H3338" s="2" t="s">
        <v>1864</v>
      </c>
      <c r="K3338" s="8">
        <v>242550</v>
      </c>
    </row>
    <row r="3339" spans="1:11" x14ac:dyDescent="0.2">
      <c r="A3339" s="5" t="s">
        <v>400</v>
      </c>
      <c r="J3339" s="8">
        <v>485100</v>
      </c>
      <c r="K3339" s="8">
        <v>485100</v>
      </c>
    </row>
    <row r="3342" spans="1:11" x14ac:dyDescent="0.2">
      <c r="A3342" s="5" t="s">
        <v>401</v>
      </c>
      <c r="D3342" s="4" t="s">
        <v>308</v>
      </c>
      <c r="E3342" s="5" t="s">
        <v>2256</v>
      </c>
    </row>
    <row r="3343" spans="1:11" x14ac:dyDescent="0.2">
      <c r="A3343" s="1" t="s">
        <v>107</v>
      </c>
      <c r="B3343" s="1" t="s">
        <v>108</v>
      </c>
      <c r="D3343" s="278" t="s">
        <v>277</v>
      </c>
      <c r="E3343" s="1" t="s">
        <v>84</v>
      </c>
      <c r="F3343" s="268" t="s">
        <v>278</v>
      </c>
      <c r="G3343" s="1" t="s">
        <v>201</v>
      </c>
      <c r="H3343" s="1" t="s">
        <v>267</v>
      </c>
      <c r="J3343" s="268" t="s">
        <v>279</v>
      </c>
      <c r="K3343" s="268" t="s">
        <v>280</v>
      </c>
    </row>
    <row r="3346" spans="1:11" x14ac:dyDescent="0.2">
      <c r="A3346" s="2" t="s">
        <v>281</v>
      </c>
      <c r="B3346" s="2" t="s">
        <v>137</v>
      </c>
      <c r="F3346" s="7">
        <v>1715</v>
      </c>
      <c r="H3346" s="2" t="s">
        <v>1865</v>
      </c>
      <c r="J3346" s="8">
        <v>174827</v>
      </c>
    </row>
    <row r="3347" spans="1:11" x14ac:dyDescent="0.2">
      <c r="A3347" s="2" t="s">
        <v>281</v>
      </c>
      <c r="B3347" s="2" t="s">
        <v>137</v>
      </c>
      <c r="F3347" s="7">
        <v>1963</v>
      </c>
      <c r="H3347" s="2" t="s">
        <v>1865</v>
      </c>
      <c r="K3347" s="8">
        <v>174827</v>
      </c>
    </row>
    <row r="3348" spans="1:11" x14ac:dyDescent="0.2">
      <c r="A3348" s="5" t="s">
        <v>405</v>
      </c>
      <c r="J3348" s="8">
        <v>174827</v>
      </c>
      <c r="K3348" s="8">
        <v>174827</v>
      </c>
    </row>
    <row r="3351" spans="1:11" x14ac:dyDescent="0.2">
      <c r="A3351" s="5" t="s">
        <v>367</v>
      </c>
      <c r="D3351" s="4" t="s">
        <v>308</v>
      </c>
      <c r="E3351" s="5" t="s">
        <v>2256</v>
      </c>
    </row>
    <row r="3352" spans="1:11" x14ac:dyDescent="0.2">
      <c r="A3352" s="1" t="s">
        <v>107</v>
      </c>
      <c r="B3352" s="1" t="s">
        <v>108</v>
      </c>
      <c r="D3352" s="278" t="s">
        <v>277</v>
      </c>
      <c r="E3352" s="1" t="s">
        <v>84</v>
      </c>
      <c r="F3352" s="268" t="s">
        <v>278</v>
      </c>
      <c r="G3352" s="1" t="s">
        <v>201</v>
      </c>
      <c r="H3352" s="1" t="s">
        <v>267</v>
      </c>
      <c r="J3352" s="268" t="s">
        <v>279</v>
      </c>
      <c r="K3352" s="268" t="s">
        <v>280</v>
      </c>
    </row>
    <row r="3355" spans="1:11" x14ac:dyDescent="0.2">
      <c r="A3355" s="2" t="s">
        <v>37</v>
      </c>
      <c r="B3355" s="2" t="s">
        <v>38</v>
      </c>
      <c r="E3355" s="2" t="s">
        <v>376</v>
      </c>
      <c r="F3355" s="7">
        <v>197</v>
      </c>
      <c r="H3355" s="2" t="s">
        <v>1866</v>
      </c>
      <c r="J3355" s="8">
        <v>370000</v>
      </c>
    </row>
    <row r="3356" spans="1:11" x14ac:dyDescent="0.2">
      <c r="A3356" s="2" t="s">
        <v>15</v>
      </c>
      <c r="B3356" s="2" t="s">
        <v>16</v>
      </c>
      <c r="E3356" s="2" t="s">
        <v>320</v>
      </c>
      <c r="F3356" s="7">
        <v>1964</v>
      </c>
      <c r="H3356" s="2" t="s">
        <v>1866</v>
      </c>
      <c r="K3356" s="8">
        <v>370000</v>
      </c>
    </row>
    <row r="3357" spans="1:11" x14ac:dyDescent="0.2">
      <c r="A3357" s="2" t="s">
        <v>15</v>
      </c>
      <c r="B3357" s="2" t="s">
        <v>16</v>
      </c>
      <c r="E3357" s="2" t="s">
        <v>320</v>
      </c>
      <c r="F3357" s="7">
        <v>1964</v>
      </c>
      <c r="H3357" s="2" t="s">
        <v>1866</v>
      </c>
      <c r="J3357" s="8">
        <v>370000</v>
      </c>
    </row>
    <row r="3358" spans="1:11" x14ac:dyDescent="0.2">
      <c r="A3358" s="2" t="s">
        <v>281</v>
      </c>
      <c r="B3358" s="2" t="s">
        <v>137</v>
      </c>
      <c r="F3358" s="7">
        <v>1964</v>
      </c>
      <c r="H3358" s="2" t="s">
        <v>1866</v>
      </c>
      <c r="K3358" s="8">
        <v>370000</v>
      </c>
    </row>
    <row r="3359" spans="1:11" x14ac:dyDescent="0.2">
      <c r="A3359" s="5" t="s">
        <v>368</v>
      </c>
      <c r="J3359" s="8">
        <v>740000</v>
      </c>
      <c r="K3359" s="8">
        <v>740000</v>
      </c>
    </row>
    <row r="3362" spans="1:11" x14ac:dyDescent="0.2">
      <c r="A3362" s="5" t="s">
        <v>369</v>
      </c>
      <c r="D3362" s="4" t="s">
        <v>308</v>
      </c>
      <c r="E3362" s="5" t="s">
        <v>2256</v>
      </c>
    </row>
    <row r="3363" spans="1:11" x14ac:dyDescent="0.2">
      <c r="A3363" s="1" t="s">
        <v>107</v>
      </c>
      <c r="B3363" s="1" t="s">
        <v>108</v>
      </c>
      <c r="D3363" s="278" t="s">
        <v>277</v>
      </c>
      <c r="E3363" s="1" t="s">
        <v>84</v>
      </c>
      <c r="F3363" s="268" t="s">
        <v>278</v>
      </c>
      <c r="G3363" s="1" t="s">
        <v>201</v>
      </c>
      <c r="H3363" s="1" t="s">
        <v>267</v>
      </c>
      <c r="J3363" s="268" t="s">
        <v>279</v>
      </c>
      <c r="K3363" s="268" t="s">
        <v>280</v>
      </c>
    </row>
    <row r="3366" spans="1:11" x14ac:dyDescent="0.2">
      <c r="A3366" s="2" t="s">
        <v>37</v>
      </c>
      <c r="B3366" s="2" t="s">
        <v>38</v>
      </c>
      <c r="E3366" s="2" t="s">
        <v>376</v>
      </c>
      <c r="F3366" s="7">
        <v>196</v>
      </c>
      <c r="H3366" s="2" t="s">
        <v>1867</v>
      </c>
      <c r="J3366" s="8">
        <v>688500</v>
      </c>
    </row>
    <row r="3367" spans="1:11" x14ac:dyDescent="0.2">
      <c r="A3367" s="2" t="s">
        <v>15</v>
      </c>
      <c r="B3367" s="2" t="s">
        <v>16</v>
      </c>
      <c r="E3367" s="2" t="s">
        <v>320</v>
      </c>
      <c r="F3367" s="7">
        <v>1965</v>
      </c>
      <c r="H3367" s="2" t="s">
        <v>1867</v>
      </c>
      <c r="K3367" s="8">
        <v>688500</v>
      </c>
    </row>
    <row r="3368" spans="1:11" x14ac:dyDescent="0.2">
      <c r="A3368" s="2" t="s">
        <v>15</v>
      </c>
      <c r="B3368" s="2" t="s">
        <v>16</v>
      </c>
      <c r="E3368" s="2" t="s">
        <v>320</v>
      </c>
      <c r="F3368" s="7">
        <v>1965</v>
      </c>
      <c r="H3368" s="2" t="s">
        <v>1867</v>
      </c>
      <c r="J3368" s="8">
        <v>688500</v>
      </c>
    </row>
    <row r="3369" spans="1:11" x14ac:dyDescent="0.2">
      <c r="A3369" s="2" t="s">
        <v>281</v>
      </c>
      <c r="B3369" s="2" t="s">
        <v>137</v>
      </c>
      <c r="F3369" s="7">
        <v>1965</v>
      </c>
      <c r="H3369" s="2" t="s">
        <v>1867</v>
      </c>
      <c r="K3369" s="8">
        <v>688500</v>
      </c>
    </row>
    <row r="3370" spans="1:11" x14ac:dyDescent="0.2">
      <c r="A3370" s="5" t="s">
        <v>370</v>
      </c>
      <c r="J3370" s="8">
        <v>1377000</v>
      </c>
      <c r="K3370" s="8">
        <v>1377000</v>
      </c>
    </row>
    <row r="3373" spans="1:11" x14ac:dyDescent="0.2">
      <c r="A3373" s="5" t="s">
        <v>371</v>
      </c>
      <c r="D3373" s="4" t="s">
        <v>308</v>
      </c>
      <c r="E3373" s="5" t="s">
        <v>2256</v>
      </c>
    </row>
    <row r="3374" spans="1:11" x14ac:dyDescent="0.2">
      <c r="A3374" s="1" t="s">
        <v>107</v>
      </c>
      <c r="B3374" s="1" t="s">
        <v>108</v>
      </c>
      <c r="D3374" s="278" t="s">
        <v>277</v>
      </c>
      <c r="E3374" s="1" t="s">
        <v>84</v>
      </c>
      <c r="F3374" s="268" t="s">
        <v>278</v>
      </c>
      <c r="G3374" s="1" t="s">
        <v>201</v>
      </c>
      <c r="H3374" s="1" t="s">
        <v>267</v>
      </c>
      <c r="J3374" s="268" t="s">
        <v>279</v>
      </c>
      <c r="K3374" s="268" t="s">
        <v>280</v>
      </c>
    </row>
    <row r="3377" spans="1:11" x14ac:dyDescent="0.2">
      <c r="A3377" s="2" t="s">
        <v>35</v>
      </c>
      <c r="B3377" s="2" t="s">
        <v>36</v>
      </c>
      <c r="E3377" s="2" t="s">
        <v>310</v>
      </c>
      <c r="F3377" s="7">
        <v>1502</v>
      </c>
      <c r="H3377" s="2" t="s">
        <v>1868</v>
      </c>
      <c r="J3377" s="8">
        <v>123534</v>
      </c>
    </row>
    <row r="3378" spans="1:11" x14ac:dyDescent="0.2">
      <c r="A3378" s="2" t="s">
        <v>281</v>
      </c>
      <c r="B3378" s="2" t="s">
        <v>137</v>
      </c>
      <c r="F3378" s="7">
        <v>1969</v>
      </c>
      <c r="H3378" s="2" t="s">
        <v>1868</v>
      </c>
      <c r="K3378" s="8">
        <v>123534</v>
      </c>
    </row>
    <row r="3379" spans="1:11" x14ac:dyDescent="0.2">
      <c r="A3379" s="5" t="s">
        <v>372</v>
      </c>
      <c r="J3379" s="8">
        <v>123534</v>
      </c>
      <c r="K3379" s="8">
        <v>123534</v>
      </c>
    </row>
    <row r="3382" spans="1:11" x14ac:dyDescent="0.2">
      <c r="A3382" s="5" t="s">
        <v>373</v>
      </c>
      <c r="D3382" s="4" t="s">
        <v>308</v>
      </c>
      <c r="E3382" s="5" t="s">
        <v>2256</v>
      </c>
    </row>
    <row r="3383" spans="1:11" x14ac:dyDescent="0.2">
      <c r="A3383" s="1" t="s">
        <v>107</v>
      </c>
      <c r="B3383" s="1" t="s">
        <v>108</v>
      </c>
      <c r="D3383" s="278" t="s">
        <v>277</v>
      </c>
      <c r="E3383" s="1" t="s">
        <v>84</v>
      </c>
      <c r="F3383" s="268" t="s">
        <v>278</v>
      </c>
      <c r="G3383" s="1" t="s">
        <v>201</v>
      </c>
      <c r="H3383" s="1" t="s">
        <v>267</v>
      </c>
      <c r="J3383" s="268" t="s">
        <v>279</v>
      </c>
      <c r="K3383" s="268" t="s">
        <v>280</v>
      </c>
    </row>
    <row r="3386" spans="1:11" x14ac:dyDescent="0.2">
      <c r="A3386" s="2" t="s">
        <v>35</v>
      </c>
      <c r="B3386" s="2" t="s">
        <v>36</v>
      </c>
      <c r="E3386" s="2" t="s">
        <v>310</v>
      </c>
      <c r="F3386" s="7">
        <v>1498</v>
      </c>
      <c r="H3386" s="2" t="s">
        <v>1869</v>
      </c>
      <c r="J3386" s="8">
        <v>2056796</v>
      </c>
    </row>
    <row r="3387" spans="1:11" x14ac:dyDescent="0.2">
      <c r="A3387" s="2" t="s">
        <v>281</v>
      </c>
      <c r="B3387" s="2" t="s">
        <v>137</v>
      </c>
      <c r="F3387" s="7">
        <v>1970</v>
      </c>
      <c r="H3387" s="2" t="s">
        <v>1869</v>
      </c>
      <c r="K3387" s="8">
        <v>2056796</v>
      </c>
    </row>
    <row r="3388" spans="1:11" x14ac:dyDescent="0.2">
      <c r="A3388" s="5" t="s">
        <v>374</v>
      </c>
      <c r="J3388" s="8">
        <v>2056796</v>
      </c>
      <c r="K3388" s="8">
        <v>2056796</v>
      </c>
    </row>
    <row r="3391" spans="1:11" x14ac:dyDescent="0.2">
      <c r="A3391" s="5" t="s">
        <v>375</v>
      </c>
      <c r="D3391" s="4" t="s">
        <v>308</v>
      </c>
      <c r="E3391" s="5" t="s">
        <v>2256</v>
      </c>
    </row>
    <row r="3392" spans="1:11" x14ac:dyDescent="0.2">
      <c r="A3392" s="1" t="s">
        <v>107</v>
      </c>
      <c r="B3392" s="1" t="s">
        <v>108</v>
      </c>
      <c r="D3392" s="278" t="s">
        <v>277</v>
      </c>
      <c r="E3392" s="1" t="s">
        <v>84</v>
      </c>
      <c r="F3392" s="268" t="s">
        <v>278</v>
      </c>
      <c r="G3392" s="1" t="s">
        <v>201</v>
      </c>
      <c r="H3392" s="1" t="s">
        <v>267</v>
      </c>
      <c r="J3392" s="268" t="s">
        <v>279</v>
      </c>
      <c r="K3392" s="268" t="s">
        <v>280</v>
      </c>
    </row>
    <row r="3395" spans="1:11" x14ac:dyDescent="0.2">
      <c r="A3395" s="2" t="s">
        <v>35</v>
      </c>
      <c r="B3395" s="2" t="s">
        <v>36</v>
      </c>
      <c r="E3395" s="2" t="s">
        <v>310</v>
      </c>
      <c r="F3395" s="7">
        <v>1494</v>
      </c>
      <c r="H3395" s="2" t="s">
        <v>1870</v>
      </c>
      <c r="J3395" s="8">
        <v>232050</v>
      </c>
    </row>
    <row r="3396" spans="1:11" x14ac:dyDescent="0.2">
      <c r="A3396" s="2" t="s">
        <v>281</v>
      </c>
      <c r="B3396" s="2" t="s">
        <v>137</v>
      </c>
      <c r="F3396" s="7">
        <v>1971</v>
      </c>
      <c r="H3396" s="2" t="s">
        <v>1870</v>
      </c>
      <c r="K3396" s="8">
        <v>232050</v>
      </c>
    </row>
    <row r="3397" spans="1:11" x14ac:dyDescent="0.2">
      <c r="A3397" s="5" t="s">
        <v>377</v>
      </c>
      <c r="J3397" s="8">
        <v>232050</v>
      </c>
      <c r="K3397" s="8">
        <v>232050</v>
      </c>
    </row>
    <row r="3400" spans="1:11" x14ac:dyDescent="0.2">
      <c r="A3400" s="5" t="s">
        <v>378</v>
      </c>
      <c r="D3400" s="4" t="s">
        <v>308</v>
      </c>
      <c r="E3400" s="5" t="s">
        <v>2256</v>
      </c>
    </row>
    <row r="3401" spans="1:11" x14ac:dyDescent="0.2">
      <c r="A3401" s="1" t="s">
        <v>107</v>
      </c>
      <c r="B3401" s="1" t="s">
        <v>108</v>
      </c>
      <c r="D3401" s="278" t="s">
        <v>277</v>
      </c>
      <c r="E3401" s="1" t="s">
        <v>84</v>
      </c>
      <c r="F3401" s="268" t="s">
        <v>278</v>
      </c>
      <c r="G3401" s="1" t="s">
        <v>201</v>
      </c>
      <c r="H3401" s="1" t="s">
        <v>267</v>
      </c>
      <c r="J3401" s="268" t="s">
        <v>279</v>
      </c>
      <c r="K3401" s="268" t="s">
        <v>280</v>
      </c>
    </row>
    <row r="3404" spans="1:11" x14ac:dyDescent="0.2">
      <c r="A3404" s="2" t="s">
        <v>35</v>
      </c>
      <c r="B3404" s="2" t="s">
        <v>36</v>
      </c>
      <c r="E3404" s="2" t="s">
        <v>310</v>
      </c>
      <c r="F3404" s="7">
        <v>848</v>
      </c>
      <c r="H3404" s="2" t="s">
        <v>1871</v>
      </c>
      <c r="J3404" s="8">
        <v>1717760</v>
      </c>
    </row>
    <row r="3405" spans="1:11" x14ac:dyDescent="0.2">
      <c r="A3405" s="2" t="s">
        <v>15</v>
      </c>
      <c r="B3405" s="2" t="s">
        <v>16</v>
      </c>
      <c r="E3405" s="2" t="s">
        <v>320</v>
      </c>
      <c r="F3405" s="7">
        <v>1968</v>
      </c>
      <c r="H3405" s="2" t="s">
        <v>1871</v>
      </c>
      <c r="K3405" s="8">
        <v>1717760</v>
      </c>
    </row>
    <row r="3406" spans="1:11" x14ac:dyDescent="0.2">
      <c r="A3406" s="2" t="s">
        <v>15</v>
      </c>
      <c r="B3406" s="2" t="s">
        <v>16</v>
      </c>
      <c r="E3406" s="2" t="s">
        <v>320</v>
      </c>
      <c r="F3406" s="7">
        <v>1968</v>
      </c>
      <c r="H3406" s="2" t="s">
        <v>1871</v>
      </c>
      <c r="J3406" s="8">
        <v>1717760</v>
      </c>
    </row>
    <row r="3407" spans="1:11" x14ac:dyDescent="0.2">
      <c r="A3407" s="2" t="s">
        <v>281</v>
      </c>
      <c r="B3407" s="2" t="s">
        <v>137</v>
      </c>
      <c r="F3407" s="7">
        <v>1968</v>
      </c>
      <c r="H3407" s="2" t="s">
        <v>1871</v>
      </c>
      <c r="K3407" s="8">
        <v>1717760</v>
      </c>
    </row>
    <row r="3408" spans="1:11" x14ac:dyDescent="0.2">
      <c r="A3408" s="5" t="s">
        <v>379</v>
      </c>
      <c r="J3408" s="8">
        <v>3435520</v>
      </c>
      <c r="K3408" s="8">
        <v>3435520</v>
      </c>
    </row>
    <row r="3411" spans="1:11" x14ac:dyDescent="0.2">
      <c r="A3411" s="5" t="s">
        <v>515</v>
      </c>
      <c r="D3411" s="4" t="s">
        <v>308</v>
      </c>
      <c r="E3411" s="5" t="s">
        <v>2256</v>
      </c>
    </row>
    <row r="3412" spans="1:11" x14ac:dyDescent="0.2">
      <c r="A3412" s="1" t="s">
        <v>107</v>
      </c>
      <c r="B3412" s="1" t="s">
        <v>108</v>
      </c>
      <c r="D3412" s="278" t="s">
        <v>277</v>
      </c>
      <c r="E3412" s="1" t="s">
        <v>84</v>
      </c>
      <c r="F3412" s="268" t="s">
        <v>278</v>
      </c>
      <c r="G3412" s="1" t="s">
        <v>201</v>
      </c>
      <c r="H3412" s="1" t="s">
        <v>267</v>
      </c>
      <c r="J3412" s="268" t="s">
        <v>279</v>
      </c>
      <c r="K3412" s="268" t="s">
        <v>280</v>
      </c>
    </row>
    <row r="3415" spans="1:11" x14ac:dyDescent="0.2">
      <c r="A3415" s="2" t="s">
        <v>35</v>
      </c>
      <c r="B3415" s="2" t="s">
        <v>36</v>
      </c>
      <c r="E3415" s="2" t="s">
        <v>310</v>
      </c>
      <c r="F3415" s="7">
        <v>27819384</v>
      </c>
      <c r="H3415" s="2" t="s">
        <v>1817</v>
      </c>
      <c r="J3415" s="8">
        <v>5616</v>
      </c>
    </row>
    <row r="3416" spans="1:11" x14ac:dyDescent="0.2">
      <c r="A3416" s="2" t="s">
        <v>11</v>
      </c>
      <c r="B3416" s="2" t="s">
        <v>12</v>
      </c>
      <c r="H3416" s="2" t="s">
        <v>1817</v>
      </c>
      <c r="K3416" s="8">
        <v>4719</v>
      </c>
    </row>
    <row r="3417" spans="1:11" x14ac:dyDescent="0.2">
      <c r="A3417" s="2" t="s">
        <v>11</v>
      </c>
      <c r="B3417" s="2" t="s">
        <v>12</v>
      </c>
      <c r="H3417" s="2" t="s">
        <v>1817</v>
      </c>
      <c r="K3417" s="8">
        <v>897</v>
      </c>
    </row>
    <row r="3418" spans="1:11" x14ac:dyDescent="0.2">
      <c r="A3418" s="5" t="s">
        <v>516</v>
      </c>
      <c r="J3418" s="8">
        <v>5616</v>
      </c>
      <c r="K3418" s="8">
        <v>5616</v>
      </c>
    </row>
    <row r="3421" spans="1:11" x14ac:dyDescent="0.2">
      <c r="A3421" s="5" t="s">
        <v>380</v>
      </c>
      <c r="D3421" s="4" t="s">
        <v>308</v>
      </c>
      <c r="E3421" s="5" t="s">
        <v>347</v>
      </c>
    </row>
    <row r="3422" spans="1:11" x14ac:dyDescent="0.2">
      <c r="A3422" s="1" t="s">
        <v>107</v>
      </c>
      <c r="B3422" s="1" t="s">
        <v>108</v>
      </c>
      <c r="D3422" s="278" t="s">
        <v>277</v>
      </c>
      <c r="E3422" s="1" t="s">
        <v>84</v>
      </c>
      <c r="F3422" s="268" t="s">
        <v>278</v>
      </c>
      <c r="G3422" s="1" t="s">
        <v>201</v>
      </c>
      <c r="H3422" s="1" t="s">
        <v>267</v>
      </c>
      <c r="J3422" s="268" t="s">
        <v>279</v>
      </c>
      <c r="K3422" s="268" t="s">
        <v>280</v>
      </c>
    </row>
    <row r="3425" spans="1:11" x14ac:dyDescent="0.2">
      <c r="A3425" s="2" t="s">
        <v>35</v>
      </c>
      <c r="B3425" s="2" t="s">
        <v>36</v>
      </c>
      <c r="E3425" s="2" t="s">
        <v>310</v>
      </c>
      <c r="F3425" s="7">
        <v>41342347</v>
      </c>
      <c r="H3425" s="2" t="s">
        <v>1872</v>
      </c>
      <c r="J3425" s="8">
        <v>271152</v>
      </c>
    </row>
    <row r="3426" spans="1:11" x14ac:dyDescent="0.2">
      <c r="A3426" s="2" t="s">
        <v>281</v>
      </c>
      <c r="B3426" s="2" t="s">
        <v>137</v>
      </c>
      <c r="F3426" s="7">
        <v>1973</v>
      </c>
      <c r="H3426" s="2" t="s">
        <v>1872</v>
      </c>
      <c r="K3426" s="8">
        <v>271152</v>
      </c>
    </row>
    <row r="3427" spans="1:11" x14ac:dyDescent="0.2">
      <c r="A3427" s="5" t="s">
        <v>381</v>
      </c>
      <c r="J3427" s="8">
        <v>271152</v>
      </c>
      <c r="K3427" s="8">
        <v>271152</v>
      </c>
    </row>
    <row r="3430" spans="1:11" x14ac:dyDescent="0.2">
      <c r="A3430" s="5" t="s">
        <v>382</v>
      </c>
      <c r="D3430" s="4" t="s">
        <v>308</v>
      </c>
      <c r="E3430" s="5" t="s">
        <v>347</v>
      </c>
    </row>
    <row r="3431" spans="1:11" x14ac:dyDescent="0.2">
      <c r="A3431" s="1" t="s">
        <v>107</v>
      </c>
      <c r="B3431" s="1" t="s">
        <v>108</v>
      </c>
      <c r="D3431" s="278" t="s">
        <v>277</v>
      </c>
      <c r="E3431" s="1" t="s">
        <v>84</v>
      </c>
      <c r="F3431" s="268" t="s">
        <v>278</v>
      </c>
      <c r="G3431" s="1" t="s">
        <v>201</v>
      </c>
      <c r="H3431" s="1" t="s">
        <v>267</v>
      </c>
      <c r="J3431" s="268" t="s">
        <v>279</v>
      </c>
      <c r="K3431" s="268" t="s">
        <v>280</v>
      </c>
    </row>
    <row r="3434" spans="1:11" x14ac:dyDescent="0.2">
      <c r="A3434" s="2" t="s">
        <v>35</v>
      </c>
      <c r="B3434" s="2" t="s">
        <v>36</v>
      </c>
      <c r="E3434" s="2" t="s">
        <v>310</v>
      </c>
      <c r="F3434" s="7">
        <v>242</v>
      </c>
      <c r="H3434" s="2" t="s">
        <v>1873</v>
      </c>
      <c r="J3434" s="8">
        <v>833000</v>
      </c>
    </row>
    <row r="3435" spans="1:11" x14ac:dyDescent="0.2">
      <c r="A3435" s="2" t="s">
        <v>281</v>
      </c>
      <c r="B3435" s="2" t="s">
        <v>137</v>
      </c>
      <c r="F3435" s="7">
        <v>1974</v>
      </c>
      <c r="H3435" s="2" t="s">
        <v>1873</v>
      </c>
      <c r="K3435" s="8">
        <v>833000</v>
      </c>
    </row>
    <row r="3436" spans="1:11" x14ac:dyDescent="0.2">
      <c r="A3436" s="5" t="s">
        <v>383</v>
      </c>
      <c r="J3436" s="8">
        <v>833000</v>
      </c>
      <c r="K3436" s="8">
        <v>833000</v>
      </c>
    </row>
    <row r="3439" spans="1:11" x14ac:dyDescent="0.2">
      <c r="A3439" s="5" t="s">
        <v>406</v>
      </c>
      <c r="D3439" s="4" t="s">
        <v>308</v>
      </c>
      <c r="E3439" s="5" t="s">
        <v>347</v>
      </c>
    </row>
    <row r="3440" spans="1:11" x14ac:dyDescent="0.2">
      <c r="A3440" s="1" t="s">
        <v>107</v>
      </c>
      <c r="B3440" s="1" t="s">
        <v>108</v>
      </c>
      <c r="D3440" s="278" t="s">
        <v>277</v>
      </c>
      <c r="E3440" s="1" t="s">
        <v>84</v>
      </c>
      <c r="F3440" s="268" t="s">
        <v>278</v>
      </c>
      <c r="G3440" s="1" t="s">
        <v>201</v>
      </c>
      <c r="H3440" s="1" t="s">
        <v>267</v>
      </c>
      <c r="J3440" s="268" t="s">
        <v>279</v>
      </c>
      <c r="K3440" s="268" t="s">
        <v>280</v>
      </c>
    </row>
    <row r="3443" spans="1:11" x14ac:dyDescent="0.2">
      <c r="A3443" s="2" t="s">
        <v>35</v>
      </c>
      <c r="B3443" s="2" t="s">
        <v>36</v>
      </c>
      <c r="E3443" s="2" t="s">
        <v>310</v>
      </c>
      <c r="F3443" s="7">
        <v>41382176</v>
      </c>
      <c r="H3443" s="2" t="s">
        <v>1874</v>
      </c>
      <c r="J3443" s="8">
        <v>13987</v>
      </c>
    </row>
    <row r="3444" spans="1:11" x14ac:dyDescent="0.2">
      <c r="A3444" s="2" t="s">
        <v>281</v>
      </c>
      <c r="B3444" s="2" t="s">
        <v>137</v>
      </c>
      <c r="F3444" s="7">
        <v>1975</v>
      </c>
      <c r="H3444" s="2" t="s">
        <v>1874</v>
      </c>
      <c r="K3444" s="8">
        <v>13987</v>
      </c>
    </row>
    <row r="3445" spans="1:11" x14ac:dyDescent="0.2">
      <c r="A3445" s="5" t="s">
        <v>407</v>
      </c>
      <c r="J3445" s="8">
        <v>13987</v>
      </c>
      <c r="K3445" s="8">
        <v>13987</v>
      </c>
    </row>
    <row r="3448" spans="1:11" x14ac:dyDescent="0.2">
      <c r="A3448" s="5" t="s">
        <v>408</v>
      </c>
      <c r="D3448" s="4" t="s">
        <v>308</v>
      </c>
      <c r="E3448" s="5" t="s">
        <v>347</v>
      </c>
    </row>
    <row r="3449" spans="1:11" x14ac:dyDescent="0.2">
      <c r="A3449" s="1" t="s">
        <v>107</v>
      </c>
      <c r="B3449" s="1" t="s">
        <v>108</v>
      </c>
      <c r="D3449" s="278" t="s">
        <v>277</v>
      </c>
      <c r="E3449" s="1" t="s">
        <v>84</v>
      </c>
      <c r="F3449" s="268" t="s">
        <v>278</v>
      </c>
      <c r="G3449" s="1" t="s">
        <v>201</v>
      </c>
      <c r="H3449" s="1" t="s">
        <v>267</v>
      </c>
      <c r="J3449" s="268" t="s">
        <v>279</v>
      </c>
      <c r="K3449" s="268" t="s">
        <v>280</v>
      </c>
    </row>
    <row r="3452" spans="1:11" x14ac:dyDescent="0.2">
      <c r="A3452" s="2" t="s">
        <v>35</v>
      </c>
      <c r="B3452" s="2" t="s">
        <v>36</v>
      </c>
      <c r="E3452" s="2" t="s">
        <v>310</v>
      </c>
      <c r="F3452" s="7">
        <v>41382173</v>
      </c>
      <c r="H3452" s="2" t="s">
        <v>1875</v>
      </c>
      <c r="J3452" s="8">
        <v>13987</v>
      </c>
    </row>
    <row r="3453" spans="1:11" x14ac:dyDescent="0.2">
      <c r="A3453" s="2" t="s">
        <v>281</v>
      </c>
      <c r="B3453" s="2" t="s">
        <v>137</v>
      </c>
      <c r="F3453" s="7">
        <v>1976</v>
      </c>
      <c r="H3453" s="2" t="s">
        <v>1875</v>
      </c>
      <c r="K3453" s="8">
        <v>13987</v>
      </c>
    </row>
    <row r="3454" spans="1:11" x14ac:dyDescent="0.2">
      <c r="A3454" s="5" t="s">
        <v>409</v>
      </c>
      <c r="J3454" s="8">
        <v>13987</v>
      </c>
      <c r="K3454" s="8">
        <v>13987</v>
      </c>
    </row>
    <row r="3457" spans="1:11" x14ac:dyDescent="0.2">
      <c r="A3457" s="5" t="s">
        <v>410</v>
      </c>
      <c r="D3457" s="4" t="s">
        <v>308</v>
      </c>
      <c r="E3457" s="5" t="s">
        <v>347</v>
      </c>
    </row>
    <row r="3458" spans="1:11" x14ac:dyDescent="0.2">
      <c r="A3458" s="1" t="s">
        <v>107</v>
      </c>
      <c r="B3458" s="1" t="s">
        <v>108</v>
      </c>
      <c r="D3458" s="278" t="s">
        <v>277</v>
      </c>
      <c r="E3458" s="1" t="s">
        <v>84</v>
      </c>
      <c r="F3458" s="268" t="s">
        <v>278</v>
      </c>
      <c r="G3458" s="1" t="s">
        <v>201</v>
      </c>
      <c r="H3458" s="1" t="s">
        <v>267</v>
      </c>
      <c r="J3458" s="268" t="s">
        <v>279</v>
      </c>
      <c r="K3458" s="268" t="s">
        <v>280</v>
      </c>
    </row>
    <row r="3461" spans="1:11" x14ac:dyDescent="0.2">
      <c r="A3461" s="2" t="s">
        <v>35</v>
      </c>
      <c r="B3461" s="2" t="s">
        <v>36</v>
      </c>
      <c r="E3461" s="2" t="s">
        <v>310</v>
      </c>
      <c r="F3461" s="7">
        <v>41382174</v>
      </c>
      <c r="H3461" s="2" t="s">
        <v>1876</v>
      </c>
      <c r="J3461" s="8">
        <v>13987</v>
      </c>
    </row>
    <row r="3462" spans="1:11" x14ac:dyDescent="0.2">
      <c r="A3462" s="2" t="s">
        <v>281</v>
      </c>
      <c r="B3462" s="2" t="s">
        <v>137</v>
      </c>
      <c r="F3462" s="7">
        <v>1978</v>
      </c>
      <c r="H3462" s="2" t="s">
        <v>1876</v>
      </c>
      <c r="K3462" s="8">
        <v>13987</v>
      </c>
    </row>
    <row r="3463" spans="1:11" x14ac:dyDescent="0.2">
      <c r="A3463" s="5" t="s">
        <v>411</v>
      </c>
      <c r="J3463" s="8">
        <v>13987</v>
      </c>
      <c r="K3463" s="8">
        <v>13987</v>
      </c>
    </row>
    <row r="3466" spans="1:11" x14ac:dyDescent="0.2">
      <c r="A3466" s="5" t="s">
        <v>412</v>
      </c>
      <c r="D3466" s="4" t="s">
        <v>308</v>
      </c>
      <c r="E3466" s="5" t="s">
        <v>2257</v>
      </c>
    </row>
    <row r="3467" spans="1:11" x14ac:dyDescent="0.2">
      <c r="A3467" s="1" t="s">
        <v>107</v>
      </c>
      <c r="B3467" s="1" t="s">
        <v>108</v>
      </c>
      <c r="D3467" s="278" t="s">
        <v>277</v>
      </c>
      <c r="E3467" s="1" t="s">
        <v>84</v>
      </c>
      <c r="F3467" s="268" t="s">
        <v>278</v>
      </c>
      <c r="G3467" s="1" t="s">
        <v>201</v>
      </c>
      <c r="H3467" s="1" t="s">
        <v>267</v>
      </c>
      <c r="J3467" s="268" t="s">
        <v>279</v>
      </c>
      <c r="K3467" s="268" t="s">
        <v>280</v>
      </c>
    </row>
    <row r="3470" spans="1:11" x14ac:dyDescent="0.2">
      <c r="A3470" s="2" t="s">
        <v>35</v>
      </c>
      <c r="B3470" s="2" t="s">
        <v>36</v>
      </c>
      <c r="E3470" s="2" t="s">
        <v>310</v>
      </c>
      <c r="F3470" s="7">
        <v>873472</v>
      </c>
      <c r="H3470" s="2" t="s">
        <v>1997</v>
      </c>
      <c r="J3470" s="8">
        <v>1866518</v>
      </c>
    </row>
    <row r="3471" spans="1:11" x14ac:dyDescent="0.2">
      <c r="A3471" s="2" t="s">
        <v>35</v>
      </c>
      <c r="B3471" s="2" t="s">
        <v>36</v>
      </c>
      <c r="E3471" s="2" t="s">
        <v>310</v>
      </c>
      <c r="F3471" s="7">
        <v>873619</v>
      </c>
      <c r="H3471" s="2" t="s">
        <v>1998</v>
      </c>
      <c r="J3471" s="8">
        <v>142471</v>
      </c>
    </row>
    <row r="3472" spans="1:11" x14ac:dyDescent="0.2">
      <c r="A3472" s="2" t="s">
        <v>35</v>
      </c>
      <c r="B3472" s="2" t="s">
        <v>36</v>
      </c>
      <c r="E3472" s="2" t="s">
        <v>310</v>
      </c>
      <c r="F3472" s="7">
        <v>847215</v>
      </c>
      <c r="H3472" s="2" t="s">
        <v>1999</v>
      </c>
      <c r="J3472" s="8">
        <v>254262</v>
      </c>
    </row>
    <row r="3473" spans="1:11" x14ac:dyDescent="0.2">
      <c r="A3473" s="2" t="s">
        <v>35</v>
      </c>
      <c r="B3473" s="2" t="s">
        <v>36</v>
      </c>
      <c r="E3473" s="2" t="s">
        <v>310</v>
      </c>
      <c r="F3473" s="7">
        <v>851535</v>
      </c>
      <c r="H3473" s="2" t="s">
        <v>2000</v>
      </c>
      <c r="J3473" s="8">
        <v>351925</v>
      </c>
    </row>
    <row r="3474" spans="1:11" x14ac:dyDescent="0.2">
      <c r="A3474" s="2" t="s">
        <v>284</v>
      </c>
      <c r="B3474" s="2" t="s">
        <v>117</v>
      </c>
      <c r="E3474" s="2" t="s">
        <v>320</v>
      </c>
      <c r="F3474" s="7">
        <v>1</v>
      </c>
      <c r="H3474" s="2" t="s">
        <v>1145</v>
      </c>
      <c r="K3474" s="8">
        <v>993285</v>
      </c>
    </row>
    <row r="3475" spans="1:11" x14ac:dyDescent="0.2">
      <c r="A3475" s="2" t="s">
        <v>281</v>
      </c>
      <c r="B3475" s="2" t="s">
        <v>137</v>
      </c>
      <c r="F3475" s="7">
        <v>1980</v>
      </c>
      <c r="H3475" s="2" t="s">
        <v>1145</v>
      </c>
      <c r="K3475" s="8">
        <v>1621891</v>
      </c>
    </row>
    <row r="3476" spans="1:11" x14ac:dyDescent="0.2">
      <c r="A3476" s="5" t="s">
        <v>413</v>
      </c>
      <c r="J3476" s="8">
        <v>2615176</v>
      </c>
      <c r="K3476" s="8">
        <v>2615176</v>
      </c>
    </row>
    <row r="3479" spans="1:11" x14ac:dyDescent="0.2">
      <c r="A3479" s="5" t="s">
        <v>414</v>
      </c>
      <c r="D3479" s="4" t="s">
        <v>308</v>
      </c>
      <c r="E3479" s="5" t="s">
        <v>2257</v>
      </c>
    </row>
    <row r="3480" spans="1:11" x14ac:dyDescent="0.2">
      <c r="A3480" s="1" t="s">
        <v>107</v>
      </c>
      <c r="B3480" s="1" t="s">
        <v>108</v>
      </c>
      <c r="D3480" s="278" t="s">
        <v>277</v>
      </c>
      <c r="E3480" s="1" t="s">
        <v>84</v>
      </c>
      <c r="F3480" s="268" t="s">
        <v>278</v>
      </c>
      <c r="G3480" s="1" t="s">
        <v>201</v>
      </c>
      <c r="H3480" s="1" t="s">
        <v>267</v>
      </c>
      <c r="J3480" s="268" t="s">
        <v>279</v>
      </c>
      <c r="K3480" s="268" t="s">
        <v>280</v>
      </c>
    </row>
    <row r="3483" spans="1:11" x14ac:dyDescent="0.2">
      <c r="A3483" s="2" t="s">
        <v>35</v>
      </c>
      <c r="B3483" s="2" t="s">
        <v>36</v>
      </c>
      <c r="E3483" s="2" t="s">
        <v>310</v>
      </c>
      <c r="F3483" s="7">
        <v>10094395</v>
      </c>
      <c r="H3483" s="2" t="s">
        <v>2001</v>
      </c>
      <c r="J3483" s="8">
        <v>1174889</v>
      </c>
    </row>
    <row r="3484" spans="1:11" x14ac:dyDescent="0.2">
      <c r="A3484" s="2" t="s">
        <v>35</v>
      </c>
      <c r="B3484" s="2" t="s">
        <v>36</v>
      </c>
      <c r="E3484" s="2" t="s">
        <v>310</v>
      </c>
      <c r="F3484" s="7">
        <v>10094394</v>
      </c>
      <c r="H3484" s="2" t="s">
        <v>2002</v>
      </c>
      <c r="J3484" s="8">
        <v>2525068</v>
      </c>
    </row>
    <row r="3485" spans="1:11" x14ac:dyDescent="0.2">
      <c r="A3485" s="2" t="s">
        <v>35</v>
      </c>
      <c r="B3485" s="2" t="s">
        <v>36</v>
      </c>
      <c r="E3485" s="2" t="s">
        <v>310</v>
      </c>
      <c r="F3485" s="7">
        <v>10094396</v>
      </c>
      <c r="H3485" s="2" t="s">
        <v>1877</v>
      </c>
      <c r="J3485" s="8">
        <v>44615</v>
      </c>
    </row>
    <row r="3486" spans="1:11" x14ac:dyDescent="0.2">
      <c r="A3486" s="2" t="s">
        <v>281</v>
      </c>
      <c r="B3486" s="2" t="s">
        <v>137</v>
      </c>
      <c r="F3486" s="7">
        <v>1981</v>
      </c>
      <c r="H3486" s="2" t="s">
        <v>1877</v>
      </c>
      <c r="K3486" s="8">
        <v>3774572</v>
      </c>
    </row>
    <row r="3487" spans="1:11" x14ac:dyDescent="0.2">
      <c r="A3487" s="2" t="s">
        <v>284</v>
      </c>
      <c r="B3487" s="2" t="s">
        <v>117</v>
      </c>
      <c r="E3487" s="2" t="s">
        <v>320</v>
      </c>
      <c r="F3487" s="7">
        <v>1</v>
      </c>
      <c r="H3487" s="2" t="s">
        <v>1992</v>
      </c>
      <c r="J3487" s="8">
        <v>30000</v>
      </c>
    </row>
    <row r="3488" spans="1:11" x14ac:dyDescent="0.2">
      <c r="A3488" s="5" t="s">
        <v>415</v>
      </c>
      <c r="J3488" s="8">
        <v>3774572</v>
      </c>
      <c r="K3488" s="8">
        <v>3774572</v>
      </c>
    </row>
    <row r="3491" spans="1:11" x14ac:dyDescent="0.2">
      <c r="A3491" s="5" t="s">
        <v>416</v>
      </c>
      <c r="D3491" s="4" t="s">
        <v>308</v>
      </c>
      <c r="E3491" s="5" t="s">
        <v>2257</v>
      </c>
    </row>
    <row r="3492" spans="1:11" x14ac:dyDescent="0.2">
      <c r="A3492" s="1" t="s">
        <v>107</v>
      </c>
      <c r="B3492" s="1" t="s">
        <v>108</v>
      </c>
      <c r="D3492" s="278" t="s">
        <v>277</v>
      </c>
      <c r="E3492" s="1" t="s">
        <v>84</v>
      </c>
      <c r="F3492" s="268" t="s">
        <v>278</v>
      </c>
      <c r="G3492" s="1" t="s">
        <v>201</v>
      </c>
      <c r="H3492" s="1" t="s">
        <v>267</v>
      </c>
      <c r="J3492" s="268" t="s">
        <v>279</v>
      </c>
      <c r="K3492" s="268" t="s">
        <v>280</v>
      </c>
    </row>
    <row r="3495" spans="1:11" x14ac:dyDescent="0.2">
      <c r="A3495" s="2" t="s">
        <v>35</v>
      </c>
      <c r="B3495" s="2" t="s">
        <v>36</v>
      </c>
      <c r="E3495" s="2" t="s">
        <v>310</v>
      </c>
      <c r="F3495" s="7">
        <v>11064</v>
      </c>
      <c r="H3495" s="2" t="s">
        <v>2003</v>
      </c>
      <c r="J3495" s="8">
        <v>277195</v>
      </c>
    </row>
    <row r="3496" spans="1:11" x14ac:dyDescent="0.2">
      <c r="A3496" s="2" t="s">
        <v>35</v>
      </c>
      <c r="B3496" s="2" t="s">
        <v>36</v>
      </c>
      <c r="E3496" s="2" t="s">
        <v>310</v>
      </c>
      <c r="F3496" s="7">
        <v>11069</v>
      </c>
      <c r="H3496" s="2" t="s">
        <v>2004</v>
      </c>
      <c r="J3496" s="8">
        <v>957800</v>
      </c>
    </row>
    <row r="3497" spans="1:11" x14ac:dyDescent="0.2">
      <c r="A3497" s="2" t="s">
        <v>35</v>
      </c>
      <c r="B3497" s="2" t="s">
        <v>36</v>
      </c>
      <c r="E3497" s="2" t="s">
        <v>310</v>
      </c>
      <c r="F3497" s="7">
        <v>11051</v>
      </c>
      <c r="H3497" s="2" t="s">
        <v>2005</v>
      </c>
      <c r="J3497" s="8">
        <v>296974</v>
      </c>
    </row>
    <row r="3498" spans="1:11" x14ac:dyDescent="0.2">
      <c r="A3498" s="2" t="s">
        <v>35</v>
      </c>
      <c r="B3498" s="2" t="s">
        <v>36</v>
      </c>
      <c r="E3498" s="2" t="s">
        <v>310</v>
      </c>
      <c r="F3498" s="7">
        <v>11048</v>
      </c>
      <c r="H3498" s="2" t="s">
        <v>2006</v>
      </c>
      <c r="J3498" s="8">
        <v>298600</v>
      </c>
    </row>
    <row r="3499" spans="1:11" x14ac:dyDescent="0.2">
      <c r="A3499" s="2" t="s">
        <v>35</v>
      </c>
      <c r="B3499" s="2" t="s">
        <v>36</v>
      </c>
      <c r="E3499" s="2" t="s">
        <v>310</v>
      </c>
      <c r="F3499" s="7">
        <v>11049</v>
      </c>
      <c r="H3499" s="2" t="s">
        <v>2007</v>
      </c>
      <c r="J3499" s="8">
        <v>298600</v>
      </c>
    </row>
    <row r="3500" spans="1:11" x14ac:dyDescent="0.2">
      <c r="A3500" s="2" t="s">
        <v>35</v>
      </c>
      <c r="B3500" s="2" t="s">
        <v>36</v>
      </c>
      <c r="E3500" s="2" t="s">
        <v>310</v>
      </c>
      <c r="F3500" s="7">
        <v>11050</v>
      </c>
      <c r="H3500" s="2" t="s">
        <v>2008</v>
      </c>
      <c r="J3500" s="8">
        <v>291974</v>
      </c>
    </row>
    <row r="3501" spans="1:11" x14ac:dyDescent="0.2">
      <c r="A3501" s="2" t="s">
        <v>35</v>
      </c>
      <c r="B3501" s="2" t="s">
        <v>36</v>
      </c>
      <c r="E3501" s="2" t="s">
        <v>310</v>
      </c>
      <c r="F3501" s="7">
        <v>11091</v>
      </c>
      <c r="H3501" s="2" t="s">
        <v>2009</v>
      </c>
      <c r="J3501" s="8">
        <v>599200</v>
      </c>
    </row>
    <row r="3502" spans="1:11" x14ac:dyDescent="0.2">
      <c r="A3502" s="2" t="s">
        <v>35</v>
      </c>
      <c r="B3502" s="2" t="s">
        <v>36</v>
      </c>
      <c r="E3502" s="2" t="s">
        <v>310</v>
      </c>
      <c r="F3502" s="7">
        <v>11090</v>
      </c>
      <c r="H3502" s="2" t="s">
        <v>2010</v>
      </c>
      <c r="J3502" s="8">
        <v>139800</v>
      </c>
    </row>
    <row r="3503" spans="1:11" x14ac:dyDescent="0.2">
      <c r="A3503" s="2" t="s">
        <v>35</v>
      </c>
      <c r="B3503" s="2" t="s">
        <v>36</v>
      </c>
      <c r="E3503" s="2" t="s">
        <v>310</v>
      </c>
      <c r="F3503" s="7">
        <v>11075</v>
      </c>
      <c r="H3503" s="2" t="s">
        <v>2011</v>
      </c>
      <c r="J3503" s="8">
        <v>65000</v>
      </c>
    </row>
    <row r="3504" spans="1:11" x14ac:dyDescent="0.2">
      <c r="A3504" s="2" t="s">
        <v>281</v>
      </c>
      <c r="B3504" s="2" t="s">
        <v>137</v>
      </c>
      <c r="F3504" s="7">
        <v>1982</v>
      </c>
      <c r="H3504" s="2" t="s">
        <v>1878</v>
      </c>
      <c r="K3504" s="8">
        <v>3225143</v>
      </c>
    </row>
    <row r="3505" spans="1:11" x14ac:dyDescent="0.2">
      <c r="A3505" s="5" t="s">
        <v>417</v>
      </c>
      <c r="J3505" s="8">
        <v>3225143</v>
      </c>
      <c r="K3505" s="8">
        <v>3225143</v>
      </c>
    </row>
    <row r="3508" spans="1:11" x14ac:dyDescent="0.2">
      <c r="A3508" s="5" t="s">
        <v>418</v>
      </c>
      <c r="D3508" s="4" t="s">
        <v>308</v>
      </c>
      <c r="E3508" s="5" t="s">
        <v>2257</v>
      </c>
    </row>
    <row r="3509" spans="1:11" x14ac:dyDescent="0.2">
      <c r="A3509" s="1" t="s">
        <v>107</v>
      </c>
      <c r="B3509" s="1" t="s">
        <v>108</v>
      </c>
      <c r="D3509" s="278" t="s">
        <v>277</v>
      </c>
      <c r="E3509" s="1" t="s">
        <v>84</v>
      </c>
      <c r="F3509" s="268" t="s">
        <v>278</v>
      </c>
      <c r="G3509" s="1" t="s">
        <v>201</v>
      </c>
      <c r="H3509" s="1" t="s">
        <v>267</v>
      </c>
      <c r="J3509" s="268" t="s">
        <v>279</v>
      </c>
      <c r="K3509" s="268" t="s">
        <v>280</v>
      </c>
    </row>
    <row r="3512" spans="1:11" x14ac:dyDescent="0.2">
      <c r="A3512" s="2" t="s">
        <v>35</v>
      </c>
      <c r="B3512" s="2" t="s">
        <v>36</v>
      </c>
      <c r="E3512" s="2" t="s">
        <v>310</v>
      </c>
      <c r="F3512" s="7">
        <v>609922</v>
      </c>
      <c r="H3512" s="2" t="s">
        <v>2012</v>
      </c>
      <c r="J3512" s="8">
        <v>28330</v>
      </c>
    </row>
    <row r="3513" spans="1:11" x14ac:dyDescent="0.2">
      <c r="A3513" s="2" t="s">
        <v>402</v>
      </c>
      <c r="B3513" s="2" t="s">
        <v>69</v>
      </c>
      <c r="D3513" s="2" t="s">
        <v>203</v>
      </c>
      <c r="H3513" s="2" t="s">
        <v>2131</v>
      </c>
      <c r="J3513" s="8">
        <v>75200</v>
      </c>
    </row>
    <row r="3514" spans="1:11" x14ac:dyDescent="0.2">
      <c r="A3514" s="2" t="s">
        <v>402</v>
      </c>
      <c r="B3514" s="2" t="s">
        <v>69</v>
      </c>
      <c r="D3514" s="2" t="s">
        <v>203</v>
      </c>
      <c r="H3514" s="2" t="s">
        <v>2132</v>
      </c>
      <c r="J3514" s="8">
        <v>7450</v>
      </c>
    </row>
    <row r="3515" spans="1:11" x14ac:dyDescent="0.2">
      <c r="A3515" s="2" t="s">
        <v>394</v>
      </c>
      <c r="B3515" s="2" t="s">
        <v>119</v>
      </c>
      <c r="D3515" s="2" t="s">
        <v>203</v>
      </c>
      <c r="H3515" s="2" t="s">
        <v>2208</v>
      </c>
      <c r="J3515" s="8">
        <v>22210</v>
      </c>
    </row>
    <row r="3516" spans="1:11" x14ac:dyDescent="0.2">
      <c r="A3516" s="2" t="s">
        <v>403</v>
      </c>
      <c r="B3516" s="2" t="s">
        <v>75</v>
      </c>
      <c r="D3516" s="2" t="s">
        <v>203</v>
      </c>
      <c r="H3516" s="2" t="s">
        <v>2238</v>
      </c>
      <c r="J3516" s="8">
        <v>35000</v>
      </c>
    </row>
    <row r="3517" spans="1:11" x14ac:dyDescent="0.2">
      <c r="A3517" s="2" t="s">
        <v>35</v>
      </c>
      <c r="B3517" s="2" t="s">
        <v>36</v>
      </c>
      <c r="E3517" s="2" t="s">
        <v>310</v>
      </c>
      <c r="F3517" s="7">
        <v>7258756</v>
      </c>
      <c r="H3517" s="2" t="s">
        <v>2013</v>
      </c>
      <c r="J3517" s="8">
        <v>8100</v>
      </c>
    </row>
    <row r="3518" spans="1:11" x14ac:dyDescent="0.2">
      <c r="A3518" s="2" t="s">
        <v>35</v>
      </c>
      <c r="B3518" s="2" t="s">
        <v>36</v>
      </c>
      <c r="E3518" s="2" t="s">
        <v>310</v>
      </c>
      <c r="F3518" s="7">
        <v>7258761</v>
      </c>
      <c r="H3518" s="2" t="s">
        <v>2014</v>
      </c>
      <c r="J3518" s="8">
        <v>15300</v>
      </c>
    </row>
    <row r="3519" spans="1:11" x14ac:dyDescent="0.2">
      <c r="A3519" s="2" t="s">
        <v>35</v>
      </c>
      <c r="B3519" s="2" t="s">
        <v>36</v>
      </c>
      <c r="E3519" s="2" t="s">
        <v>310</v>
      </c>
      <c r="F3519" s="7">
        <v>7258727</v>
      </c>
      <c r="H3519" s="2" t="s">
        <v>2015</v>
      </c>
      <c r="J3519" s="8">
        <v>540400</v>
      </c>
    </row>
    <row r="3520" spans="1:11" x14ac:dyDescent="0.2">
      <c r="A3520" s="2" t="s">
        <v>35</v>
      </c>
      <c r="B3520" s="2" t="s">
        <v>36</v>
      </c>
      <c r="E3520" s="2" t="s">
        <v>310</v>
      </c>
      <c r="F3520" s="7">
        <v>7258728</v>
      </c>
      <c r="H3520" s="2" t="s">
        <v>2016</v>
      </c>
      <c r="J3520" s="8">
        <v>15300</v>
      </c>
    </row>
    <row r="3521" spans="1:11" x14ac:dyDescent="0.2">
      <c r="A3521" s="2" t="s">
        <v>35</v>
      </c>
      <c r="B3521" s="2" t="s">
        <v>36</v>
      </c>
      <c r="E3521" s="2" t="s">
        <v>310</v>
      </c>
      <c r="F3521" s="7">
        <v>7258711</v>
      </c>
      <c r="H3521" s="2" t="s">
        <v>2017</v>
      </c>
      <c r="J3521" s="8">
        <v>506400</v>
      </c>
    </row>
    <row r="3522" spans="1:11" x14ac:dyDescent="0.2">
      <c r="A3522" s="2" t="s">
        <v>35</v>
      </c>
      <c r="B3522" s="2" t="s">
        <v>36</v>
      </c>
      <c r="E3522" s="2" t="s">
        <v>310</v>
      </c>
      <c r="F3522" s="7">
        <v>7258798</v>
      </c>
      <c r="H3522" s="2" t="s">
        <v>2018</v>
      </c>
      <c r="J3522" s="8">
        <v>38800</v>
      </c>
    </row>
    <row r="3523" spans="1:11" x14ac:dyDescent="0.2">
      <c r="A3523" s="2" t="s">
        <v>35</v>
      </c>
      <c r="B3523" s="2" t="s">
        <v>36</v>
      </c>
      <c r="E3523" s="2" t="s">
        <v>310</v>
      </c>
      <c r="F3523" s="7">
        <v>1479</v>
      </c>
      <c r="H3523" s="2" t="s">
        <v>2019</v>
      </c>
      <c r="J3523" s="8">
        <v>2500000</v>
      </c>
    </row>
    <row r="3524" spans="1:11" x14ac:dyDescent="0.2">
      <c r="A3524" s="2" t="s">
        <v>35</v>
      </c>
      <c r="B3524" s="2" t="s">
        <v>36</v>
      </c>
      <c r="E3524" s="2" t="s">
        <v>310</v>
      </c>
      <c r="F3524" s="7">
        <v>157</v>
      </c>
      <c r="H3524" s="2" t="s">
        <v>2020</v>
      </c>
      <c r="J3524" s="8">
        <v>613741</v>
      </c>
    </row>
    <row r="3525" spans="1:11" x14ac:dyDescent="0.2">
      <c r="A3525" s="2" t="s">
        <v>1187</v>
      </c>
      <c r="B3525" s="2" t="s">
        <v>259</v>
      </c>
      <c r="D3525" s="2" t="s">
        <v>203</v>
      </c>
      <c r="H3525" s="2" t="s">
        <v>2070</v>
      </c>
      <c r="J3525" s="8">
        <v>5065</v>
      </c>
    </row>
    <row r="3526" spans="1:11" x14ac:dyDescent="0.2">
      <c r="A3526" s="2" t="s">
        <v>15</v>
      </c>
      <c r="B3526" s="2" t="s">
        <v>16</v>
      </c>
      <c r="E3526" s="2" t="s">
        <v>320</v>
      </c>
      <c r="F3526" s="7">
        <v>1802</v>
      </c>
      <c r="H3526" s="2" t="s">
        <v>1504</v>
      </c>
      <c r="K3526" s="8">
        <v>4411296</v>
      </c>
    </row>
    <row r="3527" spans="1:11" x14ac:dyDescent="0.2">
      <c r="A3527" s="5" t="s">
        <v>419</v>
      </c>
      <c r="J3527" s="8">
        <v>4411296</v>
      </c>
      <c r="K3527" s="8">
        <v>4411296</v>
      </c>
    </row>
    <row r="3530" spans="1:11" x14ac:dyDescent="0.2">
      <c r="A3530" s="5" t="s">
        <v>420</v>
      </c>
      <c r="D3530" s="4" t="s">
        <v>294</v>
      </c>
      <c r="E3530" s="5" t="s">
        <v>2257</v>
      </c>
    </row>
    <row r="3531" spans="1:11" x14ac:dyDescent="0.2">
      <c r="A3531" s="1" t="s">
        <v>107</v>
      </c>
      <c r="B3531" s="1" t="s">
        <v>108</v>
      </c>
      <c r="D3531" s="278" t="s">
        <v>277</v>
      </c>
      <c r="E3531" s="1" t="s">
        <v>84</v>
      </c>
      <c r="F3531" s="268" t="s">
        <v>278</v>
      </c>
      <c r="G3531" s="1" t="s">
        <v>201</v>
      </c>
      <c r="H3531" s="1" t="s">
        <v>267</v>
      </c>
      <c r="J3531" s="268" t="s">
        <v>279</v>
      </c>
      <c r="K3531" s="268" t="s">
        <v>280</v>
      </c>
    </row>
    <row r="3534" spans="1:11" x14ac:dyDescent="0.2">
      <c r="A3534" s="2" t="s">
        <v>35</v>
      </c>
      <c r="B3534" s="2" t="s">
        <v>36</v>
      </c>
      <c r="E3534" s="2" t="s">
        <v>310</v>
      </c>
      <c r="F3534" s="7">
        <v>27880967</v>
      </c>
      <c r="H3534" s="2" t="s">
        <v>1879</v>
      </c>
      <c r="J3534" s="8">
        <v>32120</v>
      </c>
    </row>
    <row r="3535" spans="1:11" x14ac:dyDescent="0.2">
      <c r="A3535" s="2" t="s">
        <v>281</v>
      </c>
      <c r="B3535" s="2" t="s">
        <v>137</v>
      </c>
      <c r="H3535" s="2" t="s">
        <v>1879</v>
      </c>
      <c r="K3535" s="8">
        <v>26992</v>
      </c>
    </row>
    <row r="3536" spans="1:11" x14ac:dyDescent="0.2">
      <c r="A3536" s="2" t="s">
        <v>281</v>
      </c>
      <c r="B3536" s="2" t="s">
        <v>137</v>
      </c>
      <c r="H3536" s="2" t="s">
        <v>1879</v>
      </c>
      <c r="K3536" s="8">
        <v>5128</v>
      </c>
    </row>
    <row r="3537" spans="1:11" x14ac:dyDescent="0.2">
      <c r="A3537" s="5" t="s">
        <v>421</v>
      </c>
      <c r="J3537" s="8">
        <v>32120</v>
      </c>
      <c r="K3537" s="8">
        <v>32120</v>
      </c>
    </row>
    <row r="3540" spans="1:11" x14ac:dyDescent="0.2">
      <c r="A3540" s="5" t="s">
        <v>517</v>
      </c>
      <c r="D3540" s="4" t="s">
        <v>294</v>
      </c>
      <c r="E3540" s="5" t="s">
        <v>2257</v>
      </c>
    </row>
    <row r="3541" spans="1:11" x14ac:dyDescent="0.2">
      <c r="A3541" s="1" t="s">
        <v>107</v>
      </c>
      <c r="B3541" s="1" t="s">
        <v>108</v>
      </c>
      <c r="D3541" s="278" t="s">
        <v>277</v>
      </c>
      <c r="E3541" s="1" t="s">
        <v>84</v>
      </c>
      <c r="F3541" s="268" t="s">
        <v>278</v>
      </c>
      <c r="G3541" s="1" t="s">
        <v>201</v>
      </c>
      <c r="H3541" s="1" t="s">
        <v>267</v>
      </c>
      <c r="J3541" s="268" t="s">
        <v>279</v>
      </c>
      <c r="K3541" s="268" t="s">
        <v>280</v>
      </c>
    </row>
    <row r="3544" spans="1:11" x14ac:dyDescent="0.2">
      <c r="A3544" s="2" t="s">
        <v>11</v>
      </c>
      <c r="B3544" s="2" t="s">
        <v>12</v>
      </c>
      <c r="H3544" s="2" t="s">
        <v>1818</v>
      </c>
      <c r="J3544" s="8">
        <v>87000</v>
      </c>
    </row>
    <row r="3545" spans="1:11" x14ac:dyDescent="0.2">
      <c r="A3545" s="2" t="s">
        <v>300</v>
      </c>
      <c r="B3545" s="2" t="s">
        <v>77</v>
      </c>
      <c r="D3545" s="2" t="s">
        <v>202</v>
      </c>
      <c r="H3545" s="2" t="s">
        <v>1818</v>
      </c>
      <c r="K3545" s="8">
        <v>87000</v>
      </c>
    </row>
    <row r="3546" spans="1:11" x14ac:dyDescent="0.2">
      <c r="A3546" s="5" t="s">
        <v>518</v>
      </c>
      <c r="J3546" s="8">
        <v>87000</v>
      </c>
      <c r="K3546" s="8">
        <v>87000</v>
      </c>
    </row>
    <row r="3549" spans="1:11" x14ac:dyDescent="0.2">
      <c r="A3549" s="5" t="s">
        <v>422</v>
      </c>
      <c r="D3549" s="4" t="s">
        <v>308</v>
      </c>
      <c r="E3549" s="5" t="s">
        <v>2258</v>
      </c>
    </row>
    <row r="3550" spans="1:11" x14ac:dyDescent="0.2">
      <c r="A3550" s="1" t="s">
        <v>107</v>
      </c>
      <c r="B3550" s="1" t="s">
        <v>108</v>
      </c>
      <c r="D3550" s="278" t="s">
        <v>277</v>
      </c>
      <c r="E3550" s="1" t="s">
        <v>84</v>
      </c>
      <c r="F3550" s="268" t="s">
        <v>278</v>
      </c>
      <c r="G3550" s="1" t="s">
        <v>201</v>
      </c>
      <c r="H3550" s="1" t="s">
        <v>267</v>
      </c>
      <c r="J3550" s="268" t="s">
        <v>279</v>
      </c>
      <c r="K3550" s="268" t="s">
        <v>280</v>
      </c>
    </row>
    <row r="3553" spans="1:11" x14ac:dyDescent="0.2">
      <c r="A3553" s="2" t="s">
        <v>402</v>
      </c>
      <c r="B3553" s="2" t="s">
        <v>69</v>
      </c>
      <c r="D3553" s="2" t="s">
        <v>203</v>
      </c>
      <c r="H3553" s="2" t="s">
        <v>1880</v>
      </c>
      <c r="J3553" s="8">
        <v>20120</v>
      </c>
    </row>
    <row r="3554" spans="1:11" x14ac:dyDescent="0.2">
      <c r="A3554" s="2" t="s">
        <v>281</v>
      </c>
      <c r="B3554" s="2" t="s">
        <v>137</v>
      </c>
      <c r="F3554" s="7">
        <v>1985</v>
      </c>
      <c r="H3554" s="2" t="s">
        <v>1880</v>
      </c>
      <c r="K3554" s="8">
        <v>20120</v>
      </c>
    </row>
    <row r="3555" spans="1:11" x14ac:dyDescent="0.2">
      <c r="A3555" s="5" t="s">
        <v>423</v>
      </c>
      <c r="J3555" s="8">
        <v>20120</v>
      </c>
      <c r="K3555" s="8">
        <v>20120</v>
      </c>
    </row>
    <row r="3558" spans="1:11" x14ac:dyDescent="0.2">
      <c r="A3558" s="5" t="s">
        <v>424</v>
      </c>
      <c r="D3558" s="4" t="s">
        <v>308</v>
      </c>
      <c r="E3558" s="5" t="s">
        <v>2258</v>
      </c>
    </row>
    <row r="3559" spans="1:11" x14ac:dyDescent="0.2">
      <c r="A3559" s="1" t="s">
        <v>107</v>
      </c>
      <c r="B3559" s="1" t="s">
        <v>108</v>
      </c>
      <c r="D3559" s="278" t="s">
        <v>277</v>
      </c>
      <c r="E3559" s="1" t="s">
        <v>84</v>
      </c>
      <c r="F3559" s="268" t="s">
        <v>278</v>
      </c>
      <c r="G3559" s="1" t="s">
        <v>201</v>
      </c>
      <c r="H3559" s="1" t="s">
        <v>267</v>
      </c>
      <c r="J3559" s="268" t="s">
        <v>279</v>
      </c>
      <c r="K3559" s="268" t="s">
        <v>280</v>
      </c>
    </row>
    <row r="3562" spans="1:11" x14ac:dyDescent="0.2">
      <c r="A3562" s="2" t="s">
        <v>402</v>
      </c>
      <c r="B3562" s="2" t="s">
        <v>69</v>
      </c>
      <c r="D3562" s="2" t="s">
        <v>203</v>
      </c>
      <c r="H3562" s="2" t="s">
        <v>1881</v>
      </c>
      <c r="J3562" s="8">
        <v>6629</v>
      </c>
    </row>
    <row r="3563" spans="1:11" x14ac:dyDescent="0.2">
      <c r="A3563" s="2" t="s">
        <v>281</v>
      </c>
      <c r="B3563" s="2" t="s">
        <v>137</v>
      </c>
      <c r="F3563" s="7">
        <v>1986</v>
      </c>
      <c r="H3563" s="2" t="s">
        <v>1881</v>
      </c>
      <c r="K3563" s="8">
        <v>6629</v>
      </c>
    </row>
    <row r="3564" spans="1:11" x14ac:dyDescent="0.2">
      <c r="A3564" s="5" t="s">
        <v>425</v>
      </c>
      <c r="J3564" s="8">
        <v>6629</v>
      </c>
      <c r="K3564" s="8">
        <v>6629</v>
      </c>
    </row>
    <row r="3567" spans="1:11" x14ac:dyDescent="0.2">
      <c r="A3567" s="5" t="s">
        <v>426</v>
      </c>
      <c r="D3567" s="4" t="s">
        <v>308</v>
      </c>
      <c r="E3567" s="5" t="s">
        <v>2258</v>
      </c>
    </row>
    <row r="3568" spans="1:11" x14ac:dyDescent="0.2">
      <c r="A3568" s="1" t="s">
        <v>107</v>
      </c>
      <c r="B3568" s="1" t="s">
        <v>108</v>
      </c>
      <c r="D3568" s="278" t="s">
        <v>277</v>
      </c>
      <c r="E3568" s="1" t="s">
        <v>84</v>
      </c>
      <c r="F3568" s="268" t="s">
        <v>278</v>
      </c>
      <c r="G3568" s="1" t="s">
        <v>201</v>
      </c>
      <c r="H3568" s="1" t="s">
        <v>267</v>
      </c>
      <c r="J3568" s="268" t="s">
        <v>279</v>
      </c>
      <c r="K3568" s="268" t="s">
        <v>280</v>
      </c>
    </row>
    <row r="3571" spans="1:11" x14ac:dyDescent="0.2">
      <c r="A3571" s="2" t="s">
        <v>35</v>
      </c>
      <c r="B3571" s="2" t="s">
        <v>36</v>
      </c>
      <c r="E3571" s="2" t="s">
        <v>310</v>
      </c>
      <c r="F3571" s="7">
        <v>1495</v>
      </c>
      <c r="H3571" s="2" t="s">
        <v>1882</v>
      </c>
      <c r="J3571" s="8">
        <v>48564</v>
      </c>
    </row>
    <row r="3572" spans="1:11" x14ac:dyDescent="0.2">
      <c r="A3572" s="2" t="s">
        <v>281</v>
      </c>
      <c r="B3572" s="2" t="s">
        <v>137</v>
      </c>
      <c r="F3572" s="7">
        <v>1966</v>
      </c>
      <c r="H3572" s="2" t="s">
        <v>1882</v>
      </c>
      <c r="K3572" s="8">
        <v>48564</v>
      </c>
    </row>
    <row r="3573" spans="1:11" x14ac:dyDescent="0.2">
      <c r="A3573" s="5" t="s">
        <v>429</v>
      </c>
      <c r="J3573" s="8">
        <v>48564</v>
      </c>
      <c r="K3573" s="8">
        <v>48564</v>
      </c>
    </row>
    <row r="3576" spans="1:11" x14ac:dyDescent="0.2">
      <c r="A3576" s="5" t="s">
        <v>430</v>
      </c>
      <c r="D3576" s="4" t="s">
        <v>308</v>
      </c>
      <c r="E3576" s="5" t="s">
        <v>2258</v>
      </c>
    </row>
    <row r="3577" spans="1:11" x14ac:dyDescent="0.2">
      <c r="A3577" s="1" t="s">
        <v>107</v>
      </c>
      <c r="B3577" s="1" t="s">
        <v>108</v>
      </c>
      <c r="D3577" s="278" t="s">
        <v>277</v>
      </c>
      <c r="E3577" s="1" t="s">
        <v>84</v>
      </c>
      <c r="F3577" s="268" t="s">
        <v>278</v>
      </c>
      <c r="G3577" s="1" t="s">
        <v>201</v>
      </c>
      <c r="H3577" s="1" t="s">
        <v>267</v>
      </c>
      <c r="J3577" s="268" t="s">
        <v>279</v>
      </c>
      <c r="K3577" s="268" t="s">
        <v>280</v>
      </c>
    </row>
    <row r="3580" spans="1:11" x14ac:dyDescent="0.2">
      <c r="A3580" s="2" t="s">
        <v>35</v>
      </c>
      <c r="B3580" s="2" t="s">
        <v>36</v>
      </c>
      <c r="E3580" s="2" t="s">
        <v>310</v>
      </c>
      <c r="F3580" s="7">
        <v>1497</v>
      </c>
      <c r="H3580" s="2" t="s">
        <v>1883</v>
      </c>
      <c r="J3580" s="8">
        <v>29732</v>
      </c>
    </row>
    <row r="3581" spans="1:11" x14ac:dyDescent="0.2">
      <c r="A3581" s="2" t="s">
        <v>281</v>
      </c>
      <c r="B3581" s="2" t="s">
        <v>137</v>
      </c>
      <c r="F3581" s="7">
        <v>1967</v>
      </c>
      <c r="H3581" s="2" t="s">
        <v>1883</v>
      </c>
      <c r="K3581" s="8">
        <v>29732</v>
      </c>
    </row>
    <row r="3582" spans="1:11" x14ac:dyDescent="0.2">
      <c r="A3582" s="5" t="s">
        <v>431</v>
      </c>
      <c r="J3582" s="8">
        <v>29732</v>
      </c>
      <c r="K3582" s="8">
        <v>29732</v>
      </c>
    </row>
    <row r="3585" spans="1:11" x14ac:dyDescent="0.2">
      <c r="A3585" s="5" t="s">
        <v>432</v>
      </c>
      <c r="D3585" s="4" t="s">
        <v>308</v>
      </c>
      <c r="E3585" s="5" t="s">
        <v>2258</v>
      </c>
    </row>
    <row r="3586" spans="1:11" x14ac:dyDescent="0.2">
      <c r="A3586" s="1" t="s">
        <v>107</v>
      </c>
      <c r="B3586" s="1" t="s">
        <v>108</v>
      </c>
      <c r="D3586" s="278" t="s">
        <v>277</v>
      </c>
      <c r="E3586" s="1" t="s">
        <v>84</v>
      </c>
      <c r="F3586" s="268" t="s">
        <v>278</v>
      </c>
      <c r="G3586" s="1" t="s">
        <v>201</v>
      </c>
      <c r="H3586" s="1" t="s">
        <v>267</v>
      </c>
      <c r="J3586" s="268" t="s">
        <v>279</v>
      </c>
      <c r="K3586" s="268" t="s">
        <v>280</v>
      </c>
    </row>
    <row r="3589" spans="1:11" x14ac:dyDescent="0.2">
      <c r="A3589" s="2" t="s">
        <v>35</v>
      </c>
      <c r="B3589" s="2" t="s">
        <v>36</v>
      </c>
      <c r="E3589" s="2" t="s">
        <v>310</v>
      </c>
      <c r="F3589" s="7">
        <v>11046</v>
      </c>
      <c r="H3589" s="2" t="s">
        <v>1884</v>
      </c>
      <c r="J3589" s="8">
        <v>159800</v>
      </c>
    </row>
    <row r="3590" spans="1:11" x14ac:dyDescent="0.2">
      <c r="A3590" s="2" t="s">
        <v>281</v>
      </c>
      <c r="B3590" s="2" t="s">
        <v>137</v>
      </c>
      <c r="F3590" s="7">
        <v>1988</v>
      </c>
      <c r="H3590" s="2" t="s">
        <v>1884</v>
      </c>
      <c r="K3590" s="8">
        <v>159800</v>
      </c>
    </row>
    <row r="3591" spans="1:11" x14ac:dyDescent="0.2">
      <c r="A3591" s="5" t="s">
        <v>433</v>
      </c>
      <c r="J3591" s="8">
        <v>159800</v>
      </c>
      <c r="K3591" s="8">
        <v>159800</v>
      </c>
    </row>
    <row r="3594" spans="1:11" x14ac:dyDescent="0.2">
      <c r="A3594" s="5" t="s">
        <v>434</v>
      </c>
      <c r="D3594" s="4" t="s">
        <v>308</v>
      </c>
      <c r="E3594" s="5" t="s">
        <v>2258</v>
      </c>
    </row>
    <row r="3595" spans="1:11" x14ac:dyDescent="0.2">
      <c r="A3595" s="1" t="s">
        <v>107</v>
      </c>
      <c r="B3595" s="1" t="s">
        <v>108</v>
      </c>
      <c r="D3595" s="278" t="s">
        <v>277</v>
      </c>
      <c r="E3595" s="1" t="s">
        <v>84</v>
      </c>
      <c r="F3595" s="268" t="s">
        <v>278</v>
      </c>
      <c r="G3595" s="1" t="s">
        <v>201</v>
      </c>
      <c r="H3595" s="1" t="s">
        <v>267</v>
      </c>
      <c r="J3595" s="268" t="s">
        <v>279</v>
      </c>
      <c r="K3595" s="268" t="s">
        <v>280</v>
      </c>
    </row>
    <row r="3598" spans="1:11" x14ac:dyDescent="0.2">
      <c r="A3598" s="2" t="s">
        <v>35</v>
      </c>
      <c r="B3598" s="2" t="s">
        <v>36</v>
      </c>
      <c r="E3598" s="2" t="s">
        <v>310</v>
      </c>
      <c r="F3598" s="7">
        <v>11045</v>
      </c>
      <c r="H3598" s="2" t="s">
        <v>1885</v>
      </c>
      <c r="J3598" s="8">
        <v>169800</v>
      </c>
    </row>
    <row r="3599" spans="1:11" x14ac:dyDescent="0.2">
      <c r="A3599" s="2" t="s">
        <v>281</v>
      </c>
      <c r="B3599" s="2" t="s">
        <v>137</v>
      </c>
      <c r="F3599" s="7">
        <v>1987</v>
      </c>
      <c r="H3599" s="2" t="s">
        <v>1885</v>
      </c>
      <c r="K3599" s="8">
        <v>169800</v>
      </c>
    </row>
    <row r="3600" spans="1:11" x14ac:dyDescent="0.2">
      <c r="A3600" s="5" t="s">
        <v>435</v>
      </c>
      <c r="J3600" s="8">
        <v>169800</v>
      </c>
      <c r="K3600" s="8">
        <v>169800</v>
      </c>
    </row>
    <row r="3603" spans="1:11" x14ac:dyDescent="0.2">
      <c r="A3603" s="5" t="s">
        <v>436</v>
      </c>
      <c r="D3603" s="4" t="s">
        <v>308</v>
      </c>
      <c r="E3603" s="5" t="s">
        <v>2258</v>
      </c>
    </row>
    <row r="3604" spans="1:11" x14ac:dyDescent="0.2">
      <c r="A3604" s="1" t="s">
        <v>107</v>
      </c>
      <c r="B3604" s="1" t="s">
        <v>108</v>
      </c>
      <c r="D3604" s="278" t="s">
        <v>277</v>
      </c>
      <c r="E3604" s="1" t="s">
        <v>84</v>
      </c>
      <c r="F3604" s="268" t="s">
        <v>278</v>
      </c>
      <c r="G3604" s="1" t="s">
        <v>201</v>
      </c>
      <c r="H3604" s="1" t="s">
        <v>267</v>
      </c>
      <c r="J3604" s="268" t="s">
        <v>279</v>
      </c>
      <c r="K3604" s="268" t="s">
        <v>280</v>
      </c>
    </row>
    <row r="3607" spans="1:11" x14ac:dyDescent="0.2">
      <c r="A3607" s="2" t="s">
        <v>35</v>
      </c>
      <c r="B3607" s="2" t="s">
        <v>36</v>
      </c>
      <c r="E3607" s="2" t="s">
        <v>310</v>
      </c>
      <c r="F3607" s="7">
        <v>1527</v>
      </c>
      <c r="H3607" s="2" t="s">
        <v>1886</v>
      </c>
      <c r="J3607" s="8">
        <v>195030</v>
      </c>
    </row>
    <row r="3608" spans="1:11" x14ac:dyDescent="0.2">
      <c r="A3608" s="2" t="s">
        <v>281</v>
      </c>
      <c r="B3608" s="2" t="s">
        <v>137</v>
      </c>
      <c r="F3608" s="7">
        <v>1989</v>
      </c>
      <c r="H3608" s="2" t="s">
        <v>1886</v>
      </c>
      <c r="K3608" s="8">
        <v>195030</v>
      </c>
    </row>
    <row r="3609" spans="1:11" x14ac:dyDescent="0.2">
      <c r="A3609" s="5" t="s">
        <v>437</v>
      </c>
      <c r="J3609" s="8">
        <v>195030</v>
      </c>
      <c r="K3609" s="8">
        <v>195030</v>
      </c>
    </row>
    <row r="3612" spans="1:11" x14ac:dyDescent="0.2">
      <c r="A3612" s="5" t="s">
        <v>438</v>
      </c>
      <c r="D3612" s="4" t="s">
        <v>308</v>
      </c>
      <c r="E3612" s="5" t="s">
        <v>2258</v>
      </c>
    </row>
    <row r="3613" spans="1:11" x14ac:dyDescent="0.2">
      <c r="A3613" s="1" t="s">
        <v>107</v>
      </c>
      <c r="B3613" s="1" t="s">
        <v>108</v>
      </c>
      <c r="D3613" s="278" t="s">
        <v>277</v>
      </c>
      <c r="E3613" s="1" t="s">
        <v>84</v>
      </c>
      <c r="F3613" s="268" t="s">
        <v>278</v>
      </c>
      <c r="G3613" s="1" t="s">
        <v>201</v>
      </c>
      <c r="H3613" s="1" t="s">
        <v>267</v>
      </c>
      <c r="J3613" s="268" t="s">
        <v>279</v>
      </c>
      <c r="K3613" s="268" t="s">
        <v>280</v>
      </c>
    </row>
    <row r="3616" spans="1:11" x14ac:dyDescent="0.2">
      <c r="A3616" s="2" t="s">
        <v>35</v>
      </c>
      <c r="B3616" s="2" t="s">
        <v>36</v>
      </c>
      <c r="E3616" s="2" t="s">
        <v>310</v>
      </c>
      <c r="F3616" s="7">
        <v>14892655</v>
      </c>
      <c r="H3616" s="2" t="s">
        <v>1887</v>
      </c>
      <c r="J3616" s="8">
        <v>2052750</v>
      </c>
    </row>
    <row r="3617" spans="1:11" x14ac:dyDescent="0.2">
      <c r="A3617" s="2" t="s">
        <v>281</v>
      </c>
      <c r="B3617" s="2" t="s">
        <v>137</v>
      </c>
      <c r="F3617" s="7">
        <v>1991</v>
      </c>
      <c r="H3617" s="2" t="s">
        <v>1887</v>
      </c>
      <c r="K3617" s="8">
        <v>2052750</v>
      </c>
    </row>
    <row r="3618" spans="1:11" x14ac:dyDescent="0.2">
      <c r="A3618" s="5" t="s">
        <v>439</v>
      </c>
      <c r="J3618" s="8">
        <v>2052750</v>
      </c>
      <c r="K3618" s="8">
        <v>2052750</v>
      </c>
    </row>
    <row r="3621" spans="1:11" x14ac:dyDescent="0.2">
      <c r="A3621" s="5" t="s">
        <v>440</v>
      </c>
      <c r="D3621" s="4" t="s">
        <v>308</v>
      </c>
      <c r="E3621" s="5" t="s">
        <v>2258</v>
      </c>
    </row>
    <row r="3622" spans="1:11" x14ac:dyDescent="0.2">
      <c r="A3622" s="1" t="s">
        <v>107</v>
      </c>
      <c r="B3622" s="1" t="s">
        <v>108</v>
      </c>
      <c r="D3622" s="278" t="s">
        <v>277</v>
      </c>
      <c r="E3622" s="1" t="s">
        <v>84</v>
      </c>
      <c r="F3622" s="268" t="s">
        <v>278</v>
      </c>
      <c r="G3622" s="1" t="s">
        <v>201</v>
      </c>
      <c r="H3622" s="1" t="s">
        <v>267</v>
      </c>
      <c r="J3622" s="268" t="s">
        <v>279</v>
      </c>
      <c r="K3622" s="268" t="s">
        <v>280</v>
      </c>
    </row>
    <row r="3625" spans="1:11" x14ac:dyDescent="0.2">
      <c r="A3625" s="2" t="s">
        <v>35</v>
      </c>
      <c r="B3625" s="2" t="s">
        <v>36</v>
      </c>
      <c r="E3625" s="2" t="s">
        <v>310</v>
      </c>
      <c r="F3625" s="7">
        <v>14894195</v>
      </c>
      <c r="H3625" s="2" t="s">
        <v>1888</v>
      </c>
      <c r="J3625" s="8">
        <v>4297321</v>
      </c>
    </row>
    <row r="3626" spans="1:11" x14ac:dyDescent="0.2">
      <c r="A3626" s="2" t="s">
        <v>281</v>
      </c>
      <c r="B3626" s="2" t="s">
        <v>137</v>
      </c>
      <c r="F3626" s="7">
        <v>1992</v>
      </c>
      <c r="H3626" s="2" t="s">
        <v>1888</v>
      </c>
      <c r="K3626" s="8">
        <v>4297320</v>
      </c>
    </row>
    <row r="3627" spans="1:11" x14ac:dyDescent="0.2">
      <c r="A3627" s="2" t="s">
        <v>2259</v>
      </c>
      <c r="B3627" s="2" t="s">
        <v>1746</v>
      </c>
      <c r="D3627" s="2" t="s">
        <v>203</v>
      </c>
      <c r="H3627" s="2" t="s">
        <v>2227</v>
      </c>
      <c r="K3627" s="8">
        <v>1</v>
      </c>
    </row>
    <row r="3628" spans="1:11" x14ac:dyDescent="0.2">
      <c r="A3628" s="5" t="s">
        <v>442</v>
      </c>
      <c r="J3628" s="8">
        <v>4297321</v>
      </c>
      <c r="K3628" s="8">
        <v>4297321</v>
      </c>
    </row>
    <row r="3631" spans="1:11" x14ac:dyDescent="0.2">
      <c r="A3631" s="5" t="s">
        <v>443</v>
      </c>
      <c r="D3631" s="4" t="s">
        <v>308</v>
      </c>
      <c r="E3631" s="5" t="s">
        <v>385</v>
      </c>
    </row>
    <row r="3632" spans="1:11" x14ac:dyDescent="0.2">
      <c r="A3632" s="1" t="s">
        <v>107</v>
      </c>
      <c r="B3632" s="1" t="s">
        <v>108</v>
      </c>
      <c r="D3632" s="278" t="s">
        <v>277</v>
      </c>
      <c r="E3632" s="1" t="s">
        <v>84</v>
      </c>
      <c r="F3632" s="268" t="s">
        <v>278</v>
      </c>
      <c r="G3632" s="1" t="s">
        <v>201</v>
      </c>
      <c r="H3632" s="1" t="s">
        <v>267</v>
      </c>
      <c r="J3632" s="268" t="s">
        <v>279</v>
      </c>
      <c r="K3632" s="268" t="s">
        <v>280</v>
      </c>
    </row>
    <row r="3635" spans="1:11" x14ac:dyDescent="0.2">
      <c r="A3635" s="2" t="s">
        <v>15</v>
      </c>
      <c r="B3635" s="2" t="s">
        <v>16</v>
      </c>
      <c r="E3635" s="2" t="s">
        <v>320</v>
      </c>
      <c r="F3635" s="7">
        <v>1993</v>
      </c>
      <c r="H3635" s="2" t="s">
        <v>1889</v>
      </c>
      <c r="J3635" s="8">
        <v>360000</v>
      </c>
    </row>
    <row r="3636" spans="1:11" x14ac:dyDescent="0.2">
      <c r="A3636" s="2" t="s">
        <v>281</v>
      </c>
      <c r="B3636" s="2" t="s">
        <v>137</v>
      </c>
      <c r="F3636" s="7">
        <v>1993</v>
      </c>
      <c r="H3636" s="2" t="s">
        <v>1889</v>
      </c>
      <c r="K3636" s="8">
        <v>360000</v>
      </c>
    </row>
    <row r="3637" spans="1:11" x14ac:dyDescent="0.2">
      <c r="A3637" s="5" t="s">
        <v>444</v>
      </c>
      <c r="J3637" s="8">
        <v>360000</v>
      </c>
      <c r="K3637" s="8">
        <v>360000</v>
      </c>
    </row>
    <row r="3640" spans="1:11" x14ac:dyDescent="0.2">
      <c r="A3640" s="5" t="s">
        <v>2260</v>
      </c>
      <c r="D3640" s="4" t="s">
        <v>294</v>
      </c>
      <c r="E3640" s="5" t="s">
        <v>385</v>
      </c>
    </row>
    <row r="3641" spans="1:11" x14ac:dyDescent="0.2">
      <c r="A3641" s="1" t="s">
        <v>107</v>
      </c>
      <c r="B3641" s="1" t="s">
        <v>108</v>
      </c>
      <c r="D3641" s="278" t="s">
        <v>277</v>
      </c>
      <c r="E3641" s="1" t="s">
        <v>84</v>
      </c>
      <c r="F3641" s="268" t="s">
        <v>278</v>
      </c>
      <c r="G3641" s="1" t="s">
        <v>201</v>
      </c>
      <c r="H3641" s="1" t="s">
        <v>267</v>
      </c>
      <c r="J3641" s="268" t="s">
        <v>279</v>
      </c>
      <c r="K3641" s="268" t="s">
        <v>280</v>
      </c>
    </row>
    <row r="3644" spans="1:11" x14ac:dyDescent="0.2">
      <c r="A3644" s="2" t="s">
        <v>11</v>
      </c>
      <c r="B3644" s="2" t="s">
        <v>12</v>
      </c>
      <c r="H3644" s="2" t="s">
        <v>1819</v>
      </c>
      <c r="J3644" s="8">
        <v>20000</v>
      </c>
    </row>
    <row r="3645" spans="1:11" x14ac:dyDescent="0.2">
      <c r="A3645" s="2" t="s">
        <v>1186</v>
      </c>
      <c r="B3645" s="2" t="s">
        <v>252</v>
      </c>
      <c r="D3645" s="2" t="s">
        <v>202</v>
      </c>
      <c r="H3645" s="2" t="s">
        <v>1819</v>
      </c>
      <c r="K3645" s="8">
        <v>20000</v>
      </c>
    </row>
    <row r="3646" spans="1:11" x14ac:dyDescent="0.2">
      <c r="A3646" s="5" t="s">
        <v>2261</v>
      </c>
      <c r="J3646" s="8">
        <v>20000</v>
      </c>
      <c r="K3646" s="8">
        <v>20000</v>
      </c>
    </row>
    <row r="3649" spans="1:11" x14ac:dyDescent="0.2">
      <c r="A3649" s="5" t="s">
        <v>445</v>
      </c>
      <c r="D3649" s="4" t="s">
        <v>308</v>
      </c>
      <c r="E3649" s="5" t="s">
        <v>2262</v>
      </c>
    </row>
    <row r="3650" spans="1:11" x14ac:dyDescent="0.2">
      <c r="A3650" s="1" t="s">
        <v>107</v>
      </c>
      <c r="B3650" s="1" t="s">
        <v>108</v>
      </c>
      <c r="D3650" s="278" t="s">
        <v>277</v>
      </c>
      <c r="E3650" s="1" t="s">
        <v>84</v>
      </c>
      <c r="F3650" s="268" t="s">
        <v>278</v>
      </c>
      <c r="G3650" s="1" t="s">
        <v>201</v>
      </c>
      <c r="H3650" s="1" t="s">
        <v>267</v>
      </c>
      <c r="J3650" s="268" t="s">
        <v>279</v>
      </c>
      <c r="K3650" s="268" t="s">
        <v>280</v>
      </c>
    </row>
    <row r="3653" spans="1:11" x14ac:dyDescent="0.2">
      <c r="A3653" s="2" t="s">
        <v>284</v>
      </c>
      <c r="B3653" s="2" t="s">
        <v>117</v>
      </c>
      <c r="E3653" s="2" t="s">
        <v>320</v>
      </c>
      <c r="F3653" s="7">
        <v>1</v>
      </c>
      <c r="H3653" s="2" t="s">
        <v>1890</v>
      </c>
      <c r="J3653" s="8">
        <v>553800</v>
      </c>
    </row>
    <row r="3654" spans="1:11" x14ac:dyDescent="0.2">
      <c r="A3654" s="2" t="s">
        <v>281</v>
      </c>
      <c r="B3654" s="2" t="s">
        <v>137</v>
      </c>
      <c r="F3654" s="7">
        <v>1994</v>
      </c>
      <c r="H3654" s="2" t="s">
        <v>1890</v>
      </c>
      <c r="K3654" s="8">
        <v>553800</v>
      </c>
    </row>
    <row r="3655" spans="1:11" x14ac:dyDescent="0.2">
      <c r="A3655" s="5" t="s">
        <v>446</v>
      </c>
      <c r="J3655" s="8">
        <v>553800</v>
      </c>
      <c r="K3655" s="8">
        <v>553800</v>
      </c>
    </row>
    <row r="3658" spans="1:11" x14ac:dyDescent="0.2">
      <c r="A3658" s="5" t="s">
        <v>2263</v>
      </c>
      <c r="D3658" s="4" t="s">
        <v>294</v>
      </c>
      <c r="E3658" s="5" t="s">
        <v>2262</v>
      </c>
    </row>
    <row r="3659" spans="1:11" x14ac:dyDescent="0.2">
      <c r="A3659" s="1" t="s">
        <v>107</v>
      </c>
      <c r="B3659" s="1" t="s">
        <v>108</v>
      </c>
      <c r="D3659" s="278" t="s">
        <v>277</v>
      </c>
      <c r="E3659" s="1" t="s">
        <v>84</v>
      </c>
      <c r="F3659" s="268" t="s">
        <v>278</v>
      </c>
      <c r="G3659" s="1" t="s">
        <v>201</v>
      </c>
      <c r="H3659" s="1" t="s">
        <v>267</v>
      </c>
      <c r="J3659" s="268" t="s">
        <v>279</v>
      </c>
      <c r="K3659" s="268" t="s">
        <v>280</v>
      </c>
    </row>
    <row r="3662" spans="1:11" x14ac:dyDescent="0.2">
      <c r="A3662" s="2" t="s">
        <v>11</v>
      </c>
      <c r="B3662" s="2" t="s">
        <v>12</v>
      </c>
      <c r="F3662" s="7">
        <v>27851</v>
      </c>
      <c r="H3662" s="2" t="s">
        <v>1820</v>
      </c>
      <c r="J3662" s="8">
        <v>318593</v>
      </c>
    </row>
    <row r="3663" spans="1:11" x14ac:dyDescent="0.2">
      <c r="A3663" s="2" t="s">
        <v>300</v>
      </c>
      <c r="B3663" s="2" t="s">
        <v>77</v>
      </c>
      <c r="D3663" s="2" t="s">
        <v>202</v>
      </c>
      <c r="H3663" s="2" t="s">
        <v>1820</v>
      </c>
      <c r="K3663" s="8">
        <v>318593</v>
      </c>
    </row>
    <row r="3664" spans="1:11" x14ac:dyDescent="0.2">
      <c r="A3664" s="5" t="s">
        <v>2264</v>
      </c>
      <c r="J3664" s="8">
        <v>318593</v>
      </c>
      <c r="K3664" s="8">
        <v>318593</v>
      </c>
    </row>
    <row r="3667" spans="1:11" x14ac:dyDescent="0.2">
      <c r="A3667" s="5" t="s">
        <v>447</v>
      </c>
      <c r="D3667" s="4" t="s">
        <v>308</v>
      </c>
      <c r="E3667" s="5" t="s">
        <v>427</v>
      </c>
    </row>
    <row r="3668" spans="1:11" x14ac:dyDescent="0.2">
      <c r="A3668" s="1" t="s">
        <v>107</v>
      </c>
      <c r="B3668" s="1" t="s">
        <v>108</v>
      </c>
      <c r="D3668" s="278" t="s">
        <v>277</v>
      </c>
      <c r="E3668" s="1" t="s">
        <v>84</v>
      </c>
      <c r="F3668" s="268" t="s">
        <v>278</v>
      </c>
      <c r="G3668" s="1" t="s">
        <v>201</v>
      </c>
      <c r="H3668" s="1" t="s">
        <v>267</v>
      </c>
      <c r="J3668" s="268" t="s">
        <v>279</v>
      </c>
      <c r="K3668" s="268" t="s">
        <v>280</v>
      </c>
    </row>
    <row r="3671" spans="1:11" x14ac:dyDescent="0.2">
      <c r="A3671" s="2" t="s">
        <v>35</v>
      </c>
      <c r="B3671" s="2" t="s">
        <v>36</v>
      </c>
      <c r="E3671" s="2" t="s">
        <v>310</v>
      </c>
      <c r="F3671" s="7">
        <v>243</v>
      </c>
      <c r="H3671" s="2" t="s">
        <v>1891</v>
      </c>
      <c r="J3671" s="8">
        <v>476000</v>
      </c>
    </row>
    <row r="3672" spans="1:11" x14ac:dyDescent="0.2">
      <c r="A3672" s="2" t="s">
        <v>281</v>
      </c>
      <c r="B3672" s="2" t="s">
        <v>137</v>
      </c>
      <c r="F3672" s="7">
        <v>1995</v>
      </c>
      <c r="H3672" s="2" t="s">
        <v>1891</v>
      </c>
      <c r="K3672" s="8">
        <v>476000</v>
      </c>
    </row>
    <row r="3673" spans="1:11" x14ac:dyDescent="0.2">
      <c r="A3673" s="5" t="s">
        <v>448</v>
      </c>
      <c r="J3673" s="8">
        <v>476000</v>
      </c>
      <c r="K3673" s="8">
        <v>476000</v>
      </c>
    </row>
    <row r="3676" spans="1:11" x14ac:dyDescent="0.2">
      <c r="A3676" s="5" t="s">
        <v>449</v>
      </c>
      <c r="D3676" s="4" t="s">
        <v>294</v>
      </c>
      <c r="E3676" s="5" t="s">
        <v>427</v>
      </c>
    </row>
    <row r="3677" spans="1:11" x14ac:dyDescent="0.2">
      <c r="A3677" s="1" t="s">
        <v>107</v>
      </c>
      <c r="B3677" s="1" t="s">
        <v>108</v>
      </c>
      <c r="D3677" s="278" t="s">
        <v>277</v>
      </c>
      <c r="E3677" s="1" t="s">
        <v>84</v>
      </c>
      <c r="F3677" s="268" t="s">
        <v>278</v>
      </c>
      <c r="G3677" s="1" t="s">
        <v>201</v>
      </c>
      <c r="H3677" s="1" t="s">
        <v>267</v>
      </c>
      <c r="J3677" s="268" t="s">
        <v>279</v>
      </c>
      <c r="K3677" s="268" t="s">
        <v>280</v>
      </c>
    </row>
    <row r="3680" spans="1:11" x14ac:dyDescent="0.2">
      <c r="A3680" s="2" t="s">
        <v>9</v>
      </c>
      <c r="B3680" s="2" t="s">
        <v>10</v>
      </c>
      <c r="H3680" s="2" t="s">
        <v>1785</v>
      </c>
      <c r="J3680" s="8">
        <v>20000</v>
      </c>
    </row>
    <row r="3681" spans="1:11" x14ac:dyDescent="0.2">
      <c r="A3681" s="2" t="s">
        <v>295</v>
      </c>
      <c r="B3681" s="2" t="s">
        <v>76</v>
      </c>
      <c r="D3681" s="2" t="s">
        <v>202</v>
      </c>
      <c r="H3681" s="2" t="s">
        <v>1785</v>
      </c>
      <c r="K3681" s="8">
        <v>20000</v>
      </c>
    </row>
    <row r="3682" spans="1:11" x14ac:dyDescent="0.2">
      <c r="A3682" s="5" t="s">
        <v>450</v>
      </c>
      <c r="J3682" s="8">
        <v>20000</v>
      </c>
      <c r="K3682" s="8">
        <v>20000</v>
      </c>
    </row>
    <row r="3685" spans="1:11" x14ac:dyDescent="0.2">
      <c r="A3685" s="5" t="s">
        <v>483</v>
      </c>
      <c r="D3685" s="4" t="s">
        <v>308</v>
      </c>
      <c r="E3685" s="5" t="s">
        <v>427</v>
      </c>
    </row>
    <row r="3686" spans="1:11" x14ac:dyDescent="0.2">
      <c r="A3686" s="1" t="s">
        <v>107</v>
      </c>
      <c r="B3686" s="1" t="s">
        <v>108</v>
      </c>
      <c r="D3686" s="278" t="s">
        <v>277</v>
      </c>
      <c r="E3686" s="1" t="s">
        <v>84</v>
      </c>
      <c r="F3686" s="268" t="s">
        <v>278</v>
      </c>
      <c r="G3686" s="1" t="s">
        <v>201</v>
      </c>
      <c r="H3686" s="1" t="s">
        <v>267</v>
      </c>
      <c r="J3686" s="268" t="s">
        <v>279</v>
      </c>
      <c r="K3686" s="268" t="s">
        <v>280</v>
      </c>
    </row>
    <row r="3689" spans="1:11" x14ac:dyDescent="0.2">
      <c r="A3689" s="2" t="s">
        <v>39</v>
      </c>
      <c r="B3689" s="2" t="s">
        <v>40</v>
      </c>
      <c r="E3689" s="2" t="s">
        <v>320</v>
      </c>
      <c r="F3689" s="7">
        <v>30042018</v>
      </c>
      <c r="H3689" s="2" t="s">
        <v>1892</v>
      </c>
      <c r="J3689" s="8">
        <v>1143400</v>
      </c>
    </row>
    <row r="3690" spans="1:11" x14ac:dyDescent="0.2">
      <c r="A3690" s="2" t="s">
        <v>281</v>
      </c>
      <c r="B3690" s="2" t="s">
        <v>137</v>
      </c>
      <c r="F3690" s="7">
        <v>2016</v>
      </c>
      <c r="H3690" s="2" t="s">
        <v>1892</v>
      </c>
      <c r="K3690" s="8">
        <v>1143400</v>
      </c>
    </row>
    <row r="3691" spans="1:11" x14ac:dyDescent="0.2">
      <c r="A3691" s="5" t="s">
        <v>485</v>
      </c>
      <c r="J3691" s="8">
        <v>1143400</v>
      </c>
      <c r="K3691" s="8">
        <v>1143400</v>
      </c>
    </row>
    <row r="3694" spans="1:11" x14ac:dyDescent="0.2">
      <c r="A3694" s="5" t="s">
        <v>2265</v>
      </c>
      <c r="D3694" s="4" t="s">
        <v>294</v>
      </c>
      <c r="E3694" s="5" t="s">
        <v>427</v>
      </c>
    </row>
    <row r="3695" spans="1:11" x14ac:dyDescent="0.2">
      <c r="A3695" s="1" t="s">
        <v>107</v>
      </c>
      <c r="B3695" s="1" t="s">
        <v>108</v>
      </c>
      <c r="D3695" s="278" t="s">
        <v>277</v>
      </c>
      <c r="E3695" s="1" t="s">
        <v>84</v>
      </c>
      <c r="F3695" s="268" t="s">
        <v>278</v>
      </c>
      <c r="G3695" s="1" t="s">
        <v>201</v>
      </c>
      <c r="H3695" s="1" t="s">
        <v>267</v>
      </c>
      <c r="J3695" s="268" t="s">
        <v>279</v>
      </c>
      <c r="K3695" s="268" t="s">
        <v>280</v>
      </c>
    </row>
    <row r="3698" spans="1:11" x14ac:dyDescent="0.2">
      <c r="A3698" s="2" t="s">
        <v>11</v>
      </c>
      <c r="B3698" s="2" t="s">
        <v>12</v>
      </c>
      <c r="F3698" s="7">
        <v>27852</v>
      </c>
      <c r="H3698" s="2" t="s">
        <v>1821</v>
      </c>
      <c r="J3698" s="8">
        <v>168600</v>
      </c>
    </row>
    <row r="3699" spans="1:11" x14ac:dyDescent="0.2">
      <c r="A3699" s="2" t="s">
        <v>300</v>
      </c>
      <c r="B3699" s="2" t="s">
        <v>77</v>
      </c>
      <c r="D3699" s="2" t="s">
        <v>202</v>
      </c>
      <c r="H3699" s="2" t="s">
        <v>1821</v>
      </c>
      <c r="K3699" s="8">
        <v>168600</v>
      </c>
    </row>
    <row r="3700" spans="1:11" x14ac:dyDescent="0.2">
      <c r="A3700" s="5" t="s">
        <v>2266</v>
      </c>
      <c r="J3700" s="8">
        <v>168600</v>
      </c>
      <c r="K3700" s="8">
        <v>168600</v>
      </c>
    </row>
    <row r="3703" spans="1:11" x14ac:dyDescent="0.2">
      <c r="A3703" s="5" t="s">
        <v>2267</v>
      </c>
      <c r="D3703" s="4" t="s">
        <v>294</v>
      </c>
      <c r="E3703" s="5" t="s">
        <v>427</v>
      </c>
    </row>
    <row r="3704" spans="1:11" x14ac:dyDescent="0.2">
      <c r="A3704" s="1" t="s">
        <v>107</v>
      </c>
      <c r="B3704" s="1" t="s">
        <v>108</v>
      </c>
      <c r="D3704" s="278" t="s">
        <v>277</v>
      </c>
      <c r="E3704" s="1" t="s">
        <v>84</v>
      </c>
      <c r="F3704" s="268" t="s">
        <v>278</v>
      </c>
      <c r="G3704" s="1" t="s">
        <v>201</v>
      </c>
      <c r="H3704" s="1" t="s">
        <v>267</v>
      </c>
      <c r="J3704" s="268" t="s">
        <v>279</v>
      </c>
      <c r="K3704" s="268" t="s">
        <v>280</v>
      </c>
    </row>
    <row r="3707" spans="1:11" x14ac:dyDescent="0.2">
      <c r="A3707" s="2" t="s">
        <v>11</v>
      </c>
      <c r="B3707" s="2" t="s">
        <v>12</v>
      </c>
      <c r="F3707" s="7">
        <v>27853</v>
      </c>
      <c r="H3707" s="2" t="s">
        <v>1822</v>
      </c>
      <c r="J3707" s="8">
        <v>30780</v>
      </c>
    </row>
    <row r="3708" spans="1:11" x14ac:dyDescent="0.2">
      <c r="A3708" s="2" t="s">
        <v>300</v>
      </c>
      <c r="B3708" s="2" t="s">
        <v>77</v>
      </c>
      <c r="D3708" s="2" t="s">
        <v>202</v>
      </c>
      <c r="H3708" s="2" t="s">
        <v>1822</v>
      </c>
      <c r="K3708" s="8">
        <v>30780</v>
      </c>
    </row>
    <row r="3709" spans="1:11" x14ac:dyDescent="0.2">
      <c r="A3709" s="5" t="s">
        <v>2268</v>
      </c>
      <c r="J3709" s="8">
        <v>30780</v>
      </c>
      <c r="K3709" s="8">
        <v>30780</v>
      </c>
    </row>
    <row r="3712" spans="1:11" x14ac:dyDescent="0.2">
      <c r="A3712" s="5" t="s">
        <v>2269</v>
      </c>
      <c r="D3712" s="4" t="s">
        <v>294</v>
      </c>
      <c r="E3712" s="5" t="s">
        <v>441</v>
      </c>
    </row>
    <row r="3713" spans="1:11" x14ac:dyDescent="0.2">
      <c r="A3713" s="1" t="s">
        <v>107</v>
      </c>
      <c r="B3713" s="1" t="s">
        <v>108</v>
      </c>
      <c r="D3713" s="278" t="s">
        <v>277</v>
      </c>
      <c r="E3713" s="1" t="s">
        <v>84</v>
      </c>
      <c r="F3713" s="268" t="s">
        <v>278</v>
      </c>
      <c r="G3713" s="1" t="s">
        <v>201</v>
      </c>
      <c r="H3713" s="1" t="s">
        <v>267</v>
      </c>
      <c r="J3713" s="268" t="s">
        <v>279</v>
      </c>
      <c r="K3713" s="268" t="s">
        <v>280</v>
      </c>
    </row>
    <row r="3716" spans="1:11" x14ac:dyDescent="0.2">
      <c r="A3716" s="2" t="s">
        <v>11</v>
      </c>
      <c r="B3716" s="2" t="s">
        <v>12</v>
      </c>
      <c r="F3716" s="7">
        <v>27854</v>
      </c>
      <c r="H3716" s="2" t="s">
        <v>1823</v>
      </c>
      <c r="J3716" s="8">
        <v>77060</v>
      </c>
    </row>
    <row r="3717" spans="1:11" x14ac:dyDescent="0.2">
      <c r="A3717" s="2" t="s">
        <v>300</v>
      </c>
      <c r="B3717" s="2" t="s">
        <v>77</v>
      </c>
      <c r="D3717" s="2" t="s">
        <v>202</v>
      </c>
      <c r="H3717" s="2" t="s">
        <v>1823</v>
      </c>
      <c r="K3717" s="8">
        <v>77060</v>
      </c>
    </row>
    <row r="3718" spans="1:11" x14ac:dyDescent="0.2">
      <c r="A3718" s="5" t="s">
        <v>2270</v>
      </c>
      <c r="J3718" s="8">
        <v>77060</v>
      </c>
      <c r="K3718" s="8">
        <v>77060</v>
      </c>
    </row>
    <row r="3721" spans="1:11" x14ac:dyDescent="0.2">
      <c r="A3721" s="5" t="s">
        <v>451</v>
      </c>
      <c r="D3721" s="4" t="s">
        <v>308</v>
      </c>
      <c r="E3721" s="5" t="s">
        <v>2271</v>
      </c>
    </row>
    <row r="3722" spans="1:11" x14ac:dyDescent="0.2">
      <c r="A3722" s="1" t="s">
        <v>107</v>
      </c>
      <c r="B3722" s="1" t="s">
        <v>108</v>
      </c>
      <c r="D3722" s="278" t="s">
        <v>277</v>
      </c>
      <c r="E3722" s="1" t="s">
        <v>84</v>
      </c>
      <c r="F3722" s="268" t="s">
        <v>278</v>
      </c>
      <c r="G3722" s="1" t="s">
        <v>201</v>
      </c>
      <c r="H3722" s="1" t="s">
        <v>267</v>
      </c>
      <c r="J3722" s="268" t="s">
        <v>279</v>
      </c>
      <c r="K3722" s="268" t="s">
        <v>280</v>
      </c>
    </row>
    <row r="3725" spans="1:11" x14ac:dyDescent="0.2">
      <c r="A3725" s="2" t="s">
        <v>2272</v>
      </c>
      <c r="B3725" s="2" t="s">
        <v>1745</v>
      </c>
      <c r="D3725" s="2" t="s">
        <v>203</v>
      </c>
      <c r="H3725" s="2" t="s">
        <v>2095</v>
      </c>
      <c r="J3725" s="8">
        <v>153448</v>
      </c>
    </row>
    <row r="3726" spans="1:11" x14ac:dyDescent="0.2">
      <c r="A3726" s="2" t="s">
        <v>2272</v>
      </c>
      <c r="B3726" s="2" t="s">
        <v>1745</v>
      </c>
      <c r="D3726" s="2" t="s">
        <v>203</v>
      </c>
      <c r="H3726" s="2" t="s">
        <v>2096</v>
      </c>
      <c r="J3726" s="8">
        <v>138796</v>
      </c>
    </row>
    <row r="3727" spans="1:11" x14ac:dyDescent="0.2">
      <c r="A3727" s="2" t="s">
        <v>2272</v>
      </c>
      <c r="B3727" s="2" t="s">
        <v>1745</v>
      </c>
      <c r="D3727" s="2" t="s">
        <v>203</v>
      </c>
      <c r="H3727" s="2" t="s">
        <v>2097</v>
      </c>
      <c r="J3727" s="8">
        <v>102425</v>
      </c>
    </row>
    <row r="3728" spans="1:11" x14ac:dyDescent="0.2">
      <c r="A3728" s="2" t="s">
        <v>2272</v>
      </c>
      <c r="B3728" s="2" t="s">
        <v>1745</v>
      </c>
      <c r="D3728" s="2" t="s">
        <v>203</v>
      </c>
      <c r="H3728" s="2" t="s">
        <v>2098</v>
      </c>
      <c r="J3728" s="8">
        <v>23100</v>
      </c>
    </row>
    <row r="3729" spans="1:11" x14ac:dyDescent="0.2">
      <c r="A3729" s="2" t="s">
        <v>2272</v>
      </c>
      <c r="B3729" s="2" t="s">
        <v>1745</v>
      </c>
      <c r="D3729" s="2" t="s">
        <v>203</v>
      </c>
      <c r="H3729" s="2" t="s">
        <v>2099</v>
      </c>
      <c r="J3729" s="8">
        <v>53904</v>
      </c>
    </row>
    <row r="3730" spans="1:11" x14ac:dyDescent="0.2">
      <c r="A3730" s="2" t="s">
        <v>2272</v>
      </c>
      <c r="B3730" s="2" t="s">
        <v>1745</v>
      </c>
      <c r="D3730" s="2" t="s">
        <v>203</v>
      </c>
      <c r="H3730" s="2" t="s">
        <v>2100</v>
      </c>
      <c r="J3730" s="8">
        <v>183159</v>
      </c>
    </row>
    <row r="3731" spans="1:11" x14ac:dyDescent="0.2">
      <c r="A3731" s="2" t="s">
        <v>2272</v>
      </c>
      <c r="B3731" s="2" t="s">
        <v>1745</v>
      </c>
      <c r="D3731" s="2" t="s">
        <v>203</v>
      </c>
      <c r="H3731" s="2" t="s">
        <v>2101</v>
      </c>
      <c r="J3731" s="8">
        <v>413323</v>
      </c>
    </row>
    <row r="3732" spans="1:11" x14ac:dyDescent="0.2">
      <c r="A3732" s="2" t="s">
        <v>2272</v>
      </c>
      <c r="B3732" s="2" t="s">
        <v>1745</v>
      </c>
      <c r="D3732" s="2" t="s">
        <v>203</v>
      </c>
      <c r="H3732" s="2" t="s">
        <v>2102</v>
      </c>
      <c r="J3732" s="8">
        <v>11439</v>
      </c>
    </row>
    <row r="3733" spans="1:11" x14ac:dyDescent="0.2">
      <c r="A3733" s="2" t="s">
        <v>2272</v>
      </c>
      <c r="B3733" s="2" t="s">
        <v>1745</v>
      </c>
      <c r="D3733" s="2" t="s">
        <v>203</v>
      </c>
      <c r="H3733" s="2" t="s">
        <v>2103</v>
      </c>
      <c r="J3733" s="8">
        <v>17946</v>
      </c>
    </row>
    <row r="3734" spans="1:11" x14ac:dyDescent="0.2">
      <c r="A3734" s="2" t="s">
        <v>2272</v>
      </c>
      <c r="B3734" s="2" t="s">
        <v>1745</v>
      </c>
      <c r="D3734" s="2" t="s">
        <v>203</v>
      </c>
      <c r="H3734" s="2" t="s">
        <v>2104</v>
      </c>
      <c r="J3734" s="8">
        <v>149826</v>
      </c>
    </row>
    <row r="3735" spans="1:11" x14ac:dyDescent="0.2">
      <c r="A3735" s="2" t="s">
        <v>281</v>
      </c>
      <c r="B3735" s="2" t="s">
        <v>137</v>
      </c>
      <c r="F3735" s="7">
        <v>1999</v>
      </c>
      <c r="H3735" s="2" t="s">
        <v>1893</v>
      </c>
      <c r="K3735" s="8">
        <v>1247366</v>
      </c>
    </row>
    <row r="3736" spans="1:11" x14ac:dyDescent="0.2">
      <c r="A3736" s="5" t="s">
        <v>452</v>
      </c>
      <c r="J3736" s="8">
        <v>1247366</v>
      </c>
      <c r="K3736" s="8">
        <v>1247366</v>
      </c>
    </row>
    <row r="3739" spans="1:11" x14ac:dyDescent="0.2">
      <c r="A3739" s="5" t="s">
        <v>453</v>
      </c>
      <c r="D3739" s="4" t="s">
        <v>308</v>
      </c>
      <c r="E3739" s="5" t="s">
        <v>2271</v>
      </c>
    </row>
    <row r="3740" spans="1:11" x14ac:dyDescent="0.2">
      <c r="A3740" s="1" t="s">
        <v>107</v>
      </c>
      <c r="B3740" s="1" t="s">
        <v>108</v>
      </c>
      <c r="D3740" s="278" t="s">
        <v>277</v>
      </c>
      <c r="E3740" s="1" t="s">
        <v>84</v>
      </c>
      <c r="F3740" s="268" t="s">
        <v>278</v>
      </c>
      <c r="G3740" s="1" t="s">
        <v>201</v>
      </c>
      <c r="H3740" s="1" t="s">
        <v>267</v>
      </c>
      <c r="J3740" s="268" t="s">
        <v>279</v>
      </c>
      <c r="K3740" s="268" t="s">
        <v>280</v>
      </c>
    </row>
    <row r="3743" spans="1:11" x14ac:dyDescent="0.2">
      <c r="A3743" s="2" t="s">
        <v>2272</v>
      </c>
      <c r="B3743" s="2" t="s">
        <v>1745</v>
      </c>
      <c r="D3743" s="2" t="s">
        <v>203</v>
      </c>
      <c r="H3743" s="2" t="s">
        <v>2105</v>
      </c>
      <c r="J3743" s="8">
        <v>44537</v>
      </c>
    </row>
    <row r="3744" spans="1:11" x14ac:dyDescent="0.2">
      <c r="A3744" s="2" t="s">
        <v>2272</v>
      </c>
      <c r="B3744" s="2" t="s">
        <v>1745</v>
      </c>
      <c r="D3744" s="2" t="s">
        <v>203</v>
      </c>
      <c r="H3744" s="2" t="s">
        <v>2106</v>
      </c>
      <c r="J3744" s="8">
        <v>446865</v>
      </c>
    </row>
    <row r="3745" spans="1:11" x14ac:dyDescent="0.2">
      <c r="A3745" s="2" t="s">
        <v>2272</v>
      </c>
      <c r="B3745" s="2" t="s">
        <v>1745</v>
      </c>
      <c r="D3745" s="2" t="s">
        <v>203</v>
      </c>
      <c r="H3745" s="2" t="s">
        <v>2107</v>
      </c>
      <c r="J3745" s="8">
        <v>358469</v>
      </c>
    </row>
    <row r="3746" spans="1:11" x14ac:dyDescent="0.2">
      <c r="A3746" s="2" t="s">
        <v>2272</v>
      </c>
      <c r="B3746" s="2" t="s">
        <v>1745</v>
      </c>
      <c r="D3746" s="2" t="s">
        <v>203</v>
      </c>
      <c r="H3746" s="2" t="s">
        <v>2108</v>
      </c>
      <c r="J3746" s="8">
        <v>284412</v>
      </c>
    </row>
    <row r="3747" spans="1:11" x14ac:dyDescent="0.2">
      <c r="A3747" s="2" t="s">
        <v>2272</v>
      </c>
      <c r="B3747" s="2" t="s">
        <v>1745</v>
      </c>
      <c r="D3747" s="2" t="s">
        <v>203</v>
      </c>
      <c r="H3747" s="2" t="s">
        <v>2109</v>
      </c>
      <c r="J3747" s="8">
        <v>16435</v>
      </c>
    </row>
    <row r="3748" spans="1:11" x14ac:dyDescent="0.2">
      <c r="A3748" s="2" t="s">
        <v>2272</v>
      </c>
      <c r="B3748" s="2" t="s">
        <v>1745</v>
      </c>
      <c r="D3748" s="2" t="s">
        <v>203</v>
      </c>
      <c r="H3748" s="2" t="s">
        <v>2110</v>
      </c>
      <c r="J3748" s="8">
        <v>133237</v>
      </c>
    </row>
    <row r="3749" spans="1:11" x14ac:dyDescent="0.2">
      <c r="A3749" s="2" t="s">
        <v>2272</v>
      </c>
      <c r="B3749" s="2" t="s">
        <v>1745</v>
      </c>
      <c r="D3749" s="2" t="s">
        <v>203</v>
      </c>
      <c r="H3749" s="2" t="s">
        <v>2111</v>
      </c>
      <c r="J3749" s="8">
        <v>28707</v>
      </c>
    </row>
    <row r="3750" spans="1:11" x14ac:dyDescent="0.2">
      <c r="A3750" s="2" t="s">
        <v>2272</v>
      </c>
      <c r="B3750" s="2" t="s">
        <v>1745</v>
      </c>
      <c r="D3750" s="2" t="s">
        <v>203</v>
      </c>
      <c r="H3750" s="2" t="s">
        <v>2112</v>
      </c>
      <c r="J3750" s="8">
        <v>215308</v>
      </c>
    </row>
    <row r="3751" spans="1:11" x14ac:dyDescent="0.2">
      <c r="A3751" s="2" t="s">
        <v>2272</v>
      </c>
      <c r="B3751" s="2" t="s">
        <v>1745</v>
      </c>
      <c r="D3751" s="2" t="s">
        <v>203</v>
      </c>
      <c r="H3751" s="2" t="s">
        <v>2113</v>
      </c>
      <c r="J3751" s="8">
        <v>1313118</v>
      </c>
    </row>
    <row r="3752" spans="1:11" x14ac:dyDescent="0.2">
      <c r="A3752" s="2" t="s">
        <v>2272</v>
      </c>
      <c r="B3752" s="2" t="s">
        <v>1745</v>
      </c>
      <c r="D3752" s="2" t="s">
        <v>203</v>
      </c>
      <c r="H3752" s="2" t="s">
        <v>1894</v>
      </c>
      <c r="J3752" s="8">
        <v>1059325</v>
      </c>
    </row>
    <row r="3753" spans="1:11" x14ac:dyDescent="0.2">
      <c r="A3753" s="2" t="s">
        <v>281</v>
      </c>
      <c r="B3753" s="2" t="s">
        <v>137</v>
      </c>
      <c r="F3753" s="7">
        <v>2000</v>
      </c>
      <c r="H3753" s="2" t="s">
        <v>1894</v>
      </c>
      <c r="K3753" s="8">
        <v>3900413</v>
      </c>
    </row>
    <row r="3754" spans="1:11" x14ac:dyDescent="0.2">
      <c r="A3754" s="5" t="s">
        <v>454</v>
      </c>
      <c r="J3754" s="8">
        <v>3900413</v>
      </c>
      <c r="K3754" s="8">
        <v>3900413</v>
      </c>
    </row>
    <row r="3757" spans="1:11" x14ac:dyDescent="0.2">
      <c r="A3757" s="5" t="s">
        <v>457</v>
      </c>
      <c r="D3757" s="4" t="s">
        <v>308</v>
      </c>
      <c r="E3757" s="5" t="s">
        <v>2271</v>
      </c>
    </row>
    <row r="3758" spans="1:11" x14ac:dyDescent="0.2">
      <c r="A3758" s="1" t="s">
        <v>107</v>
      </c>
      <c r="B3758" s="1" t="s">
        <v>108</v>
      </c>
      <c r="D3758" s="278" t="s">
        <v>277</v>
      </c>
      <c r="E3758" s="1" t="s">
        <v>84</v>
      </c>
      <c r="F3758" s="268" t="s">
        <v>278</v>
      </c>
      <c r="G3758" s="1" t="s">
        <v>201</v>
      </c>
      <c r="H3758" s="1" t="s">
        <v>267</v>
      </c>
      <c r="J3758" s="268" t="s">
        <v>279</v>
      </c>
      <c r="K3758" s="268" t="s">
        <v>280</v>
      </c>
    </row>
    <row r="3761" spans="1:11" x14ac:dyDescent="0.2">
      <c r="A3761" s="2" t="s">
        <v>2272</v>
      </c>
      <c r="B3761" s="2" t="s">
        <v>1745</v>
      </c>
      <c r="D3761" s="2" t="s">
        <v>203</v>
      </c>
      <c r="H3761" s="2" t="s">
        <v>2114</v>
      </c>
      <c r="J3761" s="8">
        <v>8647</v>
      </c>
    </row>
    <row r="3762" spans="1:11" x14ac:dyDescent="0.2">
      <c r="A3762" s="2" t="s">
        <v>2272</v>
      </c>
      <c r="B3762" s="2" t="s">
        <v>1745</v>
      </c>
      <c r="D3762" s="2" t="s">
        <v>203</v>
      </c>
      <c r="H3762" s="2" t="s">
        <v>2115</v>
      </c>
      <c r="J3762" s="8">
        <v>314040</v>
      </c>
    </row>
    <row r="3763" spans="1:11" x14ac:dyDescent="0.2">
      <c r="A3763" s="2" t="s">
        <v>2272</v>
      </c>
      <c r="B3763" s="2" t="s">
        <v>1745</v>
      </c>
      <c r="D3763" s="2" t="s">
        <v>203</v>
      </c>
      <c r="H3763" s="2" t="s">
        <v>2116</v>
      </c>
      <c r="J3763" s="8">
        <v>144683</v>
      </c>
    </row>
    <row r="3764" spans="1:11" x14ac:dyDescent="0.2">
      <c r="A3764" s="2" t="s">
        <v>2272</v>
      </c>
      <c r="B3764" s="2" t="s">
        <v>1745</v>
      </c>
      <c r="D3764" s="2" t="s">
        <v>203</v>
      </c>
      <c r="H3764" s="2" t="s">
        <v>2117</v>
      </c>
      <c r="J3764" s="8">
        <v>149248</v>
      </c>
    </row>
    <row r="3765" spans="1:11" x14ac:dyDescent="0.2">
      <c r="A3765" s="2" t="s">
        <v>2272</v>
      </c>
      <c r="B3765" s="2" t="s">
        <v>1745</v>
      </c>
      <c r="D3765" s="2" t="s">
        <v>203</v>
      </c>
      <c r="H3765" s="2" t="s">
        <v>2118</v>
      </c>
      <c r="J3765" s="8">
        <v>95726</v>
      </c>
    </row>
    <row r="3766" spans="1:11" x14ac:dyDescent="0.2">
      <c r="A3766" s="2" t="s">
        <v>2272</v>
      </c>
      <c r="B3766" s="2" t="s">
        <v>1745</v>
      </c>
      <c r="D3766" s="2" t="s">
        <v>203</v>
      </c>
      <c r="H3766" s="2" t="s">
        <v>2119</v>
      </c>
      <c r="J3766" s="8">
        <v>95726</v>
      </c>
    </row>
    <row r="3767" spans="1:11" x14ac:dyDescent="0.2">
      <c r="A3767" s="2" t="s">
        <v>2272</v>
      </c>
      <c r="B3767" s="2" t="s">
        <v>1745</v>
      </c>
      <c r="D3767" s="2" t="s">
        <v>203</v>
      </c>
      <c r="H3767" s="2" t="s">
        <v>2120</v>
      </c>
      <c r="J3767" s="8">
        <v>117437</v>
      </c>
    </row>
    <row r="3768" spans="1:11" x14ac:dyDescent="0.2">
      <c r="A3768" s="2" t="s">
        <v>281</v>
      </c>
      <c r="B3768" s="2" t="s">
        <v>137</v>
      </c>
      <c r="F3768" s="7">
        <v>2003</v>
      </c>
      <c r="H3768" s="2" t="s">
        <v>1895</v>
      </c>
      <c r="K3768" s="8">
        <v>925507</v>
      </c>
    </row>
    <row r="3769" spans="1:11" x14ac:dyDescent="0.2">
      <c r="A3769" s="5" t="s">
        <v>458</v>
      </c>
      <c r="J3769" s="8">
        <v>925507</v>
      </c>
      <c r="K3769" s="8">
        <v>925507</v>
      </c>
    </row>
    <row r="3772" spans="1:11" x14ac:dyDescent="0.2">
      <c r="A3772" s="5" t="s">
        <v>459</v>
      </c>
      <c r="D3772" s="4" t="s">
        <v>294</v>
      </c>
      <c r="E3772" s="5" t="s">
        <v>2271</v>
      </c>
    </row>
    <row r="3773" spans="1:11" x14ac:dyDescent="0.2">
      <c r="A3773" s="1" t="s">
        <v>107</v>
      </c>
      <c r="B3773" s="1" t="s">
        <v>108</v>
      </c>
      <c r="D3773" s="278" t="s">
        <v>277</v>
      </c>
      <c r="E3773" s="1" t="s">
        <v>84</v>
      </c>
      <c r="F3773" s="268" t="s">
        <v>278</v>
      </c>
      <c r="G3773" s="1" t="s">
        <v>201</v>
      </c>
      <c r="H3773" s="1" t="s">
        <v>267</v>
      </c>
      <c r="J3773" s="268" t="s">
        <v>279</v>
      </c>
      <c r="K3773" s="268" t="s">
        <v>280</v>
      </c>
    </row>
    <row r="3776" spans="1:11" x14ac:dyDescent="0.2">
      <c r="A3776" s="2" t="s">
        <v>9</v>
      </c>
      <c r="B3776" s="2" t="s">
        <v>10</v>
      </c>
      <c r="H3776" s="2" t="s">
        <v>1786</v>
      </c>
      <c r="J3776" s="8">
        <v>180000</v>
      </c>
    </row>
    <row r="3777" spans="1:11" x14ac:dyDescent="0.2">
      <c r="A3777" s="2" t="s">
        <v>1186</v>
      </c>
      <c r="B3777" s="2" t="s">
        <v>252</v>
      </c>
      <c r="D3777" s="2" t="s">
        <v>202</v>
      </c>
      <c r="H3777" s="2" t="s">
        <v>1786</v>
      </c>
      <c r="K3777" s="8">
        <v>180000</v>
      </c>
    </row>
    <row r="3778" spans="1:11" x14ac:dyDescent="0.2">
      <c r="A3778" s="5" t="s">
        <v>460</v>
      </c>
      <c r="J3778" s="8">
        <v>180000</v>
      </c>
      <c r="K3778" s="8">
        <v>180000</v>
      </c>
    </row>
    <row r="3781" spans="1:11" x14ac:dyDescent="0.2">
      <c r="A3781" s="5" t="s">
        <v>461</v>
      </c>
      <c r="D3781" s="4" t="s">
        <v>294</v>
      </c>
      <c r="E3781" s="5" t="s">
        <v>2271</v>
      </c>
    </row>
    <row r="3782" spans="1:11" x14ac:dyDescent="0.2">
      <c r="A3782" s="1" t="s">
        <v>107</v>
      </c>
      <c r="B3782" s="1" t="s">
        <v>108</v>
      </c>
      <c r="D3782" s="278" t="s">
        <v>277</v>
      </c>
      <c r="E3782" s="1" t="s">
        <v>84</v>
      </c>
      <c r="F3782" s="268" t="s">
        <v>278</v>
      </c>
      <c r="G3782" s="1" t="s">
        <v>201</v>
      </c>
      <c r="H3782" s="1" t="s">
        <v>267</v>
      </c>
      <c r="J3782" s="268" t="s">
        <v>279</v>
      </c>
      <c r="K3782" s="268" t="s">
        <v>280</v>
      </c>
    </row>
    <row r="3785" spans="1:11" x14ac:dyDescent="0.2">
      <c r="A3785" s="2" t="s">
        <v>394</v>
      </c>
      <c r="B3785" s="2" t="s">
        <v>119</v>
      </c>
      <c r="D3785" s="2" t="s">
        <v>203</v>
      </c>
      <c r="H3785" s="2" t="s">
        <v>2209</v>
      </c>
      <c r="J3785" s="8">
        <v>59280</v>
      </c>
    </row>
    <row r="3786" spans="1:11" x14ac:dyDescent="0.2">
      <c r="A3786" s="2" t="s">
        <v>397</v>
      </c>
      <c r="B3786" s="2" t="s">
        <v>74</v>
      </c>
      <c r="D3786" s="2" t="s">
        <v>203</v>
      </c>
      <c r="H3786" s="2" t="s">
        <v>2222</v>
      </c>
      <c r="J3786" s="8">
        <v>95660</v>
      </c>
    </row>
    <row r="3787" spans="1:11" x14ac:dyDescent="0.2">
      <c r="A3787" s="2" t="s">
        <v>403</v>
      </c>
      <c r="B3787" s="2" t="s">
        <v>75</v>
      </c>
      <c r="D3787" s="2" t="s">
        <v>203</v>
      </c>
      <c r="H3787" s="2" t="s">
        <v>2239</v>
      </c>
      <c r="J3787" s="8">
        <v>39064</v>
      </c>
    </row>
    <row r="3788" spans="1:11" x14ac:dyDescent="0.2">
      <c r="A3788" s="2" t="s">
        <v>281</v>
      </c>
      <c r="B3788" s="2" t="s">
        <v>137</v>
      </c>
      <c r="H3788" s="2" t="s">
        <v>1896</v>
      </c>
      <c r="J3788" s="8">
        <v>6000</v>
      </c>
    </row>
    <row r="3789" spans="1:11" x14ac:dyDescent="0.2">
      <c r="A3789" s="2" t="s">
        <v>15</v>
      </c>
      <c r="B3789" s="2" t="s">
        <v>16</v>
      </c>
      <c r="E3789" s="2" t="s">
        <v>320</v>
      </c>
      <c r="F3789" s="7">
        <v>1916</v>
      </c>
      <c r="H3789" s="2" t="s">
        <v>1989</v>
      </c>
      <c r="K3789" s="8">
        <v>200004</v>
      </c>
    </row>
    <row r="3790" spans="1:11" x14ac:dyDescent="0.2">
      <c r="A3790" s="5" t="s">
        <v>462</v>
      </c>
      <c r="J3790" s="8">
        <v>200004</v>
      </c>
      <c r="K3790" s="8">
        <v>200004</v>
      </c>
    </row>
    <row r="3793" spans="1:11" x14ac:dyDescent="0.2">
      <c r="A3793" s="5" t="s">
        <v>463</v>
      </c>
      <c r="D3793" s="4" t="s">
        <v>275</v>
      </c>
      <c r="E3793" s="5" t="s">
        <v>2271</v>
      </c>
    </row>
    <row r="3794" spans="1:11" x14ac:dyDescent="0.2">
      <c r="A3794" s="1" t="s">
        <v>107</v>
      </c>
      <c r="B3794" s="1" t="s">
        <v>108</v>
      </c>
      <c r="D3794" s="278" t="s">
        <v>277</v>
      </c>
      <c r="E3794" s="1" t="s">
        <v>84</v>
      </c>
      <c r="F3794" s="268" t="s">
        <v>278</v>
      </c>
      <c r="G3794" s="1" t="s">
        <v>201</v>
      </c>
      <c r="H3794" s="1" t="s">
        <v>267</v>
      </c>
      <c r="J3794" s="268" t="s">
        <v>279</v>
      </c>
      <c r="K3794" s="268" t="s">
        <v>280</v>
      </c>
    </row>
    <row r="3797" spans="1:11" x14ac:dyDescent="0.2">
      <c r="A3797" s="2" t="s">
        <v>37</v>
      </c>
      <c r="B3797" s="2" t="s">
        <v>38</v>
      </c>
      <c r="E3797" s="2" t="s">
        <v>376</v>
      </c>
      <c r="F3797" s="7">
        <v>101</v>
      </c>
      <c r="H3797" s="2" t="s">
        <v>1897</v>
      </c>
      <c r="J3797" s="8">
        <v>2000000</v>
      </c>
    </row>
    <row r="3798" spans="1:11" x14ac:dyDescent="0.2">
      <c r="A3798" s="2" t="s">
        <v>281</v>
      </c>
      <c r="B3798" s="2" t="s">
        <v>137</v>
      </c>
      <c r="F3798" s="7">
        <v>2005</v>
      </c>
      <c r="H3798" s="2" t="s">
        <v>1897</v>
      </c>
      <c r="K3798" s="8">
        <v>2000000</v>
      </c>
    </row>
    <row r="3799" spans="1:11" x14ac:dyDescent="0.2">
      <c r="A3799" s="5" t="s">
        <v>464</v>
      </c>
      <c r="J3799" s="8">
        <v>2000000</v>
      </c>
      <c r="K3799" s="8">
        <v>2000000</v>
      </c>
    </row>
    <row r="3802" spans="1:11" x14ac:dyDescent="0.2">
      <c r="A3802" s="5" t="s">
        <v>465</v>
      </c>
      <c r="D3802" s="4" t="s">
        <v>275</v>
      </c>
      <c r="E3802" s="5" t="s">
        <v>2271</v>
      </c>
    </row>
    <row r="3803" spans="1:11" x14ac:dyDescent="0.2">
      <c r="A3803" s="1" t="s">
        <v>107</v>
      </c>
      <c r="B3803" s="1" t="s">
        <v>108</v>
      </c>
      <c r="D3803" s="278" t="s">
        <v>277</v>
      </c>
      <c r="E3803" s="1" t="s">
        <v>84</v>
      </c>
      <c r="F3803" s="268" t="s">
        <v>278</v>
      </c>
      <c r="G3803" s="1" t="s">
        <v>201</v>
      </c>
      <c r="H3803" s="1" t="s">
        <v>267</v>
      </c>
      <c r="J3803" s="268" t="s">
        <v>279</v>
      </c>
      <c r="K3803" s="268" t="s">
        <v>280</v>
      </c>
    </row>
    <row r="3806" spans="1:11" x14ac:dyDescent="0.2">
      <c r="A3806" s="2" t="s">
        <v>37</v>
      </c>
      <c r="B3806" s="2" t="s">
        <v>38</v>
      </c>
      <c r="E3806" s="2" t="s">
        <v>376</v>
      </c>
      <c r="F3806" s="7">
        <v>25</v>
      </c>
      <c r="H3806" s="2" t="s">
        <v>1898</v>
      </c>
      <c r="J3806" s="8">
        <v>300000</v>
      </c>
    </row>
    <row r="3807" spans="1:11" x14ac:dyDescent="0.2">
      <c r="A3807" s="2" t="s">
        <v>281</v>
      </c>
      <c r="B3807" s="2" t="s">
        <v>137</v>
      </c>
      <c r="F3807" s="7">
        <v>2006</v>
      </c>
      <c r="H3807" s="2" t="s">
        <v>1898</v>
      </c>
      <c r="K3807" s="8">
        <v>300000</v>
      </c>
    </row>
    <row r="3808" spans="1:11" x14ac:dyDescent="0.2">
      <c r="A3808" s="5" t="s">
        <v>466</v>
      </c>
      <c r="J3808" s="8">
        <v>300000</v>
      </c>
      <c r="K3808" s="8">
        <v>300000</v>
      </c>
    </row>
    <row r="3811" spans="1:11" x14ac:dyDescent="0.2">
      <c r="A3811" s="5" t="s">
        <v>467</v>
      </c>
      <c r="D3811" s="4" t="s">
        <v>308</v>
      </c>
      <c r="E3811" s="5" t="s">
        <v>2271</v>
      </c>
    </row>
    <row r="3812" spans="1:11" x14ac:dyDescent="0.2">
      <c r="A3812" s="1" t="s">
        <v>107</v>
      </c>
      <c r="B3812" s="1" t="s">
        <v>108</v>
      </c>
      <c r="D3812" s="278" t="s">
        <v>277</v>
      </c>
      <c r="E3812" s="1" t="s">
        <v>84</v>
      </c>
      <c r="F3812" s="268" t="s">
        <v>278</v>
      </c>
      <c r="G3812" s="1" t="s">
        <v>201</v>
      </c>
      <c r="H3812" s="1" t="s">
        <v>267</v>
      </c>
      <c r="J3812" s="268" t="s">
        <v>279</v>
      </c>
      <c r="K3812" s="268" t="s">
        <v>280</v>
      </c>
    </row>
    <row r="3815" spans="1:11" x14ac:dyDescent="0.2">
      <c r="A3815" s="2" t="s">
        <v>37</v>
      </c>
      <c r="B3815" s="2" t="s">
        <v>38</v>
      </c>
      <c r="E3815" s="2" t="s">
        <v>376</v>
      </c>
      <c r="F3815" s="7">
        <v>47</v>
      </c>
      <c r="H3815" s="2" t="s">
        <v>1899</v>
      </c>
      <c r="J3815" s="8">
        <v>405000</v>
      </c>
    </row>
    <row r="3816" spans="1:11" x14ac:dyDescent="0.2">
      <c r="A3816" s="2" t="s">
        <v>281</v>
      </c>
      <c r="B3816" s="2" t="s">
        <v>137</v>
      </c>
      <c r="F3816" s="7">
        <v>2007</v>
      </c>
      <c r="H3816" s="2" t="s">
        <v>1899</v>
      </c>
      <c r="K3816" s="8">
        <v>405000</v>
      </c>
    </row>
    <row r="3817" spans="1:11" x14ac:dyDescent="0.2">
      <c r="A3817" s="5" t="s">
        <v>468</v>
      </c>
      <c r="J3817" s="8">
        <v>405000</v>
      </c>
      <c r="K3817" s="8">
        <v>405000</v>
      </c>
    </row>
    <row r="3820" spans="1:11" x14ac:dyDescent="0.2">
      <c r="A3820" s="5" t="s">
        <v>469</v>
      </c>
      <c r="D3820" s="4" t="s">
        <v>308</v>
      </c>
      <c r="E3820" s="5" t="s">
        <v>2271</v>
      </c>
    </row>
    <row r="3821" spans="1:11" x14ac:dyDescent="0.2">
      <c r="A3821" s="1" t="s">
        <v>107</v>
      </c>
      <c r="B3821" s="1" t="s">
        <v>108</v>
      </c>
      <c r="D3821" s="278" t="s">
        <v>277</v>
      </c>
      <c r="E3821" s="1" t="s">
        <v>84</v>
      </c>
      <c r="F3821" s="268" t="s">
        <v>278</v>
      </c>
      <c r="G3821" s="1" t="s">
        <v>201</v>
      </c>
      <c r="H3821" s="1" t="s">
        <v>267</v>
      </c>
      <c r="J3821" s="268" t="s">
        <v>279</v>
      </c>
      <c r="K3821" s="268" t="s">
        <v>280</v>
      </c>
    </row>
    <row r="3824" spans="1:11" x14ac:dyDescent="0.2">
      <c r="A3824" s="2" t="s">
        <v>37</v>
      </c>
      <c r="B3824" s="2" t="s">
        <v>38</v>
      </c>
      <c r="E3824" s="2" t="s">
        <v>376</v>
      </c>
      <c r="F3824" s="7">
        <v>13</v>
      </c>
      <c r="H3824" s="2" t="s">
        <v>1900</v>
      </c>
      <c r="J3824" s="8">
        <v>450000</v>
      </c>
    </row>
    <row r="3825" spans="1:11" x14ac:dyDescent="0.2">
      <c r="A3825" s="2" t="s">
        <v>281</v>
      </c>
      <c r="B3825" s="2" t="s">
        <v>137</v>
      </c>
      <c r="F3825" s="7">
        <v>2008</v>
      </c>
      <c r="H3825" s="2" t="s">
        <v>1900</v>
      </c>
      <c r="K3825" s="8">
        <v>450000</v>
      </c>
    </row>
    <row r="3826" spans="1:11" x14ac:dyDescent="0.2">
      <c r="A3826" s="5" t="s">
        <v>470</v>
      </c>
      <c r="J3826" s="8">
        <v>450000</v>
      </c>
      <c r="K3826" s="8">
        <v>450000</v>
      </c>
    </row>
    <row r="3829" spans="1:11" x14ac:dyDescent="0.2">
      <c r="A3829" s="5" t="s">
        <v>471</v>
      </c>
      <c r="D3829" s="4" t="s">
        <v>294</v>
      </c>
      <c r="E3829" s="5" t="s">
        <v>2271</v>
      </c>
    </row>
    <row r="3830" spans="1:11" x14ac:dyDescent="0.2">
      <c r="A3830" s="1" t="s">
        <v>107</v>
      </c>
      <c r="B3830" s="1" t="s">
        <v>108</v>
      </c>
      <c r="D3830" s="278" t="s">
        <v>277</v>
      </c>
      <c r="E3830" s="1" t="s">
        <v>84</v>
      </c>
      <c r="F3830" s="268" t="s">
        <v>278</v>
      </c>
      <c r="G3830" s="1" t="s">
        <v>201</v>
      </c>
      <c r="H3830" s="1" t="s">
        <v>267</v>
      </c>
      <c r="J3830" s="268" t="s">
        <v>279</v>
      </c>
      <c r="K3830" s="268" t="s">
        <v>280</v>
      </c>
    </row>
    <row r="3833" spans="1:11" x14ac:dyDescent="0.2">
      <c r="A3833" s="2" t="s">
        <v>19</v>
      </c>
      <c r="B3833" s="2" t="s">
        <v>20</v>
      </c>
      <c r="E3833" s="2" t="s">
        <v>320</v>
      </c>
      <c r="F3833" s="7">
        <v>1</v>
      </c>
      <c r="H3833" s="2" t="s">
        <v>1901</v>
      </c>
      <c r="J3833" s="8">
        <v>400000</v>
      </c>
    </row>
    <row r="3834" spans="1:11" x14ac:dyDescent="0.2">
      <c r="A3834" s="2" t="s">
        <v>281</v>
      </c>
      <c r="B3834" s="2" t="s">
        <v>137</v>
      </c>
      <c r="F3834" s="7">
        <v>2009</v>
      </c>
      <c r="H3834" s="2" t="s">
        <v>1901</v>
      </c>
      <c r="K3834" s="8">
        <v>400000</v>
      </c>
    </row>
    <row r="3835" spans="1:11" x14ac:dyDescent="0.2">
      <c r="A3835" s="5" t="s">
        <v>473</v>
      </c>
      <c r="J3835" s="8">
        <v>400000</v>
      </c>
      <c r="K3835" s="8">
        <v>400000</v>
      </c>
    </row>
    <row r="3838" spans="1:11" x14ac:dyDescent="0.2">
      <c r="A3838" s="5" t="s">
        <v>474</v>
      </c>
      <c r="D3838" s="4" t="s">
        <v>308</v>
      </c>
      <c r="E3838" s="5" t="s">
        <v>2271</v>
      </c>
    </row>
    <row r="3839" spans="1:11" x14ac:dyDescent="0.2">
      <c r="A3839" s="1" t="s">
        <v>107</v>
      </c>
      <c r="B3839" s="1" t="s">
        <v>108</v>
      </c>
      <c r="D3839" s="278" t="s">
        <v>277</v>
      </c>
      <c r="E3839" s="1" t="s">
        <v>84</v>
      </c>
      <c r="F3839" s="268" t="s">
        <v>278</v>
      </c>
      <c r="G3839" s="1" t="s">
        <v>201</v>
      </c>
      <c r="H3839" s="1" t="s">
        <v>267</v>
      </c>
      <c r="J3839" s="268" t="s">
        <v>279</v>
      </c>
      <c r="K3839" s="268" t="s">
        <v>280</v>
      </c>
    </row>
    <row r="3842" spans="1:11" x14ac:dyDescent="0.2">
      <c r="A3842" s="2" t="s">
        <v>19</v>
      </c>
      <c r="B3842" s="2" t="s">
        <v>20</v>
      </c>
      <c r="E3842" s="2" t="s">
        <v>320</v>
      </c>
      <c r="F3842" s="7">
        <v>1</v>
      </c>
      <c r="H3842" s="2" t="s">
        <v>583</v>
      </c>
      <c r="J3842" s="8">
        <v>300000</v>
      </c>
    </row>
    <row r="3843" spans="1:11" x14ac:dyDescent="0.2">
      <c r="A3843" s="2" t="s">
        <v>281</v>
      </c>
      <c r="B3843" s="2" t="s">
        <v>137</v>
      </c>
      <c r="F3843" s="7">
        <v>2010</v>
      </c>
      <c r="H3843" s="2" t="s">
        <v>583</v>
      </c>
      <c r="K3843" s="8">
        <v>300000</v>
      </c>
    </row>
    <row r="3844" spans="1:11" x14ac:dyDescent="0.2">
      <c r="A3844" s="5" t="s">
        <v>476</v>
      </c>
      <c r="J3844" s="8">
        <v>300000</v>
      </c>
      <c r="K3844" s="8">
        <v>300000</v>
      </c>
    </row>
    <row r="3847" spans="1:11" x14ac:dyDescent="0.2">
      <c r="A3847" s="5" t="s">
        <v>477</v>
      </c>
      <c r="D3847" s="4" t="s">
        <v>308</v>
      </c>
      <c r="E3847" s="5" t="s">
        <v>2271</v>
      </c>
    </row>
    <row r="3848" spans="1:11" x14ac:dyDescent="0.2">
      <c r="A3848" s="1" t="s">
        <v>107</v>
      </c>
      <c r="B3848" s="1" t="s">
        <v>108</v>
      </c>
      <c r="D3848" s="278" t="s">
        <v>277</v>
      </c>
      <c r="E3848" s="1" t="s">
        <v>84</v>
      </c>
      <c r="F3848" s="268" t="s">
        <v>278</v>
      </c>
      <c r="G3848" s="1" t="s">
        <v>201</v>
      </c>
      <c r="H3848" s="1" t="s">
        <v>267</v>
      </c>
      <c r="J3848" s="268" t="s">
        <v>279</v>
      </c>
      <c r="K3848" s="268" t="s">
        <v>280</v>
      </c>
    </row>
    <row r="3851" spans="1:11" x14ac:dyDescent="0.2">
      <c r="A3851" s="2" t="s">
        <v>37</v>
      </c>
      <c r="B3851" s="2" t="s">
        <v>38</v>
      </c>
      <c r="E3851" s="2" t="s">
        <v>376</v>
      </c>
      <c r="F3851" s="7">
        <v>8</v>
      </c>
      <c r="H3851" s="2" t="s">
        <v>1902</v>
      </c>
      <c r="J3851" s="8">
        <v>2000000</v>
      </c>
    </row>
    <row r="3852" spans="1:11" x14ac:dyDescent="0.2">
      <c r="A3852" s="2" t="s">
        <v>281</v>
      </c>
      <c r="B3852" s="2" t="s">
        <v>137</v>
      </c>
      <c r="F3852" s="7">
        <v>2011</v>
      </c>
      <c r="H3852" s="2" t="s">
        <v>1902</v>
      </c>
      <c r="K3852" s="8">
        <v>2000000</v>
      </c>
    </row>
    <row r="3853" spans="1:11" x14ac:dyDescent="0.2">
      <c r="A3853" s="5" t="s">
        <v>478</v>
      </c>
      <c r="J3853" s="8">
        <v>2000000</v>
      </c>
      <c r="K3853" s="8">
        <v>2000000</v>
      </c>
    </row>
    <row r="3856" spans="1:11" x14ac:dyDescent="0.2">
      <c r="A3856" s="5" t="s">
        <v>479</v>
      </c>
      <c r="D3856" s="4" t="s">
        <v>308</v>
      </c>
      <c r="E3856" s="5" t="s">
        <v>2271</v>
      </c>
    </row>
    <row r="3857" spans="1:11" x14ac:dyDescent="0.2">
      <c r="A3857" s="1" t="s">
        <v>107</v>
      </c>
      <c r="B3857" s="1" t="s">
        <v>108</v>
      </c>
      <c r="D3857" s="278" t="s">
        <v>277</v>
      </c>
      <c r="E3857" s="1" t="s">
        <v>84</v>
      </c>
      <c r="F3857" s="268" t="s">
        <v>278</v>
      </c>
      <c r="G3857" s="1" t="s">
        <v>201</v>
      </c>
      <c r="H3857" s="1" t="s">
        <v>267</v>
      </c>
      <c r="J3857" s="268" t="s">
        <v>279</v>
      </c>
      <c r="K3857" s="268" t="s">
        <v>280</v>
      </c>
    </row>
    <row r="3860" spans="1:11" x14ac:dyDescent="0.2">
      <c r="A3860" s="2" t="s">
        <v>39</v>
      </c>
      <c r="B3860" s="2" t="s">
        <v>40</v>
      </c>
      <c r="E3860" s="2" t="s">
        <v>320</v>
      </c>
      <c r="F3860" s="7">
        <v>30042018</v>
      </c>
      <c r="H3860" s="2" t="s">
        <v>1903</v>
      </c>
      <c r="J3860" s="8">
        <v>798529</v>
      </c>
    </row>
    <row r="3861" spans="1:11" x14ac:dyDescent="0.2">
      <c r="A3861" s="2" t="s">
        <v>281</v>
      </c>
      <c r="B3861" s="2" t="s">
        <v>137</v>
      </c>
      <c r="F3861" s="7">
        <v>2013</v>
      </c>
      <c r="H3861" s="2" t="s">
        <v>1903</v>
      </c>
      <c r="K3861" s="8">
        <v>798529</v>
      </c>
    </row>
    <row r="3862" spans="1:11" x14ac:dyDescent="0.2">
      <c r="A3862" s="5" t="s">
        <v>480</v>
      </c>
      <c r="J3862" s="8">
        <v>798529</v>
      </c>
      <c r="K3862" s="8">
        <v>798529</v>
      </c>
    </row>
    <row r="3865" spans="1:11" x14ac:dyDescent="0.2">
      <c r="A3865" s="5" t="s">
        <v>481</v>
      </c>
      <c r="D3865" s="4" t="s">
        <v>308</v>
      </c>
      <c r="E3865" s="5" t="s">
        <v>2271</v>
      </c>
    </row>
    <row r="3866" spans="1:11" x14ac:dyDescent="0.2">
      <c r="A3866" s="1" t="s">
        <v>107</v>
      </c>
      <c r="B3866" s="1" t="s">
        <v>108</v>
      </c>
      <c r="D3866" s="278" t="s">
        <v>277</v>
      </c>
      <c r="E3866" s="1" t="s">
        <v>84</v>
      </c>
      <c r="F3866" s="268" t="s">
        <v>278</v>
      </c>
      <c r="G3866" s="1" t="s">
        <v>201</v>
      </c>
      <c r="H3866" s="1" t="s">
        <v>267</v>
      </c>
      <c r="J3866" s="268" t="s">
        <v>279</v>
      </c>
      <c r="K3866" s="268" t="s">
        <v>280</v>
      </c>
    </row>
    <row r="3869" spans="1:11" x14ac:dyDescent="0.2">
      <c r="A3869" s="2" t="s">
        <v>39</v>
      </c>
      <c r="B3869" s="2" t="s">
        <v>40</v>
      </c>
      <c r="E3869" s="2" t="s">
        <v>320</v>
      </c>
      <c r="F3869" s="7">
        <v>30042018</v>
      </c>
      <c r="H3869" s="2" t="s">
        <v>1904</v>
      </c>
      <c r="J3869" s="8">
        <v>1198377</v>
      </c>
    </row>
    <row r="3870" spans="1:11" x14ac:dyDescent="0.2">
      <c r="A3870" s="2" t="s">
        <v>281</v>
      </c>
      <c r="B3870" s="2" t="s">
        <v>137</v>
      </c>
      <c r="F3870" s="7">
        <v>2014</v>
      </c>
      <c r="H3870" s="2" t="s">
        <v>1904</v>
      </c>
      <c r="K3870" s="8">
        <v>1198377</v>
      </c>
    </row>
    <row r="3871" spans="1:11" x14ac:dyDescent="0.2">
      <c r="A3871" s="5" t="s">
        <v>482</v>
      </c>
      <c r="J3871" s="8">
        <v>1198377</v>
      </c>
      <c r="K3871" s="8">
        <v>1198377</v>
      </c>
    </row>
    <row r="3874" spans="1:11" x14ac:dyDescent="0.2">
      <c r="A3874" s="5" t="s">
        <v>486</v>
      </c>
      <c r="D3874" s="4" t="s">
        <v>308</v>
      </c>
      <c r="E3874" s="5" t="s">
        <v>2271</v>
      </c>
    </row>
    <row r="3875" spans="1:11" x14ac:dyDescent="0.2">
      <c r="A3875" s="1" t="s">
        <v>107</v>
      </c>
      <c r="B3875" s="1" t="s">
        <v>108</v>
      </c>
      <c r="D3875" s="278" t="s">
        <v>277</v>
      </c>
      <c r="E3875" s="1" t="s">
        <v>84</v>
      </c>
      <c r="F3875" s="268" t="s">
        <v>278</v>
      </c>
      <c r="G3875" s="1" t="s">
        <v>201</v>
      </c>
      <c r="H3875" s="1" t="s">
        <v>267</v>
      </c>
      <c r="J3875" s="268" t="s">
        <v>279</v>
      </c>
      <c r="K3875" s="268" t="s">
        <v>280</v>
      </c>
    </row>
    <row r="3878" spans="1:11" x14ac:dyDescent="0.2">
      <c r="A3878" s="2" t="s">
        <v>39</v>
      </c>
      <c r="B3878" s="2" t="s">
        <v>40</v>
      </c>
      <c r="E3878" s="2" t="s">
        <v>320</v>
      </c>
      <c r="F3878" s="7">
        <v>30042018</v>
      </c>
      <c r="H3878" s="2" t="s">
        <v>1905</v>
      </c>
      <c r="J3878" s="8">
        <v>700196</v>
      </c>
    </row>
    <row r="3879" spans="1:11" x14ac:dyDescent="0.2">
      <c r="A3879" s="2" t="s">
        <v>281</v>
      </c>
      <c r="B3879" s="2" t="s">
        <v>137</v>
      </c>
      <c r="F3879" s="7">
        <v>2017</v>
      </c>
      <c r="H3879" s="2" t="s">
        <v>1905</v>
      </c>
      <c r="K3879" s="8">
        <v>700196</v>
      </c>
    </row>
    <row r="3880" spans="1:11" x14ac:dyDescent="0.2">
      <c r="A3880" s="5" t="s">
        <v>487</v>
      </c>
      <c r="J3880" s="8">
        <v>700196</v>
      </c>
      <c r="K3880" s="8">
        <v>700196</v>
      </c>
    </row>
    <row r="3883" spans="1:11" x14ac:dyDescent="0.2">
      <c r="A3883" s="5" t="s">
        <v>488</v>
      </c>
      <c r="D3883" s="4" t="s">
        <v>308</v>
      </c>
      <c r="E3883" s="5" t="s">
        <v>2271</v>
      </c>
    </row>
    <row r="3884" spans="1:11" x14ac:dyDescent="0.2">
      <c r="A3884" s="1" t="s">
        <v>107</v>
      </c>
      <c r="B3884" s="1" t="s">
        <v>108</v>
      </c>
      <c r="D3884" s="278" t="s">
        <v>277</v>
      </c>
      <c r="E3884" s="1" t="s">
        <v>84</v>
      </c>
      <c r="F3884" s="268" t="s">
        <v>278</v>
      </c>
      <c r="G3884" s="1" t="s">
        <v>201</v>
      </c>
      <c r="H3884" s="1" t="s">
        <v>267</v>
      </c>
      <c r="J3884" s="268" t="s">
        <v>279</v>
      </c>
      <c r="K3884" s="268" t="s">
        <v>280</v>
      </c>
    </row>
    <row r="3887" spans="1:11" x14ac:dyDescent="0.2">
      <c r="A3887" s="2" t="s">
        <v>39</v>
      </c>
      <c r="B3887" s="2" t="s">
        <v>40</v>
      </c>
      <c r="E3887" s="2" t="s">
        <v>320</v>
      </c>
      <c r="F3887" s="7">
        <v>30042018</v>
      </c>
      <c r="H3887" s="2" t="s">
        <v>1906</v>
      </c>
      <c r="J3887" s="8">
        <v>887941</v>
      </c>
    </row>
    <row r="3888" spans="1:11" x14ac:dyDescent="0.2">
      <c r="A3888" s="2" t="s">
        <v>281</v>
      </c>
      <c r="B3888" s="2" t="s">
        <v>137</v>
      </c>
      <c r="F3888" s="7">
        <v>2018</v>
      </c>
      <c r="H3888" s="2" t="s">
        <v>1906</v>
      </c>
      <c r="K3888" s="8">
        <v>887941</v>
      </c>
    </row>
    <row r="3889" spans="1:11" x14ac:dyDescent="0.2">
      <c r="A3889" s="5" t="s">
        <v>490</v>
      </c>
      <c r="J3889" s="8">
        <v>887941</v>
      </c>
      <c r="K3889" s="8">
        <v>887941</v>
      </c>
    </row>
    <row r="3892" spans="1:11" x14ac:dyDescent="0.2">
      <c r="A3892" s="5" t="s">
        <v>491</v>
      </c>
      <c r="D3892" s="4" t="s">
        <v>308</v>
      </c>
      <c r="E3892" s="5" t="s">
        <v>2271</v>
      </c>
    </row>
    <row r="3893" spans="1:11" x14ac:dyDescent="0.2">
      <c r="A3893" s="1" t="s">
        <v>107</v>
      </c>
      <c r="B3893" s="1" t="s">
        <v>108</v>
      </c>
      <c r="D3893" s="278" t="s">
        <v>277</v>
      </c>
      <c r="E3893" s="1" t="s">
        <v>84</v>
      </c>
      <c r="F3893" s="268" t="s">
        <v>278</v>
      </c>
      <c r="G3893" s="1" t="s">
        <v>201</v>
      </c>
      <c r="H3893" s="1" t="s">
        <v>267</v>
      </c>
      <c r="J3893" s="268" t="s">
        <v>279</v>
      </c>
      <c r="K3893" s="268" t="s">
        <v>280</v>
      </c>
    </row>
    <row r="3896" spans="1:11" x14ac:dyDescent="0.2">
      <c r="A3896" s="2" t="s">
        <v>39</v>
      </c>
      <c r="B3896" s="2" t="s">
        <v>40</v>
      </c>
      <c r="E3896" s="2" t="s">
        <v>320</v>
      </c>
      <c r="F3896" s="7">
        <v>30042018</v>
      </c>
      <c r="H3896" s="2" t="s">
        <v>1907</v>
      </c>
      <c r="J3896" s="8">
        <v>218422</v>
      </c>
    </row>
    <row r="3897" spans="1:11" x14ac:dyDescent="0.2">
      <c r="A3897" s="2" t="s">
        <v>281</v>
      </c>
      <c r="B3897" s="2" t="s">
        <v>137</v>
      </c>
      <c r="F3897" s="7">
        <v>2019</v>
      </c>
      <c r="H3897" s="2" t="s">
        <v>1907</v>
      </c>
      <c r="K3897" s="8">
        <v>218422</v>
      </c>
    </row>
    <row r="3898" spans="1:11" x14ac:dyDescent="0.2">
      <c r="A3898" s="5" t="s">
        <v>492</v>
      </c>
      <c r="J3898" s="8">
        <v>218422</v>
      </c>
      <c r="K3898" s="8">
        <v>218422</v>
      </c>
    </row>
    <row r="3901" spans="1:11" x14ac:dyDescent="0.2">
      <c r="A3901" s="5" t="s">
        <v>493</v>
      </c>
      <c r="D3901" s="4" t="s">
        <v>308</v>
      </c>
      <c r="E3901" s="5" t="s">
        <v>2271</v>
      </c>
    </row>
    <row r="3902" spans="1:11" x14ac:dyDescent="0.2">
      <c r="A3902" s="1" t="s">
        <v>107</v>
      </c>
      <c r="B3902" s="1" t="s">
        <v>108</v>
      </c>
      <c r="D3902" s="278" t="s">
        <v>277</v>
      </c>
      <c r="E3902" s="1" t="s">
        <v>84</v>
      </c>
      <c r="F3902" s="268" t="s">
        <v>278</v>
      </c>
      <c r="G3902" s="1" t="s">
        <v>201</v>
      </c>
      <c r="H3902" s="1" t="s">
        <v>267</v>
      </c>
      <c r="J3902" s="268" t="s">
        <v>279</v>
      </c>
      <c r="K3902" s="268" t="s">
        <v>280</v>
      </c>
    </row>
    <row r="3905" spans="1:11" x14ac:dyDescent="0.2">
      <c r="A3905" s="2" t="s">
        <v>39</v>
      </c>
      <c r="B3905" s="2" t="s">
        <v>40</v>
      </c>
      <c r="E3905" s="2" t="s">
        <v>320</v>
      </c>
      <c r="F3905" s="7">
        <v>30042018</v>
      </c>
      <c r="H3905" s="2" t="s">
        <v>1908</v>
      </c>
      <c r="J3905" s="8">
        <v>658127</v>
      </c>
    </row>
    <row r="3906" spans="1:11" x14ac:dyDescent="0.2">
      <c r="A3906" s="2" t="s">
        <v>281</v>
      </c>
      <c r="B3906" s="2" t="s">
        <v>137</v>
      </c>
      <c r="F3906" s="7">
        <v>2020</v>
      </c>
      <c r="H3906" s="2" t="s">
        <v>1908</v>
      </c>
      <c r="K3906" s="8">
        <v>658127</v>
      </c>
    </row>
    <row r="3907" spans="1:11" x14ac:dyDescent="0.2">
      <c r="A3907" s="5" t="s">
        <v>494</v>
      </c>
      <c r="J3907" s="8">
        <v>658127</v>
      </c>
      <c r="K3907" s="8">
        <v>658127</v>
      </c>
    </row>
    <row r="3910" spans="1:11" x14ac:dyDescent="0.2">
      <c r="A3910" s="5" t="s">
        <v>495</v>
      </c>
      <c r="D3910" s="4" t="s">
        <v>308</v>
      </c>
      <c r="E3910" s="5" t="s">
        <v>2271</v>
      </c>
    </row>
    <row r="3911" spans="1:11" x14ac:dyDescent="0.2">
      <c r="A3911" s="1" t="s">
        <v>107</v>
      </c>
      <c r="B3911" s="1" t="s">
        <v>108</v>
      </c>
      <c r="D3911" s="278" t="s">
        <v>277</v>
      </c>
      <c r="E3911" s="1" t="s">
        <v>84</v>
      </c>
      <c r="F3911" s="268" t="s">
        <v>278</v>
      </c>
      <c r="G3911" s="1" t="s">
        <v>201</v>
      </c>
      <c r="H3911" s="1" t="s">
        <v>267</v>
      </c>
      <c r="J3911" s="268" t="s">
        <v>279</v>
      </c>
      <c r="K3911" s="268" t="s">
        <v>280</v>
      </c>
    </row>
    <row r="3914" spans="1:11" x14ac:dyDescent="0.2">
      <c r="A3914" s="2" t="s">
        <v>39</v>
      </c>
      <c r="B3914" s="2" t="s">
        <v>40</v>
      </c>
      <c r="E3914" s="2" t="s">
        <v>320</v>
      </c>
      <c r="F3914" s="7">
        <v>30042018</v>
      </c>
      <c r="H3914" s="2" t="s">
        <v>1909</v>
      </c>
      <c r="J3914" s="8">
        <v>742859</v>
      </c>
    </row>
    <row r="3915" spans="1:11" x14ac:dyDescent="0.2">
      <c r="A3915" s="2" t="s">
        <v>281</v>
      </c>
      <c r="B3915" s="2" t="s">
        <v>137</v>
      </c>
      <c r="F3915" s="7">
        <v>2021</v>
      </c>
      <c r="H3915" s="2" t="s">
        <v>1909</v>
      </c>
      <c r="K3915" s="8">
        <v>742859</v>
      </c>
    </row>
    <row r="3916" spans="1:11" x14ac:dyDescent="0.2">
      <c r="A3916" s="5" t="s">
        <v>496</v>
      </c>
      <c r="J3916" s="8">
        <v>742859</v>
      </c>
      <c r="K3916" s="8">
        <v>742859</v>
      </c>
    </row>
    <row r="3919" spans="1:11" x14ac:dyDescent="0.2">
      <c r="A3919" s="5" t="s">
        <v>497</v>
      </c>
      <c r="D3919" s="4" t="s">
        <v>308</v>
      </c>
      <c r="E3919" s="5" t="s">
        <v>2271</v>
      </c>
    </row>
    <row r="3920" spans="1:11" x14ac:dyDescent="0.2">
      <c r="A3920" s="1" t="s">
        <v>107</v>
      </c>
      <c r="B3920" s="1" t="s">
        <v>108</v>
      </c>
      <c r="D3920" s="278" t="s">
        <v>277</v>
      </c>
      <c r="E3920" s="1" t="s">
        <v>84</v>
      </c>
      <c r="F3920" s="268" t="s">
        <v>278</v>
      </c>
      <c r="G3920" s="1" t="s">
        <v>201</v>
      </c>
      <c r="H3920" s="1" t="s">
        <v>267</v>
      </c>
      <c r="J3920" s="268" t="s">
        <v>279</v>
      </c>
      <c r="K3920" s="268" t="s">
        <v>280</v>
      </c>
    </row>
    <row r="3923" spans="1:11" x14ac:dyDescent="0.2">
      <c r="A3923" s="2" t="s">
        <v>39</v>
      </c>
      <c r="B3923" s="2" t="s">
        <v>40</v>
      </c>
      <c r="E3923" s="2" t="s">
        <v>320</v>
      </c>
      <c r="F3923" s="7">
        <v>30042018</v>
      </c>
      <c r="H3923" s="2" t="s">
        <v>1910</v>
      </c>
      <c r="J3923" s="8">
        <v>366975</v>
      </c>
    </row>
    <row r="3924" spans="1:11" x14ac:dyDescent="0.2">
      <c r="A3924" s="2" t="s">
        <v>281</v>
      </c>
      <c r="B3924" s="2" t="s">
        <v>137</v>
      </c>
      <c r="F3924" s="7">
        <v>2022</v>
      </c>
      <c r="H3924" s="2" t="s">
        <v>1910</v>
      </c>
      <c r="K3924" s="8">
        <v>366975</v>
      </c>
    </row>
    <row r="3925" spans="1:11" x14ac:dyDescent="0.2">
      <c r="A3925" s="5" t="s">
        <v>498</v>
      </c>
      <c r="J3925" s="8">
        <v>366975</v>
      </c>
      <c r="K3925" s="8">
        <v>366975</v>
      </c>
    </row>
    <row r="3928" spans="1:11" x14ac:dyDescent="0.2">
      <c r="A3928" s="5" t="s">
        <v>499</v>
      </c>
      <c r="D3928" s="4" t="s">
        <v>308</v>
      </c>
      <c r="E3928" s="5" t="s">
        <v>2271</v>
      </c>
    </row>
    <row r="3929" spans="1:11" x14ac:dyDescent="0.2">
      <c r="A3929" s="1" t="s">
        <v>107</v>
      </c>
      <c r="B3929" s="1" t="s">
        <v>108</v>
      </c>
      <c r="D3929" s="278" t="s">
        <v>277</v>
      </c>
      <c r="E3929" s="1" t="s">
        <v>84</v>
      </c>
      <c r="F3929" s="268" t="s">
        <v>278</v>
      </c>
      <c r="G3929" s="1" t="s">
        <v>201</v>
      </c>
      <c r="H3929" s="1" t="s">
        <v>267</v>
      </c>
      <c r="J3929" s="268" t="s">
        <v>279</v>
      </c>
      <c r="K3929" s="268" t="s">
        <v>280</v>
      </c>
    </row>
    <row r="3932" spans="1:11" x14ac:dyDescent="0.2">
      <c r="A3932" s="2" t="s">
        <v>39</v>
      </c>
      <c r="B3932" s="2" t="s">
        <v>40</v>
      </c>
      <c r="E3932" s="2" t="s">
        <v>320</v>
      </c>
      <c r="F3932" s="7">
        <v>30042018</v>
      </c>
      <c r="H3932" s="2" t="s">
        <v>1911</v>
      </c>
      <c r="J3932" s="8">
        <v>513869</v>
      </c>
    </row>
    <row r="3933" spans="1:11" x14ac:dyDescent="0.2">
      <c r="A3933" s="2" t="s">
        <v>281</v>
      </c>
      <c r="B3933" s="2" t="s">
        <v>137</v>
      </c>
      <c r="F3933" s="7">
        <v>2024</v>
      </c>
      <c r="H3933" s="2" t="s">
        <v>1911</v>
      </c>
      <c r="K3933" s="8">
        <v>513869</v>
      </c>
    </row>
    <row r="3934" spans="1:11" x14ac:dyDescent="0.2">
      <c r="A3934" s="5" t="s">
        <v>500</v>
      </c>
      <c r="J3934" s="8">
        <v>513869</v>
      </c>
      <c r="K3934" s="8">
        <v>513869</v>
      </c>
    </row>
    <row r="3937" spans="1:11" x14ac:dyDescent="0.2">
      <c r="A3937" s="5" t="s">
        <v>501</v>
      </c>
      <c r="D3937" s="4" t="s">
        <v>308</v>
      </c>
      <c r="E3937" s="5" t="s">
        <v>2271</v>
      </c>
    </row>
    <row r="3938" spans="1:11" x14ac:dyDescent="0.2">
      <c r="A3938" s="1" t="s">
        <v>107</v>
      </c>
      <c r="B3938" s="1" t="s">
        <v>108</v>
      </c>
      <c r="D3938" s="278" t="s">
        <v>277</v>
      </c>
      <c r="E3938" s="1" t="s">
        <v>84</v>
      </c>
      <c r="F3938" s="268" t="s">
        <v>278</v>
      </c>
      <c r="G3938" s="1" t="s">
        <v>201</v>
      </c>
      <c r="H3938" s="1" t="s">
        <v>267</v>
      </c>
      <c r="J3938" s="268" t="s">
        <v>279</v>
      </c>
      <c r="K3938" s="268" t="s">
        <v>280</v>
      </c>
    </row>
    <row r="3941" spans="1:11" x14ac:dyDescent="0.2">
      <c r="A3941" s="2" t="s">
        <v>39</v>
      </c>
      <c r="B3941" s="2" t="s">
        <v>40</v>
      </c>
      <c r="E3941" s="2" t="s">
        <v>320</v>
      </c>
      <c r="F3941" s="7">
        <v>30042018</v>
      </c>
      <c r="H3941" s="2" t="s">
        <v>1912</v>
      </c>
      <c r="J3941" s="8">
        <v>697522</v>
      </c>
    </row>
    <row r="3942" spans="1:11" x14ac:dyDescent="0.2">
      <c r="A3942" s="2" t="s">
        <v>281</v>
      </c>
      <c r="B3942" s="2" t="s">
        <v>137</v>
      </c>
      <c r="F3942" s="7">
        <v>2025</v>
      </c>
      <c r="H3942" s="2" t="s">
        <v>1912</v>
      </c>
      <c r="K3942" s="8">
        <v>697522</v>
      </c>
    </row>
    <row r="3943" spans="1:11" x14ac:dyDescent="0.2">
      <c r="A3943" s="5" t="s">
        <v>502</v>
      </c>
      <c r="J3943" s="8">
        <v>697522</v>
      </c>
      <c r="K3943" s="8">
        <v>697522</v>
      </c>
    </row>
    <row r="3946" spans="1:11" x14ac:dyDescent="0.2">
      <c r="A3946" s="5" t="s">
        <v>503</v>
      </c>
      <c r="D3946" s="4" t="s">
        <v>308</v>
      </c>
      <c r="E3946" s="5" t="s">
        <v>2271</v>
      </c>
    </row>
    <row r="3947" spans="1:11" x14ac:dyDescent="0.2">
      <c r="A3947" s="1" t="s">
        <v>107</v>
      </c>
      <c r="B3947" s="1" t="s">
        <v>108</v>
      </c>
      <c r="D3947" s="278" t="s">
        <v>277</v>
      </c>
      <c r="E3947" s="1" t="s">
        <v>84</v>
      </c>
      <c r="F3947" s="268" t="s">
        <v>278</v>
      </c>
      <c r="G3947" s="1" t="s">
        <v>201</v>
      </c>
      <c r="H3947" s="1" t="s">
        <v>267</v>
      </c>
      <c r="J3947" s="268" t="s">
        <v>279</v>
      </c>
      <c r="K3947" s="268" t="s">
        <v>280</v>
      </c>
    </row>
    <row r="3950" spans="1:11" x14ac:dyDescent="0.2">
      <c r="A3950" s="2" t="s">
        <v>15</v>
      </c>
      <c r="B3950" s="2" t="s">
        <v>16</v>
      </c>
      <c r="E3950" s="2" t="s">
        <v>320</v>
      </c>
      <c r="F3950" s="7">
        <v>2026</v>
      </c>
      <c r="H3950" s="2" t="s">
        <v>1913</v>
      </c>
      <c r="J3950" s="8">
        <v>200000</v>
      </c>
    </row>
    <row r="3951" spans="1:11" x14ac:dyDescent="0.2">
      <c r="A3951" s="2" t="s">
        <v>281</v>
      </c>
      <c r="B3951" s="2" t="s">
        <v>137</v>
      </c>
      <c r="F3951" s="7">
        <v>2026</v>
      </c>
      <c r="H3951" s="2" t="s">
        <v>1913</v>
      </c>
      <c r="K3951" s="8">
        <v>200000</v>
      </c>
    </row>
    <row r="3952" spans="1:11" x14ac:dyDescent="0.2">
      <c r="A3952" s="5" t="s">
        <v>504</v>
      </c>
      <c r="J3952" s="8">
        <v>200000</v>
      </c>
      <c r="K3952" s="8">
        <v>200000</v>
      </c>
    </row>
    <row r="3955" spans="1:11" x14ac:dyDescent="0.2">
      <c r="A3955" s="5" t="s">
        <v>505</v>
      </c>
      <c r="D3955" s="4" t="s">
        <v>308</v>
      </c>
      <c r="E3955" s="5" t="s">
        <v>2271</v>
      </c>
    </row>
    <row r="3956" spans="1:11" x14ac:dyDescent="0.2">
      <c r="A3956" s="1" t="s">
        <v>107</v>
      </c>
      <c r="B3956" s="1" t="s">
        <v>108</v>
      </c>
      <c r="D3956" s="278" t="s">
        <v>277</v>
      </c>
      <c r="E3956" s="1" t="s">
        <v>84</v>
      </c>
      <c r="F3956" s="268" t="s">
        <v>278</v>
      </c>
      <c r="G3956" s="1" t="s">
        <v>201</v>
      </c>
      <c r="H3956" s="1" t="s">
        <v>267</v>
      </c>
      <c r="J3956" s="268" t="s">
        <v>279</v>
      </c>
      <c r="K3956" s="268" t="s">
        <v>280</v>
      </c>
    </row>
    <row r="3959" spans="1:11" x14ac:dyDescent="0.2">
      <c r="A3959" s="2" t="s">
        <v>39</v>
      </c>
      <c r="B3959" s="2" t="s">
        <v>40</v>
      </c>
      <c r="E3959" s="2" t="s">
        <v>320</v>
      </c>
      <c r="F3959" s="7">
        <v>30042018</v>
      </c>
      <c r="H3959" s="2" t="s">
        <v>1914</v>
      </c>
      <c r="J3959" s="8">
        <v>594257</v>
      </c>
    </row>
    <row r="3960" spans="1:11" x14ac:dyDescent="0.2">
      <c r="A3960" s="2" t="s">
        <v>281</v>
      </c>
      <c r="B3960" s="2" t="s">
        <v>137</v>
      </c>
      <c r="F3960" s="7">
        <v>2027</v>
      </c>
      <c r="H3960" s="2" t="s">
        <v>1914</v>
      </c>
      <c r="K3960" s="8">
        <v>594257</v>
      </c>
    </row>
    <row r="3961" spans="1:11" x14ac:dyDescent="0.2">
      <c r="A3961" s="5" t="s">
        <v>506</v>
      </c>
      <c r="J3961" s="8">
        <v>594257</v>
      </c>
      <c r="K3961" s="8">
        <v>594257</v>
      </c>
    </row>
    <row r="3964" spans="1:11" x14ac:dyDescent="0.2">
      <c r="A3964" s="5" t="s">
        <v>507</v>
      </c>
      <c r="D3964" s="4" t="s">
        <v>308</v>
      </c>
      <c r="E3964" s="5" t="s">
        <v>2271</v>
      </c>
    </row>
    <row r="3965" spans="1:11" x14ac:dyDescent="0.2">
      <c r="A3965" s="1" t="s">
        <v>107</v>
      </c>
      <c r="B3965" s="1" t="s">
        <v>108</v>
      </c>
      <c r="D3965" s="278" t="s">
        <v>277</v>
      </c>
      <c r="E3965" s="1" t="s">
        <v>84</v>
      </c>
      <c r="F3965" s="268" t="s">
        <v>278</v>
      </c>
      <c r="G3965" s="1" t="s">
        <v>201</v>
      </c>
      <c r="H3965" s="1" t="s">
        <v>267</v>
      </c>
      <c r="J3965" s="268" t="s">
        <v>279</v>
      </c>
      <c r="K3965" s="268" t="s">
        <v>280</v>
      </c>
    </row>
    <row r="3968" spans="1:11" x14ac:dyDescent="0.2">
      <c r="A3968" s="2" t="s">
        <v>39</v>
      </c>
      <c r="B3968" s="2" t="s">
        <v>40</v>
      </c>
      <c r="E3968" s="2" t="s">
        <v>320</v>
      </c>
      <c r="F3968" s="7">
        <v>30042018</v>
      </c>
      <c r="H3968" s="2" t="s">
        <v>1915</v>
      </c>
      <c r="J3968" s="8">
        <v>597075</v>
      </c>
    </row>
    <row r="3969" spans="1:11" x14ac:dyDescent="0.2">
      <c r="A3969" s="2" t="s">
        <v>281</v>
      </c>
      <c r="B3969" s="2" t="s">
        <v>137</v>
      </c>
      <c r="F3969" s="7">
        <v>2023</v>
      </c>
      <c r="H3969" s="2" t="s">
        <v>1915</v>
      </c>
      <c r="K3969" s="8">
        <v>597075</v>
      </c>
    </row>
    <row r="3970" spans="1:11" x14ac:dyDescent="0.2">
      <c r="A3970" s="5" t="s">
        <v>508</v>
      </c>
      <c r="J3970" s="8">
        <v>597075</v>
      </c>
      <c r="K3970" s="8">
        <v>597075</v>
      </c>
    </row>
    <row r="3973" spans="1:11" x14ac:dyDescent="0.2">
      <c r="A3973" s="5" t="s">
        <v>509</v>
      </c>
      <c r="D3973" s="4" t="s">
        <v>308</v>
      </c>
      <c r="E3973" s="5" t="s">
        <v>2271</v>
      </c>
    </row>
    <row r="3974" spans="1:11" x14ac:dyDescent="0.2">
      <c r="A3974" s="1" t="s">
        <v>107</v>
      </c>
      <c r="B3974" s="1" t="s">
        <v>108</v>
      </c>
      <c r="D3974" s="278" t="s">
        <v>277</v>
      </c>
      <c r="E3974" s="1" t="s">
        <v>84</v>
      </c>
      <c r="F3974" s="268" t="s">
        <v>278</v>
      </c>
      <c r="G3974" s="1" t="s">
        <v>201</v>
      </c>
      <c r="H3974" s="1" t="s">
        <v>267</v>
      </c>
      <c r="J3974" s="268" t="s">
        <v>279</v>
      </c>
      <c r="K3974" s="268" t="s">
        <v>280</v>
      </c>
    </row>
    <row r="3977" spans="1:11" x14ac:dyDescent="0.2">
      <c r="A3977" s="2" t="s">
        <v>35</v>
      </c>
      <c r="B3977" s="2" t="s">
        <v>36</v>
      </c>
      <c r="E3977" s="2" t="s">
        <v>310</v>
      </c>
      <c r="F3977" s="7">
        <v>10117810</v>
      </c>
      <c r="H3977" s="2" t="s">
        <v>1916</v>
      </c>
      <c r="J3977" s="8">
        <v>105336</v>
      </c>
    </row>
    <row r="3978" spans="1:11" x14ac:dyDescent="0.2">
      <c r="A3978" s="2" t="s">
        <v>281</v>
      </c>
      <c r="B3978" s="2" t="s">
        <v>137</v>
      </c>
      <c r="F3978" s="7">
        <v>2029</v>
      </c>
      <c r="H3978" s="2" t="s">
        <v>1916</v>
      </c>
      <c r="K3978" s="8">
        <v>105336</v>
      </c>
    </row>
    <row r="3979" spans="1:11" x14ac:dyDescent="0.2">
      <c r="A3979" s="5" t="s">
        <v>510</v>
      </c>
      <c r="J3979" s="8">
        <v>105336</v>
      </c>
      <c r="K3979" s="8">
        <v>105336</v>
      </c>
    </row>
    <row r="3982" spans="1:11" x14ac:dyDescent="0.2">
      <c r="A3982" s="5" t="s">
        <v>2273</v>
      </c>
      <c r="D3982" s="4" t="s">
        <v>308</v>
      </c>
      <c r="E3982" s="5" t="s">
        <v>2271</v>
      </c>
    </row>
    <row r="3983" spans="1:11" x14ac:dyDescent="0.2">
      <c r="A3983" s="1" t="s">
        <v>107</v>
      </c>
      <c r="B3983" s="1" t="s">
        <v>108</v>
      </c>
      <c r="D3983" s="278" t="s">
        <v>277</v>
      </c>
      <c r="E3983" s="1" t="s">
        <v>84</v>
      </c>
      <c r="F3983" s="268" t="s">
        <v>278</v>
      </c>
      <c r="G3983" s="1" t="s">
        <v>201</v>
      </c>
      <c r="H3983" s="1" t="s">
        <v>267</v>
      </c>
      <c r="J3983" s="268" t="s">
        <v>279</v>
      </c>
      <c r="K3983" s="268" t="s">
        <v>280</v>
      </c>
    </row>
    <row r="3986" spans="1:11" x14ac:dyDescent="0.2">
      <c r="A3986" s="2" t="s">
        <v>35</v>
      </c>
      <c r="B3986" s="2" t="s">
        <v>36</v>
      </c>
      <c r="E3986" s="2" t="s">
        <v>310</v>
      </c>
      <c r="F3986" s="7">
        <v>1556398</v>
      </c>
      <c r="H3986" s="2" t="s">
        <v>1917</v>
      </c>
      <c r="J3986" s="8">
        <v>49250</v>
      </c>
    </row>
    <row r="3987" spans="1:11" x14ac:dyDescent="0.2">
      <c r="A3987" s="2" t="s">
        <v>281</v>
      </c>
      <c r="B3987" s="2" t="s">
        <v>137</v>
      </c>
      <c r="F3987" s="7">
        <v>2032</v>
      </c>
      <c r="H3987" s="2" t="s">
        <v>1917</v>
      </c>
      <c r="K3987" s="8">
        <v>49250</v>
      </c>
    </row>
    <row r="3988" spans="1:11" x14ac:dyDescent="0.2">
      <c r="A3988" s="5" t="s">
        <v>2274</v>
      </c>
      <c r="J3988" s="8">
        <v>49250</v>
      </c>
      <c r="K3988" s="8">
        <v>49250</v>
      </c>
    </row>
    <row r="3991" spans="1:11" x14ac:dyDescent="0.2">
      <c r="A3991" s="5" t="s">
        <v>511</v>
      </c>
      <c r="D3991" s="4" t="s">
        <v>308</v>
      </c>
      <c r="E3991" s="5" t="s">
        <v>475</v>
      </c>
    </row>
    <row r="3992" spans="1:11" x14ac:dyDescent="0.2">
      <c r="A3992" s="1" t="s">
        <v>107</v>
      </c>
      <c r="B3992" s="1" t="s">
        <v>108</v>
      </c>
      <c r="D3992" s="278" t="s">
        <v>277</v>
      </c>
      <c r="E3992" s="1" t="s">
        <v>84</v>
      </c>
      <c r="F3992" s="268" t="s">
        <v>278</v>
      </c>
      <c r="G3992" s="1" t="s">
        <v>201</v>
      </c>
      <c r="H3992" s="1" t="s">
        <v>267</v>
      </c>
      <c r="J3992" s="268" t="s">
        <v>279</v>
      </c>
      <c r="K3992" s="268" t="s">
        <v>280</v>
      </c>
    </row>
    <row r="3995" spans="1:11" x14ac:dyDescent="0.2">
      <c r="A3995" s="2" t="s">
        <v>522</v>
      </c>
      <c r="B3995" s="2" t="s">
        <v>70</v>
      </c>
      <c r="D3995" s="2" t="s">
        <v>203</v>
      </c>
      <c r="H3995" s="2" t="s">
        <v>1918</v>
      </c>
      <c r="J3995" s="8">
        <v>17990</v>
      </c>
    </row>
    <row r="3996" spans="1:11" x14ac:dyDescent="0.2">
      <c r="A3996" s="2" t="s">
        <v>281</v>
      </c>
      <c r="B3996" s="2" t="s">
        <v>137</v>
      </c>
      <c r="F3996" s="7">
        <v>2030</v>
      </c>
      <c r="H3996" s="2" t="s">
        <v>1918</v>
      </c>
      <c r="K3996" s="8">
        <v>17990</v>
      </c>
    </row>
    <row r="3997" spans="1:11" x14ac:dyDescent="0.2">
      <c r="A3997" s="5" t="s">
        <v>512</v>
      </c>
      <c r="J3997" s="8">
        <v>17990</v>
      </c>
      <c r="K3997" s="8">
        <v>17990</v>
      </c>
    </row>
    <row r="4000" spans="1:11" x14ac:dyDescent="0.2">
      <c r="A4000" s="5" t="s">
        <v>513</v>
      </c>
      <c r="D4000" s="4" t="s">
        <v>308</v>
      </c>
      <c r="E4000" s="5" t="s">
        <v>475</v>
      </c>
    </row>
    <row r="4001" spans="1:11" x14ac:dyDescent="0.2">
      <c r="A4001" s="1" t="s">
        <v>107</v>
      </c>
      <c r="B4001" s="1" t="s">
        <v>108</v>
      </c>
      <c r="D4001" s="278" t="s">
        <v>277</v>
      </c>
      <c r="E4001" s="1" t="s">
        <v>84</v>
      </c>
      <c r="F4001" s="268" t="s">
        <v>278</v>
      </c>
      <c r="G4001" s="1" t="s">
        <v>201</v>
      </c>
      <c r="H4001" s="1" t="s">
        <v>267</v>
      </c>
      <c r="J4001" s="268" t="s">
        <v>279</v>
      </c>
      <c r="K4001" s="268" t="s">
        <v>280</v>
      </c>
    </row>
    <row r="4004" spans="1:11" x14ac:dyDescent="0.2">
      <c r="A4004" s="2" t="s">
        <v>35</v>
      </c>
      <c r="B4004" s="2" t="s">
        <v>36</v>
      </c>
      <c r="E4004" s="2" t="s">
        <v>310</v>
      </c>
      <c r="F4004" s="7">
        <v>1550468</v>
      </c>
      <c r="H4004" s="2" t="s">
        <v>1919</v>
      </c>
      <c r="J4004" s="8">
        <v>45860</v>
      </c>
    </row>
    <row r="4005" spans="1:11" x14ac:dyDescent="0.2">
      <c r="A4005" s="2" t="s">
        <v>281</v>
      </c>
      <c r="B4005" s="2" t="s">
        <v>137</v>
      </c>
      <c r="F4005" s="7">
        <v>2031</v>
      </c>
      <c r="H4005" s="2" t="s">
        <v>1919</v>
      </c>
      <c r="K4005" s="8">
        <v>45860</v>
      </c>
    </row>
    <row r="4006" spans="1:11" x14ac:dyDescent="0.2">
      <c r="A4006" s="5" t="s">
        <v>514</v>
      </c>
      <c r="J4006" s="8">
        <v>45860</v>
      </c>
      <c r="K4006" s="8">
        <v>45860</v>
      </c>
    </row>
    <row r="4009" spans="1:11" x14ac:dyDescent="0.2">
      <c r="A4009" s="5" t="s">
        <v>2275</v>
      </c>
      <c r="D4009" s="4" t="s">
        <v>308</v>
      </c>
      <c r="E4009" s="5" t="s">
        <v>475</v>
      </c>
    </row>
    <row r="4010" spans="1:11" x14ac:dyDescent="0.2">
      <c r="A4010" s="1" t="s">
        <v>107</v>
      </c>
      <c r="B4010" s="1" t="s">
        <v>108</v>
      </c>
      <c r="D4010" s="278" t="s">
        <v>277</v>
      </c>
      <c r="E4010" s="1" t="s">
        <v>84</v>
      </c>
      <c r="F4010" s="268" t="s">
        <v>278</v>
      </c>
      <c r="G4010" s="1" t="s">
        <v>201</v>
      </c>
      <c r="H4010" s="1" t="s">
        <v>267</v>
      </c>
      <c r="J4010" s="268" t="s">
        <v>279</v>
      </c>
      <c r="K4010" s="268" t="s">
        <v>280</v>
      </c>
    </row>
    <row r="4013" spans="1:11" x14ac:dyDescent="0.2">
      <c r="A4013" s="2" t="s">
        <v>35</v>
      </c>
      <c r="B4013" s="2" t="s">
        <v>36</v>
      </c>
      <c r="E4013" s="2" t="s">
        <v>310</v>
      </c>
      <c r="F4013" s="7">
        <v>1684</v>
      </c>
      <c r="H4013" s="2" t="s">
        <v>1920</v>
      </c>
      <c r="J4013" s="8">
        <v>2217197</v>
      </c>
    </row>
    <row r="4014" spans="1:11" x14ac:dyDescent="0.2">
      <c r="A4014" s="2" t="s">
        <v>281</v>
      </c>
      <c r="B4014" s="2" t="s">
        <v>137</v>
      </c>
      <c r="F4014" s="7">
        <v>2033</v>
      </c>
      <c r="H4014" s="2" t="s">
        <v>1920</v>
      </c>
      <c r="K4014" s="8">
        <v>2217197</v>
      </c>
    </row>
    <row r="4015" spans="1:11" x14ac:dyDescent="0.2">
      <c r="A4015" s="5" t="s">
        <v>2276</v>
      </c>
      <c r="J4015" s="8">
        <v>2217197</v>
      </c>
      <c r="K4015" s="8">
        <v>2217197</v>
      </c>
    </row>
    <row r="4018" spans="1:11" x14ac:dyDescent="0.2">
      <c r="A4018" s="5" t="s">
        <v>455</v>
      </c>
      <c r="D4018" s="4" t="s">
        <v>308</v>
      </c>
      <c r="E4018" s="5" t="s">
        <v>1174</v>
      </c>
    </row>
    <row r="4019" spans="1:11" x14ac:dyDescent="0.2">
      <c r="A4019" s="1" t="s">
        <v>107</v>
      </c>
      <c r="B4019" s="1" t="s">
        <v>108</v>
      </c>
      <c r="D4019" s="278" t="s">
        <v>277</v>
      </c>
      <c r="E4019" s="1" t="s">
        <v>84</v>
      </c>
      <c r="F4019" s="268" t="s">
        <v>278</v>
      </c>
      <c r="G4019" s="1" t="s">
        <v>201</v>
      </c>
      <c r="H4019" s="1" t="s">
        <v>267</v>
      </c>
      <c r="J4019" s="268" t="s">
        <v>279</v>
      </c>
      <c r="K4019" s="268" t="s">
        <v>280</v>
      </c>
    </row>
    <row r="4022" spans="1:11" x14ac:dyDescent="0.2">
      <c r="A4022" s="2" t="s">
        <v>2272</v>
      </c>
      <c r="B4022" s="2" t="s">
        <v>1745</v>
      </c>
      <c r="D4022" s="2" t="s">
        <v>203</v>
      </c>
      <c r="H4022" s="2" t="s">
        <v>2121</v>
      </c>
      <c r="J4022" s="8">
        <v>17291</v>
      </c>
    </row>
    <row r="4023" spans="1:11" x14ac:dyDescent="0.2">
      <c r="A4023" s="2" t="s">
        <v>2272</v>
      </c>
      <c r="B4023" s="2" t="s">
        <v>1745</v>
      </c>
      <c r="D4023" s="2" t="s">
        <v>203</v>
      </c>
      <c r="H4023" s="2" t="s">
        <v>2122</v>
      </c>
      <c r="J4023" s="8">
        <v>8647</v>
      </c>
    </row>
    <row r="4024" spans="1:11" x14ac:dyDescent="0.2">
      <c r="A4024" s="2" t="s">
        <v>2272</v>
      </c>
      <c r="B4024" s="2" t="s">
        <v>1745</v>
      </c>
      <c r="D4024" s="2" t="s">
        <v>203</v>
      </c>
      <c r="H4024" s="2" t="s">
        <v>2123</v>
      </c>
      <c r="J4024" s="8">
        <v>8647</v>
      </c>
    </row>
    <row r="4025" spans="1:11" x14ac:dyDescent="0.2">
      <c r="A4025" s="2" t="s">
        <v>2272</v>
      </c>
      <c r="B4025" s="2" t="s">
        <v>1745</v>
      </c>
      <c r="D4025" s="2" t="s">
        <v>203</v>
      </c>
      <c r="H4025" s="2" t="s">
        <v>2124</v>
      </c>
      <c r="J4025" s="8">
        <v>8647</v>
      </c>
    </row>
    <row r="4026" spans="1:11" x14ac:dyDescent="0.2">
      <c r="A4026" s="2" t="s">
        <v>2272</v>
      </c>
      <c r="B4026" s="2" t="s">
        <v>1745</v>
      </c>
      <c r="D4026" s="2" t="s">
        <v>203</v>
      </c>
      <c r="H4026" s="2" t="s">
        <v>2125</v>
      </c>
      <c r="J4026" s="8">
        <v>8647</v>
      </c>
    </row>
    <row r="4027" spans="1:11" x14ac:dyDescent="0.2">
      <c r="A4027" s="2" t="s">
        <v>2272</v>
      </c>
      <c r="B4027" s="2" t="s">
        <v>1745</v>
      </c>
      <c r="D4027" s="2" t="s">
        <v>203</v>
      </c>
      <c r="H4027" s="2" t="s">
        <v>2126</v>
      </c>
      <c r="J4027" s="8">
        <v>8647</v>
      </c>
    </row>
    <row r="4028" spans="1:11" x14ac:dyDescent="0.2">
      <c r="A4028" s="2" t="s">
        <v>2272</v>
      </c>
      <c r="B4028" s="2" t="s">
        <v>1745</v>
      </c>
      <c r="D4028" s="2" t="s">
        <v>203</v>
      </c>
      <c r="H4028" s="2" t="s">
        <v>2127</v>
      </c>
      <c r="J4028" s="8">
        <v>8647</v>
      </c>
    </row>
    <row r="4029" spans="1:11" x14ac:dyDescent="0.2">
      <c r="A4029" s="2" t="s">
        <v>2272</v>
      </c>
      <c r="B4029" s="2" t="s">
        <v>1745</v>
      </c>
      <c r="D4029" s="2" t="s">
        <v>203</v>
      </c>
      <c r="H4029" s="2" t="s">
        <v>2128</v>
      </c>
      <c r="J4029" s="8">
        <v>8647</v>
      </c>
    </row>
    <row r="4030" spans="1:11" x14ac:dyDescent="0.2">
      <c r="A4030" s="2" t="s">
        <v>2272</v>
      </c>
      <c r="B4030" s="2" t="s">
        <v>1745</v>
      </c>
      <c r="D4030" s="2" t="s">
        <v>203</v>
      </c>
      <c r="H4030" s="2" t="s">
        <v>2129</v>
      </c>
      <c r="J4030" s="8">
        <v>8647</v>
      </c>
    </row>
    <row r="4031" spans="1:11" x14ac:dyDescent="0.2">
      <c r="A4031" s="2" t="s">
        <v>2272</v>
      </c>
      <c r="B4031" s="2" t="s">
        <v>1745</v>
      </c>
      <c r="D4031" s="2" t="s">
        <v>203</v>
      </c>
      <c r="H4031" s="2" t="s">
        <v>1921</v>
      </c>
      <c r="J4031" s="8">
        <v>8647</v>
      </c>
    </row>
    <row r="4032" spans="1:11" x14ac:dyDescent="0.2">
      <c r="A4032" s="2" t="s">
        <v>281</v>
      </c>
      <c r="B4032" s="2" t="s">
        <v>137</v>
      </c>
      <c r="F4032" s="7">
        <v>2001</v>
      </c>
      <c r="H4032" s="2" t="s">
        <v>1921</v>
      </c>
      <c r="K4032" s="8">
        <v>95114</v>
      </c>
    </row>
    <row r="4033" spans="1:11" x14ac:dyDescent="0.2">
      <c r="A4033" s="5" t="s">
        <v>456</v>
      </c>
      <c r="J4033" s="8">
        <v>95114</v>
      </c>
      <c r="K4033" s="8">
        <v>95114</v>
      </c>
    </row>
    <row r="4036" spans="1:11" x14ac:dyDescent="0.2">
      <c r="A4036" s="5" t="s">
        <v>2277</v>
      </c>
      <c r="D4036" s="4" t="s">
        <v>294</v>
      </c>
      <c r="E4036" s="5" t="s">
        <v>489</v>
      </c>
    </row>
    <row r="4037" spans="1:11" x14ac:dyDescent="0.2">
      <c r="A4037" s="1" t="s">
        <v>107</v>
      </c>
      <c r="B4037" s="1" t="s">
        <v>108</v>
      </c>
      <c r="D4037" s="278" t="s">
        <v>277</v>
      </c>
      <c r="E4037" s="1" t="s">
        <v>84</v>
      </c>
      <c r="F4037" s="268" t="s">
        <v>278</v>
      </c>
      <c r="G4037" s="1" t="s">
        <v>201</v>
      </c>
      <c r="H4037" s="1" t="s">
        <v>267</v>
      </c>
      <c r="J4037" s="268" t="s">
        <v>279</v>
      </c>
      <c r="K4037" s="268" t="s">
        <v>280</v>
      </c>
    </row>
    <row r="4040" spans="1:11" x14ac:dyDescent="0.2">
      <c r="A4040" s="2" t="s">
        <v>11</v>
      </c>
      <c r="B4040" s="2" t="s">
        <v>12</v>
      </c>
      <c r="F4040" s="7">
        <v>27855</v>
      </c>
      <c r="H4040" s="2" t="s">
        <v>1824</v>
      </c>
      <c r="J4040" s="8">
        <v>50000</v>
      </c>
    </row>
    <row r="4041" spans="1:11" x14ac:dyDescent="0.2">
      <c r="A4041" s="2" t="s">
        <v>300</v>
      </c>
      <c r="B4041" s="2" t="s">
        <v>77</v>
      </c>
      <c r="D4041" s="2" t="s">
        <v>202</v>
      </c>
      <c r="H4041" s="2" t="s">
        <v>1824</v>
      </c>
      <c r="K4041" s="8">
        <v>50000</v>
      </c>
    </row>
    <row r="4042" spans="1:11" x14ac:dyDescent="0.2">
      <c r="A4042" s="5" t="s">
        <v>2278</v>
      </c>
      <c r="J4042" s="8">
        <v>50000</v>
      </c>
      <c r="K4042" s="8">
        <v>50000</v>
      </c>
    </row>
    <row r="4045" spans="1:11" x14ac:dyDescent="0.2">
      <c r="A4045" s="5" t="s">
        <v>2279</v>
      </c>
      <c r="D4045" s="4" t="s">
        <v>308</v>
      </c>
      <c r="E4045" s="5" t="s">
        <v>489</v>
      </c>
    </row>
    <row r="4046" spans="1:11" x14ac:dyDescent="0.2">
      <c r="A4046" s="1" t="s">
        <v>107</v>
      </c>
      <c r="B4046" s="1" t="s">
        <v>108</v>
      </c>
      <c r="D4046" s="278" t="s">
        <v>277</v>
      </c>
      <c r="E4046" s="1" t="s">
        <v>84</v>
      </c>
      <c r="F4046" s="268" t="s">
        <v>278</v>
      </c>
      <c r="G4046" s="1" t="s">
        <v>201</v>
      </c>
      <c r="H4046" s="1" t="s">
        <v>267</v>
      </c>
      <c r="J4046" s="268" t="s">
        <v>279</v>
      </c>
      <c r="K4046" s="268" t="s">
        <v>280</v>
      </c>
    </row>
    <row r="4049" spans="1:11" x14ac:dyDescent="0.2">
      <c r="A4049" s="2" t="s">
        <v>41</v>
      </c>
      <c r="B4049" s="2" t="s">
        <v>42</v>
      </c>
      <c r="H4049" s="2" t="s">
        <v>1922</v>
      </c>
      <c r="J4049" s="8">
        <v>1530574</v>
      </c>
    </row>
    <row r="4050" spans="1:11" x14ac:dyDescent="0.2">
      <c r="A4050" s="2" t="s">
        <v>43</v>
      </c>
      <c r="B4050" s="2" t="s">
        <v>44</v>
      </c>
      <c r="H4050" s="2" t="s">
        <v>1922</v>
      </c>
      <c r="J4050" s="8">
        <v>353880</v>
      </c>
    </row>
    <row r="4051" spans="1:11" x14ac:dyDescent="0.2">
      <c r="A4051" s="2" t="s">
        <v>45</v>
      </c>
      <c r="B4051" s="2" t="s">
        <v>46</v>
      </c>
      <c r="H4051" s="2" t="s">
        <v>1922</v>
      </c>
      <c r="J4051" s="8">
        <v>129142</v>
      </c>
    </row>
    <row r="4052" spans="1:11" x14ac:dyDescent="0.2">
      <c r="A4052" s="2" t="s">
        <v>47</v>
      </c>
      <c r="B4052" s="2" t="s">
        <v>48</v>
      </c>
      <c r="H4052" s="2" t="s">
        <v>1922</v>
      </c>
      <c r="J4052" s="8">
        <v>33327</v>
      </c>
    </row>
    <row r="4053" spans="1:11" x14ac:dyDescent="0.2">
      <c r="A4053" s="2" t="s">
        <v>49</v>
      </c>
      <c r="B4053" s="2" t="s">
        <v>50</v>
      </c>
      <c r="H4053" s="2" t="s">
        <v>1922</v>
      </c>
      <c r="J4053" s="8">
        <v>355484</v>
      </c>
    </row>
    <row r="4054" spans="1:11" x14ac:dyDescent="0.2">
      <c r="A4054" s="2" t="s">
        <v>281</v>
      </c>
      <c r="B4054" s="2" t="s">
        <v>137</v>
      </c>
      <c r="F4054" s="7">
        <v>2036</v>
      </c>
      <c r="H4054" s="2" t="s">
        <v>1922</v>
      </c>
      <c r="K4054" s="8">
        <v>2402407</v>
      </c>
    </row>
    <row r="4055" spans="1:11" x14ac:dyDescent="0.2">
      <c r="A4055" s="5" t="s">
        <v>2280</v>
      </c>
      <c r="J4055" s="8">
        <v>2402407</v>
      </c>
      <c r="K4055" s="8">
        <v>2402407</v>
      </c>
    </row>
    <row r="4058" spans="1:11" x14ac:dyDescent="0.2">
      <c r="A4058" s="5" t="s">
        <v>2281</v>
      </c>
      <c r="D4058" s="4" t="s">
        <v>308</v>
      </c>
      <c r="E4058" s="5" t="s">
        <v>489</v>
      </c>
    </row>
    <row r="4059" spans="1:11" x14ac:dyDescent="0.2">
      <c r="A4059" s="1" t="s">
        <v>107</v>
      </c>
      <c r="B4059" s="1" t="s">
        <v>108</v>
      </c>
      <c r="D4059" s="278" t="s">
        <v>277</v>
      </c>
      <c r="E4059" s="1" t="s">
        <v>84</v>
      </c>
      <c r="F4059" s="268" t="s">
        <v>278</v>
      </c>
      <c r="G4059" s="1" t="s">
        <v>201</v>
      </c>
      <c r="H4059" s="1" t="s">
        <v>267</v>
      </c>
      <c r="J4059" s="268" t="s">
        <v>279</v>
      </c>
      <c r="K4059" s="268" t="s">
        <v>280</v>
      </c>
    </row>
    <row r="4062" spans="1:11" x14ac:dyDescent="0.2">
      <c r="A4062" s="2" t="s">
        <v>402</v>
      </c>
      <c r="B4062" s="2" t="s">
        <v>69</v>
      </c>
      <c r="D4062" s="2" t="s">
        <v>203</v>
      </c>
      <c r="H4062" s="2" t="s">
        <v>1923</v>
      </c>
      <c r="J4062" s="8">
        <v>5200</v>
      </c>
    </row>
    <row r="4063" spans="1:11" x14ac:dyDescent="0.2">
      <c r="A4063" s="2" t="s">
        <v>281</v>
      </c>
      <c r="B4063" s="2" t="s">
        <v>137</v>
      </c>
      <c r="F4063" s="7">
        <v>2037</v>
      </c>
      <c r="H4063" s="2" t="s">
        <v>1923</v>
      </c>
      <c r="K4063" s="8">
        <v>5200</v>
      </c>
    </row>
    <row r="4064" spans="1:11" x14ac:dyDescent="0.2">
      <c r="A4064" s="5" t="s">
        <v>2282</v>
      </c>
      <c r="J4064" s="8">
        <v>5200</v>
      </c>
      <c r="K4064" s="8">
        <v>5200</v>
      </c>
    </row>
    <row r="4067" spans="1:11" x14ac:dyDescent="0.2">
      <c r="A4067" s="5" t="s">
        <v>2283</v>
      </c>
      <c r="D4067" s="4" t="s">
        <v>308</v>
      </c>
      <c r="E4067" s="5" t="s">
        <v>489</v>
      </c>
    </row>
    <row r="4068" spans="1:11" x14ac:dyDescent="0.2">
      <c r="A4068" s="1" t="s">
        <v>107</v>
      </c>
      <c r="B4068" s="1" t="s">
        <v>108</v>
      </c>
      <c r="D4068" s="278" t="s">
        <v>277</v>
      </c>
      <c r="E4068" s="1" t="s">
        <v>84</v>
      </c>
      <c r="F4068" s="268" t="s">
        <v>278</v>
      </c>
      <c r="G4068" s="1" t="s">
        <v>201</v>
      </c>
      <c r="H4068" s="1" t="s">
        <v>267</v>
      </c>
      <c r="J4068" s="268" t="s">
        <v>279</v>
      </c>
      <c r="K4068" s="268" t="s">
        <v>280</v>
      </c>
    </row>
    <row r="4071" spans="1:11" x14ac:dyDescent="0.2">
      <c r="A4071" s="2" t="s">
        <v>53</v>
      </c>
      <c r="B4071" s="2" t="s">
        <v>54</v>
      </c>
      <c r="H4071" s="2" t="s">
        <v>1924</v>
      </c>
      <c r="J4071" s="8">
        <v>734832</v>
      </c>
    </row>
    <row r="4072" spans="1:11" x14ac:dyDescent="0.2">
      <c r="A4072" s="2" t="s">
        <v>55</v>
      </c>
      <c r="B4072" s="2" t="s">
        <v>56</v>
      </c>
      <c r="H4072" s="2" t="s">
        <v>1924</v>
      </c>
      <c r="J4072" s="8">
        <v>49668</v>
      </c>
    </row>
    <row r="4073" spans="1:11" x14ac:dyDescent="0.2">
      <c r="A4073" s="2" t="s">
        <v>281</v>
      </c>
      <c r="B4073" s="2" t="s">
        <v>137</v>
      </c>
      <c r="F4073" s="7">
        <v>2039</v>
      </c>
      <c r="H4073" s="2" t="s">
        <v>1924</v>
      </c>
      <c r="K4073" s="8">
        <v>784500</v>
      </c>
    </row>
    <row r="4074" spans="1:11" x14ac:dyDescent="0.2">
      <c r="A4074" s="5" t="s">
        <v>2284</v>
      </c>
      <c r="J4074" s="8">
        <v>784500</v>
      </c>
      <c r="K4074" s="8">
        <v>784500</v>
      </c>
    </row>
    <row r="4077" spans="1:11" x14ac:dyDescent="0.2">
      <c r="A4077" s="5" t="s">
        <v>2285</v>
      </c>
      <c r="D4077" s="4" t="s">
        <v>308</v>
      </c>
      <c r="E4077" s="5" t="s">
        <v>489</v>
      </c>
    </row>
    <row r="4078" spans="1:11" x14ac:dyDescent="0.2">
      <c r="A4078" s="1" t="s">
        <v>107</v>
      </c>
      <c r="B4078" s="1" t="s">
        <v>108</v>
      </c>
      <c r="D4078" s="278" t="s">
        <v>277</v>
      </c>
      <c r="E4078" s="1" t="s">
        <v>84</v>
      </c>
      <c r="F4078" s="268" t="s">
        <v>278</v>
      </c>
      <c r="G4078" s="1" t="s">
        <v>201</v>
      </c>
      <c r="H4078" s="1" t="s">
        <v>267</v>
      </c>
      <c r="J4078" s="268" t="s">
        <v>279</v>
      </c>
      <c r="K4078" s="268" t="s">
        <v>280</v>
      </c>
    </row>
    <row r="4081" spans="1:11" x14ac:dyDescent="0.2">
      <c r="A4081" s="2" t="s">
        <v>284</v>
      </c>
      <c r="B4081" s="2" t="s">
        <v>117</v>
      </c>
      <c r="E4081" s="2" t="s">
        <v>320</v>
      </c>
      <c r="F4081" s="7">
        <v>1</v>
      </c>
      <c r="H4081" s="2" t="s">
        <v>1925</v>
      </c>
      <c r="J4081" s="8">
        <v>6950000</v>
      </c>
    </row>
    <row r="4082" spans="1:11" x14ac:dyDescent="0.2">
      <c r="A4082" s="2" t="s">
        <v>281</v>
      </c>
      <c r="B4082" s="2" t="s">
        <v>137</v>
      </c>
      <c r="F4082" s="7">
        <v>1998</v>
      </c>
      <c r="H4082" s="2" t="s">
        <v>1925</v>
      </c>
      <c r="K4082" s="8">
        <v>4170000</v>
      </c>
    </row>
    <row r="4083" spans="1:11" x14ac:dyDescent="0.2">
      <c r="A4083" s="2" t="s">
        <v>281</v>
      </c>
      <c r="B4083" s="2" t="s">
        <v>137</v>
      </c>
      <c r="F4083" s="7">
        <v>1997</v>
      </c>
      <c r="H4083" s="2" t="s">
        <v>1925</v>
      </c>
      <c r="K4083" s="8">
        <v>2780000</v>
      </c>
    </row>
    <row r="4084" spans="1:11" x14ac:dyDescent="0.2">
      <c r="A4084" s="5" t="s">
        <v>2286</v>
      </c>
      <c r="J4084" s="8">
        <v>6950000</v>
      </c>
      <c r="K4084" s="8">
        <v>6950000</v>
      </c>
    </row>
    <row r="4087" spans="1:11" x14ac:dyDescent="0.2">
      <c r="A4087" s="5" t="s">
        <v>2287</v>
      </c>
      <c r="D4087" s="4" t="s">
        <v>294</v>
      </c>
      <c r="E4087" s="5" t="s">
        <v>489</v>
      </c>
    </row>
    <row r="4088" spans="1:11" x14ac:dyDescent="0.2">
      <c r="A4088" s="1" t="s">
        <v>107</v>
      </c>
      <c r="B4088" s="1" t="s">
        <v>108</v>
      </c>
      <c r="D4088" s="278" t="s">
        <v>277</v>
      </c>
      <c r="E4088" s="1" t="s">
        <v>84</v>
      </c>
      <c r="F4088" s="268" t="s">
        <v>278</v>
      </c>
      <c r="G4088" s="1" t="s">
        <v>201</v>
      </c>
      <c r="H4088" s="1" t="s">
        <v>267</v>
      </c>
      <c r="J4088" s="268" t="s">
        <v>279</v>
      </c>
      <c r="K4088" s="268" t="s">
        <v>280</v>
      </c>
    </row>
    <row r="4091" spans="1:11" x14ac:dyDescent="0.2">
      <c r="A4091" s="2" t="s">
        <v>282</v>
      </c>
      <c r="B4091" s="2" t="s">
        <v>155</v>
      </c>
      <c r="H4091" s="2" t="s">
        <v>1985</v>
      </c>
      <c r="J4091" s="8">
        <v>9327270</v>
      </c>
    </row>
    <row r="4092" spans="1:11" x14ac:dyDescent="0.2">
      <c r="A4092" s="2" t="s">
        <v>1042</v>
      </c>
      <c r="B4092" s="2" t="s">
        <v>1031</v>
      </c>
      <c r="D4092" s="2" t="s">
        <v>202</v>
      </c>
      <c r="H4092" s="2" t="s">
        <v>1985</v>
      </c>
      <c r="K4092" s="8">
        <v>9327270</v>
      </c>
    </row>
    <row r="4093" spans="1:11" x14ac:dyDescent="0.2">
      <c r="A4093" s="5" t="s">
        <v>2288</v>
      </c>
      <c r="J4093" s="8">
        <v>9327270</v>
      </c>
      <c r="K4093" s="8">
        <v>9327270</v>
      </c>
    </row>
    <row r="4096" spans="1:11" x14ac:dyDescent="0.2">
      <c r="A4096" s="5" t="s">
        <v>2289</v>
      </c>
      <c r="D4096" s="4" t="s">
        <v>294</v>
      </c>
      <c r="E4096" s="5" t="s">
        <v>489</v>
      </c>
    </row>
    <row r="4097" spans="1:11" x14ac:dyDescent="0.2">
      <c r="A4097" s="1" t="s">
        <v>107</v>
      </c>
      <c r="B4097" s="1" t="s">
        <v>108</v>
      </c>
      <c r="D4097" s="278" t="s">
        <v>277</v>
      </c>
      <c r="E4097" s="1" t="s">
        <v>84</v>
      </c>
      <c r="F4097" s="268" t="s">
        <v>278</v>
      </c>
      <c r="G4097" s="1" t="s">
        <v>201</v>
      </c>
      <c r="H4097" s="1" t="s">
        <v>267</v>
      </c>
      <c r="J4097" s="268" t="s">
        <v>279</v>
      </c>
      <c r="K4097" s="268" t="s">
        <v>280</v>
      </c>
    </row>
    <row r="4100" spans="1:11" x14ac:dyDescent="0.2">
      <c r="A4100" s="2" t="s">
        <v>283</v>
      </c>
      <c r="B4100" s="2" t="s">
        <v>156</v>
      </c>
      <c r="H4100" s="2" t="s">
        <v>1986</v>
      </c>
      <c r="J4100" s="8">
        <v>10967508</v>
      </c>
    </row>
    <row r="4101" spans="1:11" x14ac:dyDescent="0.2">
      <c r="A4101" s="2" t="s">
        <v>1042</v>
      </c>
      <c r="B4101" s="2" t="s">
        <v>1031</v>
      </c>
      <c r="D4101" s="2" t="s">
        <v>202</v>
      </c>
      <c r="H4101" s="2" t="s">
        <v>1986</v>
      </c>
      <c r="K4101" s="8">
        <v>10967508</v>
      </c>
    </row>
    <row r="4102" spans="1:11" x14ac:dyDescent="0.2">
      <c r="A4102" s="5" t="s">
        <v>2290</v>
      </c>
      <c r="J4102" s="8">
        <v>10967508</v>
      </c>
      <c r="K4102" s="8">
        <v>10967508</v>
      </c>
    </row>
    <row r="4105" spans="1:11" x14ac:dyDescent="0.2">
      <c r="A4105" s="5" t="s">
        <v>2291</v>
      </c>
      <c r="D4105" s="4" t="s">
        <v>308</v>
      </c>
      <c r="E4105" s="5" t="s">
        <v>489</v>
      </c>
    </row>
    <row r="4106" spans="1:11" x14ac:dyDescent="0.2">
      <c r="A4106" s="1" t="s">
        <v>107</v>
      </c>
      <c r="B4106" s="1" t="s">
        <v>108</v>
      </c>
      <c r="D4106" s="278" t="s">
        <v>277</v>
      </c>
      <c r="E4106" s="1" t="s">
        <v>84</v>
      </c>
      <c r="F4106" s="268" t="s">
        <v>278</v>
      </c>
      <c r="G4106" s="1" t="s">
        <v>201</v>
      </c>
      <c r="H4106" s="1" t="s">
        <v>267</v>
      </c>
      <c r="J4106" s="268" t="s">
        <v>279</v>
      </c>
      <c r="K4106" s="268" t="s">
        <v>280</v>
      </c>
    </row>
    <row r="4109" spans="1:11" x14ac:dyDescent="0.2">
      <c r="A4109" s="2" t="s">
        <v>2292</v>
      </c>
      <c r="B4109" s="2" t="s">
        <v>1779</v>
      </c>
      <c r="D4109" s="2" t="s">
        <v>1762</v>
      </c>
      <c r="H4109" s="2" t="s">
        <v>1987</v>
      </c>
      <c r="J4109" s="8">
        <v>42633</v>
      </c>
    </row>
    <row r="4110" spans="1:11" x14ac:dyDescent="0.2">
      <c r="A4110" s="2" t="s">
        <v>1191</v>
      </c>
      <c r="B4110" s="2" t="s">
        <v>1027</v>
      </c>
      <c r="F4110" s="7">
        <v>9564707</v>
      </c>
      <c r="H4110" s="2" t="s">
        <v>1987</v>
      </c>
      <c r="K4110" s="8">
        <v>42633</v>
      </c>
    </row>
    <row r="4111" spans="1:11" x14ac:dyDescent="0.2">
      <c r="A4111" s="2" t="s">
        <v>2292</v>
      </c>
      <c r="B4111" s="2" t="s">
        <v>1779</v>
      </c>
      <c r="D4111" s="2" t="s">
        <v>1761</v>
      </c>
      <c r="H4111" s="2" t="s">
        <v>1987</v>
      </c>
      <c r="J4111" s="8">
        <v>74769</v>
      </c>
    </row>
    <row r="4112" spans="1:11" x14ac:dyDescent="0.2">
      <c r="A4112" s="2" t="s">
        <v>1190</v>
      </c>
      <c r="B4112" s="2" t="s">
        <v>1028</v>
      </c>
      <c r="F4112" s="7">
        <v>9564736</v>
      </c>
      <c r="H4112" s="2" t="s">
        <v>1987</v>
      </c>
      <c r="K4112" s="8">
        <v>74769</v>
      </c>
    </row>
    <row r="4113" spans="1:11" x14ac:dyDescent="0.2">
      <c r="A4113" s="2" t="s">
        <v>2292</v>
      </c>
      <c r="B4113" s="2" t="s">
        <v>1779</v>
      </c>
      <c r="D4113" s="2" t="s">
        <v>1763</v>
      </c>
      <c r="H4113" s="2" t="s">
        <v>1987</v>
      </c>
      <c r="J4113" s="8">
        <v>251183</v>
      </c>
    </row>
    <row r="4114" spans="1:11" x14ac:dyDescent="0.2">
      <c r="A4114" s="2" t="s">
        <v>1192</v>
      </c>
      <c r="B4114" s="2" t="s">
        <v>1029</v>
      </c>
      <c r="F4114" s="7">
        <v>51753</v>
      </c>
      <c r="H4114" s="2" t="s">
        <v>1987</v>
      </c>
      <c r="K4114" s="8">
        <v>251183</v>
      </c>
    </row>
    <row r="4115" spans="1:11" x14ac:dyDescent="0.2">
      <c r="A4115" s="5" t="s">
        <v>2293</v>
      </c>
      <c r="J4115" s="8">
        <v>368585</v>
      </c>
      <c r="K4115" s="8">
        <v>368585</v>
      </c>
    </row>
    <row r="4118" spans="1:11" x14ac:dyDescent="0.2">
      <c r="A4118" s="5" t="s">
        <v>2294</v>
      </c>
      <c r="D4118" s="4" t="s">
        <v>275</v>
      </c>
      <c r="E4118" s="5" t="s">
        <v>489</v>
      </c>
    </row>
    <row r="4119" spans="1:11" x14ac:dyDescent="0.2">
      <c r="A4119" s="1" t="s">
        <v>107</v>
      </c>
      <c r="B4119" s="1" t="s">
        <v>108</v>
      </c>
      <c r="D4119" s="278" t="s">
        <v>277</v>
      </c>
      <c r="E4119" s="1" t="s">
        <v>84</v>
      </c>
      <c r="F4119" s="268" t="s">
        <v>278</v>
      </c>
      <c r="G4119" s="1" t="s">
        <v>201</v>
      </c>
      <c r="H4119" s="1" t="s">
        <v>267</v>
      </c>
      <c r="J4119" s="268" t="s">
        <v>279</v>
      </c>
      <c r="K4119" s="268" t="s">
        <v>280</v>
      </c>
    </row>
    <row r="4122" spans="1:11" x14ac:dyDescent="0.2">
      <c r="A4122" s="2" t="s">
        <v>524</v>
      </c>
      <c r="B4122" s="2" t="s">
        <v>174</v>
      </c>
      <c r="D4122" s="2" t="s">
        <v>203</v>
      </c>
      <c r="H4122" s="2" t="s">
        <v>2069</v>
      </c>
      <c r="J4122" s="8">
        <v>315890</v>
      </c>
    </row>
    <row r="4123" spans="1:11" x14ac:dyDescent="0.2">
      <c r="A4123" s="2" t="s">
        <v>1188</v>
      </c>
      <c r="B4123" s="2" t="s">
        <v>970</v>
      </c>
      <c r="D4123" s="2" t="s">
        <v>203</v>
      </c>
      <c r="H4123" s="2" t="s">
        <v>2044</v>
      </c>
      <c r="J4123" s="8">
        <v>1836300</v>
      </c>
    </row>
    <row r="4124" spans="1:11" x14ac:dyDescent="0.2">
      <c r="A4124" s="2" t="s">
        <v>402</v>
      </c>
      <c r="B4124" s="2" t="s">
        <v>69</v>
      </c>
      <c r="D4124" s="2" t="s">
        <v>203</v>
      </c>
      <c r="H4124" s="2" t="s">
        <v>2133</v>
      </c>
      <c r="J4124" s="8">
        <v>2201500</v>
      </c>
    </row>
    <row r="4125" spans="1:11" x14ac:dyDescent="0.2">
      <c r="A4125" s="2" t="s">
        <v>1188</v>
      </c>
      <c r="B4125" s="2" t="s">
        <v>970</v>
      </c>
      <c r="D4125" s="2" t="s">
        <v>203</v>
      </c>
      <c r="H4125" s="2" t="s">
        <v>2045</v>
      </c>
      <c r="J4125" s="8">
        <v>1349808</v>
      </c>
    </row>
    <row r="4126" spans="1:11" x14ac:dyDescent="0.2">
      <c r="A4126" s="2" t="s">
        <v>522</v>
      </c>
      <c r="B4126" s="2" t="s">
        <v>70</v>
      </c>
      <c r="D4126" s="2" t="s">
        <v>203</v>
      </c>
      <c r="H4126" s="2" t="s">
        <v>2140</v>
      </c>
      <c r="J4126" s="8">
        <v>46560</v>
      </c>
    </row>
    <row r="4127" spans="1:11" x14ac:dyDescent="0.2">
      <c r="A4127" s="2" t="s">
        <v>522</v>
      </c>
      <c r="B4127" s="2" t="s">
        <v>70</v>
      </c>
      <c r="D4127" s="2" t="s">
        <v>203</v>
      </c>
      <c r="H4127" s="2" t="s">
        <v>2141</v>
      </c>
      <c r="J4127" s="8">
        <v>49250</v>
      </c>
    </row>
    <row r="4128" spans="1:11" x14ac:dyDescent="0.2">
      <c r="A4128" s="2" t="s">
        <v>1176</v>
      </c>
      <c r="B4128" s="2" t="s">
        <v>180</v>
      </c>
      <c r="D4128" s="2" t="s">
        <v>203</v>
      </c>
      <c r="H4128" s="2" t="s">
        <v>2183</v>
      </c>
      <c r="J4128" s="8">
        <v>545522</v>
      </c>
    </row>
    <row r="4129" spans="1:10" x14ac:dyDescent="0.2">
      <c r="A4129" s="2" t="s">
        <v>1613</v>
      </c>
      <c r="B4129" s="2" t="s">
        <v>1388</v>
      </c>
      <c r="D4129" s="2" t="s">
        <v>203</v>
      </c>
      <c r="H4129" s="2" t="s">
        <v>2077</v>
      </c>
      <c r="J4129" s="8">
        <v>400292</v>
      </c>
    </row>
    <row r="4130" spans="1:10" x14ac:dyDescent="0.2">
      <c r="A4130" s="2" t="s">
        <v>1613</v>
      </c>
      <c r="B4130" s="2" t="s">
        <v>1388</v>
      </c>
      <c r="D4130" s="2" t="s">
        <v>203</v>
      </c>
      <c r="H4130" s="2" t="s">
        <v>2078</v>
      </c>
      <c r="J4130" s="8">
        <v>3570000</v>
      </c>
    </row>
    <row r="4131" spans="1:10" x14ac:dyDescent="0.2">
      <c r="A4131" s="2" t="s">
        <v>1183</v>
      </c>
      <c r="B4131" s="2" t="s">
        <v>224</v>
      </c>
      <c r="D4131" s="2" t="s">
        <v>203</v>
      </c>
      <c r="H4131" s="2" t="s">
        <v>2199</v>
      </c>
      <c r="J4131" s="8">
        <v>364140</v>
      </c>
    </row>
    <row r="4132" spans="1:10" x14ac:dyDescent="0.2">
      <c r="A4132" s="2" t="s">
        <v>1187</v>
      </c>
      <c r="B4132" s="2" t="s">
        <v>259</v>
      </c>
      <c r="D4132" s="2" t="s">
        <v>203</v>
      </c>
      <c r="H4132" s="2" t="s">
        <v>2071</v>
      </c>
      <c r="J4132" s="8">
        <v>416500</v>
      </c>
    </row>
    <row r="4133" spans="1:10" x14ac:dyDescent="0.2">
      <c r="A4133" s="2" t="s">
        <v>522</v>
      </c>
      <c r="B4133" s="2" t="s">
        <v>70</v>
      </c>
      <c r="D4133" s="2" t="s">
        <v>203</v>
      </c>
      <c r="H4133" s="2" t="s">
        <v>2142</v>
      </c>
      <c r="J4133" s="8">
        <v>31708</v>
      </c>
    </row>
    <row r="4134" spans="1:10" x14ac:dyDescent="0.2">
      <c r="A4134" s="2" t="s">
        <v>522</v>
      </c>
      <c r="B4134" s="2" t="s">
        <v>70</v>
      </c>
      <c r="D4134" s="2" t="s">
        <v>203</v>
      </c>
      <c r="H4134" s="2" t="s">
        <v>2143</v>
      </c>
      <c r="J4134" s="8">
        <v>96599</v>
      </c>
    </row>
    <row r="4135" spans="1:10" x14ac:dyDescent="0.2">
      <c r="A4135" s="2" t="s">
        <v>522</v>
      </c>
      <c r="B4135" s="2" t="s">
        <v>70</v>
      </c>
      <c r="D4135" s="2" t="s">
        <v>203</v>
      </c>
      <c r="H4135" s="2" t="s">
        <v>2144</v>
      </c>
      <c r="J4135" s="8">
        <v>266352</v>
      </c>
    </row>
    <row r="4136" spans="1:10" x14ac:dyDescent="0.2">
      <c r="A4136" s="2" t="s">
        <v>402</v>
      </c>
      <c r="B4136" s="2" t="s">
        <v>69</v>
      </c>
      <c r="D4136" s="2" t="s">
        <v>203</v>
      </c>
      <c r="H4136" s="2" t="s">
        <v>2134</v>
      </c>
      <c r="J4136" s="8">
        <v>664065</v>
      </c>
    </row>
    <row r="4137" spans="1:10" x14ac:dyDescent="0.2">
      <c r="A4137" s="2" t="s">
        <v>526</v>
      </c>
      <c r="B4137" s="2" t="s">
        <v>164</v>
      </c>
      <c r="D4137" s="2" t="s">
        <v>203</v>
      </c>
      <c r="H4137" s="2" t="s">
        <v>2048</v>
      </c>
      <c r="J4137" s="8">
        <v>123534</v>
      </c>
    </row>
    <row r="4138" spans="1:10" x14ac:dyDescent="0.2">
      <c r="A4138" s="2" t="s">
        <v>526</v>
      </c>
      <c r="B4138" s="2" t="s">
        <v>164</v>
      </c>
      <c r="D4138" s="2" t="s">
        <v>203</v>
      </c>
      <c r="H4138" s="2" t="s">
        <v>2049</v>
      </c>
      <c r="J4138" s="8">
        <v>232050</v>
      </c>
    </row>
    <row r="4139" spans="1:10" x14ac:dyDescent="0.2">
      <c r="A4139" s="2" t="s">
        <v>526</v>
      </c>
      <c r="B4139" s="2" t="s">
        <v>164</v>
      </c>
      <c r="D4139" s="2" t="s">
        <v>203</v>
      </c>
      <c r="H4139" s="2" t="s">
        <v>2050</v>
      </c>
      <c r="J4139" s="8">
        <v>277195</v>
      </c>
    </row>
    <row r="4140" spans="1:10" x14ac:dyDescent="0.2">
      <c r="A4140" s="2" t="s">
        <v>526</v>
      </c>
      <c r="B4140" s="2" t="s">
        <v>164</v>
      </c>
      <c r="D4140" s="2" t="s">
        <v>203</v>
      </c>
      <c r="H4140" s="2" t="s">
        <v>2051</v>
      </c>
      <c r="J4140" s="8">
        <v>957800</v>
      </c>
    </row>
    <row r="4141" spans="1:10" x14ac:dyDescent="0.2">
      <c r="A4141" s="2" t="s">
        <v>526</v>
      </c>
      <c r="B4141" s="2" t="s">
        <v>164</v>
      </c>
      <c r="D4141" s="2" t="s">
        <v>203</v>
      </c>
      <c r="H4141" s="2" t="s">
        <v>2052</v>
      </c>
      <c r="J4141" s="8">
        <v>296974</v>
      </c>
    </row>
    <row r="4142" spans="1:10" x14ac:dyDescent="0.2">
      <c r="A4142" s="2" t="s">
        <v>526</v>
      </c>
      <c r="B4142" s="2" t="s">
        <v>164</v>
      </c>
      <c r="D4142" s="2" t="s">
        <v>203</v>
      </c>
      <c r="H4142" s="2" t="s">
        <v>2053</v>
      </c>
      <c r="J4142" s="8">
        <v>298600</v>
      </c>
    </row>
    <row r="4143" spans="1:10" x14ac:dyDescent="0.2">
      <c r="A4143" s="2" t="s">
        <v>1188</v>
      </c>
      <c r="B4143" s="2" t="s">
        <v>970</v>
      </c>
      <c r="D4143" s="2" t="s">
        <v>203</v>
      </c>
      <c r="H4143" s="2" t="s">
        <v>2046</v>
      </c>
      <c r="J4143" s="8">
        <v>70367</v>
      </c>
    </row>
    <row r="4144" spans="1:10" x14ac:dyDescent="0.2">
      <c r="A4144" s="2" t="s">
        <v>402</v>
      </c>
      <c r="B4144" s="2" t="s">
        <v>69</v>
      </c>
      <c r="D4144" s="2" t="s">
        <v>203</v>
      </c>
      <c r="H4144" s="2" t="s">
        <v>2135</v>
      </c>
      <c r="J4144" s="8">
        <v>89493</v>
      </c>
    </row>
    <row r="4145" spans="1:10" x14ac:dyDescent="0.2">
      <c r="A4145" s="2" t="s">
        <v>1613</v>
      </c>
      <c r="B4145" s="2" t="s">
        <v>1388</v>
      </c>
      <c r="D4145" s="2" t="s">
        <v>203</v>
      </c>
      <c r="H4145" s="2" t="s">
        <v>2079</v>
      </c>
      <c r="J4145" s="8">
        <v>242550</v>
      </c>
    </row>
    <row r="4146" spans="1:10" x14ac:dyDescent="0.2">
      <c r="A4146" s="2" t="s">
        <v>525</v>
      </c>
      <c r="B4146" s="2" t="s">
        <v>1780</v>
      </c>
      <c r="D4146" s="2" t="s">
        <v>203</v>
      </c>
      <c r="H4146" s="2" t="s">
        <v>2175</v>
      </c>
      <c r="J4146" s="8">
        <v>1925000</v>
      </c>
    </row>
    <row r="4147" spans="1:10" x14ac:dyDescent="0.2">
      <c r="A4147" s="2" t="s">
        <v>525</v>
      </c>
      <c r="B4147" s="2" t="s">
        <v>1780</v>
      </c>
      <c r="D4147" s="2" t="s">
        <v>203</v>
      </c>
      <c r="H4147" s="2" t="s">
        <v>2176</v>
      </c>
      <c r="J4147" s="8">
        <v>2500000</v>
      </c>
    </row>
    <row r="4148" spans="1:10" x14ac:dyDescent="0.2">
      <c r="A4148" s="2" t="s">
        <v>526</v>
      </c>
      <c r="B4148" s="2" t="s">
        <v>164</v>
      </c>
      <c r="D4148" s="2" t="s">
        <v>203</v>
      </c>
      <c r="H4148" s="2" t="s">
        <v>2054</v>
      </c>
      <c r="J4148" s="8">
        <v>291974</v>
      </c>
    </row>
    <row r="4149" spans="1:10" x14ac:dyDescent="0.2">
      <c r="A4149" s="2" t="s">
        <v>526</v>
      </c>
      <c r="B4149" s="2" t="s">
        <v>164</v>
      </c>
      <c r="D4149" s="2" t="s">
        <v>203</v>
      </c>
      <c r="H4149" s="2" t="s">
        <v>2055</v>
      </c>
      <c r="J4149" s="8">
        <v>298600</v>
      </c>
    </row>
    <row r="4150" spans="1:10" x14ac:dyDescent="0.2">
      <c r="A4150" s="2" t="s">
        <v>526</v>
      </c>
      <c r="B4150" s="2" t="s">
        <v>164</v>
      </c>
      <c r="D4150" s="2" t="s">
        <v>203</v>
      </c>
      <c r="H4150" s="2" t="s">
        <v>2056</v>
      </c>
      <c r="J4150" s="8">
        <v>599200</v>
      </c>
    </row>
    <row r="4151" spans="1:10" x14ac:dyDescent="0.2">
      <c r="A4151" s="2" t="s">
        <v>526</v>
      </c>
      <c r="B4151" s="2" t="s">
        <v>164</v>
      </c>
      <c r="D4151" s="2" t="s">
        <v>203</v>
      </c>
      <c r="H4151" s="2" t="s">
        <v>2057</v>
      </c>
      <c r="J4151" s="8">
        <v>139800</v>
      </c>
    </row>
    <row r="4152" spans="1:10" x14ac:dyDescent="0.2">
      <c r="A4152" s="2" t="s">
        <v>526</v>
      </c>
      <c r="B4152" s="2" t="s">
        <v>164</v>
      </c>
      <c r="D4152" s="2" t="s">
        <v>203</v>
      </c>
      <c r="H4152" s="2" t="s">
        <v>2058</v>
      </c>
      <c r="J4152" s="8">
        <v>65000</v>
      </c>
    </row>
    <row r="4153" spans="1:10" x14ac:dyDescent="0.2">
      <c r="A4153" s="2" t="s">
        <v>1613</v>
      </c>
      <c r="B4153" s="2" t="s">
        <v>1388</v>
      </c>
      <c r="D4153" s="2" t="s">
        <v>203</v>
      </c>
      <c r="H4153" s="2" t="s">
        <v>2080</v>
      </c>
      <c r="J4153" s="8">
        <v>1717760</v>
      </c>
    </row>
    <row r="4154" spans="1:10" x14ac:dyDescent="0.2">
      <c r="A4154" s="2" t="s">
        <v>394</v>
      </c>
      <c r="B4154" s="2" t="s">
        <v>119</v>
      </c>
      <c r="D4154" s="2" t="s">
        <v>203</v>
      </c>
      <c r="H4154" s="2" t="s">
        <v>2210</v>
      </c>
      <c r="J4154" s="8">
        <v>254262</v>
      </c>
    </row>
    <row r="4155" spans="1:10" x14ac:dyDescent="0.2">
      <c r="A4155" s="2" t="s">
        <v>394</v>
      </c>
      <c r="B4155" s="2" t="s">
        <v>119</v>
      </c>
      <c r="D4155" s="2" t="s">
        <v>203</v>
      </c>
      <c r="H4155" s="2" t="s">
        <v>2211</v>
      </c>
      <c r="J4155" s="8">
        <v>351925</v>
      </c>
    </row>
    <row r="4156" spans="1:10" x14ac:dyDescent="0.2">
      <c r="A4156" s="2" t="s">
        <v>403</v>
      </c>
      <c r="B4156" s="2" t="s">
        <v>75</v>
      </c>
      <c r="D4156" s="2" t="s">
        <v>203</v>
      </c>
      <c r="H4156" s="2" t="s">
        <v>2240</v>
      </c>
      <c r="J4156" s="8">
        <v>28330</v>
      </c>
    </row>
    <row r="4157" spans="1:10" x14ac:dyDescent="0.2">
      <c r="A4157" s="2" t="s">
        <v>526</v>
      </c>
      <c r="B4157" s="2" t="s">
        <v>164</v>
      </c>
      <c r="D4157" s="2" t="s">
        <v>203</v>
      </c>
      <c r="H4157" s="2" t="s">
        <v>2059</v>
      </c>
      <c r="J4157" s="8">
        <v>2500000</v>
      </c>
    </row>
    <row r="4158" spans="1:10" x14ac:dyDescent="0.2">
      <c r="A4158" s="2" t="s">
        <v>526</v>
      </c>
      <c r="B4158" s="2" t="s">
        <v>164</v>
      </c>
      <c r="D4158" s="2" t="s">
        <v>203</v>
      </c>
      <c r="H4158" s="2" t="s">
        <v>2060</v>
      </c>
      <c r="J4158" s="8">
        <v>38800</v>
      </c>
    </row>
    <row r="4159" spans="1:10" x14ac:dyDescent="0.2">
      <c r="A4159" s="2" t="s">
        <v>526</v>
      </c>
      <c r="B4159" s="2" t="s">
        <v>164</v>
      </c>
      <c r="D4159" s="2" t="s">
        <v>203</v>
      </c>
      <c r="H4159" s="2" t="s">
        <v>2061</v>
      </c>
      <c r="J4159" s="8">
        <v>506400</v>
      </c>
    </row>
    <row r="4160" spans="1:10" x14ac:dyDescent="0.2">
      <c r="A4160" s="2" t="s">
        <v>1613</v>
      </c>
      <c r="B4160" s="2" t="s">
        <v>1388</v>
      </c>
      <c r="D4160" s="2" t="s">
        <v>203</v>
      </c>
      <c r="H4160" s="2" t="s">
        <v>2081</v>
      </c>
      <c r="J4160" s="8">
        <v>15300</v>
      </c>
    </row>
    <row r="4161" spans="1:10" x14ac:dyDescent="0.2">
      <c r="A4161" s="2" t="s">
        <v>526</v>
      </c>
      <c r="B4161" s="2" t="s">
        <v>164</v>
      </c>
      <c r="D4161" s="2" t="s">
        <v>203</v>
      </c>
      <c r="H4161" s="2" t="s">
        <v>2062</v>
      </c>
      <c r="J4161" s="8">
        <v>540400</v>
      </c>
    </row>
    <row r="4162" spans="1:10" x14ac:dyDescent="0.2">
      <c r="A4162" s="2" t="s">
        <v>526</v>
      </c>
      <c r="B4162" s="2" t="s">
        <v>164</v>
      </c>
      <c r="D4162" s="2" t="s">
        <v>203</v>
      </c>
      <c r="H4162" s="2" t="s">
        <v>2063</v>
      </c>
      <c r="J4162" s="8">
        <v>15300</v>
      </c>
    </row>
    <row r="4163" spans="1:10" x14ac:dyDescent="0.2">
      <c r="A4163" s="2" t="s">
        <v>526</v>
      </c>
      <c r="B4163" s="2" t="s">
        <v>164</v>
      </c>
      <c r="D4163" s="2" t="s">
        <v>203</v>
      </c>
      <c r="H4163" s="2" t="s">
        <v>2064</v>
      </c>
      <c r="J4163" s="8">
        <v>8100</v>
      </c>
    </row>
    <row r="4164" spans="1:10" x14ac:dyDescent="0.2">
      <c r="A4164" s="2" t="s">
        <v>522</v>
      </c>
      <c r="B4164" s="2" t="s">
        <v>70</v>
      </c>
      <c r="D4164" s="2" t="s">
        <v>203</v>
      </c>
      <c r="H4164" s="2" t="s">
        <v>2145</v>
      </c>
      <c r="J4164" s="8">
        <v>13987</v>
      </c>
    </row>
    <row r="4165" spans="1:10" x14ac:dyDescent="0.2">
      <c r="A4165" s="2" t="s">
        <v>522</v>
      </c>
      <c r="B4165" s="2" t="s">
        <v>70</v>
      </c>
      <c r="D4165" s="2" t="s">
        <v>203</v>
      </c>
      <c r="H4165" s="2" t="s">
        <v>2146</v>
      </c>
      <c r="J4165" s="8">
        <v>13987</v>
      </c>
    </row>
    <row r="4166" spans="1:10" x14ac:dyDescent="0.2">
      <c r="A4166" s="2" t="s">
        <v>522</v>
      </c>
      <c r="B4166" s="2" t="s">
        <v>70</v>
      </c>
      <c r="D4166" s="2" t="s">
        <v>203</v>
      </c>
      <c r="H4166" s="2" t="s">
        <v>2147</v>
      </c>
      <c r="J4166" s="8">
        <v>13987</v>
      </c>
    </row>
    <row r="4167" spans="1:10" x14ac:dyDescent="0.2">
      <c r="A4167" s="2" t="s">
        <v>404</v>
      </c>
      <c r="B4167" s="2" t="s">
        <v>71</v>
      </c>
      <c r="D4167" s="2" t="s">
        <v>203</v>
      </c>
      <c r="H4167" s="2" t="s">
        <v>2164</v>
      </c>
      <c r="J4167" s="8">
        <v>1174889</v>
      </c>
    </row>
    <row r="4168" spans="1:10" x14ac:dyDescent="0.2">
      <c r="A4168" s="2" t="s">
        <v>404</v>
      </c>
      <c r="B4168" s="2" t="s">
        <v>71</v>
      </c>
      <c r="D4168" s="2" t="s">
        <v>203</v>
      </c>
      <c r="H4168" s="2" t="s">
        <v>2165</v>
      </c>
      <c r="J4168" s="8">
        <v>2525068</v>
      </c>
    </row>
    <row r="4169" spans="1:10" x14ac:dyDescent="0.2">
      <c r="A4169" s="2" t="s">
        <v>404</v>
      </c>
      <c r="B4169" s="2" t="s">
        <v>71</v>
      </c>
      <c r="D4169" s="2" t="s">
        <v>203</v>
      </c>
      <c r="H4169" s="2" t="s">
        <v>2166</v>
      </c>
      <c r="J4169" s="8">
        <v>44615</v>
      </c>
    </row>
    <row r="4170" spans="1:10" x14ac:dyDescent="0.2">
      <c r="A4170" s="2" t="s">
        <v>522</v>
      </c>
      <c r="B4170" s="2" t="s">
        <v>70</v>
      </c>
      <c r="D4170" s="2" t="s">
        <v>203</v>
      </c>
      <c r="H4170" s="2" t="s">
        <v>2148</v>
      </c>
      <c r="J4170" s="8">
        <v>271152</v>
      </c>
    </row>
    <row r="4171" spans="1:10" x14ac:dyDescent="0.2">
      <c r="A4171" s="2" t="s">
        <v>1613</v>
      </c>
      <c r="B4171" s="2" t="s">
        <v>1388</v>
      </c>
      <c r="D4171" s="2" t="s">
        <v>203</v>
      </c>
      <c r="H4171" s="2" t="s">
        <v>2082</v>
      </c>
      <c r="J4171" s="8">
        <v>833000</v>
      </c>
    </row>
    <row r="4172" spans="1:10" x14ac:dyDescent="0.2">
      <c r="A4172" s="2" t="s">
        <v>1613</v>
      </c>
      <c r="B4172" s="2" t="s">
        <v>1388</v>
      </c>
      <c r="D4172" s="2" t="s">
        <v>203</v>
      </c>
      <c r="H4172" s="2" t="s">
        <v>2083</v>
      </c>
      <c r="J4172" s="8">
        <v>613741</v>
      </c>
    </row>
    <row r="4173" spans="1:10" x14ac:dyDescent="0.2">
      <c r="A4173" s="2" t="s">
        <v>1615</v>
      </c>
      <c r="B4173" s="2" t="s">
        <v>1387</v>
      </c>
      <c r="D4173" s="2" t="s">
        <v>203</v>
      </c>
      <c r="H4173" s="2" t="s">
        <v>2075</v>
      </c>
      <c r="J4173" s="8">
        <v>142471</v>
      </c>
    </row>
    <row r="4174" spans="1:10" x14ac:dyDescent="0.2">
      <c r="A4174" s="2" t="s">
        <v>1615</v>
      </c>
      <c r="B4174" s="2" t="s">
        <v>1387</v>
      </c>
      <c r="D4174" s="2" t="s">
        <v>203</v>
      </c>
      <c r="H4174" s="2" t="s">
        <v>2076</v>
      </c>
      <c r="J4174" s="8">
        <v>1866518</v>
      </c>
    </row>
    <row r="4175" spans="1:10" x14ac:dyDescent="0.2">
      <c r="A4175" s="2" t="s">
        <v>1613</v>
      </c>
      <c r="B4175" s="2" t="s">
        <v>1388</v>
      </c>
      <c r="D4175" s="2" t="s">
        <v>203</v>
      </c>
      <c r="H4175" s="2" t="s">
        <v>2084</v>
      </c>
      <c r="J4175" s="8">
        <v>48564</v>
      </c>
    </row>
    <row r="4176" spans="1:10" x14ac:dyDescent="0.2">
      <c r="A4176" s="2" t="s">
        <v>1613</v>
      </c>
      <c r="B4176" s="2" t="s">
        <v>1388</v>
      </c>
      <c r="D4176" s="2" t="s">
        <v>203</v>
      </c>
      <c r="H4176" s="2" t="s">
        <v>2085</v>
      </c>
      <c r="J4176" s="8">
        <v>29732</v>
      </c>
    </row>
    <row r="4177" spans="1:10" x14ac:dyDescent="0.2">
      <c r="A4177" s="2" t="s">
        <v>394</v>
      </c>
      <c r="B4177" s="2" t="s">
        <v>119</v>
      </c>
      <c r="D4177" s="2" t="s">
        <v>203</v>
      </c>
      <c r="H4177" s="2" t="s">
        <v>2212</v>
      </c>
      <c r="J4177" s="8">
        <v>159800</v>
      </c>
    </row>
    <row r="4178" spans="1:10" x14ac:dyDescent="0.2">
      <c r="A4178" s="2" t="s">
        <v>394</v>
      </c>
      <c r="B4178" s="2" t="s">
        <v>119</v>
      </c>
      <c r="D4178" s="2" t="s">
        <v>203</v>
      </c>
      <c r="H4178" s="2" t="s">
        <v>2213</v>
      </c>
      <c r="J4178" s="8">
        <v>169800</v>
      </c>
    </row>
    <row r="4179" spans="1:10" x14ac:dyDescent="0.2">
      <c r="A4179" s="2" t="s">
        <v>1613</v>
      </c>
      <c r="B4179" s="2" t="s">
        <v>1388</v>
      </c>
      <c r="D4179" s="2" t="s">
        <v>203</v>
      </c>
      <c r="H4179" s="2" t="s">
        <v>2086</v>
      </c>
      <c r="J4179" s="8">
        <v>195030</v>
      </c>
    </row>
    <row r="4180" spans="1:10" x14ac:dyDescent="0.2">
      <c r="A4180" s="2" t="s">
        <v>1183</v>
      </c>
      <c r="B4180" s="2" t="s">
        <v>224</v>
      </c>
      <c r="D4180" s="2" t="s">
        <v>203</v>
      </c>
      <c r="H4180" s="2" t="s">
        <v>2200</v>
      </c>
      <c r="J4180" s="8">
        <v>2052750</v>
      </c>
    </row>
    <row r="4181" spans="1:10" x14ac:dyDescent="0.2">
      <c r="A4181" s="2" t="s">
        <v>522</v>
      </c>
      <c r="B4181" s="2" t="s">
        <v>70</v>
      </c>
      <c r="D4181" s="2" t="s">
        <v>203</v>
      </c>
      <c r="H4181" s="2" t="s">
        <v>2149</v>
      </c>
      <c r="J4181" s="8">
        <v>45860</v>
      </c>
    </row>
    <row r="4182" spans="1:10" x14ac:dyDescent="0.2">
      <c r="A4182" s="2" t="s">
        <v>2259</v>
      </c>
      <c r="B4182" s="2" t="s">
        <v>1746</v>
      </c>
      <c r="D4182" s="2" t="s">
        <v>203</v>
      </c>
      <c r="H4182" s="2" t="s">
        <v>2228</v>
      </c>
      <c r="J4182" s="8">
        <v>476000</v>
      </c>
    </row>
    <row r="4183" spans="1:10" x14ac:dyDescent="0.2">
      <c r="A4183" s="2" t="s">
        <v>2259</v>
      </c>
      <c r="B4183" s="2" t="s">
        <v>1746</v>
      </c>
      <c r="D4183" s="2" t="s">
        <v>203</v>
      </c>
      <c r="H4183" s="2" t="s">
        <v>2229</v>
      </c>
      <c r="J4183" s="8">
        <v>4297321</v>
      </c>
    </row>
    <row r="4184" spans="1:10" x14ac:dyDescent="0.2">
      <c r="A4184" s="2" t="s">
        <v>404</v>
      </c>
      <c r="B4184" s="2" t="s">
        <v>71</v>
      </c>
      <c r="D4184" s="2" t="s">
        <v>203</v>
      </c>
      <c r="H4184" s="2" t="s">
        <v>2167</v>
      </c>
      <c r="J4184" s="8">
        <v>105336</v>
      </c>
    </row>
    <row r="4185" spans="1:10" x14ac:dyDescent="0.2">
      <c r="A4185" s="2" t="s">
        <v>523</v>
      </c>
      <c r="B4185" s="2" t="s">
        <v>120</v>
      </c>
      <c r="D4185" s="2" t="s">
        <v>203</v>
      </c>
      <c r="H4185" s="2" t="s">
        <v>2246</v>
      </c>
      <c r="J4185" s="8">
        <v>32120</v>
      </c>
    </row>
    <row r="4186" spans="1:10" x14ac:dyDescent="0.2">
      <c r="A4186" s="2" t="s">
        <v>523</v>
      </c>
      <c r="B4186" s="2" t="s">
        <v>120</v>
      </c>
      <c r="D4186" s="2" t="s">
        <v>202</v>
      </c>
      <c r="H4186" s="2" t="s">
        <v>2247</v>
      </c>
      <c r="J4186" s="8">
        <v>5616</v>
      </c>
    </row>
    <row r="4187" spans="1:10" x14ac:dyDescent="0.2">
      <c r="A4187" s="2" t="s">
        <v>522</v>
      </c>
      <c r="B4187" s="2" t="s">
        <v>70</v>
      </c>
      <c r="D4187" s="2" t="s">
        <v>203</v>
      </c>
      <c r="H4187" s="2" t="s">
        <v>2150</v>
      </c>
      <c r="J4187" s="8">
        <v>49250</v>
      </c>
    </row>
    <row r="4188" spans="1:10" x14ac:dyDescent="0.2">
      <c r="A4188" s="2" t="s">
        <v>402</v>
      </c>
      <c r="B4188" s="2" t="s">
        <v>69</v>
      </c>
      <c r="D4188" s="2" t="s">
        <v>203</v>
      </c>
      <c r="H4188" s="2" t="s">
        <v>2136</v>
      </c>
      <c r="J4188" s="8">
        <v>2217197</v>
      </c>
    </row>
    <row r="4189" spans="1:10" x14ac:dyDescent="0.2">
      <c r="A4189" s="2" t="s">
        <v>526</v>
      </c>
      <c r="B4189" s="2" t="s">
        <v>164</v>
      </c>
      <c r="D4189" s="2" t="s">
        <v>203</v>
      </c>
      <c r="H4189" s="2" t="s">
        <v>2065</v>
      </c>
      <c r="J4189" s="8">
        <v>2056796</v>
      </c>
    </row>
    <row r="4190" spans="1:10" x14ac:dyDescent="0.2">
      <c r="A4190" s="2" t="s">
        <v>2251</v>
      </c>
      <c r="B4190" s="2" t="s">
        <v>1781</v>
      </c>
      <c r="D4190" s="2" t="s">
        <v>203</v>
      </c>
      <c r="H4190" s="2" t="s">
        <v>2175</v>
      </c>
      <c r="J4190" s="8">
        <v>1925000</v>
      </c>
    </row>
    <row r="4191" spans="1:10" x14ac:dyDescent="0.2">
      <c r="A4191" s="2" t="s">
        <v>2252</v>
      </c>
      <c r="B4191" s="2" t="s">
        <v>1782</v>
      </c>
      <c r="D4191" s="2" t="s">
        <v>203</v>
      </c>
      <c r="H4191" s="2" t="s">
        <v>2175</v>
      </c>
      <c r="J4191" s="8">
        <v>1925000</v>
      </c>
    </row>
    <row r="4192" spans="1:10" x14ac:dyDescent="0.2">
      <c r="A4192" s="2" t="s">
        <v>2253</v>
      </c>
      <c r="B4192" s="2" t="s">
        <v>1783</v>
      </c>
      <c r="D4192" s="2" t="s">
        <v>203</v>
      </c>
      <c r="H4192" s="2" t="s">
        <v>2175</v>
      </c>
      <c r="J4192" s="8">
        <v>1925000</v>
      </c>
    </row>
    <row r="4193" spans="1:11" x14ac:dyDescent="0.2">
      <c r="A4193" s="2" t="s">
        <v>35</v>
      </c>
      <c r="B4193" s="2" t="s">
        <v>36</v>
      </c>
      <c r="H4193" s="2" t="s">
        <v>2021</v>
      </c>
      <c r="K4193" s="8">
        <v>51768787</v>
      </c>
    </row>
    <row r="4194" spans="1:11" x14ac:dyDescent="0.2">
      <c r="A4194" s="5" t="s">
        <v>2295</v>
      </c>
      <c r="J4194" s="8">
        <v>51768787</v>
      </c>
      <c r="K4194" s="8">
        <v>51768787</v>
      </c>
    </row>
    <row r="4197" spans="1:11" x14ac:dyDescent="0.2">
      <c r="A4197" s="5" t="s">
        <v>2296</v>
      </c>
      <c r="D4197" s="4" t="s">
        <v>275</v>
      </c>
      <c r="E4197" s="5" t="s">
        <v>489</v>
      </c>
    </row>
    <row r="4198" spans="1:11" x14ac:dyDescent="0.2">
      <c r="A4198" s="1" t="s">
        <v>107</v>
      </c>
      <c r="B4198" s="1" t="s">
        <v>108</v>
      </c>
      <c r="D4198" s="278" t="s">
        <v>277</v>
      </c>
      <c r="E4198" s="1" t="s">
        <v>84</v>
      </c>
      <c r="F4198" s="268" t="s">
        <v>278</v>
      </c>
      <c r="G4198" s="1" t="s">
        <v>201</v>
      </c>
      <c r="H4198" s="1" t="s">
        <v>267</v>
      </c>
      <c r="J4198" s="268" t="s">
        <v>279</v>
      </c>
      <c r="K4198" s="268" t="s">
        <v>280</v>
      </c>
    </row>
    <row r="4201" spans="1:11" x14ac:dyDescent="0.2">
      <c r="A4201" s="2" t="s">
        <v>1613</v>
      </c>
      <c r="B4201" s="2" t="s">
        <v>1388</v>
      </c>
      <c r="D4201" s="2" t="s">
        <v>203</v>
      </c>
      <c r="H4201" s="2" t="s">
        <v>2087</v>
      </c>
      <c r="J4201" s="8">
        <v>411111</v>
      </c>
    </row>
    <row r="4202" spans="1:11" x14ac:dyDescent="0.2">
      <c r="A4202" s="2" t="s">
        <v>1613</v>
      </c>
      <c r="B4202" s="2" t="s">
        <v>1388</v>
      </c>
      <c r="D4202" s="2" t="s">
        <v>203</v>
      </c>
      <c r="H4202" s="2" t="s">
        <v>2088</v>
      </c>
      <c r="J4202" s="8">
        <v>765000</v>
      </c>
    </row>
    <row r="4203" spans="1:11" x14ac:dyDescent="0.2">
      <c r="A4203" s="2" t="s">
        <v>529</v>
      </c>
      <c r="B4203" s="2" t="s">
        <v>136</v>
      </c>
      <c r="D4203" s="2" t="s">
        <v>203</v>
      </c>
      <c r="H4203" s="2" t="s">
        <v>2185</v>
      </c>
      <c r="J4203" s="8">
        <v>2222222</v>
      </c>
    </row>
    <row r="4204" spans="1:11" x14ac:dyDescent="0.2">
      <c r="A4204" s="2" t="s">
        <v>529</v>
      </c>
      <c r="B4204" s="2" t="s">
        <v>136</v>
      </c>
      <c r="D4204" s="2" t="s">
        <v>203</v>
      </c>
      <c r="H4204" s="2" t="s">
        <v>2186</v>
      </c>
      <c r="J4204" s="8">
        <v>333333</v>
      </c>
    </row>
    <row r="4205" spans="1:11" x14ac:dyDescent="0.2">
      <c r="A4205" s="2" t="s">
        <v>529</v>
      </c>
      <c r="B4205" s="2" t="s">
        <v>136</v>
      </c>
      <c r="D4205" s="2" t="s">
        <v>203</v>
      </c>
      <c r="H4205" s="2" t="s">
        <v>2187</v>
      </c>
      <c r="J4205" s="8">
        <v>450000</v>
      </c>
    </row>
    <row r="4206" spans="1:11" x14ac:dyDescent="0.2">
      <c r="A4206" s="2" t="s">
        <v>529</v>
      </c>
      <c r="B4206" s="2" t="s">
        <v>136</v>
      </c>
      <c r="D4206" s="2" t="s">
        <v>203</v>
      </c>
      <c r="H4206" s="2" t="s">
        <v>2188</v>
      </c>
      <c r="J4206" s="8">
        <v>500000</v>
      </c>
    </row>
    <row r="4207" spans="1:11" x14ac:dyDescent="0.2">
      <c r="A4207" s="2" t="s">
        <v>529</v>
      </c>
      <c r="B4207" s="2" t="s">
        <v>136</v>
      </c>
      <c r="D4207" s="2" t="s">
        <v>203</v>
      </c>
      <c r="H4207" s="2" t="s">
        <v>2189</v>
      </c>
      <c r="J4207" s="8">
        <v>2222222</v>
      </c>
    </row>
    <row r="4208" spans="1:11" x14ac:dyDescent="0.2">
      <c r="A4208" s="2" t="s">
        <v>2259</v>
      </c>
      <c r="B4208" s="2" t="s">
        <v>1746</v>
      </c>
      <c r="D4208" s="2" t="s">
        <v>202</v>
      </c>
      <c r="H4208" s="2" t="s">
        <v>2230</v>
      </c>
      <c r="J4208" s="8">
        <v>444444</v>
      </c>
    </row>
    <row r="4209" spans="1:11" x14ac:dyDescent="0.2">
      <c r="A4209" s="2" t="s">
        <v>37</v>
      </c>
      <c r="B4209" s="2" t="s">
        <v>38</v>
      </c>
      <c r="H4209" s="2" t="s">
        <v>2029</v>
      </c>
      <c r="K4209" s="8">
        <v>6613500</v>
      </c>
    </row>
    <row r="4210" spans="1:11" x14ac:dyDescent="0.2">
      <c r="A4210" s="2" t="s">
        <v>53</v>
      </c>
      <c r="B4210" s="2" t="s">
        <v>54</v>
      </c>
      <c r="H4210" s="2" t="s">
        <v>2041</v>
      </c>
      <c r="K4210" s="8">
        <v>734832</v>
      </c>
    </row>
    <row r="4211" spans="1:11" x14ac:dyDescent="0.2">
      <c r="A4211" s="5" t="s">
        <v>2297</v>
      </c>
      <c r="J4211" s="8">
        <v>7348332</v>
      </c>
      <c r="K4211" s="8">
        <v>7348332</v>
      </c>
    </row>
    <row r="4214" spans="1:11" x14ac:dyDescent="0.2">
      <c r="A4214" s="5" t="s">
        <v>2298</v>
      </c>
      <c r="D4214" s="4" t="s">
        <v>275</v>
      </c>
      <c r="E4214" s="5" t="s">
        <v>489</v>
      </c>
    </row>
    <row r="4215" spans="1:11" x14ac:dyDescent="0.2">
      <c r="A4215" s="1" t="s">
        <v>107</v>
      </c>
      <c r="B4215" s="1" t="s">
        <v>108</v>
      </c>
      <c r="D4215" s="278" t="s">
        <v>277</v>
      </c>
      <c r="E4215" s="1" t="s">
        <v>84</v>
      </c>
      <c r="F4215" s="268" t="s">
        <v>278</v>
      </c>
      <c r="G4215" s="1" t="s">
        <v>201</v>
      </c>
      <c r="H4215" s="1" t="s">
        <v>267</v>
      </c>
      <c r="J4215" s="268" t="s">
        <v>279</v>
      </c>
      <c r="K4215" s="268" t="s">
        <v>280</v>
      </c>
    </row>
    <row r="4218" spans="1:11" x14ac:dyDescent="0.2">
      <c r="A4218" s="2" t="s">
        <v>563</v>
      </c>
      <c r="B4218" s="2" t="s">
        <v>63</v>
      </c>
      <c r="D4218" s="2" t="s">
        <v>203</v>
      </c>
      <c r="H4218" s="2" t="s">
        <v>564</v>
      </c>
      <c r="J4218" s="8">
        <v>9601270</v>
      </c>
    </row>
    <row r="4219" spans="1:11" x14ac:dyDescent="0.2">
      <c r="A4219" s="2" t="s">
        <v>565</v>
      </c>
      <c r="B4219" s="2" t="s">
        <v>64</v>
      </c>
      <c r="D4219" s="2" t="s">
        <v>203</v>
      </c>
      <c r="H4219" s="2" t="s">
        <v>564</v>
      </c>
      <c r="J4219" s="8">
        <v>531733</v>
      </c>
    </row>
    <row r="4220" spans="1:11" x14ac:dyDescent="0.2">
      <c r="A4220" s="2" t="s">
        <v>566</v>
      </c>
      <c r="B4220" s="2" t="s">
        <v>65</v>
      </c>
      <c r="D4220" s="2" t="s">
        <v>203</v>
      </c>
      <c r="H4220" s="2" t="s">
        <v>564</v>
      </c>
      <c r="J4220" s="8">
        <v>970000</v>
      </c>
    </row>
    <row r="4221" spans="1:11" x14ac:dyDescent="0.2">
      <c r="A4221" s="2" t="s">
        <v>1182</v>
      </c>
      <c r="B4221" s="2" t="s">
        <v>223</v>
      </c>
      <c r="D4221" s="2" t="s">
        <v>203</v>
      </c>
      <c r="H4221" s="2" t="s">
        <v>564</v>
      </c>
      <c r="J4221" s="8">
        <v>27688</v>
      </c>
    </row>
    <row r="4222" spans="1:11" x14ac:dyDescent="0.2">
      <c r="A4222" s="2" t="s">
        <v>41</v>
      </c>
      <c r="B4222" s="2" t="s">
        <v>42</v>
      </c>
      <c r="H4222" s="2" t="s">
        <v>545</v>
      </c>
      <c r="K4222" s="8">
        <v>27277</v>
      </c>
    </row>
    <row r="4223" spans="1:11" x14ac:dyDescent="0.2">
      <c r="A4223" s="2" t="s">
        <v>41</v>
      </c>
      <c r="B4223" s="2" t="s">
        <v>42</v>
      </c>
      <c r="H4223" s="2" t="s">
        <v>546</v>
      </c>
      <c r="K4223" s="8">
        <v>103312</v>
      </c>
    </row>
    <row r="4224" spans="1:11" x14ac:dyDescent="0.2">
      <c r="A4224" s="2" t="s">
        <v>41</v>
      </c>
      <c r="B4224" s="2" t="s">
        <v>42</v>
      </c>
      <c r="H4224" s="2" t="s">
        <v>547</v>
      </c>
      <c r="K4224" s="8">
        <v>35605</v>
      </c>
    </row>
    <row r="4225" spans="1:11" x14ac:dyDescent="0.2">
      <c r="A4225" s="2" t="s">
        <v>41</v>
      </c>
      <c r="B4225" s="2" t="s">
        <v>42</v>
      </c>
      <c r="H4225" s="2" t="s">
        <v>548</v>
      </c>
      <c r="K4225" s="8">
        <v>66806</v>
      </c>
    </row>
    <row r="4226" spans="1:11" x14ac:dyDescent="0.2">
      <c r="A4226" s="2" t="s">
        <v>41</v>
      </c>
      <c r="B4226" s="2" t="s">
        <v>42</v>
      </c>
      <c r="H4226" s="2" t="s">
        <v>549</v>
      </c>
      <c r="K4226" s="8">
        <v>37118</v>
      </c>
    </row>
    <row r="4227" spans="1:11" x14ac:dyDescent="0.2">
      <c r="A4227" s="2" t="s">
        <v>41</v>
      </c>
      <c r="B4227" s="2" t="s">
        <v>42</v>
      </c>
      <c r="H4227" s="2" t="s">
        <v>551</v>
      </c>
      <c r="K4227" s="8">
        <v>113142</v>
      </c>
    </row>
    <row r="4228" spans="1:11" x14ac:dyDescent="0.2">
      <c r="A4228" s="2" t="s">
        <v>41</v>
      </c>
      <c r="B4228" s="2" t="s">
        <v>42</v>
      </c>
      <c r="H4228" s="2" t="s">
        <v>552</v>
      </c>
      <c r="K4228" s="8">
        <v>455892</v>
      </c>
    </row>
    <row r="4229" spans="1:11" x14ac:dyDescent="0.2">
      <c r="A4229" s="2" t="s">
        <v>41</v>
      </c>
      <c r="B4229" s="2" t="s">
        <v>42</v>
      </c>
      <c r="H4229" s="2" t="s">
        <v>553</v>
      </c>
      <c r="K4229" s="8">
        <v>205179</v>
      </c>
    </row>
    <row r="4230" spans="1:11" x14ac:dyDescent="0.2">
      <c r="A4230" s="2" t="s">
        <v>41</v>
      </c>
      <c r="B4230" s="2" t="s">
        <v>42</v>
      </c>
      <c r="H4230" s="2" t="s">
        <v>554</v>
      </c>
      <c r="K4230" s="8">
        <v>327130</v>
      </c>
    </row>
    <row r="4231" spans="1:11" x14ac:dyDescent="0.2">
      <c r="A4231" s="2" t="s">
        <v>41</v>
      </c>
      <c r="B4231" s="2" t="s">
        <v>42</v>
      </c>
      <c r="H4231" s="2" t="s">
        <v>555</v>
      </c>
      <c r="K4231" s="8">
        <v>159113</v>
      </c>
    </row>
    <row r="4232" spans="1:11" x14ac:dyDescent="0.2">
      <c r="A4232" s="2" t="s">
        <v>43</v>
      </c>
      <c r="B4232" s="2" t="s">
        <v>44</v>
      </c>
      <c r="H4232" s="2" t="s">
        <v>556</v>
      </c>
      <c r="K4232" s="8">
        <v>65675</v>
      </c>
    </row>
    <row r="4233" spans="1:11" x14ac:dyDescent="0.2">
      <c r="A4233" s="2" t="s">
        <v>43</v>
      </c>
      <c r="B4233" s="2" t="s">
        <v>44</v>
      </c>
      <c r="H4233" s="2" t="s">
        <v>557</v>
      </c>
      <c r="K4233" s="8">
        <v>183567</v>
      </c>
    </row>
    <row r="4234" spans="1:11" x14ac:dyDescent="0.2">
      <c r="A4234" s="2" t="s">
        <v>43</v>
      </c>
      <c r="B4234" s="2" t="s">
        <v>44</v>
      </c>
      <c r="H4234" s="2" t="s">
        <v>558</v>
      </c>
      <c r="K4234" s="8">
        <v>104638</v>
      </c>
    </row>
    <row r="4235" spans="1:11" x14ac:dyDescent="0.2">
      <c r="A4235" s="2" t="s">
        <v>45</v>
      </c>
      <c r="B4235" s="2" t="s">
        <v>46</v>
      </c>
      <c r="H4235" s="2" t="s">
        <v>559</v>
      </c>
      <c r="K4235" s="8">
        <v>129142</v>
      </c>
    </row>
    <row r="4236" spans="1:11" x14ac:dyDescent="0.2">
      <c r="A4236" s="2" t="s">
        <v>47</v>
      </c>
      <c r="B4236" s="2" t="s">
        <v>48</v>
      </c>
      <c r="H4236" s="2" t="s">
        <v>560</v>
      </c>
      <c r="K4236" s="8">
        <v>33327</v>
      </c>
    </row>
    <row r="4237" spans="1:11" x14ac:dyDescent="0.2">
      <c r="A4237" s="2" t="s">
        <v>49</v>
      </c>
      <c r="B4237" s="2" t="s">
        <v>50</v>
      </c>
      <c r="H4237" s="2" t="s">
        <v>561</v>
      </c>
      <c r="K4237" s="8">
        <v>355484</v>
      </c>
    </row>
    <row r="4238" spans="1:11" x14ac:dyDescent="0.2">
      <c r="A4238" s="2" t="s">
        <v>567</v>
      </c>
      <c r="B4238" s="2" t="s">
        <v>66</v>
      </c>
      <c r="D4238" s="2" t="s">
        <v>203</v>
      </c>
      <c r="H4238" s="2" t="s">
        <v>568</v>
      </c>
      <c r="J4238" s="8">
        <v>22040</v>
      </c>
    </row>
    <row r="4239" spans="1:11" x14ac:dyDescent="0.2">
      <c r="A4239" s="2" t="s">
        <v>567</v>
      </c>
      <c r="B4239" s="2" t="s">
        <v>66</v>
      </c>
      <c r="D4239" s="2" t="s">
        <v>203</v>
      </c>
      <c r="H4239" s="2" t="s">
        <v>569</v>
      </c>
      <c r="J4239" s="8">
        <v>86953</v>
      </c>
    </row>
    <row r="4240" spans="1:11" x14ac:dyDescent="0.2">
      <c r="A4240" s="2" t="s">
        <v>567</v>
      </c>
      <c r="B4240" s="2" t="s">
        <v>66</v>
      </c>
      <c r="D4240" s="2" t="s">
        <v>203</v>
      </c>
      <c r="H4240" s="2" t="s">
        <v>570</v>
      </c>
      <c r="J4240" s="8">
        <v>29570</v>
      </c>
    </row>
    <row r="4241" spans="1:11" x14ac:dyDescent="0.2">
      <c r="A4241" s="2" t="s">
        <v>567</v>
      </c>
      <c r="B4241" s="2" t="s">
        <v>66</v>
      </c>
      <c r="D4241" s="2" t="s">
        <v>203</v>
      </c>
      <c r="H4241" s="2" t="s">
        <v>571</v>
      </c>
      <c r="J4241" s="8">
        <v>53445</v>
      </c>
    </row>
    <row r="4242" spans="1:11" x14ac:dyDescent="0.2">
      <c r="A4242" s="2" t="s">
        <v>567</v>
      </c>
      <c r="B4242" s="2" t="s">
        <v>66</v>
      </c>
      <c r="D4242" s="2" t="s">
        <v>203</v>
      </c>
      <c r="H4242" s="2" t="s">
        <v>572</v>
      </c>
      <c r="J4242" s="8">
        <v>32394</v>
      </c>
    </row>
    <row r="4243" spans="1:11" x14ac:dyDescent="0.2">
      <c r="A4243" s="2" t="s">
        <v>567</v>
      </c>
      <c r="B4243" s="2" t="s">
        <v>66</v>
      </c>
      <c r="D4243" s="2" t="s">
        <v>203</v>
      </c>
      <c r="H4243" s="2" t="s">
        <v>573</v>
      </c>
      <c r="J4243" s="8">
        <v>12949</v>
      </c>
    </row>
    <row r="4244" spans="1:11" x14ac:dyDescent="0.2">
      <c r="A4244" s="2" t="s">
        <v>567</v>
      </c>
      <c r="B4244" s="2" t="s">
        <v>66</v>
      </c>
      <c r="D4244" s="2" t="s">
        <v>203</v>
      </c>
      <c r="H4244" s="2" t="s">
        <v>574</v>
      </c>
      <c r="J4244" s="8">
        <v>58593</v>
      </c>
    </row>
    <row r="4245" spans="1:11" x14ac:dyDescent="0.2">
      <c r="A4245" s="2" t="s">
        <v>567</v>
      </c>
      <c r="B4245" s="2" t="s">
        <v>66</v>
      </c>
      <c r="D4245" s="2" t="s">
        <v>203</v>
      </c>
      <c r="H4245" s="2" t="s">
        <v>575</v>
      </c>
      <c r="J4245" s="8">
        <v>23752</v>
      </c>
    </row>
    <row r="4246" spans="1:11" x14ac:dyDescent="0.2">
      <c r="A4246" s="2" t="s">
        <v>567</v>
      </c>
      <c r="B4246" s="2" t="s">
        <v>66</v>
      </c>
      <c r="D4246" s="2" t="s">
        <v>203</v>
      </c>
      <c r="H4246" s="2" t="s">
        <v>576</v>
      </c>
      <c r="J4246" s="8">
        <v>31399</v>
      </c>
    </row>
    <row r="4247" spans="1:11" x14ac:dyDescent="0.2">
      <c r="A4247" s="2" t="s">
        <v>567</v>
      </c>
      <c r="B4247" s="2" t="s">
        <v>66</v>
      </c>
      <c r="D4247" s="2" t="s">
        <v>203</v>
      </c>
      <c r="H4247" s="2" t="s">
        <v>577</v>
      </c>
      <c r="J4247" s="8">
        <v>17446</v>
      </c>
    </row>
    <row r="4248" spans="1:11" x14ac:dyDescent="0.2">
      <c r="A4248" s="2" t="s">
        <v>567</v>
      </c>
      <c r="B4248" s="2" t="s">
        <v>66</v>
      </c>
      <c r="D4248" s="2" t="s">
        <v>203</v>
      </c>
      <c r="H4248" s="2" t="s">
        <v>578</v>
      </c>
      <c r="J4248" s="8">
        <v>129142</v>
      </c>
    </row>
    <row r="4249" spans="1:11" x14ac:dyDescent="0.2">
      <c r="A4249" s="2" t="s">
        <v>55</v>
      </c>
      <c r="B4249" s="2" t="s">
        <v>56</v>
      </c>
      <c r="H4249" s="2" t="s">
        <v>562</v>
      </c>
      <c r="K4249" s="8">
        <v>49668</v>
      </c>
    </row>
    <row r="4250" spans="1:11" x14ac:dyDescent="0.2">
      <c r="A4250" s="2" t="s">
        <v>288</v>
      </c>
      <c r="B4250" s="2" t="s">
        <v>139</v>
      </c>
      <c r="E4250" s="2" t="s">
        <v>320</v>
      </c>
      <c r="F4250" s="7">
        <v>30042018</v>
      </c>
      <c r="H4250" s="2" t="s">
        <v>1014</v>
      </c>
      <c r="K4250" s="8">
        <v>5000</v>
      </c>
    </row>
    <row r="4251" spans="1:11" x14ac:dyDescent="0.2">
      <c r="A4251" s="2" t="s">
        <v>288</v>
      </c>
      <c r="B4251" s="2" t="s">
        <v>139</v>
      </c>
      <c r="E4251" s="2" t="s">
        <v>320</v>
      </c>
      <c r="F4251" s="7">
        <v>30042018</v>
      </c>
      <c r="H4251" s="2" t="s">
        <v>541</v>
      </c>
      <c r="K4251" s="8">
        <v>5000</v>
      </c>
    </row>
    <row r="4252" spans="1:11" x14ac:dyDescent="0.2">
      <c r="A4252" s="2" t="s">
        <v>288</v>
      </c>
      <c r="B4252" s="2" t="s">
        <v>139</v>
      </c>
      <c r="E4252" s="2" t="s">
        <v>320</v>
      </c>
      <c r="F4252" s="7">
        <v>30042018</v>
      </c>
      <c r="H4252" s="2" t="s">
        <v>1044</v>
      </c>
      <c r="K4252" s="8">
        <v>3750</v>
      </c>
    </row>
    <row r="4253" spans="1:11" x14ac:dyDescent="0.2">
      <c r="A4253" s="2" t="s">
        <v>288</v>
      </c>
      <c r="B4253" s="2" t="s">
        <v>139</v>
      </c>
      <c r="E4253" s="2" t="s">
        <v>320</v>
      </c>
      <c r="F4253" s="7">
        <v>30042018</v>
      </c>
      <c r="H4253" s="2" t="s">
        <v>1015</v>
      </c>
      <c r="K4253" s="8">
        <v>5000</v>
      </c>
    </row>
    <row r="4254" spans="1:11" x14ac:dyDescent="0.2">
      <c r="A4254" s="2" t="s">
        <v>288</v>
      </c>
      <c r="B4254" s="2" t="s">
        <v>139</v>
      </c>
      <c r="E4254" s="2" t="s">
        <v>320</v>
      </c>
      <c r="F4254" s="7">
        <v>30042018</v>
      </c>
      <c r="H4254" s="2" t="s">
        <v>1016</v>
      </c>
      <c r="K4254" s="8">
        <v>5000</v>
      </c>
    </row>
    <row r="4255" spans="1:11" x14ac:dyDescent="0.2">
      <c r="A4255" s="2" t="s">
        <v>288</v>
      </c>
      <c r="B4255" s="2" t="s">
        <v>139</v>
      </c>
      <c r="E4255" s="2" t="s">
        <v>320</v>
      </c>
      <c r="F4255" s="7">
        <v>30042018</v>
      </c>
      <c r="H4255" s="2" t="s">
        <v>1017</v>
      </c>
      <c r="K4255" s="8">
        <v>5000</v>
      </c>
    </row>
    <row r="4256" spans="1:11" x14ac:dyDescent="0.2">
      <c r="A4256" s="2" t="s">
        <v>288</v>
      </c>
      <c r="B4256" s="2" t="s">
        <v>139</v>
      </c>
      <c r="E4256" s="2" t="s">
        <v>320</v>
      </c>
      <c r="F4256" s="7">
        <v>30042018</v>
      </c>
      <c r="H4256" s="2" t="s">
        <v>1153</v>
      </c>
      <c r="K4256" s="8">
        <v>5000</v>
      </c>
    </row>
    <row r="4257" spans="1:11" x14ac:dyDescent="0.2">
      <c r="A4257" s="2" t="s">
        <v>288</v>
      </c>
      <c r="B4257" s="2" t="s">
        <v>139</v>
      </c>
      <c r="E4257" s="2" t="s">
        <v>320</v>
      </c>
      <c r="F4257" s="7">
        <v>30042018</v>
      </c>
      <c r="H4257" s="2" t="s">
        <v>1002</v>
      </c>
      <c r="K4257" s="8">
        <v>5000</v>
      </c>
    </row>
    <row r="4258" spans="1:11" x14ac:dyDescent="0.2">
      <c r="A4258" s="2" t="s">
        <v>288</v>
      </c>
      <c r="B4258" s="2" t="s">
        <v>139</v>
      </c>
      <c r="E4258" s="2" t="s">
        <v>320</v>
      </c>
      <c r="F4258" s="7">
        <v>30042018</v>
      </c>
      <c r="H4258" s="2" t="s">
        <v>1003</v>
      </c>
      <c r="K4258" s="8">
        <v>5000</v>
      </c>
    </row>
    <row r="4259" spans="1:11" x14ac:dyDescent="0.2">
      <c r="A4259" s="2" t="s">
        <v>288</v>
      </c>
      <c r="B4259" s="2" t="s">
        <v>139</v>
      </c>
      <c r="E4259" s="2" t="s">
        <v>320</v>
      </c>
      <c r="F4259" s="7">
        <v>30042018</v>
      </c>
      <c r="H4259" s="2" t="s">
        <v>543</v>
      </c>
      <c r="K4259" s="8">
        <v>5000</v>
      </c>
    </row>
    <row r="4260" spans="1:11" x14ac:dyDescent="0.2">
      <c r="A4260" s="2" t="s">
        <v>288</v>
      </c>
      <c r="B4260" s="2" t="s">
        <v>139</v>
      </c>
      <c r="E4260" s="2" t="s">
        <v>320</v>
      </c>
      <c r="F4260" s="7">
        <v>30042018</v>
      </c>
      <c r="H4260" s="2" t="s">
        <v>544</v>
      </c>
      <c r="K4260" s="8">
        <v>5000</v>
      </c>
    </row>
    <row r="4261" spans="1:11" x14ac:dyDescent="0.2">
      <c r="A4261" s="2" t="s">
        <v>288</v>
      </c>
      <c r="B4261" s="2" t="s">
        <v>139</v>
      </c>
      <c r="E4261" s="2" t="s">
        <v>320</v>
      </c>
      <c r="F4261" s="7">
        <v>30042018</v>
      </c>
      <c r="H4261" s="2" t="s">
        <v>1018</v>
      </c>
      <c r="K4261" s="8">
        <v>5000</v>
      </c>
    </row>
    <row r="4262" spans="1:11" x14ac:dyDescent="0.2">
      <c r="A4262" s="2" t="s">
        <v>39</v>
      </c>
      <c r="B4262" s="2" t="s">
        <v>40</v>
      </c>
      <c r="E4262" s="2" t="s">
        <v>320</v>
      </c>
      <c r="F4262" s="7">
        <v>30042018</v>
      </c>
      <c r="H4262" s="2" t="s">
        <v>591</v>
      </c>
      <c r="K4262" s="8">
        <v>594257</v>
      </c>
    </row>
    <row r="4263" spans="1:11" x14ac:dyDescent="0.2">
      <c r="A4263" s="2" t="s">
        <v>39</v>
      </c>
      <c r="B4263" s="2" t="s">
        <v>40</v>
      </c>
      <c r="E4263" s="2" t="s">
        <v>320</v>
      </c>
      <c r="F4263" s="7">
        <v>30042018</v>
      </c>
      <c r="H4263" s="2" t="s">
        <v>531</v>
      </c>
      <c r="K4263" s="8">
        <v>798529</v>
      </c>
    </row>
    <row r="4264" spans="1:11" x14ac:dyDescent="0.2">
      <c r="A4264" s="2" t="s">
        <v>39</v>
      </c>
      <c r="B4264" s="2" t="s">
        <v>40</v>
      </c>
      <c r="E4264" s="2" t="s">
        <v>320</v>
      </c>
      <c r="F4264" s="7">
        <v>30042018</v>
      </c>
      <c r="H4264" s="2" t="s">
        <v>533</v>
      </c>
      <c r="K4264" s="8">
        <v>1198377</v>
      </c>
    </row>
    <row r="4265" spans="1:11" x14ac:dyDescent="0.2">
      <c r="A4265" s="2" t="s">
        <v>39</v>
      </c>
      <c r="B4265" s="2" t="s">
        <v>40</v>
      </c>
      <c r="E4265" s="2" t="s">
        <v>320</v>
      </c>
      <c r="F4265" s="7">
        <v>30042018</v>
      </c>
      <c r="H4265" s="2" t="s">
        <v>592</v>
      </c>
      <c r="K4265" s="8">
        <v>1143400</v>
      </c>
    </row>
    <row r="4266" spans="1:11" x14ac:dyDescent="0.2">
      <c r="A4266" s="2" t="s">
        <v>39</v>
      </c>
      <c r="B4266" s="2" t="s">
        <v>40</v>
      </c>
      <c r="E4266" s="2" t="s">
        <v>320</v>
      </c>
      <c r="F4266" s="7">
        <v>30042018</v>
      </c>
      <c r="H4266" s="2" t="s">
        <v>597</v>
      </c>
      <c r="K4266" s="8">
        <v>700196</v>
      </c>
    </row>
    <row r="4267" spans="1:11" x14ac:dyDescent="0.2">
      <c r="A4267" s="2" t="s">
        <v>39</v>
      </c>
      <c r="B4267" s="2" t="s">
        <v>40</v>
      </c>
      <c r="E4267" s="2" t="s">
        <v>320</v>
      </c>
      <c r="F4267" s="7">
        <v>30042018</v>
      </c>
      <c r="H4267" s="2" t="s">
        <v>534</v>
      </c>
      <c r="K4267" s="8">
        <v>887941</v>
      </c>
    </row>
    <row r="4268" spans="1:11" x14ac:dyDescent="0.2">
      <c r="A4268" s="2" t="s">
        <v>39</v>
      </c>
      <c r="B4268" s="2" t="s">
        <v>40</v>
      </c>
      <c r="E4268" s="2" t="s">
        <v>320</v>
      </c>
      <c r="F4268" s="7">
        <v>30042018</v>
      </c>
      <c r="H4268" s="2" t="s">
        <v>535</v>
      </c>
      <c r="K4268" s="8">
        <v>218422</v>
      </c>
    </row>
    <row r="4269" spans="1:11" x14ac:dyDescent="0.2">
      <c r="A4269" s="2" t="s">
        <v>39</v>
      </c>
      <c r="B4269" s="2" t="s">
        <v>40</v>
      </c>
      <c r="E4269" s="2" t="s">
        <v>320</v>
      </c>
      <c r="F4269" s="7">
        <v>30042018</v>
      </c>
      <c r="H4269" s="2" t="s">
        <v>536</v>
      </c>
      <c r="K4269" s="8">
        <v>658127</v>
      </c>
    </row>
    <row r="4270" spans="1:11" x14ac:dyDescent="0.2">
      <c r="A4270" s="2" t="s">
        <v>39</v>
      </c>
      <c r="B4270" s="2" t="s">
        <v>40</v>
      </c>
      <c r="E4270" s="2" t="s">
        <v>320</v>
      </c>
      <c r="F4270" s="7">
        <v>30042018</v>
      </c>
      <c r="H4270" s="2" t="s">
        <v>2036</v>
      </c>
      <c r="K4270" s="8">
        <v>366975</v>
      </c>
    </row>
    <row r="4271" spans="1:11" x14ac:dyDescent="0.2">
      <c r="A4271" s="2" t="s">
        <v>39</v>
      </c>
      <c r="B4271" s="2" t="s">
        <v>40</v>
      </c>
      <c r="E4271" s="2" t="s">
        <v>320</v>
      </c>
      <c r="F4271" s="7">
        <v>30042018</v>
      </c>
      <c r="H4271" s="2" t="s">
        <v>537</v>
      </c>
      <c r="K4271" s="8">
        <v>742859</v>
      </c>
    </row>
    <row r="4272" spans="1:11" x14ac:dyDescent="0.2">
      <c r="A4272" s="2" t="s">
        <v>39</v>
      </c>
      <c r="B4272" s="2" t="s">
        <v>40</v>
      </c>
      <c r="E4272" s="2" t="s">
        <v>320</v>
      </c>
      <c r="F4272" s="7">
        <v>30042018</v>
      </c>
      <c r="H4272" s="2" t="s">
        <v>539</v>
      </c>
      <c r="K4272" s="8">
        <v>597075</v>
      </c>
    </row>
    <row r="4273" spans="1:11" x14ac:dyDescent="0.2">
      <c r="A4273" s="2" t="s">
        <v>39</v>
      </c>
      <c r="B4273" s="2" t="s">
        <v>40</v>
      </c>
      <c r="E4273" s="2" t="s">
        <v>320</v>
      </c>
      <c r="F4273" s="7">
        <v>30042018</v>
      </c>
      <c r="H4273" s="2" t="s">
        <v>540</v>
      </c>
      <c r="K4273" s="8">
        <v>513869</v>
      </c>
    </row>
    <row r="4274" spans="1:11" x14ac:dyDescent="0.2">
      <c r="A4274" s="2" t="s">
        <v>39</v>
      </c>
      <c r="B4274" s="2" t="s">
        <v>40</v>
      </c>
      <c r="E4274" s="2" t="s">
        <v>320</v>
      </c>
      <c r="F4274" s="7">
        <v>30042018</v>
      </c>
      <c r="H4274" s="2" t="s">
        <v>598</v>
      </c>
      <c r="K4274" s="8">
        <v>697522</v>
      </c>
    </row>
    <row r="4275" spans="1:11" x14ac:dyDescent="0.2">
      <c r="A4275" s="5" t="s">
        <v>2299</v>
      </c>
      <c r="J4275" s="8">
        <v>11628374</v>
      </c>
      <c r="K4275" s="8">
        <v>11628374</v>
      </c>
    </row>
    <row r="4278" spans="1:11" x14ac:dyDescent="0.2">
      <c r="A4278" s="5" t="s">
        <v>2300</v>
      </c>
      <c r="D4278" s="4" t="s">
        <v>275</v>
      </c>
      <c r="E4278" s="5" t="s">
        <v>489</v>
      </c>
    </row>
    <row r="4279" spans="1:11" x14ac:dyDescent="0.2">
      <c r="A4279" s="1" t="s">
        <v>107</v>
      </c>
      <c r="B4279" s="1" t="s">
        <v>108</v>
      </c>
      <c r="D4279" s="278" t="s">
        <v>277</v>
      </c>
      <c r="E4279" s="1" t="s">
        <v>84</v>
      </c>
      <c r="F4279" s="268" t="s">
        <v>278</v>
      </c>
      <c r="G4279" s="1" t="s">
        <v>201</v>
      </c>
      <c r="H4279" s="1" t="s">
        <v>267</v>
      </c>
      <c r="J4279" s="268" t="s">
        <v>279</v>
      </c>
      <c r="K4279" s="268" t="s">
        <v>280</v>
      </c>
    </row>
    <row r="4282" spans="1:11" x14ac:dyDescent="0.2">
      <c r="A4282" s="2" t="s">
        <v>281</v>
      </c>
      <c r="B4282" s="2" t="s">
        <v>137</v>
      </c>
      <c r="H4282" s="2" t="s">
        <v>1926</v>
      </c>
      <c r="K4282" s="8">
        <v>2</v>
      </c>
    </row>
    <row r="4283" spans="1:11" x14ac:dyDescent="0.2">
      <c r="A4283" s="2" t="s">
        <v>403</v>
      </c>
      <c r="B4283" s="2" t="s">
        <v>75</v>
      </c>
      <c r="D4283" s="2" t="s">
        <v>203</v>
      </c>
      <c r="H4283" s="2" t="s">
        <v>1926</v>
      </c>
      <c r="J4283" s="8">
        <v>2</v>
      </c>
    </row>
    <row r="4284" spans="1:11" x14ac:dyDescent="0.2">
      <c r="A4284" s="2" t="s">
        <v>45</v>
      </c>
      <c r="B4284" s="2" t="s">
        <v>46</v>
      </c>
      <c r="H4284" s="2" t="s">
        <v>2040</v>
      </c>
      <c r="J4284" s="8">
        <v>5</v>
      </c>
    </row>
    <row r="4285" spans="1:11" x14ac:dyDescent="0.2">
      <c r="A4285" s="2" t="s">
        <v>403</v>
      </c>
      <c r="B4285" s="2" t="s">
        <v>75</v>
      </c>
      <c r="D4285" s="2" t="s">
        <v>203</v>
      </c>
      <c r="H4285" s="2" t="s">
        <v>2040</v>
      </c>
      <c r="K4285" s="8">
        <v>5</v>
      </c>
    </row>
    <row r="4286" spans="1:11" x14ac:dyDescent="0.2">
      <c r="A4286" s="2" t="s">
        <v>53</v>
      </c>
      <c r="B4286" s="2" t="s">
        <v>54</v>
      </c>
      <c r="H4286" s="2" t="s">
        <v>2040</v>
      </c>
      <c r="K4286" s="8">
        <v>1</v>
      </c>
    </row>
    <row r="4287" spans="1:11" x14ac:dyDescent="0.2">
      <c r="A4287" s="2" t="s">
        <v>403</v>
      </c>
      <c r="B4287" s="2" t="s">
        <v>75</v>
      </c>
      <c r="D4287" s="2" t="s">
        <v>203</v>
      </c>
      <c r="H4287" s="2" t="s">
        <v>2040</v>
      </c>
      <c r="J4287" s="8">
        <v>1</v>
      </c>
    </row>
    <row r="4288" spans="1:11" x14ac:dyDescent="0.2">
      <c r="A4288" s="5" t="s">
        <v>2301</v>
      </c>
      <c r="J4288" s="8">
        <v>8</v>
      </c>
      <c r="K4288" s="8">
        <v>8</v>
      </c>
    </row>
    <row r="4290" spans="1:11" x14ac:dyDescent="0.2">
      <c r="A4290" s="5" t="s">
        <v>261</v>
      </c>
      <c r="B4290" s="4" t="s">
        <v>2302</v>
      </c>
      <c r="J4290" s="8">
        <v>238134373</v>
      </c>
      <c r="K4290" s="8">
        <v>238134373</v>
      </c>
    </row>
    <row r="4292" spans="1:11" x14ac:dyDescent="0.2">
      <c r="A4292" s="5" t="s">
        <v>2303</v>
      </c>
    </row>
    <row r="4295" spans="1:11" x14ac:dyDescent="0.2">
      <c r="A4295" s="5" t="s">
        <v>274</v>
      </c>
      <c r="D4295" s="4" t="s">
        <v>308</v>
      </c>
      <c r="E4295" s="5" t="s">
        <v>1168</v>
      </c>
    </row>
    <row r="4296" spans="1:11" x14ac:dyDescent="0.2">
      <c r="A4296" s="1" t="s">
        <v>107</v>
      </c>
      <c r="B4296" s="1" t="s">
        <v>108</v>
      </c>
      <c r="D4296" s="278" t="s">
        <v>277</v>
      </c>
      <c r="E4296" s="1" t="s">
        <v>84</v>
      </c>
      <c r="F4296" s="268" t="s">
        <v>278</v>
      </c>
      <c r="G4296" s="1" t="s">
        <v>201</v>
      </c>
      <c r="H4296" s="1" t="s">
        <v>267</v>
      </c>
      <c r="J4296" s="268" t="s">
        <v>279</v>
      </c>
      <c r="K4296" s="268" t="s">
        <v>280</v>
      </c>
    </row>
    <row r="4299" spans="1:11" x14ac:dyDescent="0.2">
      <c r="A4299" s="2" t="s">
        <v>484</v>
      </c>
      <c r="B4299" s="2" t="s">
        <v>67</v>
      </c>
      <c r="D4299" s="2" t="s">
        <v>203</v>
      </c>
      <c r="H4299" s="2" t="s">
        <v>1927</v>
      </c>
      <c r="J4299" s="8">
        <v>500000</v>
      </c>
    </row>
    <row r="4300" spans="1:11" x14ac:dyDescent="0.2">
      <c r="A4300" s="2" t="s">
        <v>281</v>
      </c>
      <c r="B4300" s="2" t="s">
        <v>137</v>
      </c>
      <c r="F4300" s="7">
        <v>2042</v>
      </c>
      <c r="H4300" s="2" t="s">
        <v>1927</v>
      </c>
      <c r="K4300" s="8">
        <v>500000</v>
      </c>
    </row>
    <row r="4301" spans="1:11" x14ac:dyDescent="0.2">
      <c r="A4301" s="5" t="s">
        <v>292</v>
      </c>
      <c r="J4301" s="8">
        <v>500000</v>
      </c>
      <c r="K4301" s="8">
        <v>500000</v>
      </c>
    </row>
    <row r="4304" spans="1:11" x14ac:dyDescent="0.2">
      <c r="A4304" s="5" t="s">
        <v>293</v>
      </c>
      <c r="D4304" s="4" t="s">
        <v>308</v>
      </c>
      <c r="E4304" s="5" t="s">
        <v>1168</v>
      </c>
    </row>
    <row r="4305" spans="1:11" x14ac:dyDescent="0.2">
      <c r="A4305" s="1" t="s">
        <v>107</v>
      </c>
      <c r="B4305" s="1" t="s">
        <v>108</v>
      </c>
      <c r="D4305" s="278" t="s">
        <v>277</v>
      </c>
      <c r="E4305" s="1" t="s">
        <v>84</v>
      </c>
      <c r="F4305" s="268" t="s">
        <v>278</v>
      </c>
      <c r="G4305" s="1" t="s">
        <v>201</v>
      </c>
      <c r="H4305" s="1" t="s">
        <v>267</v>
      </c>
      <c r="J4305" s="268" t="s">
        <v>279</v>
      </c>
      <c r="K4305" s="268" t="s">
        <v>280</v>
      </c>
    </row>
    <row r="4308" spans="1:11" x14ac:dyDescent="0.2">
      <c r="A4308" s="2" t="s">
        <v>484</v>
      </c>
      <c r="B4308" s="2" t="s">
        <v>67</v>
      </c>
      <c r="D4308" s="2" t="s">
        <v>203</v>
      </c>
      <c r="H4308" s="2" t="s">
        <v>1928</v>
      </c>
      <c r="J4308" s="8">
        <v>120000</v>
      </c>
    </row>
    <row r="4309" spans="1:11" x14ac:dyDescent="0.2">
      <c r="A4309" s="2" t="s">
        <v>281</v>
      </c>
      <c r="B4309" s="2" t="s">
        <v>137</v>
      </c>
      <c r="F4309" s="7">
        <v>2043</v>
      </c>
      <c r="H4309" s="2" t="s">
        <v>1928</v>
      </c>
      <c r="K4309" s="8">
        <v>120000</v>
      </c>
    </row>
    <row r="4310" spans="1:11" x14ac:dyDescent="0.2">
      <c r="A4310" s="5" t="s">
        <v>296</v>
      </c>
      <c r="J4310" s="8">
        <v>120000</v>
      </c>
      <c r="K4310" s="8">
        <v>120000</v>
      </c>
    </row>
    <row r="4313" spans="1:11" x14ac:dyDescent="0.2">
      <c r="A4313" s="5" t="s">
        <v>297</v>
      </c>
      <c r="D4313" s="4" t="s">
        <v>308</v>
      </c>
      <c r="E4313" s="5" t="s">
        <v>1168</v>
      </c>
    </row>
    <row r="4314" spans="1:11" x14ac:dyDescent="0.2">
      <c r="A4314" s="1" t="s">
        <v>107</v>
      </c>
      <c r="B4314" s="1" t="s">
        <v>108</v>
      </c>
      <c r="D4314" s="278" t="s">
        <v>277</v>
      </c>
      <c r="E4314" s="1" t="s">
        <v>84</v>
      </c>
      <c r="F4314" s="268" t="s">
        <v>278</v>
      </c>
      <c r="G4314" s="1" t="s">
        <v>201</v>
      </c>
      <c r="H4314" s="1" t="s">
        <v>267</v>
      </c>
      <c r="J4314" s="268" t="s">
        <v>279</v>
      </c>
      <c r="K4314" s="268" t="s">
        <v>280</v>
      </c>
    </row>
    <row r="4317" spans="1:11" x14ac:dyDescent="0.2">
      <c r="A4317" s="2" t="s">
        <v>484</v>
      </c>
      <c r="B4317" s="2" t="s">
        <v>67</v>
      </c>
      <c r="D4317" s="2" t="s">
        <v>203</v>
      </c>
      <c r="H4317" s="2" t="s">
        <v>1929</v>
      </c>
      <c r="J4317" s="8">
        <v>408401</v>
      </c>
    </row>
    <row r="4318" spans="1:11" x14ac:dyDescent="0.2">
      <c r="A4318" s="2" t="s">
        <v>281</v>
      </c>
      <c r="B4318" s="2" t="s">
        <v>137</v>
      </c>
      <c r="F4318" s="7">
        <v>2044</v>
      </c>
      <c r="H4318" s="2" t="s">
        <v>1929</v>
      </c>
      <c r="K4318" s="8">
        <v>408401</v>
      </c>
    </row>
    <row r="4319" spans="1:11" x14ac:dyDescent="0.2">
      <c r="A4319" s="5" t="s">
        <v>298</v>
      </c>
      <c r="J4319" s="8">
        <v>408401</v>
      </c>
      <c r="K4319" s="8">
        <v>408401</v>
      </c>
    </row>
    <row r="4322" spans="1:11" x14ac:dyDescent="0.2">
      <c r="A4322" s="5" t="s">
        <v>299</v>
      </c>
      <c r="D4322" s="4" t="s">
        <v>308</v>
      </c>
      <c r="E4322" s="5" t="s">
        <v>1168</v>
      </c>
    </row>
    <row r="4323" spans="1:11" x14ac:dyDescent="0.2">
      <c r="A4323" s="1" t="s">
        <v>107</v>
      </c>
      <c r="B4323" s="1" t="s">
        <v>108</v>
      </c>
      <c r="D4323" s="278" t="s">
        <v>277</v>
      </c>
      <c r="E4323" s="1" t="s">
        <v>84</v>
      </c>
      <c r="F4323" s="268" t="s">
        <v>278</v>
      </c>
      <c r="G4323" s="1" t="s">
        <v>201</v>
      </c>
      <c r="H4323" s="1" t="s">
        <v>267</v>
      </c>
      <c r="J4323" s="268" t="s">
        <v>279</v>
      </c>
      <c r="K4323" s="268" t="s">
        <v>280</v>
      </c>
    </row>
    <row r="4326" spans="1:11" x14ac:dyDescent="0.2">
      <c r="A4326" s="2" t="s">
        <v>484</v>
      </c>
      <c r="B4326" s="2" t="s">
        <v>67</v>
      </c>
      <c r="D4326" s="2" t="s">
        <v>203</v>
      </c>
      <c r="H4326" s="2" t="s">
        <v>1930</v>
      </c>
      <c r="J4326" s="8">
        <v>236052</v>
      </c>
    </row>
    <row r="4327" spans="1:11" x14ac:dyDescent="0.2">
      <c r="A4327" s="2" t="s">
        <v>281</v>
      </c>
      <c r="B4327" s="2" t="s">
        <v>137</v>
      </c>
      <c r="F4327" s="7">
        <v>2045</v>
      </c>
      <c r="H4327" s="2" t="s">
        <v>1930</v>
      </c>
      <c r="K4327" s="8">
        <v>236052</v>
      </c>
    </row>
    <row r="4328" spans="1:11" x14ac:dyDescent="0.2">
      <c r="A4328" s="5" t="s">
        <v>301</v>
      </c>
      <c r="J4328" s="8">
        <v>236052</v>
      </c>
      <c r="K4328" s="8">
        <v>236052</v>
      </c>
    </row>
    <row r="4331" spans="1:11" x14ac:dyDescent="0.2">
      <c r="A4331" s="5" t="s">
        <v>302</v>
      </c>
      <c r="D4331" s="4" t="s">
        <v>308</v>
      </c>
      <c r="E4331" s="5" t="s">
        <v>1168</v>
      </c>
    </row>
    <row r="4332" spans="1:11" x14ac:dyDescent="0.2">
      <c r="A4332" s="1" t="s">
        <v>107</v>
      </c>
      <c r="B4332" s="1" t="s">
        <v>108</v>
      </c>
      <c r="D4332" s="278" t="s">
        <v>277</v>
      </c>
      <c r="E4332" s="1" t="s">
        <v>84</v>
      </c>
      <c r="F4332" s="268" t="s">
        <v>278</v>
      </c>
      <c r="G4332" s="1" t="s">
        <v>201</v>
      </c>
      <c r="H4332" s="1" t="s">
        <v>267</v>
      </c>
      <c r="J4332" s="268" t="s">
        <v>279</v>
      </c>
      <c r="K4332" s="268" t="s">
        <v>280</v>
      </c>
    </row>
    <row r="4335" spans="1:11" x14ac:dyDescent="0.2">
      <c r="A4335" s="2" t="s">
        <v>484</v>
      </c>
      <c r="B4335" s="2" t="s">
        <v>67</v>
      </c>
      <c r="D4335" s="2" t="s">
        <v>203</v>
      </c>
      <c r="H4335" s="2" t="s">
        <v>1931</v>
      </c>
      <c r="J4335" s="8">
        <v>450000</v>
      </c>
    </row>
    <row r="4336" spans="1:11" x14ac:dyDescent="0.2">
      <c r="A4336" s="2" t="s">
        <v>281</v>
      </c>
      <c r="B4336" s="2" t="s">
        <v>137</v>
      </c>
      <c r="F4336" s="7">
        <v>2046</v>
      </c>
      <c r="H4336" s="2" t="s">
        <v>1931</v>
      </c>
      <c r="K4336" s="8">
        <v>450000</v>
      </c>
    </row>
    <row r="4337" spans="1:11" x14ac:dyDescent="0.2">
      <c r="A4337" s="5" t="s">
        <v>304</v>
      </c>
      <c r="J4337" s="8">
        <v>450000</v>
      </c>
      <c r="K4337" s="8">
        <v>450000</v>
      </c>
    </row>
    <row r="4340" spans="1:11" x14ac:dyDescent="0.2">
      <c r="A4340" s="5" t="s">
        <v>305</v>
      </c>
      <c r="D4340" s="4" t="s">
        <v>308</v>
      </c>
      <c r="E4340" s="5" t="s">
        <v>1168</v>
      </c>
    </row>
    <row r="4341" spans="1:11" x14ac:dyDescent="0.2">
      <c r="A4341" s="1" t="s">
        <v>107</v>
      </c>
      <c r="B4341" s="1" t="s">
        <v>108</v>
      </c>
      <c r="D4341" s="278" t="s">
        <v>277</v>
      </c>
      <c r="E4341" s="1" t="s">
        <v>84</v>
      </c>
      <c r="F4341" s="268" t="s">
        <v>278</v>
      </c>
      <c r="G4341" s="1" t="s">
        <v>201</v>
      </c>
      <c r="H4341" s="1" t="s">
        <v>267</v>
      </c>
      <c r="J4341" s="268" t="s">
        <v>279</v>
      </c>
      <c r="K4341" s="268" t="s">
        <v>280</v>
      </c>
    </row>
    <row r="4344" spans="1:11" x14ac:dyDescent="0.2">
      <c r="A4344" s="2" t="s">
        <v>484</v>
      </c>
      <c r="B4344" s="2" t="s">
        <v>67</v>
      </c>
      <c r="D4344" s="2" t="s">
        <v>203</v>
      </c>
      <c r="H4344" s="2" t="s">
        <v>1932</v>
      </c>
      <c r="J4344" s="8">
        <v>400000</v>
      </c>
    </row>
    <row r="4345" spans="1:11" x14ac:dyDescent="0.2">
      <c r="A4345" s="2" t="s">
        <v>281</v>
      </c>
      <c r="B4345" s="2" t="s">
        <v>137</v>
      </c>
      <c r="F4345" s="7">
        <v>2049</v>
      </c>
      <c r="H4345" s="2" t="s">
        <v>1932</v>
      </c>
      <c r="K4345" s="8">
        <v>400000</v>
      </c>
    </row>
    <row r="4346" spans="1:11" x14ac:dyDescent="0.2">
      <c r="A4346" s="5" t="s">
        <v>306</v>
      </c>
      <c r="J4346" s="8">
        <v>400000</v>
      </c>
      <c r="K4346" s="8">
        <v>400000</v>
      </c>
    </row>
    <row r="4349" spans="1:11" x14ac:dyDescent="0.2">
      <c r="A4349" s="5" t="s">
        <v>307</v>
      </c>
      <c r="D4349" s="4" t="s">
        <v>308</v>
      </c>
      <c r="E4349" s="5" t="s">
        <v>1168</v>
      </c>
    </row>
    <row r="4350" spans="1:11" x14ac:dyDescent="0.2">
      <c r="A4350" s="1" t="s">
        <v>107</v>
      </c>
      <c r="B4350" s="1" t="s">
        <v>108</v>
      </c>
      <c r="D4350" s="278" t="s">
        <v>277</v>
      </c>
      <c r="E4350" s="1" t="s">
        <v>84</v>
      </c>
      <c r="F4350" s="268" t="s">
        <v>278</v>
      </c>
      <c r="G4350" s="1" t="s">
        <v>201</v>
      </c>
      <c r="H4350" s="1" t="s">
        <v>267</v>
      </c>
      <c r="J4350" s="268" t="s">
        <v>279</v>
      </c>
      <c r="K4350" s="268" t="s">
        <v>280</v>
      </c>
    </row>
    <row r="4353" spans="1:11" x14ac:dyDescent="0.2">
      <c r="A4353" s="2" t="s">
        <v>484</v>
      </c>
      <c r="B4353" s="2" t="s">
        <v>67</v>
      </c>
      <c r="D4353" s="2" t="s">
        <v>203</v>
      </c>
      <c r="H4353" s="2" t="s">
        <v>1933</v>
      </c>
      <c r="J4353" s="8">
        <v>490000</v>
      </c>
    </row>
    <row r="4354" spans="1:11" x14ac:dyDescent="0.2">
      <c r="A4354" s="2" t="s">
        <v>281</v>
      </c>
      <c r="B4354" s="2" t="s">
        <v>137</v>
      </c>
      <c r="F4354" s="7">
        <v>2050</v>
      </c>
      <c r="H4354" s="2" t="s">
        <v>1933</v>
      </c>
      <c r="K4354" s="8">
        <v>490000</v>
      </c>
    </row>
    <row r="4355" spans="1:11" x14ac:dyDescent="0.2">
      <c r="A4355" s="5" t="s">
        <v>311</v>
      </c>
      <c r="J4355" s="8">
        <v>490000</v>
      </c>
      <c r="K4355" s="8">
        <v>490000</v>
      </c>
    </row>
    <row r="4358" spans="1:11" x14ac:dyDescent="0.2">
      <c r="A4358" s="5" t="s">
        <v>312</v>
      </c>
      <c r="D4358" s="4" t="s">
        <v>308</v>
      </c>
      <c r="E4358" s="5" t="s">
        <v>1168</v>
      </c>
    </row>
    <row r="4359" spans="1:11" x14ac:dyDescent="0.2">
      <c r="A4359" s="1" t="s">
        <v>107</v>
      </c>
      <c r="B4359" s="1" t="s">
        <v>108</v>
      </c>
      <c r="D4359" s="278" t="s">
        <v>277</v>
      </c>
      <c r="E4359" s="1" t="s">
        <v>84</v>
      </c>
      <c r="F4359" s="268" t="s">
        <v>278</v>
      </c>
      <c r="G4359" s="1" t="s">
        <v>201</v>
      </c>
      <c r="H4359" s="1" t="s">
        <v>267</v>
      </c>
      <c r="J4359" s="268" t="s">
        <v>279</v>
      </c>
      <c r="K4359" s="268" t="s">
        <v>280</v>
      </c>
    </row>
    <row r="4362" spans="1:11" x14ac:dyDescent="0.2">
      <c r="A4362" s="2" t="s">
        <v>35</v>
      </c>
      <c r="B4362" s="2" t="s">
        <v>36</v>
      </c>
      <c r="E4362" s="2" t="s">
        <v>310</v>
      </c>
      <c r="F4362" s="7">
        <v>237</v>
      </c>
      <c r="H4362" s="2" t="s">
        <v>1934</v>
      </c>
      <c r="J4362" s="8">
        <v>7700000</v>
      </c>
    </row>
    <row r="4363" spans="1:11" x14ac:dyDescent="0.2">
      <c r="A4363" s="2" t="s">
        <v>281</v>
      </c>
      <c r="B4363" s="2" t="s">
        <v>137</v>
      </c>
      <c r="F4363" s="7">
        <v>2051</v>
      </c>
      <c r="H4363" s="2" t="s">
        <v>1934</v>
      </c>
      <c r="K4363" s="8">
        <v>7700000</v>
      </c>
    </row>
    <row r="4364" spans="1:11" x14ac:dyDescent="0.2">
      <c r="A4364" s="5" t="s">
        <v>313</v>
      </c>
      <c r="J4364" s="8">
        <v>7700000</v>
      </c>
      <c r="K4364" s="8">
        <v>7700000</v>
      </c>
    </row>
    <row r="4367" spans="1:11" x14ac:dyDescent="0.2">
      <c r="A4367" s="5" t="s">
        <v>314</v>
      </c>
      <c r="D4367" s="4" t="s">
        <v>308</v>
      </c>
      <c r="E4367" s="5" t="s">
        <v>1168</v>
      </c>
    </row>
    <row r="4368" spans="1:11" x14ac:dyDescent="0.2">
      <c r="A4368" s="1" t="s">
        <v>107</v>
      </c>
      <c r="B4368" s="1" t="s">
        <v>108</v>
      </c>
      <c r="D4368" s="278" t="s">
        <v>277</v>
      </c>
      <c r="E4368" s="1" t="s">
        <v>84</v>
      </c>
      <c r="F4368" s="268" t="s">
        <v>278</v>
      </c>
      <c r="G4368" s="1" t="s">
        <v>201</v>
      </c>
      <c r="H4368" s="1" t="s">
        <v>267</v>
      </c>
      <c r="J4368" s="268" t="s">
        <v>279</v>
      </c>
      <c r="K4368" s="268" t="s">
        <v>280</v>
      </c>
    </row>
    <row r="4371" spans="1:11" x14ac:dyDescent="0.2">
      <c r="A4371" s="2" t="s">
        <v>484</v>
      </c>
      <c r="B4371" s="2" t="s">
        <v>67</v>
      </c>
      <c r="D4371" s="2" t="s">
        <v>203</v>
      </c>
      <c r="H4371" s="2" t="s">
        <v>1935</v>
      </c>
      <c r="J4371" s="8">
        <v>100000</v>
      </c>
    </row>
    <row r="4372" spans="1:11" x14ac:dyDescent="0.2">
      <c r="A4372" s="2" t="s">
        <v>281</v>
      </c>
      <c r="B4372" s="2" t="s">
        <v>137</v>
      </c>
      <c r="F4372" s="7">
        <v>2052</v>
      </c>
      <c r="H4372" s="2" t="s">
        <v>1935</v>
      </c>
      <c r="K4372" s="8">
        <v>100000</v>
      </c>
    </row>
    <row r="4373" spans="1:11" x14ac:dyDescent="0.2">
      <c r="A4373" s="5" t="s">
        <v>315</v>
      </c>
      <c r="J4373" s="8">
        <v>100000</v>
      </c>
      <c r="K4373" s="8">
        <v>100000</v>
      </c>
    </row>
    <row r="4376" spans="1:11" x14ac:dyDescent="0.2">
      <c r="A4376" s="5" t="s">
        <v>375</v>
      </c>
      <c r="D4376" s="4" t="s">
        <v>308</v>
      </c>
      <c r="E4376" s="5" t="s">
        <v>1168</v>
      </c>
    </row>
    <row r="4377" spans="1:11" x14ac:dyDescent="0.2">
      <c r="A4377" s="1" t="s">
        <v>107</v>
      </c>
      <c r="B4377" s="1" t="s">
        <v>108</v>
      </c>
      <c r="D4377" s="278" t="s">
        <v>277</v>
      </c>
      <c r="E4377" s="1" t="s">
        <v>84</v>
      </c>
      <c r="F4377" s="268" t="s">
        <v>278</v>
      </c>
      <c r="G4377" s="1" t="s">
        <v>201</v>
      </c>
      <c r="H4377" s="1" t="s">
        <v>267</v>
      </c>
      <c r="J4377" s="268" t="s">
        <v>279</v>
      </c>
      <c r="K4377" s="268" t="s">
        <v>280</v>
      </c>
    </row>
    <row r="4380" spans="1:11" x14ac:dyDescent="0.2">
      <c r="A4380" s="2" t="s">
        <v>35</v>
      </c>
      <c r="B4380" s="2" t="s">
        <v>36</v>
      </c>
      <c r="E4380" s="2" t="s">
        <v>310</v>
      </c>
      <c r="F4380" s="7">
        <v>41481713</v>
      </c>
      <c r="H4380" s="2" t="s">
        <v>2022</v>
      </c>
      <c r="J4380" s="8">
        <v>280806</v>
      </c>
    </row>
    <row r="4381" spans="1:11" x14ac:dyDescent="0.2">
      <c r="A4381" s="2" t="s">
        <v>284</v>
      </c>
      <c r="B4381" s="2" t="s">
        <v>117</v>
      </c>
      <c r="E4381" s="2" t="s">
        <v>320</v>
      </c>
      <c r="F4381" s="7">
        <v>1</v>
      </c>
      <c r="H4381" s="2" t="s">
        <v>1936</v>
      </c>
      <c r="J4381" s="8">
        <v>281539</v>
      </c>
    </row>
    <row r="4382" spans="1:11" x14ac:dyDescent="0.2">
      <c r="A4382" s="2" t="s">
        <v>281</v>
      </c>
      <c r="B4382" s="2" t="s">
        <v>137</v>
      </c>
      <c r="F4382" s="7">
        <v>2088</v>
      </c>
      <c r="H4382" s="2" t="s">
        <v>1936</v>
      </c>
      <c r="K4382" s="8">
        <v>562345</v>
      </c>
    </row>
    <row r="4383" spans="1:11" x14ac:dyDescent="0.2">
      <c r="A4383" s="2" t="s">
        <v>522</v>
      </c>
      <c r="B4383" s="2" t="s">
        <v>70</v>
      </c>
      <c r="D4383" s="2" t="s">
        <v>203</v>
      </c>
      <c r="H4383" s="2" t="s">
        <v>1936</v>
      </c>
      <c r="J4383" s="8">
        <v>281539</v>
      </c>
    </row>
    <row r="4384" spans="1:11" x14ac:dyDescent="0.2">
      <c r="A4384" s="2" t="s">
        <v>289</v>
      </c>
      <c r="B4384" s="2" t="s">
        <v>133</v>
      </c>
      <c r="E4384" s="2" t="s">
        <v>320</v>
      </c>
      <c r="F4384" s="7">
        <v>1</v>
      </c>
      <c r="H4384" s="2" t="s">
        <v>1936</v>
      </c>
      <c r="K4384" s="8">
        <v>281539</v>
      </c>
    </row>
    <row r="4385" spans="1:11" x14ac:dyDescent="0.2">
      <c r="A4385" s="5" t="s">
        <v>377</v>
      </c>
      <c r="J4385" s="8">
        <v>843884</v>
      </c>
      <c r="K4385" s="8">
        <v>843884</v>
      </c>
    </row>
    <row r="4388" spans="1:11" x14ac:dyDescent="0.2">
      <c r="A4388" s="5" t="s">
        <v>316</v>
      </c>
      <c r="D4388" s="4" t="s">
        <v>308</v>
      </c>
      <c r="E4388" s="5" t="s">
        <v>303</v>
      </c>
    </row>
    <row r="4389" spans="1:11" x14ac:dyDescent="0.2">
      <c r="A4389" s="1" t="s">
        <v>107</v>
      </c>
      <c r="B4389" s="1" t="s">
        <v>108</v>
      </c>
      <c r="D4389" s="278" t="s">
        <v>277</v>
      </c>
      <c r="E4389" s="1" t="s">
        <v>84</v>
      </c>
      <c r="F4389" s="268" t="s">
        <v>278</v>
      </c>
      <c r="G4389" s="1" t="s">
        <v>201</v>
      </c>
      <c r="H4389" s="1" t="s">
        <v>267</v>
      </c>
      <c r="J4389" s="268" t="s">
        <v>279</v>
      </c>
      <c r="K4389" s="268" t="s">
        <v>280</v>
      </c>
    </row>
    <row r="4392" spans="1:11" x14ac:dyDescent="0.2">
      <c r="A4392" s="2" t="s">
        <v>15</v>
      </c>
      <c r="B4392" s="2" t="s">
        <v>16</v>
      </c>
      <c r="E4392" s="2" t="s">
        <v>320</v>
      </c>
      <c r="F4392" s="7">
        <v>2053</v>
      </c>
      <c r="H4392" s="2" t="s">
        <v>1937</v>
      </c>
      <c r="J4392" s="8">
        <v>200000</v>
      </c>
    </row>
    <row r="4393" spans="1:11" x14ac:dyDescent="0.2">
      <c r="A4393" s="2" t="s">
        <v>281</v>
      </c>
      <c r="B4393" s="2" t="s">
        <v>137</v>
      </c>
      <c r="F4393" s="7">
        <v>2053</v>
      </c>
      <c r="H4393" s="2" t="s">
        <v>1937</v>
      </c>
      <c r="K4393" s="8">
        <v>200000</v>
      </c>
    </row>
    <row r="4394" spans="1:11" x14ac:dyDescent="0.2">
      <c r="A4394" s="5" t="s">
        <v>317</v>
      </c>
      <c r="J4394" s="8">
        <v>200000</v>
      </c>
      <c r="K4394" s="8">
        <v>200000</v>
      </c>
    </row>
    <row r="4397" spans="1:11" x14ac:dyDescent="0.2">
      <c r="A4397" s="5" t="s">
        <v>318</v>
      </c>
      <c r="D4397" s="4" t="s">
        <v>275</v>
      </c>
      <c r="E4397" s="5" t="s">
        <v>303</v>
      </c>
    </row>
    <row r="4398" spans="1:11" x14ac:dyDescent="0.2">
      <c r="A4398" s="1" t="s">
        <v>107</v>
      </c>
      <c r="B4398" s="1" t="s">
        <v>108</v>
      </c>
      <c r="D4398" s="278" t="s">
        <v>277</v>
      </c>
      <c r="E4398" s="1" t="s">
        <v>84</v>
      </c>
      <c r="F4398" s="268" t="s">
        <v>278</v>
      </c>
      <c r="G4398" s="1" t="s">
        <v>201</v>
      </c>
      <c r="H4398" s="1" t="s">
        <v>267</v>
      </c>
      <c r="J4398" s="268" t="s">
        <v>279</v>
      </c>
      <c r="K4398" s="268" t="s">
        <v>280</v>
      </c>
    </row>
    <row r="4401" spans="1:11" x14ac:dyDescent="0.2">
      <c r="A4401" s="2" t="s">
        <v>394</v>
      </c>
      <c r="B4401" s="2" t="s">
        <v>119</v>
      </c>
      <c r="D4401" s="2" t="s">
        <v>203</v>
      </c>
      <c r="H4401" s="2" t="s">
        <v>2214</v>
      </c>
      <c r="J4401" s="8">
        <v>81040</v>
      </c>
    </row>
    <row r="4402" spans="1:11" x14ac:dyDescent="0.2">
      <c r="A4402" s="2" t="s">
        <v>403</v>
      </c>
      <c r="B4402" s="2" t="s">
        <v>75</v>
      </c>
      <c r="D4402" s="2" t="s">
        <v>203</v>
      </c>
      <c r="H4402" s="2" t="s">
        <v>2241</v>
      </c>
      <c r="J4402" s="8">
        <v>121100</v>
      </c>
    </row>
    <row r="4403" spans="1:11" x14ac:dyDescent="0.2">
      <c r="A4403" s="2" t="s">
        <v>15</v>
      </c>
      <c r="B4403" s="2" t="s">
        <v>16</v>
      </c>
      <c r="E4403" s="2" t="s">
        <v>320</v>
      </c>
      <c r="F4403" s="7">
        <v>2026</v>
      </c>
      <c r="H4403" s="2" t="s">
        <v>1913</v>
      </c>
      <c r="K4403" s="8">
        <v>200000</v>
      </c>
    </row>
    <row r="4404" spans="1:11" x14ac:dyDescent="0.2">
      <c r="A4404" s="2" t="s">
        <v>1175</v>
      </c>
      <c r="B4404" s="2" t="s">
        <v>179</v>
      </c>
      <c r="E4404" s="2" t="s">
        <v>320</v>
      </c>
      <c r="F4404" s="7">
        <v>2026</v>
      </c>
      <c r="H4404" s="2" t="s">
        <v>1913</v>
      </c>
      <c r="K4404" s="8">
        <v>2140</v>
      </c>
    </row>
    <row r="4405" spans="1:11" x14ac:dyDescent="0.2">
      <c r="A4405" s="5" t="s">
        <v>321</v>
      </c>
      <c r="J4405" s="8">
        <v>202140</v>
      </c>
      <c r="K4405" s="8">
        <v>202140</v>
      </c>
    </row>
    <row r="4408" spans="1:11" x14ac:dyDescent="0.2">
      <c r="A4408" s="5" t="s">
        <v>322</v>
      </c>
      <c r="D4408" s="4" t="s">
        <v>308</v>
      </c>
      <c r="E4408" s="5" t="s">
        <v>309</v>
      </c>
    </row>
    <row r="4409" spans="1:11" x14ac:dyDescent="0.2">
      <c r="A4409" s="1" t="s">
        <v>107</v>
      </c>
      <c r="B4409" s="1" t="s">
        <v>108</v>
      </c>
      <c r="D4409" s="278" t="s">
        <v>277</v>
      </c>
      <c r="E4409" s="1" t="s">
        <v>84</v>
      </c>
      <c r="F4409" s="268" t="s">
        <v>278</v>
      </c>
      <c r="G4409" s="1" t="s">
        <v>201</v>
      </c>
      <c r="H4409" s="1" t="s">
        <v>267</v>
      </c>
      <c r="J4409" s="268" t="s">
        <v>279</v>
      </c>
      <c r="K4409" s="268" t="s">
        <v>280</v>
      </c>
    </row>
    <row r="4412" spans="1:11" x14ac:dyDescent="0.2">
      <c r="A4412" s="2" t="s">
        <v>1175</v>
      </c>
      <c r="B4412" s="2" t="s">
        <v>179</v>
      </c>
      <c r="E4412" s="2" t="s">
        <v>320</v>
      </c>
      <c r="F4412" s="7">
        <v>1</v>
      </c>
      <c r="H4412" s="2" t="s">
        <v>1253</v>
      </c>
      <c r="J4412" s="8">
        <v>821135</v>
      </c>
    </row>
    <row r="4413" spans="1:11" x14ac:dyDescent="0.2">
      <c r="A4413" s="2" t="s">
        <v>11</v>
      </c>
      <c r="B4413" s="2" t="s">
        <v>12</v>
      </c>
      <c r="F4413" s="7">
        <v>79</v>
      </c>
      <c r="H4413" s="2" t="s">
        <v>1825</v>
      </c>
      <c r="K4413" s="8">
        <v>821135</v>
      </c>
    </row>
    <row r="4414" spans="1:11" x14ac:dyDescent="0.2">
      <c r="A4414" s="2" t="s">
        <v>394</v>
      </c>
      <c r="B4414" s="2" t="s">
        <v>119</v>
      </c>
      <c r="D4414" s="2" t="s">
        <v>202</v>
      </c>
      <c r="H4414" s="2" t="s">
        <v>2215</v>
      </c>
      <c r="J4414" s="8">
        <v>11900</v>
      </c>
    </row>
    <row r="4415" spans="1:11" x14ac:dyDescent="0.2">
      <c r="A4415" s="2" t="s">
        <v>394</v>
      </c>
      <c r="B4415" s="2" t="s">
        <v>119</v>
      </c>
      <c r="D4415" s="2" t="s">
        <v>202</v>
      </c>
      <c r="H4415" s="2" t="s">
        <v>2216</v>
      </c>
      <c r="J4415" s="8">
        <v>169410</v>
      </c>
    </row>
    <row r="4416" spans="1:11" x14ac:dyDescent="0.2">
      <c r="A4416" s="2" t="s">
        <v>394</v>
      </c>
      <c r="B4416" s="2" t="s">
        <v>119</v>
      </c>
      <c r="D4416" s="2" t="s">
        <v>202</v>
      </c>
      <c r="H4416" s="2" t="s">
        <v>2217</v>
      </c>
      <c r="J4416" s="8">
        <v>18980</v>
      </c>
    </row>
    <row r="4417" spans="1:11" x14ac:dyDescent="0.2">
      <c r="A4417" s="2" t="s">
        <v>397</v>
      </c>
      <c r="B4417" s="2" t="s">
        <v>74</v>
      </c>
      <c r="D4417" s="2" t="s">
        <v>202</v>
      </c>
      <c r="H4417" s="2" t="s">
        <v>2223</v>
      </c>
      <c r="J4417" s="8">
        <v>86695</v>
      </c>
    </row>
    <row r="4418" spans="1:11" x14ac:dyDescent="0.2">
      <c r="A4418" s="2" t="s">
        <v>404</v>
      </c>
      <c r="B4418" s="2" t="s">
        <v>71</v>
      </c>
      <c r="D4418" s="2" t="s">
        <v>202</v>
      </c>
      <c r="H4418" s="2" t="s">
        <v>2168</v>
      </c>
      <c r="J4418" s="8">
        <v>13510</v>
      </c>
    </row>
    <row r="4419" spans="1:11" x14ac:dyDescent="0.2">
      <c r="A4419" s="2" t="s">
        <v>522</v>
      </c>
      <c r="B4419" s="2" t="s">
        <v>70</v>
      </c>
      <c r="D4419" s="2" t="s">
        <v>202</v>
      </c>
      <c r="H4419" s="2" t="s">
        <v>2151</v>
      </c>
      <c r="J4419" s="8">
        <v>119980</v>
      </c>
    </row>
    <row r="4420" spans="1:11" x14ac:dyDescent="0.2">
      <c r="A4420" s="2" t="s">
        <v>37</v>
      </c>
      <c r="B4420" s="2" t="s">
        <v>38</v>
      </c>
      <c r="E4420" s="2" t="s">
        <v>376</v>
      </c>
      <c r="F4420" s="7">
        <v>97</v>
      </c>
      <c r="H4420" s="2" t="s">
        <v>2030</v>
      </c>
      <c r="J4420" s="8">
        <v>400000</v>
      </c>
    </row>
    <row r="4421" spans="1:11" x14ac:dyDescent="0.2">
      <c r="A4421" s="2" t="s">
        <v>1175</v>
      </c>
      <c r="B4421" s="2" t="s">
        <v>179</v>
      </c>
      <c r="E4421" s="2" t="s">
        <v>320</v>
      </c>
      <c r="F4421" s="7">
        <v>97</v>
      </c>
      <c r="H4421" s="2" t="s">
        <v>1825</v>
      </c>
      <c r="K4421" s="8">
        <v>821135</v>
      </c>
    </row>
    <row r="4422" spans="1:11" x14ac:dyDescent="0.2">
      <c r="A4422" s="2" t="s">
        <v>1175</v>
      </c>
      <c r="B4422" s="2" t="s">
        <v>179</v>
      </c>
      <c r="E4422" s="2" t="s">
        <v>320</v>
      </c>
      <c r="F4422" s="7">
        <v>97</v>
      </c>
      <c r="H4422" s="2" t="s">
        <v>1825</v>
      </c>
      <c r="J4422" s="8">
        <v>660</v>
      </c>
    </row>
    <row r="4423" spans="1:11" x14ac:dyDescent="0.2">
      <c r="A4423" s="5" t="s">
        <v>323</v>
      </c>
      <c r="J4423" s="8">
        <v>1642270</v>
      </c>
      <c r="K4423" s="8">
        <v>1642270</v>
      </c>
    </row>
    <row r="4426" spans="1:11" x14ac:dyDescent="0.2">
      <c r="A4426" s="5" t="s">
        <v>324</v>
      </c>
      <c r="D4426" s="4" t="s">
        <v>308</v>
      </c>
      <c r="E4426" s="5" t="s">
        <v>2304</v>
      </c>
    </row>
    <row r="4427" spans="1:11" x14ac:dyDescent="0.2">
      <c r="A4427" s="1" t="s">
        <v>107</v>
      </c>
      <c r="B4427" s="1" t="s">
        <v>108</v>
      </c>
      <c r="D4427" s="278" t="s">
        <v>277</v>
      </c>
      <c r="E4427" s="1" t="s">
        <v>84</v>
      </c>
      <c r="F4427" s="268" t="s">
        <v>278</v>
      </c>
      <c r="G4427" s="1" t="s">
        <v>201</v>
      </c>
      <c r="H4427" s="1" t="s">
        <v>267</v>
      </c>
      <c r="J4427" s="268" t="s">
        <v>279</v>
      </c>
      <c r="K4427" s="268" t="s">
        <v>280</v>
      </c>
    </row>
    <row r="4430" spans="1:11" x14ac:dyDescent="0.2">
      <c r="A4430" s="2" t="s">
        <v>519</v>
      </c>
      <c r="B4430" s="2" t="s">
        <v>68</v>
      </c>
      <c r="D4430" s="2" t="s">
        <v>203</v>
      </c>
      <c r="H4430" s="2" t="s">
        <v>1850</v>
      </c>
      <c r="J4430" s="8">
        <v>1214368</v>
      </c>
    </row>
    <row r="4431" spans="1:11" x14ac:dyDescent="0.2">
      <c r="A4431" s="2" t="s">
        <v>281</v>
      </c>
      <c r="B4431" s="2" t="s">
        <v>137</v>
      </c>
      <c r="F4431" s="7">
        <v>2054</v>
      </c>
      <c r="H4431" s="2" t="s">
        <v>1850</v>
      </c>
      <c r="K4431" s="8">
        <v>1214368</v>
      </c>
    </row>
    <row r="4432" spans="1:11" x14ac:dyDescent="0.2">
      <c r="A4432" s="5" t="s">
        <v>326</v>
      </c>
      <c r="J4432" s="8">
        <v>1214368</v>
      </c>
      <c r="K4432" s="8">
        <v>1214368</v>
      </c>
    </row>
    <row r="4435" spans="1:11" x14ac:dyDescent="0.2">
      <c r="A4435" s="5" t="s">
        <v>327</v>
      </c>
      <c r="D4435" s="4" t="s">
        <v>294</v>
      </c>
      <c r="E4435" s="5" t="s">
        <v>1169</v>
      </c>
    </row>
    <row r="4436" spans="1:11" x14ac:dyDescent="0.2">
      <c r="A4436" s="1" t="s">
        <v>107</v>
      </c>
      <c r="B4436" s="1" t="s">
        <v>108</v>
      </c>
      <c r="D4436" s="278" t="s">
        <v>277</v>
      </c>
      <c r="E4436" s="1" t="s">
        <v>84</v>
      </c>
      <c r="F4436" s="268" t="s">
        <v>278</v>
      </c>
      <c r="G4436" s="1" t="s">
        <v>201</v>
      </c>
      <c r="H4436" s="1" t="s">
        <v>267</v>
      </c>
      <c r="J4436" s="268" t="s">
        <v>279</v>
      </c>
      <c r="K4436" s="268" t="s">
        <v>280</v>
      </c>
    </row>
    <row r="4439" spans="1:11" x14ac:dyDescent="0.2">
      <c r="A4439" s="2" t="s">
        <v>2259</v>
      </c>
      <c r="B4439" s="2" t="s">
        <v>1746</v>
      </c>
      <c r="D4439" s="2" t="s">
        <v>203</v>
      </c>
      <c r="H4439" s="2" t="s">
        <v>2231</v>
      </c>
      <c r="J4439" s="8">
        <v>300000</v>
      </c>
    </row>
    <row r="4440" spans="1:11" x14ac:dyDescent="0.2">
      <c r="A4440" s="2" t="s">
        <v>281</v>
      </c>
      <c r="B4440" s="2" t="s">
        <v>137</v>
      </c>
      <c r="H4440" s="2" t="s">
        <v>1938</v>
      </c>
      <c r="J4440" s="8">
        <v>60000</v>
      </c>
    </row>
    <row r="4441" spans="1:11" x14ac:dyDescent="0.2">
      <c r="A4441" s="2" t="s">
        <v>15</v>
      </c>
      <c r="B4441" s="2" t="s">
        <v>16</v>
      </c>
      <c r="E4441" s="2" t="s">
        <v>320</v>
      </c>
      <c r="F4441" s="7">
        <v>1993</v>
      </c>
      <c r="H4441" s="2" t="s">
        <v>1990</v>
      </c>
      <c r="K4441" s="8">
        <v>360000</v>
      </c>
    </row>
    <row r="4442" spans="1:11" x14ac:dyDescent="0.2">
      <c r="A4442" s="5" t="s">
        <v>328</v>
      </c>
      <c r="J4442" s="8">
        <v>360000</v>
      </c>
      <c r="K4442" s="8">
        <v>360000</v>
      </c>
    </row>
    <row r="4445" spans="1:11" x14ac:dyDescent="0.2">
      <c r="A4445" s="5" t="s">
        <v>329</v>
      </c>
      <c r="D4445" s="4" t="s">
        <v>308</v>
      </c>
      <c r="E4445" s="5" t="s">
        <v>1170</v>
      </c>
    </row>
    <row r="4446" spans="1:11" x14ac:dyDescent="0.2">
      <c r="A4446" s="1" t="s">
        <v>107</v>
      </c>
      <c r="B4446" s="1" t="s">
        <v>108</v>
      </c>
      <c r="D4446" s="278" t="s">
        <v>277</v>
      </c>
      <c r="E4446" s="1" t="s">
        <v>84</v>
      </c>
      <c r="F4446" s="268" t="s">
        <v>278</v>
      </c>
      <c r="G4446" s="1" t="s">
        <v>201</v>
      </c>
      <c r="H4446" s="1" t="s">
        <v>267</v>
      </c>
      <c r="J4446" s="268" t="s">
        <v>279</v>
      </c>
      <c r="K4446" s="268" t="s">
        <v>280</v>
      </c>
    </row>
    <row r="4449" spans="1:11" x14ac:dyDescent="0.2">
      <c r="A4449" s="2" t="s">
        <v>35</v>
      </c>
      <c r="B4449" s="2" t="s">
        <v>36</v>
      </c>
      <c r="E4449" s="2" t="s">
        <v>310</v>
      </c>
      <c r="F4449" s="7">
        <v>141</v>
      </c>
      <c r="H4449" s="2" t="s">
        <v>1939</v>
      </c>
      <c r="J4449" s="8">
        <v>546331</v>
      </c>
    </row>
    <row r="4450" spans="1:11" x14ac:dyDescent="0.2">
      <c r="A4450" s="2" t="s">
        <v>281</v>
      </c>
      <c r="B4450" s="2" t="s">
        <v>137</v>
      </c>
      <c r="F4450" s="7">
        <v>2055</v>
      </c>
      <c r="H4450" s="2" t="s">
        <v>1939</v>
      </c>
      <c r="K4450" s="8">
        <v>546331</v>
      </c>
    </row>
    <row r="4451" spans="1:11" x14ac:dyDescent="0.2">
      <c r="A4451" s="5" t="s">
        <v>331</v>
      </c>
      <c r="J4451" s="8">
        <v>546331</v>
      </c>
      <c r="K4451" s="8">
        <v>546331</v>
      </c>
    </row>
    <row r="4454" spans="1:11" x14ac:dyDescent="0.2">
      <c r="A4454" s="5" t="s">
        <v>332</v>
      </c>
      <c r="D4454" s="4" t="s">
        <v>308</v>
      </c>
      <c r="E4454" s="5" t="s">
        <v>1170</v>
      </c>
    </row>
    <row r="4455" spans="1:11" x14ac:dyDescent="0.2">
      <c r="A4455" s="1" t="s">
        <v>107</v>
      </c>
      <c r="B4455" s="1" t="s">
        <v>108</v>
      </c>
      <c r="D4455" s="278" t="s">
        <v>277</v>
      </c>
      <c r="E4455" s="1" t="s">
        <v>84</v>
      </c>
      <c r="F4455" s="268" t="s">
        <v>278</v>
      </c>
      <c r="G4455" s="1" t="s">
        <v>201</v>
      </c>
      <c r="H4455" s="1" t="s">
        <v>267</v>
      </c>
      <c r="J4455" s="268" t="s">
        <v>279</v>
      </c>
      <c r="K4455" s="268" t="s">
        <v>280</v>
      </c>
    </row>
    <row r="4458" spans="1:11" x14ac:dyDescent="0.2">
      <c r="A4458" s="2" t="s">
        <v>402</v>
      </c>
      <c r="B4458" s="2" t="s">
        <v>69</v>
      </c>
      <c r="D4458" s="2" t="s">
        <v>203</v>
      </c>
      <c r="H4458" s="2" t="s">
        <v>1881</v>
      </c>
      <c r="J4458" s="8">
        <v>7820</v>
      </c>
    </row>
    <row r="4459" spans="1:11" x14ac:dyDescent="0.2">
      <c r="A4459" s="2" t="s">
        <v>281</v>
      </c>
      <c r="B4459" s="2" t="s">
        <v>137</v>
      </c>
      <c r="F4459" s="7">
        <v>2056</v>
      </c>
      <c r="H4459" s="2" t="s">
        <v>1881</v>
      </c>
      <c r="K4459" s="8">
        <v>7820</v>
      </c>
    </row>
    <row r="4460" spans="1:11" x14ac:dyDescent="0.2">
      <c r="A4460" s="5" t="s">
        <v>333</v>
      </c>
      <c r="J4460" s="8">
        <v>7820</v>
      </c>
      <c r="K4460" s="8">
        <v>7820</v>
      </c>
    </row>
    <row r="4463" spans="1:11" x14ac:dyDescent="0.2">
      <c r="A4463" s="5" t="s">
        <v>334</v>
      </c>
      <c r="D4463" s="4" t="s">
        <v>308</v>
      </c>
      <c r="E4463" s="5" t="s">
        <v>1170</v>
      </c>
    </row>
    <row r="4464" spans="1:11" x14ac:dyDescent="0.2">
      <c r="A4464" s="1" t="s">
        <v>107</v>
      </c>
      <c r="B4464" s="1" t="s">
        <v>108</v>
      </c>
      <c r="D4464" s="278" t="s">
        <v>277</v>
      </c>
      <c r="E4464" s="1" t="s">
        <v>84</v>
      </c>
      <c r="F4464" s="268" t="s">
        <v>278</v>
      </c>
      <c r="G4464" s="1" t="s">
        <v>201</v>
      </c>
      <c r="H4464" s="1" t="s">
        <v>267</v>
      </c>
      <c r="J4464" s="268" t="s">
        <v>279</v>
      </c>
      <c r="K4464" s="268" t="s">
        <v>280</v>
      </c>
    </row>
    <row r="4467" spans="1:11" x14ac:dyDescent="0.2">
      <c r="A4467" s="2" t="s">
        <v>35</v>
      </c>
      <c r="B4467" s="2" t="s">
        <v>36</v>
      </c>
      <c r="E4467" s="2" t="s">
        <v>310</v>
      </c>
      <c r="F4467" s="7">
        <v>19005471</v>
      </c>
      <c r="H4467" s="2" t="s">
        <v>1940</v>
      </c>
      <c r="J4467" s="8">
        <v>90285</v>
      </c>
    </row>
    <row r="4468" spans="1:11" x14ac:dyDescent="0.2">
      <c r="A4468" s="2" t="s">
        <v>281</v>
      </c>
      <c r="B4468" s="2" t="s">
        <v>137</v>
      </c>
      <c r="F4468" s="7">
        <v>2057</v>
      </c>
      <c r="H4468" s="2" t="s">
        <v>1940</v>
      </c>
      <c r="K4468" s="8">
        <v>90285</v>
      </c>
    </row>
    <row r="4469" spans="1:11" x14ac:dyDescent="0.2">
      <c r="A4469" s="5" t="s">
        <v>335</v>
      </c>
      <c r="J4469" s="8">
        <v>90285</v>
      </c>
      <c r="K4469" s="8">
        <v>90285</v>
      </c>
    </row>
    <row r="4472" spans="1:11" x14ac:dyDescent="0.2">
      <c r="A4472" s="5" t="s">
        <v>336</v>
      </c>
      <c r="D4472" s="4" t="s">
        <v>308</v>
      </c>
      <c r="E4472" s="5" t="s">
        <v>1170</v>
      </c>
    </row>
    <row r="4473" spans="1:11" x14ac:dyDescent="0.2">
      <c r="A4473" s="1" t="s">
        <v>107</v>
      </c>
      <c r="B4473" s="1" t="s">
        <v>108</v>
      </c>
      <c r="D4473" s="278" t="s">
        <v>277</v>
      </c>
      <c r="E4473" s="1" t="s">
        <v>84</v>
      </c>
      <c r="F4473" s="268" t="s">
        <v>278</v>
      </c>
      <c r="G4473" s="1" t="s">
        <v>201</v>
      </c>
      <c r="H4473" s="1" t="s">
        <v>267</v>
      </c>
      <c r="J4473" s="268" t="s">
        <v>279</v>
      </c>
      <c r="K4473" s="268" t="s">
        <v>280</v>
      </c>
    </row>
    <row r="4476" spans="1:11" x14ac:dyDescent="0.2">
      <c r="A4476" s="2" t="s">
        <v>35</v>
      </c>
      <c r="B4476" s="2" t="s">
        <v>36</v>
      </c>
      <c r="E4476" s="2" t="s">
        <v>310</v>
      </c>
      <c r="F4476" s="7">
        <v>19005470</v>
      </c>
      <c r="H4476" s="2" t="s">
        <v>1941</v>
      </c>
      <c r="J4476" s="8">
        <v>647314</v>
      </c>
    </row>
    <row r="4477" spans="1:11" x14ac:dyDescent="0.2">
      <c r="A4477" s="2" t="s">
        <v>281</v>
      </c>
      <c r="B4477" s="2" t="s">
        <v>137</v>
      </c>
      <c r="F4477" s="7">
        <v>2058</v>
      </c>
      <c r="H4477" s="2" t="s">
        <v>1941</v>
      </c>
      <c r="K4477" s="8">
        <v>647314</v>
      </c>
    </row>
    <row r="4478" spans="1:11" x14ac:dyDescent="0.2">
      <c r="A4478" s="5" t="s">
        <v>337</v>
      </c>
      <c r="J4478" s="8">
        <v>647314</v>
      </c>
      <c r="K4478" s="8">
        <v>647314</v>
      </c>
    </row>
    <row r="4481" spans="1:11" x14ac:dyDescent="0.2">
      <c r="A4481" s="5" t="s">
        <v>338</v>
      </c>
      <c r="D4481" s="4" t="s">
        <v>308</v>
      </c>
      <c r="E4481" s="5" t="s">
        <v>1170</v>
      </c>
    </row>
    <row r="4482" spans="1:11" x14ac:dyDescent="0.2">
      <c r="A4482" s="1" t="s">
        <v>107</v>
      </c>
      <c r="B4482" s="1" t="s">
        <v>108</v>
      </c>
      <c r="D4482" s="278" t="s">
        <v>277</v>
      </c>
      <c r="E4482" s="1" t="s">
        <v>84</v>
      </c>
      <c r="F4482" s="268" t="s">
        <v>278</v>
      </c>
      <c r="G4482" s="1" t="s">
        <v>201</v>
      </c>
      <c r="H4482" s="1" t="s">
        <v>267</v>
      </c>
      <c r="J4482" s="268" t="s">
        <v>279</v>
      </c>
      <c r="K4482" s="268" t="s">
        <v>280</v>
      </c>
    </row>
    <row r="4485" spans="1:11" x14ac:dyDescent="0.2">
      <c r="A4485" s="2" t="s">
        <v>35</v>
      </c>
      <c r="B4485" s="2" t="s">
        <v>36</v>
      </c>
      <c r="E4485" s="2" t="s">
        <v>310</v>
      </c>
      <c r="F4485" s="7">
        <v>16367646</v>
      </c>
      <c r="H4485" s="2" t="s">
        <v>1942</v>
      </c>
      <c r="J4485" s="8">
        <v>266742</v>
      </c>
    </row>
    <row r="4486" spans="1:11" x14ac:dyDescent="0.2">
      <c r="A4486" s="2" t="s">
        <v>281</v>
      </c>
      <c r="B4486" s="2" t="s">
        <v>137</v>
      </c>
      <c r="F4486" s="7">
        <v>2059</v>
      </c>
      <c r="H4486" s="2" t="s">
        <v>1942</v>
      </c>
      <c r="K4486" s="8">
        <v>266742</v>
      </c>
    </row>
    <row r="4487" spans="1:11" x14ac:dyDescent="0.2">
      <c r="A4487" s="5" t="s">
        <v>340</v>
      </c>
      <c r="J4487" s="8">
        <v>266742</v>
      </c>
      <c r="K4487" s="8">
        <v>266742</v>
      </c>
    </row>
    <row r="4490" spans="1:11" x14ac:dyDescent="0.2">
      <c r="A4490" s="5" t="s">
        <v>341</v>
      </c>
      <c r="D4490" s="4" t="s">
        <v>308</v>
      </c>
      <c r="E4490" s="5" t="s">
        <v>1170</v>
      </c>
    </row>
    <row r="4491" spans="1:11" x14ac:dyDescent="0.2">
      <c r="A4491" s="1" t="s">
        <v>107</v>
      </c>
      <c r="B4491" s="1" t="s">
        <v>108</v>
      </c>
      <c r="D4491" s="278" t="s">
        <v>277</v>
      </c>
      <c r="E4491" s="1" t="s">
        <v>84</v>
      </c>
      <c r="F4491" s="268" t="s">
        <v>278</v>
      </c>
      <c r="G4491" s="1" t="s">
        <v>201</v>
      </c>
      <c r="H4491" s="1" t="s">
        <v>267</v>
      </c>
      <c r="J4491" s="268" t="s">
        <v>279</v>
      </c>
      <c r="K4491" s="268" t="s">
        <v>280</v>
      </c>
    </row>
    <row r="4494" spans="1:11" x14ac:dyDescent="0.2">
      <c r="A4494" s="2" t="s">
        <v>35</v>
      </c>
      <c r="B4494" s="2" t="s">
        <v>36</v>
      </c>
      <c r="E4494" s="2" t="s">
        <v>310</v>
      </c>
      <c r="F4494" s="7">
        <v>7404767</v>
      </c>
      <c r="H4494" s="2" t="s">
        <v>1943</v>
      </c>
      <c r="J4494" s="8">
        <v>99213</v>
      </c>
    </row>
    <row r="4495" spans="1:11" x14ac:dyDescent="0.2">
      <c r="A4495" s="2" t="s">
        <v>281</v>
      </c>
      <c r="B4495" s="2" t="s">
        <v>137</v>
      </c>
      <c r="F4495" s="7">
        <v>2060</v>
      </c>
      <c r="H4495" s="2" t="s">
        <v>1943</v>
      </c>
      <c r="K4495" s="8">
        <v>99213</v>
      </c>
    </row>
    <row r="4496" spans="1:11" x14ac:dyDescent="0.2">
      <c r="A4496" s="5" t="s">
        <v>343</v>
      </c>
      <c r="J4496" s="8">
        <v>99213</v>
      </c>
      <c r="K4496" s="8">
        <v>99213</v>
      </c>
    </row>
    <row r="4499" spans="1:11" x14ac:dyDescent="0.2">
      <c r="A4499" s="5" t="s">
        <v>344</v>
      </c>
      <c r="D4499" s="4" t="s">
        <v>308</v>
      </c>
      <c r="E4499" s="5" t="s">
        <v>1170</v>
      </c>
    </row>
    <row r="4500" spans="1:11" x14ac:dyDescent="0.2">
      <c r="A4500" s="1" t="s">
        <v>107</v>
      </c>
      <c r="B4500" s="1" t="s">
        <v>108</v>
      </c>
      <c r="D4500" s="278" t="s">
        <v>277</v>
      </c>
      <c r="E4500" s="1" t="s">
        <v>84</v>
      </c>
      <c r="F4500" s="268" t="s">
        <v>278</v>
      </c>
      <c r="G4500" s="1" t="s">
        <v>201</v>
      </c>
      <c r="H4500" s="1" t="s">
        <v>267</v>
      </c>
      <c r="J4500" s="268" t="s">
        <v>279</v>
      </c>
      <c r="K4500" s="268" t="s">
        <v>280</v>
      </c>
    </row>
    <row r="4503" spans="1:11" x14ac:dyDescent="0.2">
      <c r="A4503" s="2" t="s">
        <v>35</v>
      </c>
      <c r="B4503" s="2" t="s">
        <v>36</v>
      </c>
      <c r="E4503" s="2" t="s">
        <v>310</v>
      </c>
      <c r="F4503" s="7">
        <v>7414263</v>
      </c>
      <c r="H4503" s="2" t="s">
        <v>1944</v>
      </c>
      <c r="J4503" s="8">
        <v>31675</v>
      </c>
    </row>
    <row r="4504" spans="1:11" x14ac:dyDescent="0.2">
      <c r="A4504" s="2" t="s">
        <v>281</v>
      </c>
      <c r="B4504" s="2" t="s">
        <v>137</v>
      </c>
      <c r="F4504" s="7">
        <v>2061</v>
      </c>
      <c r="H4504" s="2" t="s">
        <v>1944</v>
      </c>
      <c r="K4504" s="8">
        <v>31675</v>
      </c>
    </row>
    <row r="4505" spans="1:11" x14ac:dyDescent="0.2">
      <c r="A4505" s="5" t="s">
        <v>345</v>
      </c>
      <c r="J4505" s="8">
        <v>31675</v>
      </c>
      <c r="K4505" s="8">
        <v>31675</v>
      </c>
    </row>
    <row r="4508" spans="1:11" x14ac:dyDescent="0.2">
      <c r="A4508" s="5" t="s">
        <v>346</v>
      </c>
      <c r="D4508" s="4" t="s">
        <v>308</v>
      </c>
      <c r="E4508" s="5" t="s">
        <v>1170</v>
      </c>
    </row>
    <row r="4509" spans="1:11" x14ac:dyDescent="0.2">
      <c r="A4509" s="1" t="s">
        <v>107</v>
      </c>
      <c r="B4509" s="1" t="s">
        <v>108</v>
      </c>
      <c r="D4509" s="278" t="s">
        <v>277</v>
      </c>
      <c r="E4509" s="1" t="s">
        <v>84</v>
      </c>
      <c r="F4509" s="268" t="s">
        <v>278</v>
      </c>
      <c r="G4509" s="1" t="s">
        <v>201</v>
      </c>
      <c r="H4509" s="1" t="s">
        <v>267</v>
      </c>
      <c r="J4509" s="268" t="s">
        <v>279</v>
      </c>
      <c r="K4509" s="268" t="s">
        <v>280</v>
      </c>
    </row>
    <row r="4512" spans="1:11" x14ac:dyDescent="0.2">
      <c r="A4512" s="2" t="s">
        <v>281</v>
      </c>
      <c r="B4512" s="2" t="s">
        <v>137</v>
      </c>
      <c r="F4512" s="7">
        <v>1845</v>
      </c>
      <c r="H4512" s="2" t="s">
        <v>1945</v>
      </c>
      <c r="J4512" s="8">
        <v>50000</v>
      </c>
    </row>
    <row r="4513" spans="1:11" x14ac:dyDescent="0.2">
      <c r="A4513" s="2" t="s">
        <v>281</v>
      </c>
      <c r="B4513" s="2" t="s">
        <v>137</v>
      </c>
      <c r="F4513" s="7">
        <v>2064</v>
      </c>
      <c r="H4513" s="2" t="s">
        <v>1945</v>
      </c>
      <c r="K4513" s="8">
        <v>50000</v>
      </c>
    </row>
    <row r="4514" spans="1:11" x14ac:dyDescent="0.2">
      <c r="A4514" s="5" t="s">
        <v>348</v>
      </c>
      <c r="J4514" s="8">
        <v>50000</v>
      </c>
      <c r="K4514" s="8">
        <v>50000</v>
      </c>
    </row>
    <row r="4517" spans="1:11" x14ac:dyDescent="0.2">
      <c r="A4517" s="5" t="s">
        <v>349</v>
      </c>
      <c r="D4517" s="4" t="s">
        <v>308</v>
      </c>
      <c r="E4517" s="5" t="s">
        <v>1170</v>
      </c>
    </row>
    <row r="4518" spans="1:11" x14ac:dyDescent="0.2">
      <c r="A4518" s="1" t="s">
        <v>107</v>
      </c>
      <c r="B4518" s="1" t="s">
        <v>108</v>
      </c>
      <c r="D4518" s="278" t="s">
        <v>277</v>
      </c>
      <c r="E4518" s="1" t="s">
        <v>84</v>
      </c>
      <c r="F4518" s="268" t="s">
        <v>278</v>
      </c>
      <c r="G4518" s="1" t="s">
        <v>201</v>
      </c>
      <c r="H4518" s="1" t="s">
        <v>267</v>
      </c>
      <c r="J4518" s="268" t="s">
        <v>279</v>
      </c>
      <c r="K4518" s="268" t="s">
        <v>280</v>
      </c>
    </row>
    <row r="4521" spans="1:11" x14ac:dyDescent="0.2">
      <c r="A4521" s="2" t="s">
        <v>35</v>
      </c>
      <c r="B4521" s="2" t="s">
        <v>36</v>
      </c>
      <c r="E4521" s="2" t="s">
        <v>310</v>
      </c>
      <c r="F4521" s="7">
        <v>41521268</v>
      </c>
      <c r="H4521" s="2" t="s">
        <v>1946</v>
      </c>
      <c r="J4521" s="8">
        <v>13987</v>
      </c>
    </row>
    <row r="4522" spans="1:11" x14ac:dyDescent="0.2">
      <c r="A4522" s="2" t="s">
        <v>281</v>
      </c>
      <c r="B4522" s="2" t="s">
        <v>137</v>
      </c>
      <c r="F4522" s="7">
        <v>2065</v>
      </c>
      <c r="H4522" s="2" t="s">
        <v>1946</v>
      </c>
      <c r="K4522" s="8">
        <v>13987</v>
      </c>
    </row>
    <row r="4523" spans="1:11" x14ac:dyDescent="0.2">
      <c r="A4523" s="5" t="s">
        <v>350</v>
      </c>
      <c r="J4523" s="8">
        <v>13987</v>
      </c>
      <c r="K4523" s="8">
        <v>13987</v>
      </c>
    </row>
    <row r="4526" spans="1:11" x14ac:dyDescent="0.2">
      <c r="A4526" s="5" t="s">
        <v>351</v>
      </c>
      <c r="D4526" s="4" t="s">
        <v>308</v>
      </c>
      <c r="E4526" s="5" t="s">
        <v>1170</v>
      </c>
    </row>
    <row r="4527" spans="1:11" x14ac:dyDescent="0.2">
      <c r="A4527" s="1" t="s">
        <v>107</v>
      </c>
      <c r="B4527" s="1" t="s">
        <v>108</v>
      </c>
      <c r="D4527" s="278" t="s">
        <v>277</v>
      </c>
      <c r="E4527" s="1" t="s">
        <v>84</v>
      </c>
      <c r="F4527" s="268" t="s">
        <v>278</v>
      </c>
      <c r="G4527" s="1" t="s">
        <v>201</v>
      </c>
      <c r="H4527" s="1" t="s">
        <v>267</v>
      </c>
      <c r="J4527" s="268" t="s">
        <v>279</v>
      </c>
      <c r="K4527" s="268" t="s">
        <v>280</v>
      </c>
    </row>
    <row r="4530" spans="1:11" x14ac:dyDescent="0.2">
      <c r="A4530" s="2" t="s">
        <v>35</v>
      </c>
      <c r="B4530" s="2" t="s">
        <v>36</v>
      </c>
      <c r="E4530" s="2" t="s">
        <v>310</v>
      </c>
      <c r="F4530" s="7">
        <v>41521271</v>
      </c>
      <c r="H4530" s="2" t="s">
        <v>1947</v>
      </c>
      <c r="J4530" s="8">
        <v>13987</v>
      </c>
    </row>
    <row r="4531" spans="1:11" x14ac:dyDescent="0.2">
      <c r="A4531" s="2" t="s">
        <v>281</v>
      </c>
      <c r="B4531" s="2" t="s">
        <v>137</v>
      </c>
      <c r="F4531" s="7">
        <v>2066</v>
      </c>
      <c r="H4531" s="2" t="s">
        <v>1947</v>
      </c>
      <c r="K4531" s="8">
        <v>13987</v>
      </c>
    </row>
    <row r="4532" spans="1:11" x14ac:dyDescent="0.2">
      <c r="A4532" s="5" t="s">
        <v>352</v>
      </c>
      <c r="J4532" s="8">
        <v>13987</v>
      </c>
      <c r="K4532" s="8">
        <v>13987</v>
      </c>
    </row>
    <row r="4535" spans="1:11" x14ac:dyDescent="0.2">
      <c r="A4535" s="5" t="s">
        <v>353</v>
      </c>
      <c r="D4535" s="4" t="s">
        <v>308</v>
      </c>
      <c r="E4535" s="5" t="s">
        <v>1170</v>
      </c>
    </row>
    <row r="4536" spans="1:11" x14ac:dyDescent="0.2">
      <c r="A4536" s="1" t="s">
        <v>107</v>
      </c>
      <c r="B4536" s="1" t="s">
        <v>108</v>
      </c>
      <c r="D4536" s="278" t="s">
        <v>277</v>
      </c>
      <c r="E4536" s="1" t="s">
        <v>84</v>
      </c>
      <c r="F4536" s="268" t="s">
        <v>278</v>
      </c>
      <c r="G4536" s="1" t="s">
        <v>201</v>
      </c>
      <c r="H4536" s="1" t="s">
        <v>267</v>
      </c>
      <c r="J4536" s="268" t="s">
        <v>279</v>
      </c>
      <c r="K4536" s="268" t="s">
        <v>280</v>
      </c>
    </row>
    <row r="4539" spans="1:11" x14ac:dyDescent="0.2">
      <c r="A4539" s="2" t="s">
        <v>35</v>
      </c>
      <c r="B4539" s="2" t="s">
        <v>36</v>
      </c>
      <c r="E4539" s="2" t="s">
        <v>310</v>
      </c>
      <c r="F4539" s="7">
        <v>41521269</v>
      </c>
      <c r="H4539" s="2" t="s">
        <v>1948</v>
      </c>
      <c r="J4539" s="8">
        <v>13987</v>
      </c>
    </row>
    <row r="4540" spans="1:11" x14ac:dyDescent="0.2">
      <c r="A4540" s="2" t="s">
        <v>281</v>
      </c>
      <c r="B4540" s="2" t="s">
        <v>137</v>
      </c>
      <c r="F4540" s="7">
        <v>2067</v>
      </c>
      <c r="H4540" s="2" t="s">
        <v>1948</v>
      </c>
      <c r="K4540" s="8">
        <v>13987</v>
      </c>
    </row>
    <row r="4541" spans="1:11" x14ac:dyDescent="0.2">
      <c r="A4541" s="5" t="s">
        <v>354</v>
      </c>
      <c r="J4541" s="8">
        <v>13987</v>
      </c>
      <c r="K4541" s="8">
        <v>13987</v>
      </c>
    </row>
    <row r="4544" spans="1:11" x14ac:dyDescent="0.2">
      <c r="A4544" s="5" t="s">
        <v>355</v>
      </c>
      <c r="D4544" s="4" t="s">
        <v>308</v>
      </c>
      <c r="E4544" s="5" t="s">
        <v>1170</v>
      </c>
    </row>
    <row r="4545" spans="1:11" x14ac:dyDescent="0.2">
      <c r="A4545" s="1" t="s">
        <v>107</v>
      </c>
      <c r="B4545" s="1" t="s">
        <v>108</v>
      </c>
      <c r="D4545" s="278" t="s">
        <v>277</v>
      </c>
      <c r="E4545" s="1" t="s">
        <v>84</v>
      </c>
      <c r="F4545" s="268" t="s">
        <v>278</v>
      </c>
      <c r="G4545" s="1" t="s">
        <v>201</v>
      </c>
      <c r="H4545" s="1" t="s">
        <v>267</v>
      </c>
      <c r="J4545" s="268" t="s">
        <v>279</v>
      </c>
      <c r="K4545" s="268" t="s">
        <v>280</v>
      </c>
    </row>
    <row r="4548" spans="1:11" x14ac:dyDescent="0.2">
      <c r="A4548" s="2" t="s">
        <v>15</v>
      </c>
      <c r="B4548" s="2" t="s">
        <v>16</v>
      </c>
      <c r="E4548" s="2" t="s">
        <v>320</v>
      </c>
      <c r="F4548" s="7">
        <v>2068</v>
      </c>
      <c r="H4548" s="2" t="s">
        <v>1949</v>
      </c>
      <c r="J4548" s="8">
        <v>300000</v>
      </c>
    </row>
    <row r="4549" spans="1:11" x14ac:dyDescent="0.2">
      <c r="A4549" s="2" t="s">
        <v>281</v>
      </c>
      <c r="B4549" s="2" t="s">
        <v>137</v>
      </c>
      <c r="F4549" s="7">
        <v>2068</v>
      </c>
      <c r="H4549" s="2" t="s">
        <v>1949</v>
      </c>
      <c r="K4549" s="8">
        <v>300000</v>
      </c>
    </row>
    <row r="4550" spans="1:11" x14ac:dyDescent="0.2">
      <c r="A4550" s="5" t="s">
        <v>356</v>
      </c>
      <c r="J4550" s="8">
        <v>300000</v>
      </c>
      <c r="K4550" s="8">
        <v>300000</v>
      </c>
    </row>
    <row r="4553" spans="1:11" x14ac:dyDescent="0.2">
      <c r="A4553" s="5" t="s">
        <v>357</v>
      </c>
      <c r="D4553" s="4" t="s">
        <v>308</v>
      </c>
      <c r="E4553" s="5" t="s">
        <v>1170</v>
      </c>
    </row>
    <row r="4554" spans="1:11" x14ac:dyDescent="0.2">
      <c r="A4554" s="1" t="s">
        <v>107</v>
      </c>
      <c r="B4554" s="1" t="s">
        <v>108</v>
      </c>
      <c r="D4554" s="278" t="s">
        <v>277</v>
      </c>
      <c r="E4554" s="1" t="s">
        <v>84</v>
      </c>
      <c r="F4554" s="268" t="s">
        <v>278</v>
      </c>
      <c r="G4554" s="1" t="s">
        <v>201</v>
      </c>
      <c r="H4554" s="1" t="s">
        <v>267</v>
      </c>
      <c r="J4554" s="268" t="s">
        <v>279</v>
      </c>
      <c r="K4554" s="268" t="s">
        <v>280</v>
      </c>
    </row>
    <row r="4557" spans="1:11" x14ac:dyDescent="0.2">
      <c r="A4557" s="2" t="s">
        <v>35</v>
      </c>
      <c r="B4557" s="2" t="s">
        <v>36</v>
      </c>
      <c r="E4557" s="2" t="s">
        <v>310</v>
      </c>
      <c r="F4557" s="7">
        <v>1596</v>
      </c>
      <c r="H4557" s="2" t="s">
        <v>1950</v>
      </c>
      <c r="J4557" s="8">
        <v>2189600</v>
      </c>
    </row>
    <row r="4558" spans="1:11" x14ac:dyDescent="0.2">
      <c r="A4558" s="2" t="s">
        <v>281</v>
      </c>
      <c r="B4558" s="2" t="s">
        <v>137</v>
      </c>
      <c r="F4558" s="7">
        <v>2069</v>
      </c>
      <c r="H4558" s="2" t="s">
        <v>1950</v>
      </c>
      <c r="K4558" s="8">
        <v>2189600</v>
      </c>
    </row>
    <row r="4559" spans="1:11" x14ac:dyDescent="0.2">
      <c r="A4559" s="5" t="s">
        <v>358</v>
      </c>
      <c r="J4559" s="8">
        <v>2189600</v>
      </c>
      <c r="K4559" s="8">
        <v>2189600</v>
      </c>
    </row>
    <row r="4562" spans="1:11" x14ac:dyDescent="0.2">
      <c r="A4562" s="5" t="s">
        <v>359</v>
      </c>
      <c r="D4562" s="4" t="s">
        <v>308</v>
      </c>
      <c r="E4562" s="5" t="s">
        <v>2305</v>
      </c>
    </row>
    <row r="4563" spans="1:11" x14ac:dyDescent="0.2">
      <c r="A4563" s="1" t="s">
        <v>107</v>
      </c>
      <c r="B4563" s="1" t="s">
        <v>108</v>
      </c>
      <c r="D4563" s="278" t="s">
        <v>277</v>
      </c>
      <c r="E4563" s="1" t="s">
        <v>84</v>
      </c>
      <c r="F4563" s="268" t="s">
        <v>278</v>
      </c>
      <c r="G4563" s="1" t="s">
        <v>201</v>
      </c>
      <c r="H4563" s="1" t="s">
        <v>267</v>
      </c>
      <c r="J4563" s="268" t="s">
        <v>279</v>
      </c>
      <c r="K4563" s="268" t="s">
        <v>280</v>
      </c>
    </row>
    <row r="4566" spans="1:11" x14ac:dyDescent="0.2">
      <c r="A4566" s="2" t="s">
        <v>35</v>
      </c>
      <c r="B4566" s="2" t="s">
        <v>36</v>
      </c>
      <c r="E4566" s="2" t="s">
        <v>310</v>
      </c>
      <c r="F4566" s="7">
        <v>1626</v>
      </c>
      <c r="H4566" s="2" t="s">
        <v>1951</v>
      </c>
      <c r="J4566" s="8">
        <v>380800</v>
      </c>
    </row>
    <row r="4567" spans="1:11" x14ac:dyDescent="0.2">
      <c r="A4567" s="2" t="s">
        <v>281</v>
      </c>
      <c r="B4567" s="2" t="s">
        <v>137</v>
      </c>
      <c r="F4567" s="7">
        <v>2070</v>
      </c>
      <c r="H4567" s="2" t="s">
        <v>1951</v>
      </c>
      <c r="K4567" s="8">
        <v>380800</v>
      </c>
    </row>
    <row r="4568" spans="1:11" x14ac:dyDescent="0.2">
      <c r="A4568" s="5" t="s">
        <v>360</v>
      </c>
      <c r="J4568" s="8">
        <v>380800</v>
      </c>
      <c r="K4568" s="8">
        <v>380800</v>
      </c>
    </row>
    <row r="4571" spans="1:11" x14ac:dyDescent="0.2">
      <c r="A4571" s="5" t="s">
        <v>361</v>
      </c>
      <c r="D4571" s="4" t="s">
        <v>308</v>
      </c>
      <c r="E4571" s="5" t="s">
        <v>2305</v>
      </c>
    </row>
    <row r="4572" spans="1:11" x14ac:dyDescent="0.2">
      <c r="A4572" s="1" t="s">
        <v>107</v>
      </c>
      <c r="B4572" s="1" t="s">
        <v>108</v>
      </c>
      <c r="D4572" s="278" t="s">
        <v>277</v>
      </c>
      <c r="E4572" s="1" t="s">
        <v>84</v>
      </c>
      <c r="F4572" s="268" t="s">
        <v>278</v>
      </c>
      <c r="G4572" s="1" t="s">
        <v>201</v>
      </c>
      <c r="H4572" s="1" t="s">
        <v>267</v>
      </c>
      <c r="J4572" s="268" t="s">
        <v>279</v>
      </c>
      <c r="K4572" s="268" t="s">
        <v>280</v>
      </c>
    </row>
    <row r="4575" spans="1:11" x14ac:dyDescent="0.2">
      <c r="A4575" s="2" t="s">
        <v>35</v>
      </c>
      <c r="B4575" s="2" t="s">
        <v>36</v>
      </c>
      <c r="E4575" s="2" t="s">
        <v>310</v>
      </c>
      <c r="F4575" s="7">
        <v>1595</v>
      </c>
      <c r="H4575" s="2" t="s">
        <v>1952</v>
      </c>
      <c r="J4575" s="8">
        <v>19278</v>
      </c>
    </row>
    <row r="4576" spans="1:11" x14ac:dyDescent="0.2">
      <c r="A4576" s="2" t="s">
        <v>281</v>
      </c>
      <c r="B4576" s="2" t="s">
        <v>137</v>
      </c>
      <c r="F4576" s="7">
        <v>2071</v>
      </c>
      <c r="H4576" s="2" t="s">
        <v>1952</v>
      </c>
      <c r="K4576" s="8">
        <v>19278</v>
      </c>
    </row>
    <row r="4577" spans="1:11" x14ac:dyDescent="0.2">
      <c r="A4577" s="5" t="s">
        <v>362</v>
      </c>
      <c r="J4577" s="8">
        <v>19278</v>
      </c>
      <c r="K4577" s="8">
        <v>19278</v>
      </c>
    </row>
    <row r="4580" spans="1:11" x14ac:dyDescent="0.2">
      <c r="A4580" s="5" t="s">
        <v>363</v>
      </c>
      <c r="D4580" s="4" t="s">
        <v>308</v>
      </c>
      <c r="E4580" s="5" t="s">
        <v>2305</v>
      </c>
    </row>
    <row r="4581" spans="1:11" x14ac:dyDescent="0.2">
      <c r="A4581" s="1" t="s">
        <v>107</v>
      </c>
      <c r="B4581" s="1" t="s">
        <v>108</v>
      </c>
      <c r="D4581" s="278" t="s">
        <v>277</v>
      </c>
      <c r="E4581" s="1" t="s">
        <v>84</v>
      </c>
      <c r="F4581" s="268" t="s">
        <v>278</v>
      </c>
      <c r="G4581" s="1" t="s">
        <v>201</v>
      </c>
      <c r="H4581" s="1" t="s">
        <v>267</v>
      </c>
      <c r="J4581" s="268" t="s">
        <v>279</v>
      </c>
      <c r="K4581" s="268" t="s">
        <v>280</v>
      </c>
    </row>
    <row r="4584" spans="1:11" x14ac:dyDescent="0.2">
      <c r="A4584" s="2" t="s">
        <v>35</v>
      </c>
      <c r="B4584" s="2" t="s">
        <v>36</v>
      </c>
      <c r="E4584" s="2" t="s">
        <v>310</v>
      </c>
      <c r="F4584" s="7">
        <v>757</v>
      </c>
      <c r="H4584" s="2" t="s">
        <v>1953</v>
      </c>
      <c r="J4584" s="8">
        <v>690000</v>
      </c>
    </row>
    <row r="4585" spans="1:11" x14ac:dyDescent="0.2">
      <c r="A4585" s="2" t="s">
        <v>281</v>
      </c>
      <c r="B4585" s="2" t="s">
        <v>137</v>
      </c>
      <c r="F4585" s="7">
        <v>2073</v>
      </c>
      <c r="H4585" s="2" t="s">
        <v>1953</v>
      </c>
      <c r="K4585" s="8">
        <v>690000</v>
      </c>
    </row>
    <row r="4586" spans="1:11" x14ac:dyDescent="0.2">
      <c r="A4586" s="5" t="s">
        <v>364</v>
      </c>
      <c r="J4586" s="8">
        <v>690000</v>
      </c>
      <c r="K4586" s="8">
        <v>690000</v>
      </c>
    </row>
    <row r="4589" spans="1:11" x14ac:dyDescent="0.2">
      <c r="A4589" s="5" t="s">
        <v>365</v>
      </c>
      <c r="D4589" s="4" t="s">
        <v>308</v>
      </c>
      <c r="E4589" s="5" t="s">
        <v>2305</v>
      </c>
    </row>
    <row r="4590" spans="1:11" x14ac:dyDescent="0.2">
      <c r="A4590" s="1" t="s">
        <v>107</v>
      </c>
      <c r="B4590" s="1" t="s">
        <v>108</v>
      </c>
      <c r="D4590" s="278" t="s">
        <v>277</v>
      </c>
      <c r="E4590" s="1" t="s">
        <v>84</v>
      </c>
      <c r="F4590" s="268" t="s">
        <v>278</v>
      </c>
      <c r="G4590" s="1" t="s">
        <v>201</v>
      </c>
      <c r="H4590" s="1" t="s">
        <v>267</v>
      </c>
      <c r="J4590" s="268" t="s">
        <v>279</v>
      </c>
      <c r="K4590" s="268" t="s">
        <v>280</v>
      </c>
    </row>
    <row r="4593" spans="1:11" x14ac:dyDescent="0.2">
      <c r="A4593" s="2" t="s">
        <v>35</v>
      </c>
      <c r="B4593" s="2" t="s">
        <v>36</v>
      </c>
      <c r="E4593" s="2" t="s">
        <v>310</v>
      </c>
      <c r="F4593" s="7">
        <v>11300</v>
      </c>
      <c r="H4593" s="2" t="s">
        <v>1954</v>
      </c>
      <c r="J4593" s="8">
        <v>181200</v>
      </c>
    </row>
    <row r="4594" spans="1:11" x14ac:dyDescent="0.2">
      <c r="A4594" s="2" t="s">
        <v>281</v>
      </c>
      <c r="B4594" s="2" t="s">
        <v>137</v>
      </c>
      <c r="F4594" s="7">
        <v>2074</v>
      </c>
      <c r="H4594" s="2" t="s">
        <v>1954</v>
      </c>
      <c r="K4594" s="8">
        <v>181200</v>
      </c>
    </row>
    <row r="4595" spans="1:11" x14ac:dyDescent="0.2">
      <c r="A4595" s="5" t="s">
        <v>366</v>
      </c>
      <c r="J4595" s="8">
        <v>181200</v>
      </c>
      <c r="K4595" s="8">
        <v>181200</v>
      </c>
    </row>
    <row r="4598" spans="1:11" x14ac:dyDescent="0.2">
      <c r="A4598" s="5" t="s">
        <v>384</v>
      </c>
      <c r="D4598" s="4" t="s">
        <v>308</v>
      </c>
      <c r="E4598" s="5" t="s">
        <v>2305</v>
      </c>
    </row>
    <row r="4599" spans="1:11" x14ac:dyDescent="0.2">
      <c r="A4599" s="1" t="s">
        <v>107</v>
      </c>
      <c r="B4599" s="1" t="s">
        <v>108</v>
      </c>
      <c r="D4599" s="278" t="s">
        <v>277</v>
      </c>
      <c r="E4599" s="1" t="s">
        <v>84</v>
      </c>
      <c r="F4599" s="268" t="s">
        <v>278</v>
      </c>
      <c r="G4599" s="1" t="s">
        <v>201</v>
      </c>
      <c r="H4599" s="1" t="s">
        <v>267</v>
      </c>
      <c r="J4599" s="268" t="s">
        <v>279</v>
      </c>
      <c r="K4599" s="268" t="s">
        <v>280</v>
      </c>
    </row>
    <row r="4602" spans="1:11" x14ac:dyDescent="0.2">
      <c r="A4602" s="2" t="s">
        <v>35</v>
      </c>
      <c r="B4602" s="2" t="s">
        <v>36</v>
      </c>
      <c r="E4602" s="2" t="s">
        <v>310</v>
      </c>
      <c r="F4602" s="7">
        <v>23868</v>
      </c>
      <c r="H4602" s="2" t="s">
        <v>1955</v>
      </c>
      <c r="J4602" s="8">
        <v>88800</v>
      </c>
    </row>
    <row r="4603" spans="1:11" x14ac:dyDescent="0.2">
      <c r="A4603" s="2" t="s">
        <v>281</v>
      </c>
      <c r="B4603" s="2" t="s">
        <v>137</v>
      </c>
      <c r="F4603" s="7">
        <v>2075</v>
      </c>
      <c r="H4603" s="2" t="s">
        <v>1955</v>
      </c>
      <c r="K4603" s="8">
        <v>88800</v>
      </c>
    </row>
    <row r="4604" spans="1:11" x14ac:dyDescent="0.2">
      <c r="A4604" s="5" t="s">
        <v>386</v>
      </c>
      <c r="J4604" s="8">
        <v>88800</v>
      </c>
      <c r="K4604" s="8">
        <v>88800</v>
      </c>
    </row>
    <row r="4607" spans="1:11" x14ac:dyDescent="0.2">
      <c r="A4607" s="5" t="s">
        <v>387</v>
      </c>
      <c r="D4607" s="4" t="s">
        <v>308</v>
      </c>
      <c r="E4607" s="5" t="s">
        <v>2305</v>
      </c>
    </row>
    <row r="4608" spans="1:11" x14ac:dyDescent="0.2">
      <c r="A4608" s="1" t="s">
        <v>107</v>
      </c>
      <c r="B4608" s="1" t="s">
        <v>108</v>
      </c>
      <c r="D4608" s="278" t="s">
        <v>277</v>
      </c>
      <c r="E4608" s="1" t="s">
        <v>84</v>
      </c>
      <c r="F4608" s="268" t="s">
        <v>278</v>
      </c>
      <c r="G4608" s="1" t="s">
        <v>201</v>
      </c>
      <c r="H4608" s="1" t="s">
        <v>267</v>
      </c>
      <c r="J4608" s="268" t="s">
        <v>279</v>
      </c>
      <c r="K4608" s="268" t="s">
        <v>280</v>
      </c>
    </row>
    <row r="4611" spans="1:11" x14ac:dyDescent="0.2">
      <c r="A4611" s="2" t="s">
        <v>35</v>
      </c>
      <c r="B4611" s="2" t="s">
        <v>36</v>
      </c>
      <c r="E4611" s="2" t="s">
        <v>310</v>
      </c>
      <c r="F4611" s="7">
        <v>111903</v>
      </c>
      <c r="H4611" s="2" t="s">
        <v>1956</v>
      </c>
      <c r="J4611" s="8">
        <v>187116</v>
      </c>
    </row>
    <row r="4612" spans="1:11" x14ac:dyDescent="0.2">
      <c r="A4612" s="2" t="s">
        <v>281</v>
      </c>
      <c r="B4612" s="2" t="s">
        <v>137</v>
      </c>
      <c r="F4612" s="7">
        <v>2076</v>
      </c>
      <c r="H4612" s="2" t="s">
        <v>1956</v>
      </c>
      <c r="K4612" s="8">
        <v>187116</v>
      </c>
    </row>
    <row r="4613" spans="1:11" x14ac:dyDescent="0.2">
      <c r="A4613" s="5" t="s">
        <v>388</v>
      </c>
      <c r="J4613" s="8">
        <v>187116</v>
      </c>
      <c r="K4613" s="8">
        <v>187116</v>
      </c>
    </row>
    <row r="4616" spans="1:11" x14ac:dyDescent="0.2">
      <c r="A4616" s="5" t="s">
        <v>389</v>
      </c>
      <c r="D4616" s="4" t="s">
        <v>308</v>
      </c>
      <c r="E4616" s="5" t="s">
        <v>2305</v>
      </c>
    </row>
    <row r="4617" spans="1:11" x14ac:dyDescent="0.2">
      <c r="A4617" s="1" t="s">
        <v>107</v>
      </c>
      <c r="B4617" s="1" t="s">
        <v>108</v>
      </c>
      <c r="D4617" s="278" t="s">
        <v>277</v>
      </c>
      <c r="E4617" s="1" t="s">
        <v>84</v>
      </c>
      <c r="F4617" s="268" t="s">
        <v>278</v>
      </c>
      <c r="G4617" s="1" t="s">
        <v>201</v>
      </c>
      <c r="H4617" s="1" t="s">
        <v>267</v>
      </c>
      <c r="J4617" s="268" t="s">
        <v>279</v>
      </c>
      <c r="K4617" s="268" t="s">
        <v>280</v>
      </c>
    </row>
    <row r="4620" spans="1:11" x14ac:dyDescent="0.2">
      <c r="A4620" s="2" t="s">
        <v>35</v>
      </c>
      <c r="B4620" s="2" t="s">
        <v>36</v>
      </c>
      <c r="E4620" s="2" t="s">
        <v>310</v>
      </c>
      <c r="F4620" s="7">
        <v>1625</v>
      </c>
      <c r="H4620" s="2" t="s">
        <v>1957</v>
      </c>
      <c r="J4620" s="8">
        <v>1158540</v>
      </c>
    </row>
    <row r="4621" spans="1:11" x14ac:dyDescent="0.2">
      <c r="A4621" s="2" t="s">
        <v>281</v>
      </c>
      <c r="B4621" s="2" t="s">
        <v>137</v>
      </c>
      <c r="F4621" s="7">
        <v>2077</v>
      </c>
      <c r="H4621" s="2" t="s">
        <v>1957</v>
      </c>
      <c r="K4621" s="8">
        <v>1158540</v>
      </c>
    </row>
    <row r="4622" spans="1:11" x14ac:dyDescent="0.2">
      <c r="A4622" s="5" t="s">
        <v>390</v>
      </c>
      <c r="J4622" s="8">
        <v>1158540</v>
      </c>
      <c r="K4622" s="8">
        <v>1158540</v>
      </c>
    </row>
    <row r="4625" spans="1:11" x14ac:dyDescent="0.2">
      <c r="A4625" s="5" t="s">
        <v>391</v>
      </c>
      <c r="D4625" s="4" t="s">
        <v>308</v>
      </c>
      <c r="E4625" s="5" t="s">
        <v>2305</v>
      </c>
    </row>
    <row r="4626" spans="1:11" x14ac:dyDescent="0.2">
      <c r="A4626" s="1" t="s">
        <v>107</v>
      </c>
      <c r="B4626" s="1" t="s">
        <v>108</v>
      </c>
      <c r="D4626" s="278" t="s">
        <v>277</v>
      </c>
      <c r="E4626" s="1" t="s">
        <v>84</v>
      </c>
      <c r="F4626" s="268" t="s">
        <v>278</v>
      </c>
      <c r="G4626" s="1" t="s">
        <v>201</v>
      </c>
      <c r="H4626" s="1" t="s">
        <v>267</v>
      </c>
      <c r="J4626" s="268" t="s">
        <v>279</v>
      </c>
      <c r="K4626" s="268" t="s">
        <v>280</v>
      </c>
    </row>
    <row r="4629" spans="1:11" x14ac:dyDescent="0.2">
      <c r="A4629" s="2" t="s">
        <v>35</v>
      </c>
      <c r="B4629" s="2" t="s">
        <v>36</v>
      </c>
      <c r="E4629" s="2" t="s">
        <v>310</v>
      </c>
      <c r="F4629" s="7">
        <v>1627</v>
      </c>
      <c r="H4629" s="2" t="s">
        <v>1958</v>
      </c>
      <c r="J4629" s="8">
        <v>887978</v>
      </c>
    </row>
    <row r="4630" spans="1:11" x14ac:dyDescent="0.2">
      <c r="A4630" s="2" t="s">
        <v>281</v>
      </c>
      <c r="B4630" s="2" t="s">
        <v>137</v>
      </c>
      <c r="F4630" s="7">
        <v>2078</v>
      </c>
      <c r="H4630" s="2" t="s">
        <v>1958</v>
      </c>
      <c r="K4630" s="8">
        <v>887978</v>
      </c>
    </row>
    <row r="4631" spans="1:11" x14ac:dyDescent="0.2">
      <c r="A4631" s="5" t="s">
        <v>392</v>
      </c>
      <c r="J4631" s="8">
        <v>887978</v>
      </c>
      <c r="K4631" s="8">
        <v>887978</v>
      </c>
    </row>
    <row r="4634" spans="1:11" x14ac:dyDescent="0.2">
      <c r="A4634" s="5" t="s">
        <v>393</v>
      </c>
      <c r="D4634" s="4" t="s">
        <v>308</v>
      </c>
      <c r="E4634" s="5" t="s">
        <v>2305</v>
      </c>
    </row>
    <row r="4635" spans="1:11" x14ac:dyDescent="0.2">
      <c r="A4635" s="1" t="s">
        <v>107</v>
      </c>
      <c r="B4635" s="1" t="s">
        <v>108</v>
      </c>
      <c r="D4635" s="278" t="s">
        <v>277</v>
      </c>
      <c r="E4635" s="1" t="s">
        <v>84</v>
      </c>
      <c r="F4635" s="268" t="s">
        <v>278</v>
      </c>
      <c r="G4635" s="1" t="s">
        <v>201</v>
      </c>
      <c r="H4635" s="1" t="s">
        <v>267</v>
      </c>
      <c r="J4635" s="268" t="s">
        <v>279</v>
      </c>
      <c r="K4635" s="268" t="s">
        <v>280</v>
      </c>
    </row>
    <row r="4638" spans="1:11" x14ac:dyDescent="0.2">
      <c r="A4638" s="2" t="s">
        <v>35</v>
      </c>
      <c r="B4638" s="2" t="s">
        <v>36</v>
      </c>
      <c r="E4638" s="2" t="s">
        <v>310</v>
      </c>
      <c r="F4638" s="7">
        <v>1704</v>
      </c>
      <c r="H4638" s="2" t="s">
        <v>1959</v>
      </c>
      <c r="J4638" s="8">
        <v>127449</v>
      </c>
    </row>
    <row r="4639" spans="1:11" x14ac:dyDescent="0.2">
      <c r="A4639" s="2" t="s">
        <v>281</v>
      </c>
      <c r="B4639" s="2" t="s">
        <v>137</v>
      </c>
      <c r="F4639" s="7">
        <v>2080</v>
      </c>
      <c r="H4639" s="2" t="s">
        <v>1959</v>
      </c>
      <c r="K4639" s="8">
        <v>127449</v>
      </c>
    </row>
    <row r="4640" spans="1:11" x14ac:dyDescent="0.2">
      <c r="A4640" s="5" t="s">
        <v>395</v>
      </c>
      <c r="J4640" s="8">
        <v>127449</v>
      </c>
      <c r="K4640" s="8">
        <v>127449</v>
      </c>
    </row>
    <row r="4643" spans="1:11" x14ac:dyDescent="0.2">
      <c r="A4643" s="5" t="s">
        <v>396</v>
      </c>
      <c r="D4643" s="4" t="s">
        <v>308</v>
      </c>
      <c r="E4643" s="5" t="s">
        <v>2305</v>
      </c>
    </row>
    <row r="4644" spans="1:11" x14ac:dyDescent="0.2">
      <c r="A4644" s="1" t="s">
        <v>107</v>
      </c>
      <c r="B4644" s="1" t="s">
        <v>108</v>
      </c>
      <c r="D4644" s="278" t="s">
        <v>277</v>
      </c>
      <c r="E4644" s="1" t="s">
        <v>84</v>
      </c>
      <c r="F4644" s="268" t="s">
        <v>278</v>
      </c>
      <c r="G4644" s="1" t="s">
        <v>201</v>
      </c>
      <c r="H4644" s="1" t="s">
        <v>267</v>
      </c>
      <c r="J4644" s="268" t="s">
        <v>279</v>
      </c>
      <c r="K4644" s="268" t="s">
        <v>280</v>
      </c>
    </row>
    <row r="4647" spans="1:11" x14ac:dyDescent="0.2">
      <c r="A4647" s="2" t="s">
        <v>35</v>
      </c>
      <c r="B4647" s="2" t="s">
        <v>36</v>
      </c>
      <c r="E4647" s="2" t="s">
        <v>310</v>
      </c>
      <c r="F4647" s="7">
        <v>11298</v>
      </c>
      <c r="H4647" s="2" t="s">
        <v>1960</v>
      </c>
      <c r="J4647" s="8">
        <v>99800</v>
      </c>
    </row>
    <row r="4648" spans="1:11" x14ac:dyDescent="0.2">
      <c r="A4648" s="2" t="s">
        <v>281</v>
      </c>
      <c r="B4648" s="2" t="s">
        <v>137</v>
      </c>
      <c r="F4648" s="7">
        <v>2081</v>
      </c>
      <c r="H4648" s="2" t="s">
        <v>1960</v>
      </c>
      <c r="K4648" s="8">
        <v>99800</v>
      </c>
    </row>
    <row r="4649" spans="1:11" x14ac:dyDescent="0.2">
      <c r="A4649" s="5" t="s">
        <v>398</v>
      </c>
      <c r="J4649" s="8">
        <v>99800</v>
      </c>
      <c r="K4649" s="8">
        <v>99800</v>
      </c>
    </row>
    <row r="4652" spans="1:11" x14ac:dyDescent="0.2">
      <c r="A4652" s="5" t="s">
        <v>399</v>
      </c>
      <c r="D4652" s="4" t="s">
        <v>275</v>
      </c>
      <c r="E4652" s="5" t="s">
        <v>2305</v>
      </c>
    </row>
    <row r="4653" spans="1:11" x14ac:dyDescent="0.2">
      <c r="A4653" s="1" t="s">
        <v>107</v>
      </c>
      <c r="B4653" s="1" t="s">
        <v>108</v>
      </c>
      <c r="D4653" s="278" t="s">
        <v>277</v>
      </c>
      <c r="E4653" s="1" t="s">
        <v>84</v>
      </c>
      <c r="F4653" s="268" t="s">
        <v>278</v>
      </c>
      <c r="G4653" s="1" t="s">
        <v>201</v>
      </c>
      <c r="H4653" s="1" t="s">
        <v>267</v>
      </c>
      <c r="J4653" s="268" t="s">
        <v>279</v>
      </c>
      <c r="K4653" s="268" t="s">
        <v>280</v>
      </c>
    </row>
    <row r="4656" spans="1:11" x14ac:dyDescent="0.2">
      <c r="A4656" s="2" t="s">
        <v>35</v>
      </c>
      <c r="B4656" s="2" t="s">
        <v>36</v>
      </c>
      <c r="E4656" s="2" t="s">
        <v>310</v>
      </c>
      <c r="F4656" s="7">
        <v>9919487</v>
      </c>
      <c r="H4656" s="2" t="s">
        <v>2023</v>
      </c>
      <c r="J4656" s="8">
        <v>11710</v>
      </c>
    </row>
    <row r="4657" spans="1:11" x14ac:dyDescent="0.2">
      <c r="A4657" s="2" t="s">
        <v>284</v>
      </c>
      <c r="B4657" s="2" t="s">
        <v>117</v>
      </c>
      <c r="E4657" s="2" t="s">
        <v>320</v>
      </c>
      <c r="F4657" s="7">
        <v>1</v>
      </c>
      <c r="H4657" s="2" t="s">
        <v>1992</v>
      </c>
      <c r="K4657" s="8">
        <v>11710</v>
      </c>
    </row>
    <row r="4658" spans="1:11" x14ac:dyDescent="0.2">
      <c r="A4658" s="5" t="s">
        <v>400</v>
      </c>
      <c r="J4658" s="8">
        <v>11710</v>
      </c>
      <c r="K4658" s="8">
        <v>11710</v>
      </c>
    </row>
    <row r="4661" spans="1:11" x14ac:dyDescent="0.2">
      <c r="A4661" s="5" t="s">
        <v>369</v>
      </c>
      <c r="D4661" s="4" t="s">
        <v>308</v>
      </c>
      <c r="E4661" s="5" t="s">
        <v>2305</v>
      </c>
    </row>
    <row r="4662" spans="1:11" x14ac:dyDescent="0.2">
      <c r="A4662" s="1" t="s">
        <v>107</v>
      </c>
      <c r="B4662" s="1" t="s">
        <v>108</v>
      </c>
      <c r="D4662" s="278" t="s">
        <v>277</v>
      </c>
      <c r="E4662" s="1" t="s">
        <v>84</v>
      </c>
      <c r="F4662" s="268" t="s">
        <v>278</v>
      </c>
      <c r="G4662" s="1" t="s">
        <v>201</v>
      </c>
      <c r="H4662" s="1" t="s">
        <v>267</v>
      </c>
      <c r="J4662" s="268" t="s">
        <v>279</v>
      </c>
      <c r="K4662" s="268" t="s">
        <v>280</v>
      </c>
    </row>
    <row r="4665" spans="1:11" x14ac:dyDescent="0.2">
      <c r="A4665" s="2" t="s">
        <v>35</v>
      </c>
      <c r="B4665" s="2" t="s">
        <v>36</v>
      </c>
      <c r="E4665" s="2" t="s">
        <v>310</v>
      </c>
      <c r="F4665" s="7">
        <v>25</v>
      </c>
      <c r="H4665" s="2" t="s">
        <v>1961</v>
      </c>
      <c r="J4665" s="8">
        <v>2880000</v>
      </c>
    </row>
    <row r="4666" spans="1:11" x14ac:dyDescent="0.2">
      <c r="A4666" s="2" t="s">
        <v>281</v>
      </c>
      <c r="B4666" s="2" t="s">
        <v>137</v>
      </c>
      <c r="F4666" s="7">
        <v>2083</v>
      </c>
      <c r="H4666" s="2" t="s">
        <v>1961</v>
      </c>
      <c r="K4666" s="8">
        <v>2880000</v>
      </c>
    </row>
    <row r="4667" spans="1:11" x14ac:dyDescent="0.2">
      <c r="A4667" s="2" t="s">
        <v>284</v>
      </c>
      <c r="B4667" s="2" t="s">
        <v>117</v>
      </c>
      <c r="E4667" s="2" t="s">
        <v>320</v>
      </c>
      <c r="F4667" s="7">
        <v>1</v>
      </c>
      <c r="H4667" s="2" t="s">
        <v>1962</v>
      </c>
      <c r="J4667" s="8">
        <v>1920000</v>
      </c>
    </row>
    <row r="4668" spans="1:11" x14ac:dyDescent="0.2">
      <c r="A4668" s="2" t="s">
        <v>281</v>
      </c>
      <c r="B4668" s="2" t="s">
        <v>137</v>
      </c>
      <c r="F4668" s="7">
        <v>2085</v>
      </c>
      <c r="H4668" s="2" t="s">
        <v>1962</v>
      </c>
      <c r="K4668" s="8">
        <v>1920000</v>
      </c>
    </row>
    <row r="4669" spans="1:11" x14ac:dyDescent="0.2">
      <c r="A4669" s="5" t="s">
        <v>370</v>
      </c>
      <c r="J4669" s="8">
        <v>4800000</v>
      </c>
      <c r="K4669" s="8">
        <v>4800000</v>
      </c>
    </row>
    <row r="4672" spans="1:11" x14ac:dyDescent="0.2">
      <c r="A4672" s="5" t="s">
        <v>371</v>
      </c>
      <c r="D4672" s="4" t="s">
        <v>308</v>
      </c>
      <c r="E4672" s="5" t="s">
        <v>2257</v>
      </c>
    </row>
    <row r="4673" spans="1:11" x14ac:dyDescent="0.2">
      <c r="A4673" s="1" t="s">
        <v>107</v>
      </c>
      <c r="B4673" s="1" t="s">
        <v>108</v>
      </c>
      <c r="D4673" s="278" t="s">
        <v>277</v>
      </c>
      <c r="E4673" s="1" t="s">
        <v>84</v>
      </c>
      <c r="F4673" s="268" t="s">
        <v>278</v>
      </c>
      <c r="G4673" s="1" t="s">
        <v>201</v>
      </c>
      <c r="H4673" s="1" t="s">
        <v>267</v>
      </c>
      <c r="J4673" s="268" t="s">
        <v>279</v>
      </c>
      <c r="K4673" s="268" t="s">
        <v>280</v>
      </c>
    </row>
    <row r="4676" spans="1:11" x14ac:dyDescent="0.2">
      <c r="A4676" s="2" t="s">
        <v>284</v>
      </c>
      <c r="B4676" s="2" t="s">
        <v>117</v>
      </c>
      <c r="E4676" s="2" t="s">
        <v>320</v>
      </c>
      <c r="F4676" s="7">
        <v>1</v>
      </c>
      <c r="H4676" s="2" t="s">
        <v>1963</v>
      </c>
      <c r="J4676" s="8">
        <v>1276990</v>
      </c>
    </row>
    <row r="4677" spans="1:11" x14ac:dyDescent="0.2">
      <c r="A4677" s="2" t="s">
        <v>281</v>
      </c>
      <c r="B4677" s="2" t="s">
        <v>137</v>
      </c>
      <c r="F4677" s="7">
        <v>2086</v>
      </c>
      <c r="H4677" s="2" t="s">
        <v>1963</v>
      </c>
      <c r="K4677" s="8">
        <v>1276990</v>
      </c>
    </row>
    <row r="4678" spans="1:11" x14ac:dyDescent="0.2">
      <c r="A4678" s="5" t="s">
        <v>372</v>
      </c>
      <c r="J4678" s="8">
        <v>1276990</v>
      </c>
      <c r="K4678" s="8">
        <v>1276990</v>
      </c>
    </row>
    <row r="4681" spans="1:11" x14ac:dyDescent="0.2">
      <c r="A4681" s="5" t="s">
        <v>373</v>
      </c>
      <c r="D4681" s="4" t="s">
        <v>308</v>
      </c>
      <c r="E4681" s="5" t="s">
        <v>2258</v>
      </c>
    </row>
    <row r="4682" spans="1:11" x14ac:dyDescent="0.2">
      <c r="A4682" s="1" t="s">
        <v>107</v>
      </c>
      <c r="B4682" s="1" t="s">
        <v>108</v>
      </c>
      <c r="D4682" s="278" t="s">
        <v>277</v>
      </c>
      <c r="E4682" s="1" t="s">
        <v>84</v>
      </c>
      <c r="F4682" s="268" t="s">
        <v>278</v>
      </c>
      <c r="G4682" s="1" t="s">
        <v>201</v>
      </c>
      <c r="H4682" s="1" t="s">
        <v>267</v>
      </c>
      <c r="J4682" s="268" t="s">
        <v>279</v>
      </c>
      <c r="K4682" s="268" t="s">
        <v>280</v>
      </c>
    </row>
    <row r="4685" spans="1:11" x14ac:dyDescent="0.2">
      <c r="A4685" s="2" t="s">
        <v>35</v>
      </c>
      <c r="B4685" s="2" t="s">
        <v>36</v>
      </c>
      <c r="E4685" s="2" t="s">
        <v>310</v>
      </c>
      <c r="F4685" s="7">
        <v>41481714</v>
      </c>
      <c r="H4685" s="2" t="s">
        <v>1964</v>
      </c>
      <c r="J4685" s="8">
        <v>270445</v>
      </c>
    </row>
    <row r="4686" spans="1:11" x14ac:dyDescent="0.2">
      <c r="A4686" s="2" t="s">
        <v>281</v>
      </c>
      <c r="B4686" s="2" t="s">
        <v>137</v>
      </c>
      <c r="F4686" s="7">
        <v>2087</v>
      </c>
      <c r="H4686" s="2" t="s">
        <v>1964</v>
      </c>
      <c r="K4686" s="8">
        <v>270445</v>
      </c>
    </row>
    <row r="4687" spans="1:11" x14ac:dyDescent="0.2">
      <c r="A4687" s="5" t="s">
        <v>374</v>
      </c>
      <c r="J4687" s="8">
        <v>270445</v>
      </c>
      <c r="K4687" s="8">
        <v>270445</v>
      </c>
    </row>
    <row r="4690" spans="1:11" x14ac:dyDescent="0.2">
      <c r="A4690" s="5" t="s">
        <v>378</v>
      </c>
      <c r="D4690" s="4" t="s">
        <v>308</v>
      </c>
      <c r="E4690" s="5" t="s">
        <v>427</v>
      </c>
    </row>
    <row r="4691" spans="1:11" x14ac:dyDescent="0.2">
      <c r="A4691" s="1" t="s">
        <v>107</v>
      </c>
      <c r="B4691" s="1" t="s">
        <v>108</v>
      </c>
      <c r="D4691" s="278" t="s">
        <v>277</v>
      </c>
      <c r="E4691" s="1" t="s">
        <v>84</v>
      </c>
      <c r="F4691" s="268" t="s">
        <v>278</v>
      </c>
      <c r="G4691" s="1" t="s">
        <v>201</v>
      </c>
      <c r="H4691" s="1" t="s">
        <v>267</v>
      </c>
      <c r="J4691" s="268" t="s">
        <v>279</v>
      </c>
      <c r="K4691" s="268" t="s">
        <v>280</v>
      </c>
    </row>
    <row r="4694" spans="1:11" x14ac:dyDescent="0.2">
      <c r="A4694" s="2" t="s">
        <v>35</v>
      </c>
      <c r="B4694" s="2" t="s">
        <v>36</v>
      </c>
      <c r="E4694" s="2" t="s">
        <v>310</v>
      </c>
      <c r="F4694" s="7">
        <v>41521270</v>
      </c>
      <c r="H4694" s="2" t="s">
        <v>2024</v>
      </c>
      <c r="J4694" s="8">
        <v>13987</v>
      </c>
    </row>
    <row r="4695" spans="1:11" x14ac:dyDescent="0.2">
      <c r="A4695" s="2" t="s">
        <v>284</v>
      </c>
      <c r="B4695" s="2" t="s">
        <v>117</v>
      </c>
      <c r="E4695" s="2" t="s">
        <v>320</v>
      </c>
      <c r="F4695" s="7">
        <v>1</v>
      </c>
      <c r="H4695" s="2" t="s">
        <v>1936</v>
      </c>
      <c r="J4695" s="8">
        <v>14101</v>
      </c>
    </row>
    <row r="4696" spans="1:11" x14ac:dyDescent="0.2">
      <c r="A4696" s="2" t="s">
        <v>281</v>
      </c>
      <c r="B4696" s="2" t="s">
        <v>137</v>
      </c>
      <c r="F4696" s="7">
        <v>2089</v>
      </c>
      <c r="H4696" s="2" t="s">
        <v>1936</v>
      </c>
      <c r="K4696" s="8">
        <v>28088</v>
      </c>
    </row>
    <row r="4697" spans="1:11" x14ac:dyDescent="0.2">
      <c r="A4697" s="2" t="s">
        <v>522</v>
      </c>
      <c r="B4697" s="2" t="s">
        <v>70</v>
      </c>
      <c r="D4697" s="2" t="s">
        <v>203</v>
      </c>
      <c r="H4697" s="2" t="s">
        <v>1936</v>
      </c>
      <c r="J4697" s="8">
        <v>14101</v>
      </c>
    </row>
    <row r="4698" spans="1:11" x14ac:dyDescent="0.2">
      <c r="A4698" s="2" t="s">
        <v>289</v>
      </c>
      <c r="B4698" s="2" t="s">
        <v>133</v>
      </c>
      <c r="E4698" s="2" t="s">
        <v>320</v>
      </c>
      <c r="F4698" s="7">
        <v>1</v>
      </c>
      <c r="H4698" s="2" t="s">
        <v>1936</v>
      </c>
      <c r="K4698" s="8">
        <v>14101</v>
      </c>
    </row>
    <row r="4699" spans="1:11" x14ac:dyDescent="0.2">
      <c r="A4699" s="5" t="s">
        <v>379</v>
      </c>
      <c r="J4699" s="8">
        <v>42189</v>
      </c>
      <c r="K4699" s="8">
        <v>42189</v>
      </c>
    </row>
    <row r="4702" spans="1:11" x14ac:dyDescent="0.2">
      <c r="A4702" s="5" t="s">
        <v>380</v>
      </c>
      <c r="D4702" s="4" t="s">
        <v>308</v>
      </c>
      <c r="E4702" s="5" t="s">
        <v>427</v>
      </c>
    </row>
    <row r="4703" spans="1:11" x14ac:dyDescent="0.2">
      <c r="A4703" s="1" t="s">
        <v>107</v>
      </c>
      <c r="B4703" s="1" t="s">
        <v>108</v>
      </c>
      <c r="D4703" s="278" t="s">
        <v>277</v>
      </c>
      <c r="E4703" s="1" t="s">
        <v>84</v>
      </c>
      <c r="F4703" s="268" t="s">
        <v>278</v>
      </c>
      <c r="G4703" s="1" t="s">
        <v>201</v>
      </c>
      <c r="H4703" s="1" t="s">
        <v>267</v>
      </c>
      <c r="J4703" s="268" t="s">
        <v>279</v>
      </c>
      <c r="K4703" s="268" t="s">
        <v>280</v>
      </c>
    </row>
    <row r="4706" spans="1:11" x14ac:dyDescent="0.2">
      <c r="A4706" s="2" t="s">
        <v>522</v>
      </c>
      <c r="B4706" s="2" t="s">
        <v>70</v>
      </c>
      <c r="D4706" s="2" t="s">
        <v>203</v>
      </c>
      <c r="H4706" s="2" t="s">
        <v>1965</v>
      </c>
      <c r="J4706" s="8">
        <v>21980</v>
      </c>
    </row>
    <row r="4707" spans="1:11" x14ac:dyDescent="0.2">
      <c r="A4707" s="2" t="s">
        <v>281</v>
      </c>
      <c r="B4707" s="2" t="s">
        <v>137</v>
      </c>
      <c r="F4707" s="7">
        <v>2090</v>
      </c>
      <c r="H4707" s="2" t="s">
        <v>1965</v>
      </c>
      <c r="K4707" s="8">
        <v>21980</v>
      </c>
    </row>
    <row r="4708" spans="1:11" x14ac:dyDescent="0.2">
      <c r="A4708" s="5" t="s">
        <v>381</v>
      </c>
      <c r="J4708" s="8">
        <v>21980</v>
      </c>
      <c r="K4708" s="8">
        <v>21980</v>
      </c>
    </row>
    <row r="4711" spans="1:11" x14ac:dyDescent="0.2">
      <c r="A4711" s="5" t="s">
        <v>382</v>
      </c>
      <c r="D4711" s="4" t="s">
        <v>308</v>
      </c>
      <c r="E4711" s="5" t="s">
        <v>427</v>
      </c>
    </row>
    <row r="4712" spans="1:11" x14ac:dyDescent="0.2">
      <c r="A4712" s="1" t="s">
        <v>107</v>
      </c>
      <c r="B4712" s="1" t="s">
        <v>108</v>
      </c>
      <c r="D4712" s="278" t="s">
        <v>277</v>
      </c>
      <c r="E4712" s="1" t="s">
        <v>84</v>
      </c>
      <c r="F4712" s="268" t="s">
        <v>278</v>
      </c>
      <c r="G4712" s="1" t="s">
        <v>201</v>
      </c>
      <c r="H4712" s="1" t="s">
        <v>267</v>
      </c>
      <c r="J4712" s="268" t="s">
        <v>279</v>
      </c>
      <c r="K4712" s="268" t="s">
        <v>280</v>
      </c>
    </row>
    <row r="4715" spans="1:11" x14ac:dyDescent="0.2">
      <c r="A4715" s="2" t="s">
        <v>522</v>
      </c>
      <c r="B4715" s="2" t="s">
        <v>70</v>
      </c>
      <c r="D4715" s="2" t="s">
        <v>203</v>
      </c>
      <c r="H4715" s="2" t="s">
        <v>1966</v>
      </c>
      <c r="J4715" s="8">
        <v>17990</v>
      </c>
    </row>
    <row r="4716" spans="1:11" x14ac:dyDescent="0.2">
      <c r="A4716" s="2" t="s">
        <v>281</v>
      </c>
      <c r="B4716" s="2" t="s">
        <v>137</v>
      </c>
      <c r="F4716" s="7">
        <v>2091</v>
      </c>
      <c r="H4716" s="2" t="s">
        <v>1966</v>
      </c>
      <c r="K4716" s="8">
        <v>17990</v>
      </c>
    </row>
    <row r="4717" spans="1:11" x14ac:dyDescent="0.2">
      <c r="A4717" s="5" t="s">
        <v>383</v>
      </c>
      <c r="J4717" s="8">
        <v>17990</v>
      </c>
      <c r="K4717" s="8">
        <v>17990</v>
      </c>
    </row>
    <row r="4720" spans="1:11" x14ac:dyDescent="0.2">
      <c r="A4720" s="5" t="s">
        <v>406</v>
      </c>
      <c r="D4720" s="4" t="s">
        <v>308</v>
      </c>
      <c r="E4720" s="5" t="s">
        <v>441</v>
      </c>
    </row>
    <row r="4721" spans="1:11" x14ac:dyDescent="0.2">
      <c r="A4721" s="1" t="s">
        <v>107</v>
      </c>
      <c r="B4721" s="1" t="s">
        <v>108</v>
      </c>
      <c r="D4721" s="278" t="s">
        <v>277</v>
      </c>
      <c r="E4721" s="1" t="s">
        <v>84</v>
      </c>
      <c r="F4721" s="268" t="s">
        <v>278</v>
      </c>
      <c r="G4721" s="1" t="s">
        <v>201</v>
      </c>
      <c r="H4721" s="1" t="s">
        <v>267</v>
      </c>
      <c r="J4721" s="268" t="s">
        <v>279</v>
      </c>
      <c r="K4721" s="268" t="s">
        <v>280</v>
      </c>
    </row>
    <row r="4724" spans="1:11" x14ac:dyDescent="0.2">
      <c r="A4724" s="2" t="s">
        <v>402</v>
      </c>
      <c r="B4724" s="2" t="s">
        <v>69</v>
      </c>
      <c r="D4724" s="2" t="s">
        <v>203</v>
      </c>
      <c r="H4724" s="2" t="s">
        <v>1967</v>
      </c>
      <c r="J4724" s="8">
        <v>20120</v>
      </c>
    </row>
    <row r="4725" spans="1:11" x14ac:dyDescent="0.2">
      <c r="A4725" s="2" t="s">
        <v>281</v>
      </c>
      <c r="B4725" s="2" t="s">
        <v>137</v>
      </c>
      <c r="F4725" s="7">
        <v>2092</v>
      </c>
      <c r="H4725" s="2" t="s">
        <v>1967</v>
      </c>
      <c r="K4725" s="8">
        <v>20120</v>
      </c>
    </row>
    <row r="4726" spans="1:11" x14ac:dyDescent="0.2">
      <c r="A4726" s="5" t="s">
        <v>407</v>
      </c>
      <c r="J4726" s="8">
        <v>20120</v>
      </c>
      <c r="K4726" s="8">
        <v>20120</v>
      </c>
    </row>
    <row r="4729" spans="1:11" x14ac:dyDescent="0.2">
      <c r="A4729" s="5" t="s">
        <v>408</v>
      </c>
      <c r="D4729" s="4" t="s">
        <v>308</v>
      </c>
      <c r="E4729" s="5" t="s">
        <v>441</v>
      </c>
    </row>
    <row r="4730" spans="1:11" x14ac:dyDescent="0.2">
      <c r="A4730" s="1" t="s">
        <v>107</v>
      </c>
      <c r="B4730" s="1" t="s">
        <v>108</v>
      </c>
      <c r="D4730" s="278" t="s">
        <v>277</v>
      </c>
      <c r="E4730" s="1" t="s">
        <v>84</v>
      </c>
      <c r="F4730" s="268" t="s">
        <v>278</v>
      </c>
      <c r="G4730" s="1" t="s">
        <v>201</v>
      </c>
      <c r="H4730" s="1" t="s">
        <v>267</v>
      </c>
      <c r="J4730" s="268" t="s">
        <v>279</v>
      </c>
      <c r="K4730" s="268" t="s">
        <v>280</v>
      </c>
    </row>
    <row r="4733" spans="1:11" x14ac:dyDescent="0.2">
      <c r="A4733" s="2" t="s">
        <v>402</v>
      </c>
      <c r="B4733" s="2" t="s">
        <v>69</v>
      </c>
      <c r="D4733" s="2" t="s">
        <v>203</v>
      </c>
      <c r="H4733" s="2" t="s">
        <v>1968</v>
      </c>
      <c r="J4733" s="8">
        <v>6600</v>
      </c>
    </row>
    <row r="4734" spans="1:11" x14ac:dyDescent="0.2">
      <c r="A4734" s="2" t="s">
        <v>281</v>
      </c>
      <c r="B4734" s="2" t="s">
        <v>137</v>
      </c>
      <c r="F4734" s="7">
        <v>2093</v>
      </c>
      <c r="H4734" s="2" t="s">
        <v>1968</v>
      </c>
      <c r="K4734" s="8">
        <v>6600</v>
      </c>
    </row>
    <row r="4735" spans="1:11" x14ac:dyDescent="0.2">
      <c r="A4735" s="5" t="s">
        <v>409</v>
      </c>
      <c r="J4735" s="8">
        <v>6600</v>
      </c>
      <c r="K4735" s="8">
        <v>6600</v>
      </c>
    </row>
    <row r="4738" spans="1:11" x14ac:dyDescent="0.2">
      <c r="A4738" s="5" t="s">
        <v>401</v>
      </c>
      <c r="D4738" s="4" t="s">
        <v>308</v>
      </c>
      <c r="E4738" s="5" t="s">
        <v>2271</v>
      </c>
    </row>
    <row r="4739" spans="1:11" x14ac:dyDescent="0.2">
      <c r="A4739" s="1" t="s">
        <v>107</v>
      </c>
      <c r="B4739" s="1" t="s">
        <v>108</v>
      </c>
      <c r="D4739" s="278" t="s">
        <v>277</v>
      </c>
      <c r="E4739" s="1" t="s">
        <v>84</v>
      </c>
      <c r="F4739" s="268" t="s">
        <v>278</v>
      </c>
      <c r="G4739" s="1" t="s">
        <v>201</v>
      </c>
      <c r="H4739" s="1" t="s">
        <v>267</v>
      </c>
      <c r="J4739" s="268" t="s">
        <v>279</v>
      </c>
      <c r="K4739" s="268" t="s">
        <v>280</v>
      </c>
    </row>
    <row r="4742" spans="1:11" x14ac:dyDescent="0.2">
      <c r="A4742" s="2" t="s">
        <v>403</v>
      </c>
      <c r="B4742" s="2" t="s">
        <v>75</v>
      </c>
      <c r="D4742" s="2" t="s">
        <v>203</v>
      </c>
      <c r="H4742" s="2" t="s">
        <v>2242</v>
      </c>
      <c r="J4742" s="8">
        <v>164260</v>
      </c>
    </row>
    <row r="4743" spans="1:11" x14ac:dyDescent="0.2">
      <c r="A4743" s="2" t="s">
        <v>281</v>
      </c>
      <c r="B4743" s="2" t="s">
        <v>137</v>
      </c>
      <c r="H4743" s="2" t="s">
        <v>1969</v>
      </c>
      <c r="J4743" s="8">
        <v>35740</v>
      </c>
    </row>
    <row r="4744" spans="1:11" x14ac:dyDescent="0.2">
      <c r="A4744" s="2" t="s">
        <v>15</v>
      </c>
      <c r="B4744" s="2" t="s">
        <v>16</v>
      </c>
      <c r="E4744" s="2" t="s">
        <v>320</v>
      </c>
      <c r="F4744" s="7">
        <v>2017107</v>
      </c>
      <c r="H4744" s="2" t="s">
        <v>1013</v>
      </c>
      <c r="K4744" s="8">
        <v>200000</v>
      </c>
    </row>
    <row r="4745" spans="1:11" x14ac:dyDescent="0.2">
      <c r="A4745" s="5" t="s">
        <v>405</v>
      </c>
      <c r="J4745" s="8">
        <v>200000</v>
      </c>
      <c r="K4745" s="8">
        <v>200000</v>
      </c>
    </row>
    <row r="4748" spans="1:11" x14ac:dyDescent="0.2">
      <c r="A4748" s="5" t="s">
        <v>367</v>
      </c>
      <c r="D4748" s="4" t="s">
        <v>308</v>
      </c>
      <c r="E4748" s="5" t="s">
        <v>2271</v>
      </c>
    </row>
    <row r="4749" spans="1:11" x14ac:dyDescent="0.2">
      <c r="A4749" s="1" t="s">
        <v>107</v>
      </c>
      <c r="B4749" s="1" t="s">
        <v>108</v>
      </c>
      <c r="D4749" s="278" t="s">
        <v>277</v>
      </c>
      <c r="E4749" s="1" t="s">
        <v>84</v>
      </c>
      <c r="F4749" s="268" t="s">
        <v>278</v>
      </c>
      <c r="G4749" s="1" t="s">
        <v>201</v>
      </c>
      <c r="H4749" s="1" t="s">
        <v>267</v>
      </c>
      <c r="J4749" s="268" t="s">
        <v>279</v>
      </c>
      <c r="K4749" s="268" t="s">
        <v>280</v>
      </c>
    </row>
    <row r="4752" spans="1:11" x14ac:dyDescent="0.2">
      <c r="A4752" s="2" t="s">
        <v>1175</v>
      </c>
      <c r="B4752" s="2" t="s">
        <v>179</v>
      </c>
      <c r="E4752" s="2" t="s">
        <v>320</v>
      </c>
      <c r="F4752" s="7">
        <v>2026</v>
      </c>
      <c r="H4752" s="2" t="s">
        <v>1913</v>
      </c>
      <c r="J4752" s="8">
        <v>2140</v>
      </c>
    </row>
    <row r="4753" spans="1:11" x14ac:dyDescent="0.2">
      <c r="A4753" s="2" t="s">
        <v>397</v>
      </c>
      <c r="B4753" s="2" t="s">
        <v>74</v>
      </c>
      <c r="D4753" s="2" t="s">
        <v>203</v>
      </c>
      <c r="H4753" s="2" t="s">
        <v>2224</v>
      </c>
      <c r="J4753" s="8">
        <v>91600</v>
      </c>
    </row>
    <row r="4754" spans="1:11" x14ac:dyDescent="0.2">
      <c r="A4754" s="2" t="s">
        <v>394</v>
      </c>
      <c r="B4754" s="2" t="s">
        <v>119</v>
      </c>
      <c r="D4754" s="2" t="s">
        <v>203</v>
      </c>
      <c r="H4754" s="2" t="s">
        <v>2218</v>
      </c>
      <c r="J4754" s="8">
        <v>56821</v>
      </c>
    </row>
    <row r="4755" spans="1:11" x14ac:dyDescent="0.2">
      <c r="A4755" s="2" t="s">
        <v>403</v>
      </c>
      <c r="B4755" s="2" t="s">
        <v>75</v>
      </c>
      <c r="D4755" s="2" t="s">
        <v>203</v>
      </c>
      <c r="H4755" s="2" t="s">
        <v>2243</v>
      </c>
      <c r="J4755" s="8">
        <v>34830</v>
      </c>
    </row>
    <row r="4756" spans="1:11" x14ac:dyDescent="0.2">
      <c r="A4756" s="2" t="s">
        <v>281</v>
      </c>
      <c r="B4756" s="2" t="s">
        <v>137</v>
      </c>
      <c r="H4756" s="2" t="s">
        <v>1970</v>
      </c>
      <c r="J4756" s="8">
        <v>14610</v>
      </c>
    </row>
    <row r="4757" spans="1:11" x14ac:dyDescent="0.2">
      <c r="A4757" s="2" t="s">
        <v>15</v>
      </c>
      <c r="B4757" s="2" t="s">
        <v>16</v>
      </c>
      <c r="E4757" s="2" t="s">
        <v>320</v>
      </c>
      <c r="F4757" s="7">
        <v>2053</v>
      </c>
      <c r="H4757" s="2" t="s">
        <v>1937</v>
      </c>
      <c r="K4757" s="8">
        <v>200000</v>
      </c>
    </row>
    <row r="4758" spans="1:11" x14ac:dyDescent="0.2">
      <c r="A4758" s="2" t="s">
        <v>403</v>
      </c>
      <c r="B4758" s="2" t="s">
        <v>75</v>
      </c>
      <c r="D4758" s="2" t="s">
        <v>203</v>
      </c>
      <c r="H4758" s="2" t="s">
        <v>2244</v>
      </c>
      <c r="K4758" s="8">
        <v>1</v>
      </c>
    </row>
    <row r="4759" spans="1:11" x14ac:dyDescent="0.2">
      <c r="A4759" s="5" t="s">
        <v>368</v>
      </c>
      <c r="J4759" s="8">
        <v>200001</v>
      </c>
      <c r="K4759" s="8">
        <v>200001</v>
      </c>
    </row>
    <row r="4762" spans="1:11" x14ac:dyDescent="0.2">
      <c r="A4762" s="5" t="s">
        <v>410</v>
      </c>
      <c r="D4762" s="4" t="s">
        <v>308</v>
      </c>
      <c r="E4762" s="5" t="s">
        <v>1180</v>
      </c>
    </row>
    <row r="4763" spans="1:11" x14ac:dyDescent="0.2">
      <c r="A4763" s="1" t="s">
        <v>107</v>
      </c>
      <c r="B4763" s="1" t="s">
        <v>108</v>
      </c>
      <c r="D4763" s="278" t="s">
        <v>277</v>
      </c>
      <c r="E4763" s="1" t="s">
        <v>84</v>
      </c>
      <c r="F4763" s="268" t="s">
        <v>278</v>
      </c>
      <c r="G4763" s="1" t="s">
        <v>201</v>
      </c>
      <c r="H4763" s="1" t="s">
        <v>267</v>
      </c>
      <c r="J4763" s="268" t="s">
        <v>279</v>
      </c>
      <c r="K4763" s="268" t="s">
        <v>280</v>
      </c>
    </row>
    <row r="4766" spans="1:11" x14ac:dyDescent="0.2">
      <c r="A4766" s="2" t="s">
        <v>35</v>
      </c>
      <c r="B4766" s="2" t="s">
        <v>36</v>
      </c>
      <c r="E4766" s="2" t="s">
        <v>310</v>
      </c>
      <c r="F4766" s="7">
        <v>1639</v>
      </c>
      <c r="H4766" s="2" t="s">
        <v>1971</v>
      </c>
      <c r="J4766" s="8">
        <v>171360</v>
      </c>
    </row>
    <row r="4767" spans="1:11" x14ac:dyDescent="0.2">
      <c r="A4767" s="2" t="s">
        <v>281</v>
      </c>
      <c r="B4767" s="2" t="s">
        <v>137</v>
      </c>
      <c r="F4767" s="7">
        <v>2094</v>
      </c>
      <c r="H4767" s="2" t="s">
        <v>1971</v>
      </c>
      <c r="K4767" s="8">
        <v>171360</v>
      </c>
    </row>
    <row r="4768" spans="1:11" x14ac:dyDescent="0.2">
      <c r="A4768" s="5" t="s">
        <v>411</v>
      </c>
      <c r="J4768" s="8">
        <v>171360</v>
      </c>
      <c r="K4768" s="8">
        <v>171360</v>
      </c>
    </row>
    <row r="4771" spans="1:11" x14ac:dyDescent="0.2">
      <c r="A4771" s="5" t="s">
        <v>412</v>
      </c>
      <c r="D4771" s="4" t="s">
        <v>308</v>
      </c>
      <c r="E4771" s="5" t="s">
        <v>1180</v>
      </c>
    </row>
    <row r="4772" spans="1:11" x14ac:dyDescent="0.2">
      <c r="A4772" s="1" t="s">
        <v>107</v>
      </c>
      <c r="B4772" s="1" t="s">
        <v>108</v>
      </c>
      <c r="D4772" s="278" t="s">
        <v>277</v>
      </c>
      <c r="E4772" s="1" t="s">
        <v>84</v>
      </c>
      <c r="F4772" s="268" t="s">
        <v>278</v>
      </c>
      <c r="G4772" s="1" t="s">
        <v>201</v>
      </c>
      <c r="H4772" s="1" t="s">
        <v>267</v>
      </c>
      <c r="J4772" s="268" t="s">
        <v>279</v>
      </c>
      <c r="K4772" s="268" t="s">
        <v>280</v>
      </c>
    </row>
    <row r="4775" spans="1:11" x14ac:dyDescent="0.2">
      <c r="A4775" s="2" t="s">
        <v>35</v>
      </c>
      <c r="B4775" s="2" t="s">
        <v>36</v>
      </c>
      <c r="E4775" s="2" t="s">
        <v>310</v>
      </c>
      <c r="F4775" s="7">
        <v>7804433</v>
      </c>
      <c r="H4775" s="2" t="s">
        <v>1972</v>
      </c>
      <c r="J4775" s="8">
        <v>45525</v>
      </c>
    </row>
    <row r="4776" spans="1:11" x14ac:dyDescent="0.2">
      <c r="A4776" s="2" t="s">
        <v>281</v>
      </c>
      <c r="B4776" s="2" t="s">
        <v>137</v>
      </c>
      <c r="F4776" s="7">
        <v>2095</v>
      </c>
      <c r="H4776" s="2" t="s">
        <v>1972</v>
      </c>
      <c r="K4776" s="8">
        <v>45525</v>
      </c>
    </row>
    <row r="4777" spans="1:11" x14ac:dyDescent="0.2">
      <c r="A4777" s="5" t="s">
        <v>413</v>
      </c>
      <c r="J4777" s="8">
        <v>45525</v>
      </c>
      <c r="K4777" s="8">
        <v>45525</v>
      </c>
    </row>
    <row r="4780" spans="1:11" x14ac:dyDescent="0.2">
      <c r="A4780" s="5" t="s">
        <v>414</v>
      </c>
      <c r="D4780" s="4" t="s">
        <v>308</v>
      </c>
      <c r="E4780" s="5" t="s">
        <v>1180</v>
      </c>
    </row>
    <row r="4781" spans="1:11" x14ac:dyDescent="0.2">
      <c r="A4781" s="1" t="s">
        <v>107</v>
      </c>
      <c r="B4781" s="1" t="s">
        <v>108</v>
      </c>
      <c r="D4781" s="278" t="s">
        <v>277</v>
      </c>
      <c r="E4781" s="1" t="s">
        <v>84</v>
      </c>
      <c r="F4781" s="268" t="s">
        <v>278</v>
      </c>
      <c r="G4781" s="1" t="s">
        <v>201</v>
      </c>
      <c r="H4781" s="1" t="s">
        <v>267</v>
      </c>
      <c r="J4781" s="268" t="s">
        <v>279</v>
      </c>
      <c r="K4781" s="268" t="s">
        <v>280</v>
      </c>
    </row>
    <row r="4784" spans="1:11" x14ac:dyDescent="0.2">
      <c r="A4784" s="2" t="s">
        <v>281</v>
      </c>
      <c r="B4784" s="2" t="s">
        <v>137</v>
      </c>
      <c r="F4784" s="7">
        <v>1913</v>
      </c>
      <c r="H4784" s="2" t="s">
        <v>1973</v>
      </c>
      <c r="J4784" s="8">
        <v>231325</v>
      </c>
    </row>
    <row r="4785" spans="1:11" x14ac:dyDescent="0.2">
      <c r="A4785" s="2" t="s">
        <v>402</v>
      </c>
      <c r="B4785" s="2" t="s">
        <v>69</v>
      </c>
      <c r="D4785" s="2" t="s">
        <v>203</v>
      </c>
      <c r="H4785" s="2" t="s">
        <v>1973</v>
      </c>
      <c r="K4785" s="8">
        <v>231325</v>
      </c>
    </row>
    <row r="4786" spans="1:11" x14ac:dyDescent="0.2">
      <c r="A4786" s="2" t="s">
        <v>402</v>
      </c>
      <c r="B4786" s="2" t="s">
        <v>69</v>
      </c>
      <c r="D4786" s="2" t="s">
        <v>203</v>
      </c>
      <c r="H4786" s="2" t="s">
        <v>1973</v>
      </c>
      <c r="J4786" s="8">
        <v>234624</v>
      </c>
    </row>
    <row r="4787" spans="1:11" x14ac:dyDescent="0.2">
      <c r="A4787" s="2" t="s">
        <v>281</v>
      </c>
      <c r="B4787" s="2" t="s">
        <v>137</v>
      </c>
      <c r="F4787" s="7">
        <v>2096</v>
      </c>
      <c r="H4787" s="2" t="s">
        <v>1973</v>
      </c>
      <c r="K4787" s="8">
        <v>234624</v>
      </c>
    </row>
    <row r="4788" spans="1:11" x14ac:dyDescent="0.2">
      <c r="A4788" s="5" t="s">
        <v>415</v>
      </c>
      <c r="J4788" s="8">
        <v>465949</v>
      </c>
      <c r="K4788" s="8">
        <v>465949</v>
      </c>
    </row>
    <row r="4791" spans="1:11" x14ac:dyDescent="0.2">
      <c r="A4791" s="5" t="s">
        <v>416</v>
      </c>
      <c r="D4791" s="4" t="s">
        <v>308</v>
      </c>
      <c r="E4791" s="5" t="s">
        <v>1180</v>
      </c>
    </row>
    <row r="4792" spans="1:11" x14ac:dyDescent="0.2">
      <c r="A4792" s="1" t="s">
        <v>107</v>
      </c>
      <c r="B4792" s="1" t="s">
        <v>108</v>
      </c>
      <c r="D4792" s="278" t="s">
        <v>277</v>
      </c>
      <c r="E4792" s="1" t="s">
        <v>84</v>
      </c>
      <c r="F4792" s="268" t="s">
        <v>278</v>
      </c>
      <c r="G4792" s="1" t="s">
        <v>201</v>
      </c>
      <c r="H4792" s="1" t="s">
        <v>267</v>
      </c>
      <c r="J4792" s="268" t="s">
        <v>279</v>
      </c>
      <c r="K4792" s="268" t="s">
        <v>280</v>
      </c>
    </row>
    <row r="4795" spans="1:11" x14ac:dyDescent="0.2">
      <c r="A4795" s="2" t="s">
        <v>35</v>
      </c>
      <c r="B4795" s="2" t="s">
        <v>36</v>
      </c>
      <c r="E4795" s="2" t="s">
        <v>310</v>
      </c>
      <c r="F4795" s="7">
        <v>18581</v>
      </c>
      <c r="H4795" s="2" t="s">
        <v>1974</v>
      </c>
      <c r="J4795" s="8">
        <v>9991676</v>
      </c>
    </row>
    <row r="4796" spans="1:11" x14ac:dyDescent="0.2">
      <c r="A4796" s="2" t="s">
        <v>281</v>
      </c>
      <c r="B4796" s="2" t="s">
        <v>137</v>
      </c>
      <c r="F4796" s="7">
        <v>2097</v>
      </c>
      <c r="H4796" s="2" t="s">
        <v>1974</v>
      </c>
      <c r="K4796" s="8">
        <v>9991676</v>
      </c>
    </row>
    <row r="4797" spans="1:11" x14ac:dyDescent="0.2">
      <c r="A4797" s="5" t="s">
        <v>417</v>
      </c>
      <c r="J4797" s="8">
        <v>9991676</v>
      </c>
      <c r="K4797" s="8">
        <v>9991676</v>
      </c>
    </row>
    <row r="4800" spans="1:11" x14ac:dyDescent="0.2">
      <c r="A4800" s="5" t="s">
        <v>418</v>
      </c>
      <c r="D4800" s="4" t="s">
        <v>308</v>
      </c>
      <c r="E4800" s="5" t="s">
        <v>489</v>
      </c>
    </row>
    <row r="4801" spans="1:11" x14ac:dyDescent="0.2">
      <c r="A4801" s="1" t="s">
        <v>107</v>
      </c>
      <c r="B4801" s="1" t="s">
        <v>108</v>
      </c>
      <c r="D4801" s="278" t="s">
        <v>277</v>
      </c>
      <c r="E4801" s="1" t="s">
        <v>84</v>
      </c>
      <c r="F4801" s="268" t="s">
        <v>278</v>
      </c>
      <c r="G4801" s="1" t="s">
        <v>201</v>
      </c>
      <c r="H4801" s="1" t="s">
        <v>267</v>
      </c>
      <c r="J4801" s="268" t="s">
        <v>279</v>
      </c>
      <c r="K4801" s="268" t="s">
        <v>280</v>
      </c>
    </row>
    <row r="4804" spans="1:11" x14ac:dyDescent="0.2">
      <c r="A4804" s="2" t="s">
        <v>397</v>
      </c>
      <c r="B4804" s="2" t="s">
        <v>74</v>
      </c>
      <c r="D4804" s="2" t="s">
        <v>202</v>
      </c>
      <c r="H4804" s="2" t="s">
        <v>2225</v>
      </c>
      <c r="J4804" s="8">
        <v>37380</v>
      </c>
    </row>
    <row r="4805" spans="1:11" x14ac:dyDescent="0.2">
      <c r="A4805" s="2" t="s">
        <v>394</v>
      </c>
      <c r="B4805" s="2" t="s">
        <v>119</v>
      </c>
      <c r="D4805" s="2" t="s">
        <v>202</v>
      </c>
      <c r="H4805" s="2" t="s">
        <v>2152</v>
      </c>
      <c r="J4805" s="8">
        <v>99372</v>
      </c>
    </row>
    <row r="4806" spans="1:11" x14ac:dyDescent="0.2">
      <c r="A4806" s="2" t="s">
        <v>522</v>
      </c>
      <c r="B4806" s="2" t="s">
        <v>70</v>
      </c>
      <c r="D4806" s="2" t="s">
        <v>202</v>
      </c>
      <c r="H4806" s="2" t="s">
        <v>2152</v>
      </c>
      <c r="J4806" s="8">
        <v>59990</v>
      </c>
    </row>
    <row r="4807" spans="1:11" x14ac:dyDescent="0.2">
      <c r="A4807" s="2" t="s">
        <v>404</v>
      </c>
      <c r="B4807" s="2" t="s">
        <v>71</v>
      </c>
      <c r="D4807" s="2" t="s">
        <v>202</v>
      </c>
      <c r="H4807" s="2" t="s">
        <v>2152</v>
      </c>
      <c r="J4807" s="8">
        <v>6000</v>
      </c>
    </row>
    <row r="4808" spans="1:11" x14ac:dyDescent="0.2">
      <c r="A4808" s="2" t="s">
        <v>37</v>
      </c>
      <c r="B4808" s="2" t="s">
        <v>38</v>
      </c>
      <c r="E4808" s="2" t="s">
        <v>376</v>
      </c>
      <c r="F4808" s="7">
        <v>98</v>
      </c>
      <c r="H4808" s="2" t="s">
        <v>2031</v>
      </c>
      <c r="J4808" s="8">
        <v>100000</v>
      </c>
    </row>
    <row r="4809" spans="1:11" x14ac:dyDescent="0.2">
      <c r="A4809" s="2" t="s">
        <v>1175</v>
      </c>
      <c r="B4809" s="2" t="s">
        <v>179</v>
      </c>
      <c r="E4809" s="2" t="s">
        <v>320</v>
      </c>
      <c r="F4809" s="7">
        <v>97</v>
      </c>
      <c r="H4809" s="2" t="s">
        <v>1825</v>
      </c>
      <c r="K4809" s="8">
        <v>660</v>
      </c>
    </row>
    <row r="4810" spans="1:11" x14ac:dyDescent="0.2">
      <c r="A4810" s="2" t="s">
        <v>15</v>
      </c>
      <c r="B4810" s="2" t="s">
        <v>16</v>
      </c>
      <c r="E4810" s="2" t="s">
        <v>320</v>
      </c>
      <c r="F4810" s="7">
        <v>1</v>
      </c>
      <c r="H4810" s="2" t="s">
        <v>1253</v>
      </c>
      <c r="K4810" s="8">
        <v>900</v>
      </c>
    </row>
    <row r="4811" spans="1:11" x14ac:dyDescent="0.2">
      <c r="A4811" s="2" t="s">
        <v>11</v>
      </c>
      <c r="B4811" s="2" t="s">
        <v>12</v>
      </c>
      <c r="F4811" s="7">
        <v>82</v>
      </c>
      <c r="H4811" s="2" t="s">
        <v>1253</v>
      </c>
      <c r="K4811" s="8">
        <v>301182</v>
      </c>
    </row>
    <row r="4812" spans="1:11" x14ac:dyDescent="0.2">
      <c r="A4812" s="5" t="s">
        <v>419</v>
      </c>
      <c r="J4812" s="8">
        <v>302742</v>
      </c>
      <c r="K4812" s="8">
        <v>302742</v>
      </c>
    </row>
    <row r="4815" spans="1:11" x14ac:dyDescent="0.2">
      <c r="A4815" s="5" t="s">
        <v>420</v>
      </c>
      <c r="D4815" s="4" t="s">
        <v>308</v>
      </c>
      <c r="E4815" s="5" t="s">
        <v>489</v>
      </c>
    </row>
    <row r="4816" spans="1:11" x14ac:dyDescent="0.2">
      <c r="A4816" s="1" t="s">
        <v>107</v>
      </c>
      <c r="B4816" s="1" t="s">
        <v>108</v>
      </c>
      <c r="D4816" s="278" t="s">
        <v>277</v>
      </c>
      <c r="E4816" s="1" t="s">
        <v>84</v>
      </c>
      <c r="F4816" s="268" t="s">
        <v>278</v>
      </c>
      <c r="G4816" s="1" t="s">
        <v>201</v>
      </c>
      <c r="H4816" s="1" t="s">
        <v>267</v>
      </c>
      <c r="J4816" s="268" t="s">
        <v>279</v>
      </c>
      <c r="K4816" s="268" t="s">
        <v>280</v>
      </c>
    </row>
    <row r="4819" spans="1:11" x14ac:dyDescent="0.2">
      <c r="A4819" s="2" t="s">
        <v>15</v>
      </c>
      <c r="B4819" s="2" t="s">
        <v>16</v>
      </c>
      <c r="E4819" s="2" t="s">
        <v>320</v>
      </c>
      <c r="F4819" s="7">
        <v>2098</v>
      </c>
      <c r="H4819" s="2" t="s">
        <v>1767</v>
      </c>
      <c r="J4819" s="8">
        <v>200000</v>
      </c>
    </row>
    <row r="4820" spans="1:11" x14ac:dyDescent="0.2">
      <c r="A4820" s="2" t="s">
        <v>281</v>
      </c>
      <c r="B4820" s="2" t="s">
        <v>137</v>
      </c>
      <c r="F4820" s="7">
        <v>2098</v>
      </c>
      <c r="H4820" s="2" t="s">
        <v>1767</v>
      </c>
      <c r="K4820" s="8">
        <v>200000</v>
      </c>
    </row>
    <row r="4821" spans="1:11" x14ac:dyDescent="0.2">
      <c r="A4821" s="5" t="s">
        <v>421</v>
      </c>
      <c r="J4821" s="8">
        <v>200000</v>
      </c>
      <c r="K4821" s="8">
        <v>200000</v>
      </c>
    </row>
    <row r="4824" spans="1:11" x14ac:dyDescent="0.2">
      <c r="A4824" s="5" t="s">
        <v>422</v>
      </c>
      <c r="D4824" s="4" t="s">
        <v>308</v>
      </c>
      <c r="E4824" s="5" t="s">
        <v>489</v>
      </c>
    </row>
    <row r="4825" spans="1:11" x14ac:dyDescent="0.2">
      <c r="A4825" s="1" t="s">
        <v>107</v>
      </c>
      <c r="B4825" s="1" t="s">
        <v>108</v>
      </c>
      <c r="D4825" s="278" t="s">
        <v>277</v>
      </c>
      <c r="E4825" s="1" t="s">
        <v>84</v>
      </c>
      <c r="F4825" s="268" t="s">
        <v>278</v>
      </c>
      <c r="G4825" s="1" t="s">
        <v>201</v>
      </c>
      <c r="H4825" s="1" t="s">
        <v>267</v>
      </c>
      <c r="J4825" s="268" t="s">
        <v>279</v>
      </c>
      <c r="K4825" s="268" t="s">
        <v>280</v>
      </c>
    </row>
    <row r="4828" spans="1:11" x14ac:dyDescent="0.2">
      <c r="A4828" s="2" t="s">
        <v>281</v>
      </c>
      <c r="B4828" s="2" t="s">
        <v>137</v>
      </c>
      <c r="F4828" s="7">
        <v>1907</v>
      </c>
      <c r="H4828" s="2" t="s">
        <v>1975</v>
      </c>
      <c r="J4828" s="8">
        <v>300000</v>
      </c>
    </row>
    <row r="4829" spans="1:11" x14ac:dyDescent="0.2">
      <c r="A4829" s="2" t="s">
        <v>281</v>
      </c>
      <c r="B4829" s="2" t="s">
        <v>137</v>
      </c>
      <c r="F4829" s="7">
        <v>2099</v>
      </c>
      <c r="H4829" s="2" t="s">
        <v>1975</v>
      </c>
      <c r="K4829" s="8">
        <v>300000</v>
      </c>
    </row>
    <row r="4830" spans="1:11" x14ac:dyDescent="0.2">
      <c r="A4830" s="5" t="s">
        <v>423</v>
      </c>
      <c r="J4830" s="8">
        <v>300000</v>
      </c>
      <c r="K4830" s="8">
        <v>300000</v>
      </c>
    </row>
    <row r="4833" spans="1:11" x14ac:dyDescent="0.2">
      <c r="A4833" s="5" t="s">
        <v>424</v>
      </c>
      <c r="D4833" s="4" t="s">
        <v>308</v>
      </c>
      <c r="E4833" s="5" t="s">
        <v>489</v>
      </c>
    </row>
    <row r="4834" spans="1:11" x14ac:dyDescent="0.2">
      <c r="A4834" s="1" t="s">
        <v>107</v>
      </c>
      <c r="B4834" s="1" t="s">
        <v>108</v>
      </c>
      <c r="D4834" s="278" t="s">
        <v>277</v>
      </c>
      <c r="E4834" s="1" t="s">
        <v>84</v>
      </c>
      <c r="F4834" s="268" t="s">
        <v>278</v>
      </c>
      <c r="G4834" s="1" t="s">
        <v>201</v>
      </c>
      <c r="H4834" s="1" t="s">
        <v>267</v>
      </c>
      <c r="J4834" s="268" t="s">
        <v>279</v>
      </c>
      <c r="K4834" s="268" t="s">
        <v>280</v>
      </c>
    </row>
    <row r="4837" spans="1:11" x14ac:dyDescent="0.2">
      <c r="A4837" s="2" t="s">
        <v>35</v>
      </c>
      <c r="B4837" s="2" t="s">
        <v>36</v>
      </c>
      <c r="E4837" s="2" t="s">
        <v>310</v>
      </c>
      <c r="F4837" s="7">
        <v>2298</v>
      </c>
      <c r="H4837" s="2" t="s">
        <v>2025</v>
      </c>
      <c r="J4837" s="8">
        <v>7800000</v>
      </c>
    </row>
    <row r="4838" spans="1:11" x14ac:dyDescent="0.2">
      <c r="A4838" s="2" t="s">
        <v>284</v>
      </c>
      <c r="B4838" s="2" t="s">
        <v>117</v>
      </c>
      <c r="E4838" s="2" t="s">
        <v>320</v>
      </c>
      <c r="F4838" s="7">
        <v>1</v>
      </c>
      <c r="H4838" s="2" t="s">
        <v>586</v>
      </c>
      <c r="K4838" s="8">
        <v>7800000</v>
      </c>
    </row>
    <row r="4839" spans="1:11" x14ac:dyDescent="0.2">
      <c r="A4839" s="2" t="s">
        <v>281</v>
      </c>
      <c r="B4839" s="2" t="s">
        <v>137</v>
      </c>
      <c r="F4839" s="7">
        <v>1878</v>
      </c>
      <c r="H4839" s="2" t="s">
        <v>586</v>
      </c>
      <c r="J4839" s="8">
        <v>3900000</v>
      </c>
    </row>
    <row r="4840" spans="1:11" x14ac:dyDescent="0.2">
      <c r="A4840" s="2" t="s">
        <v>281</v>
      </c>
      <c r="B4840" s="2" t="s">
        <v>137</v>
      </c>
      <c r="F4840" s="7">
        <v>2100</v>
      </c>
      <c r="H4840" s="2" t="s">
        <v>586</v>
      </c>
      <c r="K4840" s="8">
        <v>3900000</v>
      </c>
    </row>
    <row r="4841" spans="1:11" x14ac:dyDescent="0.2">
      <c r="A4841" s="5" t="s">
        <v>425</v>
      </c>
      <c r="J4841" s="8">
        <v>11700000</v>
      </c>
      <c r="K4841" s="8">
        <v>11700000</v>
      </c>
    </row>
    <row r="4844" spans="1:11" x14ac:dyDescent="0.2">
      <c r="A4844" s="5" t="s">
        <v>426</v>
      </c>
      <c r="D4844" s="4" t="s">
        <v>275</v>
      </c>
      <c r="E4844" s="5" t="s">
        <v>521</v>
      </c>
    </row>
    <row r="4845" spans="1:11" x14ac:dyDescent="0.2">
      <c r="A4845" s="1" t="s">
        <v>107</v>
      </c>
      <c r="B4845" s="1" t="s">
        <v>108</v>
      </c>
      <c r="D4845" s="278" t="s">
        <v>277</v>
      </c>
      <c r="E4845" s="1" t="s">
        <v>84</v>
      </c>
      <c r="F4845" s="268" t="s">
        <v>278</v>
      </c>
      <c r="G4845" s="1" t="s">
        <v>201</v>
      </c>
      <c r="H4845" s="1" t="s">
        <v>267</v>
      </c>
      <c r="J4845" s="268" t="s">
        <v>279</v>
      </c>
      <c r="K4845" s="268" t="s">
        <v>280</v>
      </c>
    </row>
    <row r="4848" spans="1:11" x14ac:dyDescent="0.2">
      <c r="A4848" s="2" t="s">
        <v>39</v>
      </c>
      <c r="B4848" s="2" t="s">
        <v>40</v>
      </c>
      <c r="E4848" s="2" t="s">
        <v>320</v>
      </c>
      <c r="F4848" s="7">
        <v>31052018</v>
      </c>
      <c r="H4848" s="2" t="s">
        <v>1788</v>
      </c>
      <c r="J4848" s="8">
        <v>1002405</v>
      </c>
    </row>
    <row r="4849" spans="1:11" x14ac:dyDescent="0.2">
      <c r="A4849" s="2" t="s">
        <v>9</v>
      </c>
      <c r="B4849" s="2" t="s">
        <v>10</v>
      </c>
      <c r="F4849" s="7">
        <v>4532050</v>
      </c>
      <c r="H4849" s="2" t="s">
        <v>1788</v>
      </c>
      <c r="K4849" s="8">
        <v>1002405</v>
      </c>
    </row>
    <row r="4850" spans="1:11" x14ac:dyDescent="0.2">
      <c r="A4850" s="5" t="s">
        <v>429</v>
      </c>
      <c r="J4850" s="8">
        <v>1002405</v>
      </c>
      <c r="K4850" s="8">
        <v>1002405</v>
      </c>
    </row>
    <row r="4853" spans="1:11" x14ac:dyDescent="0.2">
      <c r="A4853" s="5" t="s">
        <v>430</v>
      </c>
      <c r="D4853" s="4" t="s">
        <v>275</v>
      </c>
      <c r="E4853" s="5" t="s">
        <v>521</v>
      </c>
    </row>
    <row r="4854" spans="1:11" x14ac:dyDescent="0.2">
      <c r="A4854" s="1" t="s">
        <v>107</v>
      </c>
      <c r="B4854" s="1" t="s">
        <v>108</v>
      </c>
      <c r="D4854" s="278" t="s">
        <v>277</v>
      </c>
      <c r="E4854" s="1" t="s">
        <v>84</v>
      </c>
      <c r="F4854" s="268" t="s">
        <v>278</v>
      </c>
      <c r="G4854" s="1" t="s">
        <v>201</v>
      </c>
      <c r="H4854" s="1" t="s">
        <v>267</v>
      </c>
      <c r="J4854" s="268" t="s">
        <v>279</v>
      </c>
      <c r="K4854" s="268" t="s">
        <v>280</v>
      </c>
    </row>
    <row r="4857" spans="1:11" x14ac:dyDescent="0.2">
      <c r="A4857" s="2" t="s">
        <v>39</v>
      </c>
      <c r="B4857" s="2" t="s">
        <v>40</v>
      </c>
      <c r="E4857" s="2" t="s">
        <v>320</v>
      </c>
      <c r="F4857" s="7">
        <v>31052018</v>
      </c>
      <c r="H4857" s="2" t="s">
        <v>1789</v>
      </c>
      <c r="J4857" s="8">
        <v>760873</v>
      </c>
    </row>
    <row r="4858" spans="1:11" x14ac:dyDescent="0.2">
      <c r="A4858" s="2" t="s">
        <v>9</v>
      </c>
      <c r="B4858" s="2" t="s">
        <v>10</v>
      </c>
      <c r="F4858" s="7">
        <v>4532051</v>
      </c>
      <c r="H4858" s="2" t="s">
        <v>1789</v>
      </c>
      <c r="K4858" s="8">
        <v>760873</v>
      </c>
    </row>
    <row r="4859" spans="1:11" x14ac:dyDescent="0.2">
      <c r="A4859" s="5" t="s">
        <v>431</v>
      </c>
      <c r="J4859" s="8">
        <v>760873</v>
      </c>
      <c r="K4859" s="8">
        <v>760873</v>
      </c>
    </row>
    <row r="4862" spans="1:11" x14ac:dyDescent="0.2">
      <c r="A4862" s="5" t="s">
        <v>432</v>
      </c>
      <c r="D4862" s="4" t="s">
        <v>308</v>
      </c>
      <c r="E4862" s="5" t="s">
        <v>521</v>
      </c>
    </row>
    <row r="4863" spans="1:11" x14ac:dyDescent="0.2">
      <c r="A4863" s="1" t="s">
        <v>107</v>
      </c>
      <c r="B4863" s="1" t="s">
        <v>108</v>
      </c>
      <c r="D4863" s="278" t="s">
        <v>277</v>
      </c>
      <c r="E4863" s="1" t="s">
        <v>84</v>
      </c>
      <c r="F4863" s="268" t="s">
        <v>278</v>
      </c>
      <c r="G4863" s="1" t="s">
        <v>201</v>
      </c>
      <c r="H4863" s="1" t="s">
        <v>267</v>
      </c>
      <c r="J4863" s="268" t="s">
        <v>279</v>
      </c>
      <c r="K4863" s="268" t="s">
        <v>280</v>
      </c>
    </row>
    <row r="4866" spans="1:11" x14ac:dyDescent="0.2">
      <c r="A4866" s="2" t="s">
        <v>39</v>
      </c>
      <c r="B4866" s="2" t="s">
        <v>40</v>
      </c>
      <c r="E4866" s="2" t="s">
        <v>320</v>
      </c>
      <c r="F4866" s="7">
        <v>31052018</v>
      </c>
      <c r="H4866" s="2" t="s">
        <v>1790</v>
      </c>
      <c r="J4866" s="8">
        <v>1198428</v>
      </c>
    </row>
    <row r="4867" spans="1:11" x14ac:dyDescent="0.2">
      <c r="A4867" s="2" t="s">
        <v>9</v>
      </c>
      <c r="B4867" s="2" t="s">
        <v>10</v>
      </c>
      <c r="F4867" s="7">
        <v>4532052</v>
      </c>
      <c r="H4867" s="2" t="s">
        <v>1790</v>
      </c>
      <c r="K4867" s="8">
        <v>1198428</v>
      </c>
    </row>
    <row r="4868" spans="1:11" x14ac:dyDescent="0.2">
      <c r="A4868" s="5" t="s">
        <v>433</v>
      </c>
      <c r="J4868" s="8">
        <v>1198428</v>
      </c>
      <c r="K4868" s="8">
        <v>1198428</v>
      </c>
    </row>
    <row r="4871" spans="1:11" x14ac:dyDescent="0.2">
      <c r="A4871" s="5" t="s">
        <v>434</v>
      </c>
      <c r="D4871" s="4" t="s">
        <v>308</v>
      </c>
      <c r="E4871" s="5" t="s">
        <v>521</v>
      </c>
    </row>
    <row r="4872" spans="1:11" x14ac:dyDescent="0.2">
      <c r="A4872" s="1" t="s">
        <v>107</v>
      </c>
      <c r="B4872" s="1" t="s">
        <v>108</v>
      </c>
      <c r="D4872" s="278" t="s">
        <v>277</v>
      </c>
      <c r="E4872" s="1" t="s">
        <v>84</v>
      </c>
      <c r="F4872" s="268" t="s">
        <v>278</v>
      </c>
      <c r="G4872" s="1" t="s">
        <v>201</v>
      </c>
      <c r="H4872" s="1" t="s">
        <v>267</v>
      </c>
      <c r="J4872" s="268" t="s">
        <v>279</v>
      </c>
      <c r="K4872" s="268" t="s">
        <v>280</v>
      </c>
    </row>
    <row r="4875" spans="1:11" x14ac:dyDescent="0.2">
      <c r="A4875" s="2" t="s">
        <v>39</v>
      </c>
      <c r="B4875" s="2" t="s">
        <v>40</v>
      </c>
      <c r="E4875" s="2" t="s">
        <v>320</v>
      </c>
      <c r="F4875" s="7">
        <v>31052018</v>
      </c>
      <c r="H4875" s="2" t="s">
        <v>1791</v>
      </c>
      <c r="J4875" s="8">
        <v>1133451</v>
      </c>
    </row>
    <row r="4876" spans="1:11" x14ac:dyDescent="0.2">
      <c r="A4876" s="2" t="s">
        <v>9</v>
      </c>
      <c r="B4876" s="2" t="s">
        <v>10</v>
      </c>
      <c r="F4876" s="7">
        <v>4532053</v>
      </c>
      <c r="H4876" s="2" t="s">
        <v>1791</v>
      </c>
      <c r="K4876" s="8">
        <v>1133451</v>
      </c>
    </row>
    <row r="4877" spans="1:11" x14ac:dyDescent="0.2">
      <c r="A4877" s="5" t="s">
        <v>435</v>
      </c>
      <c r="J4877" s="8">
        <v>1133451</v>
      </c>
      <c r="K4877" s="8">
        <v>1133451</v>
      </c>
    </row>
    <row r="4880" spans="1:11" x14ac:dyDescent="0.2">
      <c r="A4880" s="5" t="s">
        <v>436</v>
      </c>
      <c r="D4880" s="4" t="s">
        <v>308</v>
      </c>
      <c r="E4880" s="5" t="s">
        <v>521</v>
      </c>
    </row>
    <row r="4881" spans="1:11" x14ac:dyDescent="0.2">
      <c r="A4881" s="1" t="s">
        <v>107</v>
      </c>
      <c r="B4881" s="1" t="s">
        <v>108</v>
      </c>
      <c r="D4881" s="278" t="s">
        <v>277</v>
      </c>
      <c r="E4881" s="1" t="s">
        <v>84</v>
      </c>
      <c r="F4881" s="268" t="s">
        <v>278</v>
      </c>
      <c r="G4881" s="1" t="s">
        <v>201</v>
      </c>
      <c r="H4881" s="1" t="s">
        <v>267</v>
      </c>
      <c r="J4881" s="268" t="s">
        <v>279</v>
      </c>
      <c r="K4881" s="268" t="s">
        <v>280</v>
      </c>
    </row>
    <row r="4884" spans="1:11" x14ac:dyDescent="0.2">
      <c r="A4884" s="2" t="s">
        <v>39</v>
      </c>
      <c r="B4884" s="2" t="s">
        <v>40</v>
      </c>
      <c r="E4884" s="2" t="s">
        <v>320</v>
      </c>
      <c r="F4884" s="7">
        <v>31052018</v>
      </c>
      <c r="H4884" s="2" t="s">
        <v>1792</v>
      </c>
      <c r="J4884" s="8">
        <v>695196</v>
      </c>
    </row>
    <row r="4885" spans="1:11" x14ac:dyDescent="0.2">
      <c r="A4885" s="2" t="s">
        <v>9</v>
      </c>
      <c r="B4885" s="2" t="s">
        <v>10</v>
      </c>
      <c r="F4885" s="7">
        <v>4532054</v>
      </c>
      <c r="H4885" s="2" t="s">
        <v>1792</v>
      </c>
      <c r="K4885" s="8">
        <v>695196</v>
      </c>
    </row>
    <row r="4886" spans="1:11" x14ac:dyDescent="0.2">
      <c r="A4886" s="5" t="s">
        <v>437</v>
      </c>
      <c r="J4886" s="8">
        <v>695196</v>
      </c>
      <c r="K4886" s="8">
        <v>695196</v>
      </c>
    </row>
    <row r="4889" spans="1:11" x14ac:dyDescent="0.2">
      <c r="A4889" s="5" t="s">
        <v>438</v>
      </c>
      <c r="D4889" s="4" t="s">
        <v>308</v>
      </c>
      <c r="E4889" s="5" t="s">
        <v>521</v>
      </c>
    </row>
    <row r="4890" spans="1:11" x14ac:dyDescent="0.2">
      <c r="A4890" s="1" t="s">
        <v>107</v>
      </c>
      <c r="B4890" s="1" t="s">
        <v>108</v>
      </c>
      <c r="D4890" s="278" t="s">
        <v>277</v>
      </c>
      <c r="E4890" s="1" t="s">
        <v>84</v>
      </c>
      <c r="F4890" s="268" t="s">
        <v>278</v>
      </c>
      <c r="G4890" s="1" t="s">
        <v>201</v>
      </c>
      <c r="H4890" s="1" t="s">
        <v>267</v>
      </c>
      <c r="J4890" s="268" t="s">
        <v>279</v>
      </c>
      <c r="K4890" s="268" t="s">
        <v>280</v>
      </c>
    </row>
    <row r="4893" spans="1:11" x14ac:dyDescent="0.2">
      <c r="A4893" s="2" t="s">
        <v>39</v>
      </c>
      <c r="B4893" s="2" t="s">
        <v>40</v>
      </c>
      <c r="E4893" s="2" t="s">
        <v>320</v>
      </c>
      <c r="F4893" s="7">
        <v>31052018</v>
      </c>
      <c r="H4893" s="2" t="s">
        <v>1793</v>
      </c>
      <c r="J4893" s="8">
        <v>863941</v>
      </c>
    </row>
    <row r="4894" spans="1:11" x14ac:dyDescent="0.2">
      <c r="A4894" s="2" t="s">
        <v>9</v>
      </c>
      <c r="B4894" s="2" t="s">
        <v>10</v>
      </c>
      <c r="F4894" s="7">
        <v>4532055</v>
      </c>
      <c r="H4894" s="2" t="s">
        <v>1793</v>
      </c>
      <c r="K4894" s="8">
        <v>863941</v>
      </c>
    </row>
    <row r="4895" spans="1:11" x14ac:dyDescent="0.2">
      <c r="A4895" s="5" t="s">
        <v>439</v>
      </c>
      <c r="J4895" s="8">
        <v>863941</v>
      </c>
      <c r="K4895" s="8">
        <v>863941</v>
      </c>
    </row>
    <row r="4898" spans="1:11" x14ac:dyDescent="0.2">
      <c r="A4898" s="5" t="s">
        <v>440</v>
      </c>
      <c r="D4898" s="4" t="s">
        <v>308</v>
      </c>
      <c r="E4898" s="5" t="s">
        <v>521</v>
      </c>
    </row>
    <row r="4899" spans="1:11" x14ac:dyDescent="0.2">
      <c r="A4899" s="1" t="s">
        <v>107</v>
      </c>
      <c r="B4899" s="1" t="s">
        <v>108</v>
      </c>
      <c r="D4899" s="278" t="s">
        <v>277</v>
      </c>
      <c r="E4899" s="1" t="s">
        <v>84</v>
      </c>
      <c r="F4899" s="268" t="s">
        <v>278</v>
      </c>
      <c r="G4899" s="1" t="s">
        <v>201</v>
      </c>
      <c r="H4899" s="1" t="s">
        <v>267</v>
      </c>
      <c r="J4899" s="268" t="s">
        <v>279</v>
      </c>
      <c r="K4899" s="268" t="s">
        <v>280</v>
      </c>
    </row>
    <row r="4902" spans="1:11" x14ac:dyDescent="0.2">
      <c r="A4902" s="2" t="s">
        <v>39</v>
      </c>
      <c r="B4902" s="2" t="s">
        <v>40</v>
      </c>
      <c r="E4902" s="2" t="s">
        <v>320</v>
      </c>
      <c r="F4902" s="7">
        <v>31052018</v>
      </c>
      <c r="H4902" s="2" t="s">
        <v>1794</v>
      </c>
      <c r="J4902" s="8">
        <v>218422</v>
      </c>
    </row>
    <row r="4903" spans="1:11" x14ac:dyDescent="0.2">
      <c r="A4903" s="2" t="s">
        <v>9</v>
      </c>
      <c r="B4903" s="2" t="s">
        <v>10</v>
      </c>
      <c r="F4903" s="7">
        <v>4532056</v>
      </c>
      <c r="H4903" s="2" t="s">
        <v>1794</v>
      </c>
      <c r="K4903" s="8">
        <v>218422</v>
      </c>
    </row>
    <row r="4904" spans="1:11" x14ac:dyDescent="0.2">
      <c r="A4904" s="5" t="s">
        <v>442</v>
      </c>
      <c r="J4904" s="8">
        <v>218422</v>
      </c>
      <c r="K4904" s="8">
        <v>218422</v>
      </c>
    </row>
    <row r="4907" spans="1:11" x14ac:dyDescent="0.2">
      <c r="A4907" s="5" t="s">
        <v>443</v>
      </c>
      <c r="D4907" s="4" t="s">
        <v>308</v>
      </c>
      <c r="E4907" s="5" t="s">
        <v>521</v>
      </c>
    </row>
    <row r="4908" spans="1:11" x14ac:dyDescent="0.2">
      <c r="A4908" s="1" t="s">
        <v>107</v>
      </c>
      <c r="B4908" s="1" t="s">
        <v>108</v>
      </c>
      <c r="D4908" s="278" t="s">
        <v>277</v>
      </c>
      <c r="E4908" s="1" t="s">
        <v>84</v>
      </c>
      <c r="F4908" s="268" t="s">
        <v>278</v>
      </c>
      <c r="G4908" s="1" t="s">
        <v>201</v>
      </c>
      <c r="H4908" s="1" t="s">
        <v>267</v>
      </c>
      <c r="J4908" s="268" t="s">
        <v>279</v>
      </c>
      <c r="K4908" s="268" t="s">
        <v>280</v>
      </c>
    </row>
    <row r="4911" spans="1:11" x14ac:dyDescent="0.2">
      <c r="A4911" s="2" t="s">
        <v>39</v>
      </c>
      <c r="B4911" s="2" t="s">
        <v>40</v>
      </c>
      <c r="E4911" s="2" t="s">
        <v>320</v>
      </c>
      <c r="F4911" s="7">
        <v>31052018</v>
      </c>
      <c r="H4911" s="2" t="s">
        <v>1795</v>
      </c>
      <c r="J4911" s="8">
        <v>729016</v>
      </c>
    </row>
    <row r="4912" spans="1:11" x14ac:dyDescent="0.2">
      <c r="A4912" s="2" t="s">
        <v>9</v>
      </c>
      <c r="B4912" s="2" t="s">
        <v>10</v>
      </c>
      <c r="F4912" s="7">
        <v>4532057</v>
      </c>
      <c r="H4912" s="2" t="s">
        <v>1795</v>
      </c>
      <c r="K4912" s="8">
        <v>729016</v>
      </c>
    </row>
    <row r="4913" spans="1:11" x14ac:dyDescent="0.2">
      <c r="A4913" s="5" t="s">
        <v>444</v>
      </c>
      <c r="J4913" s="8">
        <v>729016</v>
      </c>
      <c r="K4913" s="8">
        <v>729016</v>
      </c>
    </row>
    <row r="4916" spans="1:11" x14ac:dyDescent="0.2">
      <c r="A4916" s="5" t="s">
        <v>445</v>
      </c>
      <c r="D4916" s="4" t="s">
        <v>308</v>
      </c>
      <c r="E4916" s="5" t="s">
        <v>521</v>
      </c>
    </row>
    <row r="4917" spans="1:11" x14ac:dyDescent="0.2">
      <c r="A4917" s="1" t="s">
        <v>107</v>
      </c>
      <c r="B4917" s="1" t="s">
        <v>108</v>
      </c>
      <c r="D4917" s="278" t="s">
        <v>277</v>
      </c>
      <c r="E4917" s="1" t="s">
        <v>84</v>
      </c>
      <c r="F4917" s="268" t="s">
        <v>278</v>
      </c>
      <c r="G4917" s="1" t="s">
        <v>201</v>
      </c>
      <c r="H4917" s="1" t="s">
        <v>267</v>
      </c>
      <c r="J4917" s="268" t="s">
        <v>279</v>
      </c>
      <c r="K4917" s="268" t="s">
        <v>280</v>
      </c>
    </row>
    <row r="4920" spans="1:11" x14ac:dyDescent="0.2">
      <c r="A4920" s="2" t="s">
        <v>39</v>
      </c>
      <c r="B4920" s="2" t="s">
        <v>40</v>
      </c>
      <c r="E4920" s="2" t="s">
        <v>320</v>
      </c>
      <c r="F4920" s="7">
        <v>31052018</v>
      </c>
      <c r="H4920" s="2" t="s">
        <v>1796</v>
      </c>
      <c r="J4920" s="8">
        <v>366975</v>
      </c>
    </row>
    <row r="4921" spans="1:11" x14ac:dyDescent="0.2">
      <c r="A4921" s="2" t="s">
        <v>9</v>
      </c>
      <c r="B4921" s="2" t="s">
        <v>10</v>
      </c>
      <c r="F4921" s="7">
        <v>4532058</v>
      </c>
      <c r="H4921" s="2" t="s">
        <v>1796</v>
      </c>
      <c r="K4921" s="8">
        <v>366975</v>
      </c>
    </row>
    <row r="4922" spans="1:11" x14ac:dyDescent="0.2">
      <c r="A4922" s="5" t="s">
        <v>446</v>
      </c>
      <c r="J4922" s="8">
        <v>366975</v>
      </c>
      <c r="K4922" s="8">
        <v>366975</v>
      </c>
    </row>
    <row r="4925" spans="1:11" x14ac:dyDescent="0.2">
      <c r="A4925" s="5" t="s">
        <v>447</v>
      </c>
      <c r="D4925" s="4" t="s">
        <v>308</v>
      </c>
      <c r="E4925" s="5" t="s">
        <v>521</v>
      </c>
    </row>
    <row r="4926" spans="1:11" x14ac:dyDescent="0.2">
      <c r="A4926" s="1" t="s">
        <v>107</v>
      </c>
      <c r="B4926" s="1" t="s">
        <v>108</v>
      </c>
      <c r="D4926" s="278" t="s">
        <v>277</v>
      </c>
      <c r="E4926" s="1" t="s">
        <v>84</v>
      </c>
      <c r="F4926" s="268" t="s">
        <v>278</v>
      </c>
      <c r="G4926" s="1" t="s">
        <v>201</v>
      </c>
      <c r="H4926" s="1" t="s">
        <v>267</v>
      </c>
      <c r="J4926" s="268" t="s">
        <v>279</v>
      </c>
      <c r="K4926" s="268" t="s">
        <v>280</v>
      </c>
    </row>
    <row r="4929" spans="1:11" x14ac:dyDescent="0.2">
      <c r="A4929" s="2" t="s">
        <v>39</v>
      </c>
      <c r="B4929" s="2" t="s">
        <v>40</v>
      </c>
      <c r="E4929" s="2" t="s">
        <v>320</v>
      </c>
      <c r="F4929" s="7">
        <v>31052018</v>
      </c>
      <c r="H4929" s="2" t="s">
        <v>1797</v>
      </c>
      <c r="J4929" s="8">
        <v>776814</v>
      </c>
    </row>
    <row r="4930" spans="1:11" x14ac:dyDescent="0.2">
      <c r="A4930" s="2" t="s">
        <v>9</v>
      </c>
      <c r="B4930" s="2" t="s">
        <v>10</v>
      </c>
      <c r="F4930" s="7">
        <v>4532059</v>
      </c>
      <c r="H4930" s="2" t="s">
        <v>1797</v>
      </c>
      <c r="K4930" s="8">
        <v>776814</v>
      </c>
    </row>
    <row r="4931" spans="1:11" x14ac:dyDescent="0.2">
      <c r="A4931" s="5" t="s">
        <v>448</v>
      </c>
      <c r="J4931" s="8">
        <v>776814</v>
      </c>
      <c r="K4931" s="8">
        <v>776814</v>
      </c>
    </row>
    <row r="4934" spans="1:11" x14ac:dyDescent="0.2">
      <c r="A4934" s="5" t="s">
        <v>449</v>
      </c>
      <c r="D4934" s="4" t="s">
        <v>308</v>
      </c>
      <c r="E4934" s="5" t="s">
        <v>521</v>
      </c>
    </row>
    <row r="4935" spans="1:11" x14ac:dyDescent="0.2">
      <c r="A4935" s="1" t="s">
        <v>107</v>
      </c>
      <c r="B4935" s="1" t="s">
        <v>108</v>
      </c>
      <c r="D4935" s="278" t="s">
        <v>277</v>
      </c>
      <c r="E4935" s="1" t="s">
        <v>84</v>
      </c>
      <c r="F4935" s="268" t="s">
        <v>278</v>
      </c>
      <c r="G4935" s="1" t="s">
        <v>201</v>
      </c>
      <c r="H4935" s="1" t="s">
        <v>267</v>
      </c>
      <c r="J4935" s="268" t="s">
        <v>279</v>
      </c>
      <c r="K4935" s="268" t="s">
        <v>280</v>
      </c>
    </row>
    <row r="4938" spans="1:11" x14ac:dyDescent="0.2">
      <c r="A4938" s="2" t="s">
        <v>39</v>
      </c>
      <c r="B4938" s="2" t="s">
        <v>40</v>
      </c>
      <c r="E4938" s="2" t="s">
        <v>320</v>
      </c>
      <c r="F4938" s="7">
        <v>31052018</v>
      </c>
      <c r="H4938" s="2" t="s">
        <v>2037</v>
      </c>
      <c r="J4938" s="8">
        <v>565889</v>
      </c>
    </row>
    <row r="4939" spans="1:11" x14ac:dyDescent="0.2">
      <c r="A4939" s="2" t="s">
        <v>9</v>
      </c>
      <c r="B4939" s="2" t="s">
        <v>10</v>
      </c>
      <c r="F4939" s="7">
        <v>4532060</v>
      </c>
      <c r="H4939" s="2" t="s">
        <v>1798</v>
      </c>
      <c r="K4939" s="8">
        <v>565889</v>
      </c>
    </row>
    <row r="4940" spans="1:11" x14ac:dyDescent="0.2">
      <c r="A4940" s="5" t="s">
        <v>450</v>
      </c>
      <c r="J4940" s="8">
        <v>565889</v>
      </c>
      <c r="K4940" s="8">
        <v>565889</v>
      </c>
    </row>
    <row r="4943" spans="1:11" x14ac:dyDescent="0.2">
      <c r="A4943" s="5" t="s">
        <v>451</v>
      </c>
      <c r="D4943" s="4" t="s">
        <v>308</v>
      </c>
      <c r="E4943" s="5" t="s">
        <v>521</v>
      </c>
    </row>
    <row r="4944" spans="1:11" x14ac:dyDescent="0.2">
      <c r="A4944" s="1" t="s">
        <v>107</v>
      </c>
      <c r="B4944" s="1" t="s">
        <v>108</v>
      </c>
      <c r="D4944" s="278" t="s">
        <v>277</v>
      </c>
      <c r="E4944" s="1" t="s">
        <v>84</v>
      </c>
      <c r="F4944" s="268" t="s">
        <v>278</v>
      </c>
      <c r="G4944" s="1" t="s">
        <v>201</v>
      </c>
      <c r="H4944" s="1" t="s">
        <v>267</v>
      </c>
      <c r="J4944" s="268" t="s">
        <v>279</v>
      </c>
      <c r="K4944" s="268" t="s">
        <v>280</v>
      </c>
    </row>
    <row r="4947" spans="1:11" x14ac:dyDescent="0.2">
      <c r="A4947" s="2" t="s">
        <v>39</v>
      </c>
      <c r="B4947" s="2" t="s">
        <v>40</v>
      </c>
      <c r="E4947" s="2" t="s">
        <v>320</v>
      </c>
      <c r="F4947" s="7">
        <v>31052018</v>
      </c>
      <c r="H4947" s="2" t="s">
        <v>1798</v>
      </c>
      <c r="J4947" s="8">
        <v>529698</v>
      </c>
    </row>
    <row r="4948" spans="1:11" x14ac:dyDescent="0.2">
      <c r="A4948" s="2" t="s">
        <v>9</v>
      </c>
      <c r="B4948" s="2" t="s">
        <v>10</v>
      </c>
      <c r="F4948" s="7">
        <v>4532061</v>
      </c>
      <c r="H4948" s="2" t="s">
        <v>1798</v>
      </c>
      <c r="K4948" s="8">
        <v>529698</v>
      </c>
    </row>
    <row r="4949" spans="1:11" x14ac:dyDescent="0.2">
      <c r="A4949" s="5" t="s">
        <v>452</v>
      </c>
      <c r="J4949" s="8">
        <v>529698</v>
      </c>
      <c r="K4949" s="8">
        <v>529698</v>
      </c>
    </row>
    <row r="4952" spans="1:11" x14ac:dyDescent="0.2">
      <c r="A4952" s="5" t="s">
        <v>453</v>
      </c>
      <c r="D4952" s="4" t="s">
        <v>308</v>
      </c>
      <c r="E4952" s="5" t="s">
        <v>521</v>
      </c>
    </row>
    <row r="4953" spans="1:11" x14ac:dyDescent="0.2">
      <c r="A4953" s="1" t="s">
        <v>107</v>
      </c>
      <c r="B4953" s="1" t="s">
        <v>108</v>
      </c>
      <c r="D4953" s="278" t="s">
        <v>277</v>
      </c>
      <c r="E4953" s="1" t="s">
        <v>84</v>
      </c>
      <c r="F4953" s="268" t="s">
        <v>278</v>
      </c>
      <c r="G4953" s="1" t="s">
        <v>201</v>
      </c>
      <c r="H4953" s="1" t="s">
        <v>267</v>
      </c>
      <c r="J4953" s="268" t="s">
        <v>279</v>
      </c>
      <c r="K4953" s="268" t="s">
        <v>280</v>
      </c>
    </row>
    <row r="4956" spans="1:11" x14ac:dyDescent="0.2">
      <c r="A4956" s="2" t="s">
        <v>39</v>
      </c>
      <c r="B4956" s="2" t="s">
        <v>40</v>
      </c>
      <c r="E4956" s="2" t="s">
        <v>320</v>
      </c>
      <c r="F4956" s="7">
        <v>31052018</v>
      </c>
      <c r="H4956" s="2" t="s">
        <v>1799</v>
      </c>
      <c r="J4956" s="8">
        <v>692522</v>
      </c>
    </row>
    <row r="4957" spans="1:11" x14ac:dyDescent="0.2">
      <c r="A4957" s="2" t="s">
        <v>9</v>
      </c>
      <c r="B4957" s="2" t="s">
        <v>10</v>
      </c>
      <c r="F4957" s="7">
        <v>4532062</v>
      </c>
      <c r="H4957" s="2" t="s">
        <v>1799</v>
      </c>
      <c r="K4957" s="8">
        <v>692522</v>
      </c>
    </row>
    <row r="4958" spans="1:11" x14ac:dyDescent="0.2">
      <c r="A4958" s="5" t="s">
        <v>454</v>
      </c>
      <c r="J4958" s="8">
        <v>692522</v>
      </c>
      <c r="K4958" s="8">
        <v>692522</v>
      </c>
    </row>
    <row r="4961" spans="1:11" x14ac:dyDescent="0.2">
      <c r="A4961" s="5" t="s">
        <v>455</v>
      </c>
      <c r="D4961" s="4" t="s">
        <v>308</v>
      </c>
      <c r="E4961" s="5" t="s">
        <v>521</v>
      </c>
    </row>
    <row r="4962" spans="1:11" x14ac:dyDescent="0.2">
      <c r="A4962" s="1" t="s">
        <v>107</v>
      </c>
      <c r="B4962" s="1" t="s">
        <v>108</v>
      </c>
      <c r="D4962" s="278" t="s">
        <v>277</v>
      </c>
      <c r="E4962" s="1" t="s">
        <v>84</v>
      </c>
      <c r="F4962" s="268" t="s">
        <v>278</v>
      </c>
      <c r="G4962" s="1" t="s">
        <v>201</v>
      </c>
      <c r="H4962" s="1" t="s">
        <v>267</v>
      </c>
      <c r="J4962" s="268" t="s">
        <v>279</v>
      </c>
      <c r="K4962" s="268" t="s">
        <v>280</v>
      </c>
    </row>
    <row r="4965" spans="1:11" x14ac:dyDescent="0.2">
      <c r="A4965" s="2" t="s">
        <v>37</v>
      </c>
      <c r="B4965" s="2" t="s">
        <v>38</v>
      </c>
      <c r="E4965" s="2" t="s">
        <v>376</v>
      </c>
      <c r="F4965" s="7">
        <v>102</v>
      </c>
      <c r="H4965" s="2" t="s">
        <v>1800</v>
      </c>
      <c r="J4965" s="8">
        <v>2000000</v>
      </c>
    </row>
    <row r="4966" spans="1:11" x14ac:dyDescent="0.2">
      <c r="A4966" s="2" t="s">
        <v>9</v>
      </c>
      <c r="B4966" s="2" t="s">
        <v>10</v>
      </c>
      <c r="F4966" s="7">
        <v>4532064</v>
      </c>
      <c r="H4966" s="2" t="s">
        <v>1800</v>
      </c>
      <c r="K4966" s="8">
        <v>2000000</v>
      </c>
    </row>
    <row r="4967" spans="1:11" x14ac:dyDescent="0.2">
      <c r="A4967" s="5" t="s">
        <v>456</v>
      </c>
      <c r="J4967" s="8">
        <v>2000000</v>
      </c>
      <c r="K4967" s="8">
        <v>2000000</v>
      </c>
    </row>
    <row r="4970" spans="1:11" x14ac:dyDescent="0.2">
      <c r="A4970" s="5" t="s">
        <v>457</v>
      </c>
      <c r="D4970" s="4" t="s">
        <v>308</v>
      </c>
      <c r="E4970" s="5" t="s">
        <v>521</v>
      </c>
    </row>
    <row r="4971" spans="1:11" x14ac:dyDescent="0.2">
      <c r="A4971" s="1" t="s">
        <v>107</v>
      </c>
      <c r="B4971" s="1" t="s">
        <v>108</v>
      </c>
      <c r="D4971" s="278" t="s">
        <v>277</v>
      </c>
      <c r="E4971" s="1" t="s">
        <v>84</v>
      </c>
      <c r="F4971" s="268" t="s">
        <v>278</v>
      </c>
      <c r="G4971" s="1" t="s">
        <v>201</v>
      </c>
      <c r="H4971" s="1" t="s">
        <v>267</v>
      </c>
      <c r="J4971" s="268" t="s">
        <v>279</v>
      </c>
      <c r="K4971" s="268" t="s">
        <v>280</v>
      </c>
    </row>
    <row r="4974" spans="1:11" x14ac:dyDescent="0.2">
      <c r="A4974" s="2" t="s">
        <v>37</v>
      </c>
      <c r="B4974" s="2" t="s">
        <v>38</v>
      </c>
      <c r="E4974" s="2" t="s">
        <v>376</v>
      </c>
      <c r="F4974" s="7">
        <v>48</v>
      </c>
      <c r="H4974" s="2" t="s">
        <v>1801</v>
      </c>
      <c r="J4974" s="8">
        <v>405000</v>
      </c>
    </row>
    <row r="4975" spans="1:11" x14ac:dyDescent="0.2">
      <c r="A4975" s="2" t="s">
        <v>9</v>
      </c>
      <c r="B4975" s="2" t="s">
        <v>10</v>
      </c>
      <c r="F4975" s="7">
        <v>4532065</v>
      </c>
      <c r="H4975" s="2" t="s">
        <v>1801</v>
      </c>
      <c r="K4975" s="8">
        <v>405000</v>
      </c>
    </row>
    <row r="4976" spans="1:11" x14ac:dyDescent="0.2">
      <c r="A4976" s="5" t="s">
        <v>458</v>
      </c>
      <c r="J4976" s="8">
        <v>405000</v>
      </c>
      <c r="K4976" s="8">
        <v>405000</v>
      </c>
    </row>
    <row r="4979" spans="1:11" x14ac:dyDescent="0.2">
      <c r="A4979" s="5" t="s">
        <v>459</v>
      </c>
      <c r="D4979" s="4" t="s">
        <v>308</v>
      </c>
      <c r="E4979" s="5" t="s">
        <v>521</v>
      </c>
    </row>
    <row r="4980" spans="1:11" x14ac:dyDescent="0.2">
      <c r="A4980" s="1" t="s">
        <v>107</v>
      </c>
      <c r="B4980" s="1" t="s">
        <v>108</v>
      </c>
      <c r="D4980" s="278" t="s">
        <v>277</v>
      </c>
      <c r="E4980" s="1" t="s">
        <v>84</v>
      </c>
      <c r="F4980" s="268" t="s">
        <v>278</v>
      </c>
      <c r="G4980" s="1" t="s">
        <v>201</v>
      </c>
      <c r="H4980" s="1" t="s">
        <v>267</v>
      </c>
      <c r="J4980" s="268" t="s">
        <v>279</v>
      </c>
      <c r="K4980" s="268" t="s">
        <v>280</v>
      </c>
    </row>
    <row r="4983" spans="1:11" x14ac:dyDescent="0.2">
      <c r="A4983" s="2" t="s">
        <v>37</v>
      </c>
      <c r="B4983" s="2" t="s">
        <v>38</v>
      </c>
      <c r="E4983" s="2" t="s">
        <v>376</v>
      </c>
      <c r="F4983" s="7">
        <v>14</v>
      </c>
      <c r="H4983" s="2" t="s">
        <v>1802</v>
      </c>
      <c r="J4983" s="8">
        <v>450000</v>
      </c>
    </row>
    <row r="4984" spans="1:11" x14ac:dyDescent="0.2">
      <c r="A4984" s="2" t="s">
        <v>9</v>
      </c>
      <c r="B4984" s="2" t="s">
        <v>10</v>
      </c>
      <c r="F4984" s="7">
        <v>4532066</v>
      </c>
      <c r="H4984" s="2" t="s">
        <v>1802</v>
      </c>
      <c r="K4984" s="8">
        <v>450000</v>
      </c>
    </row>
    <row r="4985" spans="1:11" x14ac:dyDescent="0.2">
      <c r="A4985" s="5" t="s">
        <v>460</v>
      </c>
      <c r="J4985" s="8">
        <v>450000</v>
      </c>
      <c r="K4985" s="8">
        <v>450000</v>
      </c>
    </row>
    <row r="4988" spans="1:11" x14ac:dyDescent="0.2">
      <c r="A4988" s="5" t="s">
        <v>461</v>
      </c>
      <c r="D4988" s="4" t="s">
        <v>308</v>
      </c>
      <c r="E4988" s="5" t="s">
        <v>521</v>
      </c>
    </row>
    <row r="4989" spans="1:11" x14ac:dyDescent="0.2">
      <c r="A4989" s="1" t="s">
        <v>107</v>
      </c>
      <c r="B4989" s="1" t="s">
        <v>108</v>
      </c>
      <c r="D4989" s="278" t="s">
        <v>277</v>
      </c>
      <c r="E4989" s="1" t="s">
        <v>84</v>
      </c>
      <c r="F4989" s="268" t="s">
        <v>278</v>
      </c>
      <c r="G4989" s="1" t="s">
        <v>201</v>
      </c>
      <c r="H4989" s="1" t="s">
        <v>267</v>
      </c>
      <c r="J4989" s="268" t="s">
        <v>279</v>
      </c>
      <c r="K4989" s="268" t="s">
        <v>280</v>
      </c>
    </row>
    <row r="4992" spans="1:11" x14ac:dyDescent="0.2">
      <c r="A4992" s="2" t="s">
        <v>19</v>
      </c>
      <c r="B4992" s="2" t="s">
        <v>20</v>
      </c>
      <c r="E4992" s="2" t="s">
        <v>320</v>
      </c>
      <c r="F4992" s="7">
        <v>1</v>
      </c>
      <c r="H4992" s="2" t="s">
        <v>583</v>
      </c>
      <c r="J4992" s="8">
        <v>300000</v>
      </c>
    </row>
    <row r="4993" spans="1:11" x14ac:dyDescent="0.2">
      <c r="A4993" s="2" t="s">
        <v>9</v>
      </c>
      <c r="B4993" s="2" t="s">
        <v>10</v>
      </c>
      <c r="F4993" s="7">
        <v>4532067</v>
      </c>
      <c r="H4993" s="2" t="s">
        <v>583</v>
      </c>
      <c r="K4993" s="8">
        <v>300000</v>
      </c>
    </row>
    <row r="4994" spans="1:11" x14ac:dyDescent="0.2">
      <c r="A4994" s="5" t="s">
        <v>462</v>
      </c>
      <c r="J4994" s="8">
        <v>300000</v>
      </c>
      <c r="K4994" s="8">
        <v>300000</v>
      </c>
    </row>
    <row r="4997" spans="1:11" x14ac:dyDescent="0.2">
      <c r="A4997" s="5" t="s">
        <v>463</v>
      </c>
      <c r="D4997" s="4" t="s">
        <v>308</v>
      </c>
      <c r="E4997" s="5" t="s">
        <v>521</v>
      </c>
    </row>
    <row r="4998" spans="1:11" x14ac:dyDescent="0.2">
      <c r="A4998" s="1" t="s">
        <v>107</v>
      </c>
      <c r="B4998" s="1" t="s">
        <v>108</v>
      </c>
      <c r="D4998" s="278" t="s">
        <v>277</v>
      </c>
      <c r="E4998" s="1" t="s">
        <v>84</v>
      </c>
      <c r="F4998" s="268" t="s">
        <v>278</v>
      </c>
      <c r="G4998" s="1" t="s">
        <v>201</v>
      </c>
      <c r="H4998" s="1" t="s">
        <v>267</v>
      </c>
      <c r="J4998" s="268" t="s">
        <v>279</v>
      </c>
      <c r="K4998" s="268" t="s">
        <v>280</v>
      </c>
    </row>
    <row r="5001" spans="1:11" x14ac:dyDescent="0.2">
      <c r="A5001" s="2" t="s">
        <v>37</v>
      </c>
      <c r="B5001" s="2" t="s">
        <v>38</v>
      </c>
      <c r="E5001" s="2" t="s">
        <v>376</v>
      </c>
      <c r="F5001" s="7">
        <v>179</v>
      </c>
      <c r="H5001" s="2" t="s">
        <v>1803</v>
      </c>
      <c r="J5001" s="8">
        <v>400000</v>
      </c>
    </row>
    <row r="5002" spans="1:11" x14ac:dyDescent="0.2">
      <c r="A5002" s="2" t="s">
        <v>9</v>
      </c>
      <c r="B5002" s="2" t="s">
        <v>10</v>
      </c>
      <c r="F5002" s="7">
        <v>4532068</v>
      </c>
      <c r="H5002" s="2" t="s">
        <v>1803</v>
      </c>
      <c r="K5002" s="8">
        <v>400000</v>
      </c>
    </row>
    <row r="5003" spans="1:11" x14ac:dyDescent="0.2">
      <c r="A5003" s="5" t="s">
        <v>464</v>
      </c>
      <c r="J5003" s="8">
        <v>400000</v>
      </c>
      <c r="K5003" s="8">
        <v>400000</v>
      </c>
    </row>
    <row r="5006" spans="1:11" x14ac:dyDescent="0.2">
      <c r="A5006" s="5" t="s">
        <v>465</v>
      </c>
      <c r="D5006" s="4" t="s">
        <v>308</v>
      </c>
      <c r="E5006" s="5" t="s">
        <v>521</v>
      </c>
    </row>
    <row r="5007" spans="1:11" x14ac:dyDescent="0.2">
      <c r="A5007" s="1" t="s">
        <v>107</v>
      </c>
      <c r="B5007" s="1" t="s">
        <v>108</v>
      </c>
      <c r="D5007" s="278" t="s">
        <v>277</v>
      </c>
      <c r="E5007" s="1" t="s">
        <v>84</v>
      </c>
      <c r="F5007" s="268" t="s">
        <v>278</v>
      </c>
      <c r="G5007" s="1" t="s">
        <v>201</v>
      </c>
      <c r="H5007" s="1" t="s">
        <v>267</v>
      </c>
      <c r="J5007" s="268" t="s">
        <v>279</v>
      </c>
      <c r="K5007" s="268" t="s">
        <v>280</v>
      </c>
    </row>
    <row r="5010" spans="1:11" x14ac:dyDescent="0.2">
      <c r="A5010" s="2" t="s">
        <v>37</v>
      </c>
      <c r="B5010" s="2" t="s">
        <v>38</v>
      </c>
      <c r="E5010" s="2" t="s">
        <v>376</v>
      </c>
      <c r="F5010" s="7">
        <v>9</v>
      </c>
      <c r="H5010" s="2" t="s">
        <v>1804</v>
      </c>
      <c r="J5010" s="8">
        <v>2000000</v>
      </c>
    </row>
    <row r="5011" spans="1:11" x14ac:dyDescent="0.2">
      <c r="A5011" s="2" t="s">
        <v>9</v>
      </c>
      <c r="B5011" s="2" t="s">
        <v>10</v>
      </c>
      <c r="F5011" s="7">
        <v>4532069</v>
      </c>
      <c r="H5011" s="2" t="s">
        <v>1804</v>
      </c>
      <c r="K5011" s="8">
        <v>2000000</v>
      </c>
    </row>
    <row r="5012" spans="1:11" x14ac:dyDescent="0.2">
      <c r="A5012" s="5" t="s">
        <v>466</v>
      </c>
      <c r="J5012" s="8">
        <v>2000000</v>
      </c>
      <c r="K5012" s="8">
        <v>2000000</v>
      </c>
    </row>
    <row r="5015" spans="1:11" x14ac:dyDescent="0.2">
      <c r="A5015" s="5" t="s">
        <v>467</v>
      </c>
      <c r="D5015" s="4" t="s">
        <v>308</v>
      </c>
      <c r="E5015" s="5" t="s">
        <v>521</v>
      </c>
    </row>
    <row r="5016" spans="1:11" x14ac:dyDescent="0.2">
      <c r="A5016" s="1" t="s">
        <v>107</v>
      </c>
      <c r="B5016" s="1" t="s">
        <v>108</v>
      </c>
      <c r="D5016" s="278" t="s">
        <v>277</v>
      </c>
      <c r="E5016" s="1" t="s">
        <v>84</v>
      </c>
      <c r="F5016" s="268" t="s">
        <v>278</v>
      </c>
      <c r="G5016" s="1" t="s">
        <v>201</v>
      </c>
      <c r="H5016" s="1" t="s">
        <v>267</v>
      </c>
      <c r="J5016" s="268" t="s">
        <v>279</v>
      </c>
      <c r="K5016" s="268" t="s">
        <v>280</v>
      </c>
    </row>
    <row r="5019" spans="1:11" x14ac:dyDescent="0.2">
      <c r="A5019" s="2" t="s">
        <v>37</v>
      </c>
      <c r="B5019" s="2" t="s">
        <v>38</v>
      </c>
      <c r="E5019" s="2" t="s">
        <v>376</v>
      </c>
      <c r="F5019" s="7">
        <v>26</v>
      </c>
      <c r="H5019" s="2" t="s">
        <v>1805</v>
      </c>
      <c r="J5019" s="8">
        <v>300000</v>
      </c>
    </row>
    <row r="5020" spans="1:11" x14ac:dyDescent="0.2">
      <c r="A5020" s="2" t="s">
        <v>9</v>
      </c>
      <c r="B5020" s="2" t="s">
        <v>10</v>
      </c>
      <c r="F5020" s="7">
        <v>4532070</v>
      </c>
      <c r="H5020" s="2" t="s">
        <v>1805</v>
      </c>
      <c r="K5020" s="8">
        <v>300000</v>
      </c>
    </row>
    <row r="5021" spans="1:11" x14ac:dyDescent="0.2">
      <c r="A5021" s="5" t="s">
        <v>468</v>
      </c>
      <c r="J5021" s="8">
        <v>300000</v>
      </c>
      <c r="K5021" s="8">
        <v>300000</v>
      </c>
    </row>
    <row r="5024" spans="1:11" x14ac:dyDescent="0.2">
      <c r="A5024" s="5" t="s">
        <v>469</v>
      </c>
      <c r="D5024" s="4" t="s">
        <v>308</v>
      </c>
      <c r="E5024" s="5" t="s">
        <v>521</v>
      </c>
    </row>
    <row r="5025" spans="1:11" x14ac:dyDescent="0.2">
      <c r="A5025" s="1" t="s">
        <v>107</v>
      </c>
      <c r="B5025" s="1" t="s">
        <v>108</v>
      </c>
      <c r="D5025" s="278" t="s">
        <v>277</v>
      </c>
      <c r="E5025" s="1" t="s">
        <v>84</v>
      </c>
      <c r="F5025" s="268" t="s">
        <v>278</v>
      </c>
      <c r="G5025" s="1" t="s">
        <v>201</v>
      </c>
      <c r="H5025" s="1" t="s">
        <v>267</v>
      </c>
      <c r="J5025" s="268" t="s">
        <v>279</v>
      </c>
      <c r="K5025" s="268" t="s">
        <v>280</v>
      </c>
    </row>
    <row r="5028" spans="1:11" x14ac:dyDescent="0.2">
      <c r="A5028" s="2" t="s">
        <v>37</v>
      </c>
      <c r="B5028" s="2" t="s">
        <v>38</v>
      </c>
      <c r="E5028" s="2" t="s">
        <v>376</v>
      </c>
      <c r="F5028" s="7">
        <v>65</v>
      </c>
      <c r="H5028" s="2" t="s">
        <v>1806</v>
      </c>
      <c r="J5028" s="8">
        <v>225000</v>
      </c>
    </row>
    <row r="5029" spans="1:11" x14ac:dyDescent="0.2">
      <c r="A5029" s="2" t="s">
        <v>9</v>
      </c>
      <c r="B5029" s="2" t="s">
        <v>10</v>
      </c>
      <c r="F5029" s="7">
        <v>4532071</v>
      </c>
      <c r="H5029" s="2" t="s">
        <v>1806</v>
      </c>
      <c r="K5029" s="8">
        <v>225000</v>
      </c>
    </row>
    <row r="5030" spans="1:11" x14ac:dyDescent="0.2">
      <c r="A5030" s="5" t="s">
        <v>470</v>
      </c>
      <c r="J5030" s="8">
        <v>225000</v>
      </c>
      <c r="K5030" s="8">
        <v>225000</v>
      </c>
    </row>
    <row r="5033" spans="1:11" x14ac:dyDescent="0.2">
      <c r="A5033" s="5" t="s">
        <v>471</v>
      </c>
      <c r="D5033" s="4" t="s">
        <v>308</v>
      </c>
      <c r="E5033" s="5" t="s">
        <v>521</v>
      </c>
    </row>
    <row r="5034" spans="1:11" x14ac:dyDescent="0.2">
      <c r="A5034" s="1" t="s">
        <v>107</v>
      </c>
      <c r="B5034" s="1" t="s">
        <v>108</v>
      </c>
      <c r="D5034" s="278" t="s">
        <v>277</v>
      </c>
      <c r="E5034" s="1" t="s">
        <v>84</v>
      </c>
      <c r="F5034" s="268" t="s">
        <v>278</v>
      </c>
      <c r="G5034" s="1" t="s">
        <v>201</v>
      </c>
      <c r="H5034" s="1" t="s">
        <v>267</v>
      </c>
      <c r="J5034" s="268" t="s">
        <v>279</v>
      </c>
      <c r="K5034" s="268" t="s">
        <v>280</v>
      </c>
    </row>
    <row r="5037" spans="1:11" x14ac:dyDescent="0.2">
      <c r="A5037" s="2" t="s">
        <v>37</v>
      </c>
      <c r="B5037" s="2" t="s">
        <v>38</v>
      </c>
      <c r="E5037" s="2" t="s">
        <v>376</v>
      </c>
      <c r="F5037" s="7">
        <v>27</v>
      </c>
      <c r="H5037" s="2" t="s">
        <v>1807</v>
      </c>
      <c r="J5037" s="8">
        <v>450000</v>
      </c>
    </row>
    <row r="5038" spans="1:11" x14ac:dyDescent="0.2">
      <c r="A5038" s="2" t="s">
        <v>9</v>
      </c>
      <c r="B5038" s="2" t="s">
        <v>10</v>
      </c>
      <c r="F5038" s="7">
        <v>4532072</v>
      </c>
      <c r="H5038" s="2" t="s">
        <v>1807</v>
      </c>
      <c r="K5038" s="8">
        <v>450000</v>
      </c>
    </row>
    <row r="5039" spans="1:11" x14ac:dyDescent="0.2">
      <c r="A5039" s="5" t="s">
        <v>473</v>
      </c>
      <c r="J5039" s="8">
        <v>450000</v>
      </c>
      <c r="K5039" s="8">
        <v>450000</v>
      </c>
    </row>
    <row r="5042" spans="1:11" x14ac:dyDescent="0.2">
      <c r="A5042" s="5" t="s">
        <v>474</v>
      </c>
      <c r="D5042" s="4" t="s">
        <v>308</v>
      </c>
      <c r="E5042" s="5" t="s">
        <v>521</v>
      </c>
    </row>
    <row r="5043" spans="1:11" x14ac:dyDescent="0.2">
      <c r="A5043" s="1" t="s">
        <v>107</v>
      </c>
      <c r="B5043" s="1" t="s">
        <v>108</v>
      </c>
      <c r="D5043" s="278" t="s">
        <v>277</v>
      </c>
      <c r="E5043" s="1" t="s">
        <v>84</v>
      </c>
      <c r="F5043" s="268" t="s">
        <v>278</v>
      </c>
      <c r="G5043" s="1" t="s">
        <v>201</v>
      </c>
      <c r="H5043" s="1" t="s">
        <v>267</v>
      </c>
      <c r="J5043" s="268" t="s">
        <v>279</v>
      </c>
      <c r="K5043" s="268" t="s">
        <v>280</v>
      </c>
    </row>
    <row r="5046" spans="1:11" x14ac:dyDescent="0.2">
      <c r="A5046" s="2" t="s">
        <v>35</v>
      </c>
      <c r="B5046" s="2" t="s">
        <v>36</v>
      </c>
      <c r="E5046" s="2" t="s">
        <v>310</v>
      </c>
      <c r="F5046" s="7">
        <v>11463</v>
      </c>
      <c r="H5046" s="2" t="s">
        <v>1808</v>
      </c>
      <c r="J5046" s="8">
        <v>471200</v>
      </c>
    </row>
    <row r="5047" spans="1:11" x14ac:dyDescent="0.2">
      <c r="A5047" s="2" t="s">
        <v>9</v>
      </c>
      <c r="B5047" s="2" t="s">
        <v>10</v>
      </c>
      <c r="F5047" s="7">
        <v>4532073</v>
      </c>
      <c r="H5047" s="2" t="s">
        <v>1808</v>
      </c>
      <c r="K5047" s="8">
        <v>471200</v>
      </c>
    </row>
    <row r="5048" spans="1:11" x14ac:dyDescent="0.2">
      <c r="A5048" s="5" t="s">
        <v>476</v>
      </c>
      <c r="J5048" s="8">
        <v>471200</v>
      </c>
      <c r="K5048" s="8">
        <v>471200</v>
      </c>
    </row>
    <row r="5051" spans="1:11" x14ac:dyDescent="0.2">
      <c r="A5051" s="5" t="s">
        <v>477</v>
      </c>
      <c r="D5051" s="4" t="s">
        <v>294</v>
      </c>
      <c r="E5051" s="5" t="s">
        <v>521</v>
      </c>
    </row>
    <row r="5052" spans="1:11" x14ac:dyDescent="0.2">
      <c r="A5052" s="1" t="s">
        <v>107</v>
      </c>
      <c r="B5052" s="1" t="s">
        <v>108</v>
      </c>
      <c r="D5052" s="278" t="s">
        <v>277</v>
      </c>
      <c r="E5052" s="1" t="s">
        <v>84</v>
      </c>
      <c r="F5052" s="268" t="s">
        <v>278</v>
      </c>
      <c r="G5052" s="1" t="s">
        <v>201</v>
      </c>
      <c r="H5052" s="1" t="s">
        <v>267</v>
      </c>
      <c r="J5052" s="268" t="s">
        <v>279</v>
      </c>
      <c r="K5052" s="268" t="s">
        <v>280</v>
      </c>
    </row>
    <row r="5055" spans="1:11" x14ac:dyDescent="0.2">
      <c r="A5055" s="2" t="s">
        <v>9</v>
      </c>
      <c r="B5055" s="2" t="s">
        <v>10</v>
      </c>
      <c r="H5055" s="2" t="s">
        <v>1809</v>
      </c>
      <c r="J5055" s="8">
        <v>318830</v>
      </c>
    </row>
    <row r="5056" spans="1:11" x14ac:dyDescent="0.2">
      <c r="A5056" s="2" t="s">
        <v>325</v>
      </c>
      <c r="B5056" s="2" t="s">
        <v>134</v>
      </c>
      <c r="D5056" s="2" t="s">
        <v>202</v>
      </c>
      <c r="H5056" s="2" t="s">
        <v>1809</v>
      </c>
      <c r="K5056" s="8">
        <v>318830</v>
      </c>
    </row>
    <row r="5057" spans="1:11" x14ac:dyDescent="0.2">
      <c r="A5057" s="5" t="s">
        <v>478</v>
      </c>
      <c r="J5057" s="8">
        <v>318830</v>
      </c>
      <c r="K5057" s="8">
        <v>318830</v>
      </c>
    </row>
    <row r="5060" spans="1:11" x14ac:dyDescent="0.2">
      <c r="A5060" s="5" t="s">
        <v>479</v>
      </c>
      <c r="D5060" s="4" t="s">
        <v>294</v>
      </c>
      <c r="E5060" s="5" t="s">
        <v>521</v>
      </c>
    </row>
    <row r="5061" spans="1:11" x14ac:dyDescent="0.2">
      <c r="A5061" s="1" t="s">
        <v>107</v>
      </c>
      <c r="B5061" s="1" t="s">
        <v>108</v>
      </c>
      <c r="D5061" s="278" t="s">
        <v>277</v>
      </c>
      <c r="E5061" s="1" t="s">
        <v>84</v>
      </c>
      <c r="F5061" s="268" t="s">
        <v>278</v>
      </c>
      <c r="G5061" s="1" t="s">
        <v>201</v>
      </c>
      <c r="H5061" s="1" t="s">
        <v>267</v>
      </c>
      <c r="J5061" s="268" t="s">
        <v>279</v>
      </c>
      <c r="K5061" s="268" t="s">
        <v>280</v>
      </c>
    </row>
    <row r="5064" spans="1:11" x14ac:dyDescent="0.2">
      <c r="A5064" s="2" t="s">
        <v>9</v>
      </c>
      <c r="B5064" s="2" t="s">
        <v>10</v>
      </c>
      <c r="F5064" s="7">
        <v>27856</v>
      </c>
      <c r="H5064" s="2" t="s">
        <v>1810</v>
      </c>
      <c r="J5064" s="8">
        <v>60000</v>
      </c>
    </row>
    <row r="5065" spans="1:11" x14ac:dyDescent="0.2">
      <c r="A5065" s="2" t="s">
        <v>295</v>
      </c>
      <c r="B5065" s="2" t="s">
        <v>76</v>
      </c>
      <c r="D5065" s="2" t="s">
        <v>202</v>
      </c>
      <c r="H5065" s="2" t="s">
        <v>1810</v>
      </c>
      <c r="K5065" s="8">
        <v>60000</v>
      </c>
    </row>
    <row r="5066" spans="1:11" x14ac:dyDescent="0.2">
      <c r="A5066" s="5" t="s">
        <v>480</v>
      </c>
      <c r="J5066" s="8">
        <v>60000</v>
      </c>
      <c r="K5066" s="8">
        <v>60000</v>
      </c>
    </row>
    <row r="5069" spans="1:11" x14ac:dyDescent="0.2">
      <c r="A5069" s="5" t="s">
        <v>481</v>
      </c>
      <c r="D5069" s="4" t="s">
        <v>294</v>
      </c>
      <c r="E5069" s="5" t="s">
        <v>521</v>
      </c>
    </row>
    <row r="5070" spans="1:11" x14ac:dyDescent="0.2">
      <c r="A5070" s="1" t="s">
        <v>107</v>
      </c>
      <c r="B5070" s="1" t="s">
        <v>108</v>
      </c>
      <c r="D5070" s="278" t="s">
        <v>277</v>
      </c>
      <c r="E5070" s="1" t="s">
        <v>84</v>
      </c>
      <c r="F5070" s="268" t="s">
        <v>278</v>
      </c>
      <c r="G5070" s="1" t="s">
        <v>201</v>
      </c>
      <c r="H5070" s="1" t="s">
        <v>267</v>
      </c>
      <c r="J5070" s="268" t="s">
        <v>279</v>
      </c>
      <c r="K5070" s="268" t="s">
        <v>280</v>
      </c>
    </row>
    <row r="5073" spans="1:11" x14ac:dyDescent="0.2">
      <c r="A5073" s="2" t="s">
        <v>9</v>
      </c>
      <c r="B5073" s="2" t="s">
        <v>10</v>
      </c>
      <c r="H5073" s="2" t="s">
        <v>1811</v>
      </c>
      <c r="J5073" s="8">
        <v>180000</v>
      </c>
    </row>
    <row r="5074" spans="1:11" x14ac:dyDescent="0.2">
      <c r="A5074" s="2" t="s">
        <v>11</v>
      </c>
      <c r="B5074" s="2" t="s">
        <v>12</v>
      </c>
      <c r="H5074" s="2" t="s">
        <v>1811</v>
      </c>
      <c r="J5074" s="8">
        <v>20000</v>
      </c>
    </row>
    <row r="5075" spans="1:11" x14ac:dyDescent="0.2">
      <c r="A5075" s="2" t="s">
        <v>1186</v>
      </c>
      <c r="B5075" s="2" t="s">
        <v>252</v>
      </c>
      <c r="D5075" s="2" t="s">
        <v>202</v>
      </c>
      <c r="H5075" s="2" t="s">
        <v>1811</v>
      </c>
      <c r="K5075" s="8">
        <v>200000</v>
      </c>
    </row>
    <row r="5076" spans="1:11" x14ac:dyDescent="0.2">
      <c r="A5076" s="5" t="s">
        <v>482</v>
      </c>
      <c r="J5076" s="8">
        <v>200000</v>
      </c>
      <c r="K5076" s="8">
        <v>200000</v>
      </c>
    </row>
    <row r="5079" spans="1:11" x14ac:dyDescent="0.2">
      <c r="A5079" s="5" t="s">
        <v>483</v>
      </c>
      <c r="D5079" s="4" t="s">
        <v>294</v>
      </c>
      <c r="E5079" s="5" t="s">
        <v>521</v>
      </c>
    </row>
    <row r="5080" spans="1:11" x14ac:dyDescent="0.2">
      <c r="A5080" s="1" t="s">
        <v>107</v>
      </c>
      <c r="B5080" s="1" t="s">
        <v>108</v>
      </c>
      <c r="D5080" s="278" t="s">
        <v>277</v>
      </c>
      <c r="E5080" s="1" t="s">
        <v>84</v>
      </c>
      <c r="F5080" s="268" t="s">
        <v>278</v>
      </c>
      <c r="G5080" s="1" t="s">
        <v>201</v>
      </c>
      <c r="H5080" s="1" t="s">
        <v>267</v>
      </c>
      <c r="J5080" s="268" t="s">
        <v>279</v>
      </c>
      <c r="K5080" s="268" t="s">
        <v>280</v>
      </c>
    </row>
    <row r="5083" spans="1:11" x14ac:dyDescent="0.2">
      <c r="A5083" s="2" t="s">
        <v>9</v>
      </c>
      <c r="B5083" s="2" t="s">
        <v>10</v>
      </c>
      <c r="F5083" s="7">
        <v>27857</v>
      </c>
      <c r="H5083" s="2" t="s">
        <v>1812</v>
      </c>
      <c r="J5083" s="8">
        <v>30000</v>
      </c>
    </row>
    <row r="5084" spans="1:11" x14ac:dyDescent="0.2">
      <c r="A5084" s="2" t="s">
        <v>295</v>
      </c>
      <c r="B5084" s="2" t="s">
        <v>76</v>
      </c>
      <c r="D5084" s="2" t="s">
        <v>202</v>
      </c>
      <c r="H5084" s="2" t="s">
        <v>1812</v>
      </c>
      <c r="K5084" s="8">
        <v>30000</v>
      </c>
    </row>
    <row r="5085" spans="1:11" x14ac:dyDescent="0.2">
      <c r="A5085" s="5" t="s">
        <v>485</v>
      </c>
      <c r="J5085" s="8">
        <v>30000</v>
      </c>
      <c r="K5085" s="8">
        <v>30000</v>
      </c>
    </row>
    <row r="5088" spans="1:11" x14ac:dyDescent="0.2">
      <c r="A5088" s="5" t="s">
        <v>486</v>
      </c>
      <c r="D5088" s="4" t="s">
        <v>294</v>
      </c>
      <c r="E5088" s="5" t="s">
        <v>521</v>
      </c>
    </row>
    <row r="5089" spans="1:11" x14ac:dyDescent="0.2">
      <c r="A5089" s="1" t="s">
        <v>107</v>
      </c>
      <c r="B5089" s="1" t="s">
        <v>108</v>
      </c>
      <c r="D5089" s="278" t="s">
        <v>277</v>
      </c>
      <c r="E5089" s="1" t="s">
        <v>84</v>
      </c>
      <c r="F5089" s="268" t="s">
        <v>278</v>
      </c>
      <c r="G5089" s="1" t="s">
        <v>201</v>
      </c>
      <c r="H5089" s="1" t="s">
        <v>267</v>
      </c>
      <c r="J5089" s="268" t="s">
        <v>279</v>
      </c>
      <c r="K5089" s="268" t="s">
        <v>280</v>
      </c>
    </row>
    <row r="5092" spans="1:11" x14ac:dyDescent="0.2">
      <c r="A5092" s="2" t="s">
        <v>9</v>
      </c>
      <c r="B5092" s="2" t="s">
        <v>10</v>
      </c>
      <c r="H5092" s="2" t="s">
        <v>1813</v>
      </c>
      <c r="J5092" s="8">
        <v>20000</v>
      </c>
    </row>
    <row r="5093" spans="1:11" x14ac:dyDescent="0.2">
      <c r="A5093" s="2" t="s">
        <v>295</v>
      </c>
      <c r="B5093" s="2" t="s">
        <v>76</v>
      </c>
      <c r="D5093" s="2" t="s">
        <v>202</v>
      </c>
      <c r="H5093" s="2" t="s">
        <v>1813</v>
      </c>
      <c r="K5093" s="8">
        <v>20000</v>
      </c>
    </row>
    <row r="5094" spans="1:11" x14ac:dyDescent="0.2">
      <c r="A5094" s="5" t="s">
        <v>487</v>
      </c>
      <c r="J5094" s="8">
        <v>20000</v>
      </c>
      <c r="K5094" s="8">
        <v>20000</v>
      </c>
    </row>
    <row r="5097" spans="1:11" x14ac:dyDescent="0.2">
      <c r="A5097" s="5" t="s">
        <v>488</v>
      </c>
      <c r="D5097" s="4" t="s">
        <v>294</v>
      </c>
      <c r="E5097" s="5" t="s">
        <v>521</v>
      </c>
    </row>
    <row r="5098" spans="1:11" x14ac:dyDescent="0.2">
      <c r="A5098" s="1" t="s">
        <v>107</v>
      </c>
      <c r="B5098" s="1" t="s">
        <v>108</v>
      </c>
      <c r="D5098" s="278" t="s">
        <v>277</v>
      </c>
      <c r="E5098" s="1" t="s">
        <v>84</v>
      </c>
      <c r="F5098" s="268" t="s">
        <v>278</v>
      </c>
      <c r="G5098" s="1" t="s">
        <v>201</v>
      </c>
      <c r="H5098" s="1" t="s">
        <v>267</v>
      </c>
      <c r="J5098" s="268" t="s">
        <v>279</v>
      </c>
      <c r="K5098" s="268" t="s">
        <v>280</v>
      </c>
    </row>
    <row r="5101" spans="1:11" x14ac:dyDescent="0.2">
      <c r="A5101" s="2" t="s">
        <v>11</v>
      </c>
      <c r="B5101" s="2" t="s">
        <v>12</v>
      </c>
      <c r="H5101" s="2" t="s">
        <v>1826</v>
      </c>
      <c r="J5101" s="8">
        <v>120000</v>
      </c>
    </row>
    <row r="5102" spans="1:11" x14ac:dyDescent="0.2">
      <c r="A5102" s="2" t="s">
        <v>11</v>
      </c>
      <c r="B5102" s="2" t="s">
        <v>12</v>
      </c>
      <c r="H5102" s="2" t="s">
        <v>1826</v>
      </c>
      <c r="J5102" s="8">
        <v>37000</v>
      </c>
    </row>
    <row r="5103" spans="1:11" x14ac:dyDescent="0.2">
      <c r="A5103" s="2" t="s">
        <v>300</v>
      </c>
      <c r="B5103" s="2" t="s">
        <v>77</v>
      </c>
      <c r="D5103" s="2" t="s">
        <v>202</v>
      </c>
      <c r="H5103" s="2" t="s">
        <v>1826</v>
      </c>
      <c r="K5103" s="8">
        <v>157000</v>
      </c>
    </row>
    <row r="5104" spans="1:11" x14ac:dyDescent="0.2">
      <c r="A5104" s="5" t="s">
        <v>490</v>
      </c>
      <c r="J5104" s="8">
        <v>157000</v>
      </c>
      <c r="K5104" s="8">
        <v>157000</v>
      </c>
    </row>
    <row r="5107" spans="1:11" x14ac:dyDescent="0.2">
      <c r="A5107" s="5" t="s">
        <v>491</v>
      </c>
      <c r="D5107" s="4" t="s">
        <v>308</v>
      </c>
      <c r="E5107" s="5" t="s">
        <v>521</v>
      </c>
    </row>
    <row r="5108" spans="1:11" x14ac:dyDescent="0.2">
      <c r="A5108" s="1" t="s">
        <v>107</v>
      </c>
      <c r="B5108" s="1" t="s">
        <v>108</v>
      </c>
      <c r="D5108" s="278" t="s">
        <v>277</v>
      </c>
      <c r="E5108" s="1" t="s">
        <v>84</v>
      </c>
      <c r="F5108" s="268" t="s">
        <v>278</v>
      </c>
      <c r="G5108" s="1" t="s">
        <v>201</v>
      </c>
      <c r="H5108" s="1" t="s">
        <v>267</v>
      </c>
      <c r="J5108" s="268" t="s">
        <v>279</v>
      </c>
      <c r="K5108" s="268" t="s">
        <v>280</v>
      </c>
    </row>
    <row r="5111" spans="1:11" x14ac:dyDescent="0.2">
      <c r="A5111" s="2" t="s">
        <v>35</v>
      </c>
      <c r="B5111" s="2" t="s">
        <v>36</v>
      </c>
      <c r="E5111" s="2" t="s">
        <v>310</v>
      </c>
      <c r="F5111" s="7">
        <v>28020487</v>
      </c>
      <c r="H5111" s="2" t="s">
        <v>1827</v>
      </c>
      <c r="J5111" s="8">
        <v>5619</v>
      </c>
    </row>
    <row r="5112" spans="1:11" x14ac:dyDescent="0.2">
      <c r="A5112" s="2" t="s">
        <v>11</v>
      </c>
      <c r="B5112" s="2" t="s">
        <v>12</v>
      </c>
      <c r="F5112" s="7">
        <v>28020487</v>
      </c>
      <c r="H5112" s="2" t="s">
        <v>1827</v>
      </c>
      <c r="K5112" s="8">
        <v>4722</v>
      </c>
    </row>
    <row r="5113" spans="1:11" x14ac:dyDescent="0.2">
      <c r="A5113" s="2" t="s">
        <v>11</v>
      </c>
      <c r="B5113" s="2" t="s">
        <v>12</v>
      </c>
      <c r="F5113" s="7">
        <v>28020487</v>
      </c>
      <c r="H5113" s="2" t="s">
        <v>1827</v>
      </c>
      <c r="K5113" s="8">
        <v>897</v>
      </c>
    </row>
    <row r="5114" spans="1:11" x14ac:dyDescent="0.2">
      <c r="A5114" s="5" t="s">
        <v>492</v>
      </c>
      <c r="J5114" s="8">
        <v>5619</v>
      </c>
      <c r="K5114" s="8">
        <v>5619</v>
      </c>
    </row>
    <row r="5117" spans="1:11" x14ac:dyDescent="0.2">
      <c r="A5117" s="5" t="s">
        <v>493</v>
      </c>
      <c r="D5117" s="4" t="s">
        <v>275</v>
      </c>
      <c r="E5117" s="5" t="s">
        <v>521</v>
      </c>
    </row>
    <row r="5118" spans="1:11" x14ac:dyDescent="0.2">
      <c r="A5118" s="1" t="s">
        <v>107</v>
      </c>
      <c r="B5118" s="1" t="s">
        <v>108</v>
      </c>
      <c r="D5118" s="278" t="s">
        <v>277</v>
      </c>
      <c r="E5118" s="1" t="s">
        <v>84</v>
      </c>
      <c r="F5118" s="268" t="s">
        <v>278</v>
      </c>
      <c r="G5118" s="1" t="s">
        <v>201</v>
      </c>
      <c r="H5118" s="1" t="s">
        <v>267</v>
      </c>
      <c r="J5118" s="268" t="s">
        <v>279</v>
      </c>
      <c r="K5118" s="268" t="s">
        <v>280</v>
      </c>
    </row>
    <row r="5121" spans="1:11" x14ac:dyDescent="0.2">
      <c r="A5121" s="2" t="s">
        <v>1187</v>
      </c>
      <c r="B5121" s="2" t="s">
        <v>259</v>
      </c>
      <c r="D5121" s="2" t="s">
        <v>203</v>
      </c>
      <c r="H5121" s="2" t="s">
        <v>2072</v>
      </c>
      <c r="J5121" s="8">
        <v>40999</v>
      </c>
    </row>
    <row r="5122" spans="1:11" x14ac:dyDescent="0.2">
      <c r="A5122" s="2" t="s">
        <v>394</v>
      </c>
      <c r="B5122" s="2" t="s">
        <v>119</v>
      </c>
      <c r="D5122" s="2" t="s">
        <v>203</v>
      </c>
      <c r="H5122" s="2" t="s">
        <v>2219</v>
      </c>
      <c r="J5122" s="8">
        <v>5000</v>
      </c>
    </row>
    <row r="5123" spans="1:11" x14ac:dyDescent="0.2">
      <c r="A5123" s="2" t="s">
        <v>1188</v>
      </c>
      <c r="B5123" s="2" t="s">
        <v>970</v>
      </c>
      <c r="D5123" s="2" t="s">
        <v>203</v>
      </c>
      <c r="H5123" s="2" t="s">
        <v>2047</v>
      </c>
      <c r="J5123" s="8">
        <v>27000</v>
      </c>
    </row>
    <row r="5124" spans="1:11" x14ac:dyDescent="0.2">
      <c r="A5124" s="2" t="s">
        <v>37</v>
      </c>
      <c r="B5124" s="2" t="s">
        <v>38</v>
      </c>
      <c r="E5124" s="2" t="s">
        <v>376</v>
      </c>
      <c r="F5124" s="7">
        <v>16</v>
      </c>
      <c r="H5124" s="2" t="s">
        <v>2032</v>
      </c>
      <c r="J5124" s="8">
        <v>200000</v>
      </c>
    </row>
    <row r="5125" spans="1:11" x14ac:dyDescent="0.2">
      <c r="A5125" s="2" t="s">
        <v>37</v>
      </c>
      <c r="B5125" s="2" t="s">
        <v>38</v>
      </c>
      <c r="E5125" s="2" t="s">
        <v>376</v>
      </c>
      <c r="F5125" s="7">
        <v>7</v>
      </c>
      <c r="H5125" s="2" t="s">
        <v>2033</v>
      </c>
      <c r="J5125" s="8">
        <v>150000</v>
      </c>
    </row>
    <row r="5126" spans="1:11" x14ac:dyDescent="0.2">
      <c r="A5126" s="2" t="s">
        <v>37</v>
      </c>
      <c r="B5126" s="2" t="s">
        <v>38</v>
      </c>
      <c r="E5126" s="2" t="s">
        <v>376</v>
      </c>
      <c r="F5126" s="7">
        <v>423</v>
      </c>
      <c r="H5126" s="2" t="s">
        <v>2034</v>
      </c>
      <c r="J5126" s="8">
        <v>30001</v>
      </c>
    </row>
    <row r="5127" spans="1:11" x14ac:dyDescent="0.2">
      <c r="A5127" s="2" t="s">
        <v>35</v>
      </c>
      <c r="B5127" s="2" t="s">
        <v>36</v>
      </c>
      <c r="E5127" s="2" t="s">
        <v>310</v>
      </c>
      <c r="F5127" s="7">
        <v>79</v>
      </c>
      <c r="H5127" s="2" t="s">
        <v>2026</v>
      </c>
      <c r="J5127" s="8">
        <v>497134</v>
      </c>
    </row>
    <row r="5128" spans="1:11" x14ac:dyDescent="0.2">
      <c r="A5128" s="2" t="s">
        <v>394</v>
      </c>
      <c r="B5128" s="2" t="s">
        <v>119</v>
      </c>
      <c r="D5128" s="2" t="s">
        <v>203</v>
      </c>
      <c r="H5128" s="2" t="s">
        <v>2219</v>
      </c>
      <c r="J5128" s="8">
        <v>5580</v>
      </c>
    </row>
    <row r="5129" spans="1:11" x14ac:dyDescent="0.2">
      <c r="A5129" s="2" t="s">
        <v>15</v>
      </c>
      <c r="B5129" s="2" t="s">
        <v>16</v>
      </c>
      <c r="E5129" s="2" t="s">
        <v>320</v>
      </c>
      <c r="F5129" s="7">
        <v>1802</v>
      </c>
      <c r="H5129" s="2" t="s">
        <v>1991</v>
      </c>
      <c r="K5129" s="8">
        <v>955714</v>
      </c>
    </row>
    <row r="5130" spans="1:11" x14ac:dyDescent="0.2">
      <c r="A5130" s="5" t="s">
        <v>494</v>
      </c>
      <c r="J5130" s="8">
        <v>955714</v>
      </c>
      <c r="K5130" s="8">
        <v>955714</v>
      </c>
    </row>
    <row r="5133" spans="1:11" x14ac:dyDescent="0.2">
      <c r="A5133" s="5" t="s">
        <v>495</v>
      </c>
      <c r="D5133" s="4" t="s">
        <v>275</v>
      </c>
      <c r="E5133" s="5" t="s">
        <v>521</v>
      </c>
    </row>
    <row r="5134" spans="1:11" x14ac:dyDescent="0.2">
      <c r="A5134" s="1" t="s">
        <v>107</v>
      </c>
      <c r="B5134" s="1" t="s">
        <v>108</v>
      </c>
      <c r="D5134" s="278" t="s">
        <v>277</v>
      </c>
      <c r="E5134" s="1" t="s">
        <v>84</v>
      </c>
      <c r="F5134" s="268" t="s">
        <v>278</v>
      </c>
      <c r="G5134" s="1" t="s">
        <v>201</v>
      </c>
      <c r="H5134" s="1" t="s">
        <v>267</v>
      </c>
      <c r="J5134" s="268" t="s">
        <v>279</v>
      </c>
      <c r="K5134" s="268" t="s">
        <v>280</v>
      </c>
    </row>
    <row r="5137" spans="1:11" x14ac:dyDescent="0.2">
      <c r="A5137" s="2" t="s">
        <v>35</v>
      </c>
      <c r="B5137" s="2" t="s">
        <v>36</v>
      </c>
      <c r="E5137" s="2" t="s">
        <v>310</v>
      </c>
      <c r="F5137" s="7">
        <v>1</v>
      </c>
      <c r="H5137" s="2" t="s">
        <v>2027</v>
      </c>
      <c r="J5137" s="8">
        <v>7304175</v>
      </c>
    </row>
    <row r="5138" spans="1:11" x14ac:dyDescent="0.2">
      <c r="A5138" s="2" t="s">
        <v>284</v>
      </c>
      <c r="B5138" s="2" t="s">
        <v>117</v>
      </c>
      <c r="E5138" s="2" t="s">
        <v>320</v>
      </c>
      <c r="F5138" s="7">
        <v>1</v>
      </c>
      <c r="H5138" s="2" t="s">
        <v>1496</v>
      </c>
      <c r="K5138" s="8">
        <v>5000000</v>
      </c>
    </row>
    <row r="5139" spans="1:11" x14ac:dyDescent="0.2">
      <c r="A5139" s="2" t="s">
        <v>284</v>
      </c>
      <c r="B5139" s="2" t="s">
        <v>117</v>
      </c>
      <c r="E5139" s="2" t="s">
        <v>320</v>
      </c>
      <c r="F5139" s="7">
        <v>1</v>
      </c>
      <c r="H5139" s="2" t="s">
        <v>1496</v>
      </c>
      <c r="K5139" s="8">
        <v>2304175</v>
      </c>
    </row>
    <row r="5140" spans="1:11" x14ac:dyDescent="0.2">
      <c r="A5140" s="5" t="s">
        <v>496</v>
      </c>
      <c r="J5140" s="8">
        <v>7304175</v>
      </c>
      <c r="K5140" s="8">
        <v>7304175</v>
      </c>
    </row>
    <row r="5143" spans="1:11" x14ac:dyDescent="0.2">
      <c r="A5143" s="5" t="s">
        <v>497</v>
      </c>
      <c r="D5143" s="4" t="s">
        <v>275</v>
      </c>
      <c r="E5143" s="5" t="s">
        <v>521</v>
      </c>
    </row>
    <row r="5144" spans="1:11" x14ac:dyDescent="0.2">
      <c r="A5144" s="1" t="s">
        <v>107</v>
      </c>
      <c r="B5144" s="1" t="s">
        <v>108</v>
      </c>
      <c r="D5144" s="278" t="s">
        <v>277</v>
      </c>
      <c r="E5144" s="1" t="s">
        <v>84</v>
      </c>
      <c r="F5144" s="268" t="s">
        <v>278</v>
      </c>
      <c r="G5144" s="1" t="s">
        <v>201</v>
      </c>
      <c r="H5144" s="1" t="s">
        <v>267</v>
      </c>
      <c r="J5144" s="268" t="s">
        <v>279</v>
      </c>
      <c r="K5144" s="268" t="s">
        <v>280</v>
      </c>
    </row>
    <row r="5147" spans="1:11" x14ac:dyDescent="0.2">
      <c r="A5147" s="2" t="s">
        <v>281</v>
      </c>
      <c r="B5147" s="2" t="s">
        <v>137</v>
      </c>
      <c r="F5147" s="7">
        <v>1994</v>
      </c>
      <c r="H5147" s="2" t="s">
        <v>1976</v>
      </c>
      <c r="J5147" s="8">
        <v>553800</v>
      </c>
    </row>
    <row r="5148" spans="1:11" x14ac:dyDescent="0.2">
      <c r="A5148" s="2" t="s">
        <v>284</v>
      </c>
      <c r="B5148" s="2" t="s">
        <v>117</v>
      </c>
      <c r="E5148" s="2" t="s">
        <v>320</v>
      </c>
      <c r="F5148" s="7">
        <v>1</v>
      </c>
      <c r="H5148" s="2" t="s">
        <v>1890</v>
      </c>
      <c r="K5148" s="8">
        <v>553800</v>
      </c>
    </row>
    <row r="5149" spans="1:11" x14ac:dyDescent="0.2">
      <c r="A5149" s="5" t="s">
        <v>498</v>
      </c>
      <c r="J5149" s="8">
        <v>553800</v>
      </c>
      <c r="K5149" s="8">
        <v>553800</v>
      </c>
    </row>
    <row r="5152" spans="1:11" x14ac:dyDescent="0.2">
      <c r="A5152" s="5" t="s">
        <v>499</v>
      </c>
      <c r="D5152" s="4" t="s">
        <v>308</v>
      </c>
      <c r="E5152" s="5" t="s">
        <v>521</v>
      </c>
    </row>
    <row r="5153" spans="1:11" x14ac:dyDescent="0.2">
      <c r="A5153" s="1" t="s">
        <v>107</v>
      </c>
      <c r="B5153" s="1" t="s">
        <v>108</v>
      </c>
      <c r="D5153" s="278" t="s">
        <v>277</v>
      </c>
      <c r="E5153" s="1" t="s">
        <v>84</v>
      </c>
      <c r="F5153" s="268" t="s">
        <v>278</v>
      </c>
      <c r="G5153" s="1" t="s">
        <v>201</v>
      </c>
      <c r="H5153" s="1" t="s">
        <v>267</v>
      </c>
      <c r="J5153" s="268" t="s">
        <v>279</v>
      </c>
      <c r="K5153" s="268" t="s">
        <v>280</v>
      </c>
    </row>
    <row r="5156" spans="1:11" x14ac:dyDescent="0.2">
      <c r="A5156" s="2" t="s">
        <v>35</v>
      </c>
      <c r="B5156" s="2" t="s">
        <v>36</v>
      </c>
      <c r="E5156" s="2" t="s">
        <v>310</v>
      </c>
      <c r="F5156" s="7">
        <v>1574341</v>
      </c>
      <c r="H5156" s="2" t="s">
        <v>1977</v>
      </c>
      <c r="J5156" s="8">
        <v>51290</v>
      </c>
    </row>
    <row r="5157" spans="1:11" x14ac:dyDescent="0.2">
      <c r="A5157" s="2" t="s">
        <v>281</v>
      </c>
      <c r="B5157" s="2" t="s">
        <v>137</v>
      </c>
      <c r="F5157" s="7">
        <v>2101</v>
      </c>
      <c r="H5157" s="2" t="s">
        <v>1977</v>
      </c>
      <c r="K5157" s="8">
        <v>51290</v>
      </c>
    </row>
    <row r="5158" spans="1:11" x14ac:dyDescent="0.2">
      <c r="A5158" s="5" t="s">
        <v>500</v>
      </c>
      <c r="J5158" s="8">
        <v>51290</v>
      </c>
      <c r="K5158" s="8">
        <v>51290</v>
      </c>
    </row>
    <row r="5161" spans="1:11" x14ac:dyDescent="0.2">
      <c r="A5161" s="5" t="s">
        <v>501</v>
      </c>
      <c r="D5161" s="4" t="s">
        <v>308</v>
      </c>
      <c r="E5161" s="5" t="s">
        <v>521</v>
      </c>
    </row>
    <row r="5162" spans="1:11" x14ac:dyDescent="0.2">
      <c r="A5162" s="1" t="s">
        <v>107</v>
      </c>
      <c r="B5162" s="1" t="s">
        <v>108</v>
      </c>
      <c r="D5162" s="278" t="s">
        <v>277</v>
      </c>
      <c r="E5162" s="1" t="s">
        <v>84</v>
      </c>
      <c r="F5162" s="268" t="s">
        <v>278</v>
      </c>
      <c r="G5162" s="1" t="s">
        <v>201</v>
      </c>
      <c r="H5162" s="1" t="s">
        <v>267</v>
      </c>
      <c r="J5162" s="268" t="s">
        <v>279</v>
      </c>
      <c r="K5162" s="268" t="s">
        <v>280</v>
      </c>
    </row>
    <row r="5165" spans="1:11" x14ac:dyDescent="0.2">
      <c r="A5165" s="2" t="s">
        <v>35</v>
      </c>
      <c r="B5165" s="2" t="s">
        <v>36</v>
      </c>
      <c r="E5165" s="2" t="s">
        <v>310</v>
      </c>
      <c r="F5165" s="7">
        <v>1568862</v>
      </c>
      <c r="H5165" s="2" t="s">
        <v>1978</v>
      </c>
      <c r="J5165" s="8">
        <v>45860</v>
      </c>
    </row>
    <row r="5166" spans="1:11" x14ac:dyDescent="0.2">
      <c r="A5166" s="2" t="s">
        <v>281</v>
      </c>
      <c r="B5166" s="2" t="s">
        <v>137</v>
      </c>
      <c r="F5166" s="7">
        <v>2102</v>
      </c>
      <c r="H5166" s="2" t="s">
        <v>1978</v>
      </c>
      <c r="K5166" s="8">
        <v>45860</v>
      </c>
    </row>
    <row r="5167" spans="1:11" x14ac:dyDescent="0.2">
      <c r="A5167" s="5" t="s">
        <v>502</v>
      </c>
      <c r="J5167" s="8">
        <v>45860</v>
      </c>
      <c r="K5167" s="8">
        <v>45860</v>
      </c>
    </row>
    <row r="5170" spans="1:11" x14ac:dyDescent="0.2">
      <c r="A5170" s="5" t="s">
        <v>503</v>
      </c>
      <c r="D5170" s="4" t="s">
        <v>308</v>
      </c>
      <c r="E5170" s="5" t="s">
        <v>521</v>
      </c>
    </row>
    <row r="5171" spans="1:11" x14ac:dyDescent="0.2">
      <c r="A5171" s="1" t="s">
        <v>107</v>
      </c>
      <c r="B5171" s="1" t="s">
        <v>108</v>
      </c>
      <c r="D5171" s="278" t="s">
        <v>277</v>
      </c>
      <c r="E5171" s="1" t="s">
        <v>84</v>
      </c>
      <c r="F5171" s="268" t="s">
        <v>278</v>
      </c>
      <c r="G5171" s="1" t="s">
        <v>201</v>
      </c>
      <c r="H5171" s="1" t="s">
        <v>267</v>
      </c>
      <c r="J5171" s="268" t="s">
        <v>279</v>
      </c>
      <c r="K5171" s="268" t="s">
        <v>280</v>
      </c>
    </row>
    <row r="5174" spans="1:11" x14ac:dyDescent="0.2">
      <c r="A5174" s="2" t="s">
        <v>43</v>
      </c>
      <c r="B5174" s="2" t="s">
        <v>44</v>
      </c>
      <c r="H5174" s="2" t="s">
        <v>1979</v>
      </c>
      <c r="J5174" s="8">
        <v>354310</v>
      </c>
    </row>
    <row r="5175" spans="1:11" x14ac:dyDescent="0.2">
      <c r="A5175" s="2" t="s">
        <v>49</v>
      </c>
      <c r="B5175" s="2" t="s">
        <v>50</v>
      </c>
      <c r="H5175" s="2" t="s">
        <v>1979</v>
      </c>
      <c r="J5175" s="8">
        <v>387852</v>
      </c>
    </row>
    <row r="5176" spans="1:11" x14ac:dyDescent="0.2">
      <c r="A5176" s="2" t="s">
        <v>45</v>
      </c>
      <c r="B5176" s="2" t="s">
        <v>46</v>
      </c>
      <c r="H5176" s="2" t="s">
        <v>1979</v>
      </c>
      <c r="J5176" s="8">
        <v>135914</v>
      </c>
    </row>
    <row r="5177" spans="1:11" x14ac:dyDescent="0.2">
      <c r="A5177" s="2" t="s">
        <v>47</v>
      </c>
      <c r="B5177" s="2" t="s">
        <v>48</v>
      </c>
      <c r="H5177" s="2" t="s">
        <v>1979</v>
      </c>
      <c r="J5177" s="8">
        <v>36362</v>
      </c>
    </row>
    <row r="5178" spans="1:11" x14ac:dyDescent="0.2">
      <c r="A5178" s="2" t="s">
        <v>41</v>
      </c>
      <c r="B5178" s="2" t="s">
        <v>42</v>
      </c>
      <c r="H5178" s="2" t="s">
        <v>1979</v>
      </c>
      <c r="J5178" s="8">
        <v>1587608</v>
      </c>
    </row>
    <row r="5179" spans="1:11" x14ac:dyDescent="0.2">
      <c r="A5179" s="2" t="s">
        <v>281</v>
      </c>
      <c r="B5179" s="2" t="s">
        <v>137</v>
      </c>
      <c r="F5179" s="7">
        <v>2103</v>
      </c>
      <c r="H5179" s="2" t="s">
        <v>1979</v>
      </c>
      <c r="K5179" s="8">
        <v>2502046</v>
      </c>
    </row>
    <row r="5180" spans="1:11" x14ac:dyDescent="0.2">
      <c r="A5180" s="5" t="s">
        <v>504</v>
      </c>
      <c r="J5180" s="8">
        <v>2502046</v>
      </c>
      <c r="K5180" s="8">
        <v>2502046</v>
      </c>
    </row>
    <row r="5183" spans="1:11" x14ac:dyDescent="0.2">
      <c r="A5183" s="5" t="s">
        <v>505</v>
      </c>
      <c r="D5183" s="4" t="s">
        <v>294</v>
      </c>
      <c r="E5183" s="5" t="s">
        <v>521</v>
      </c>
    </row>
    <row r="5184" spans="1:11" x14ac:dyDescent="0.2">
      <c r="A5184" s="1" t="s">
        <v>107</v>
      </c>
      <c r="B5184" s="1" t="s">
        <v>108</v>
      </c>
      <c r="D5184" s="278" t="s">
        <v>277</v>
      </c>
      <c r="E5184" s="1" t="s">
        <v>84</v>
      </c>
      <c r="F5184" s="268" t="s">
        <v>278</v>
      </c>
      <c r="G5184" s="1" t="s">
        <v>201</v>
      </c>
      <c r="H5184" s="1" t="s">
        <v>267</v>
      </c>
      <c r="J5184" s="268" t="s">
        <v>279</v>
      </c>
      <c r="K5184" s="268" t="s">
        <v>280</v>
      </c>
    </row>
    <row r="5187" spans="1:11" x14ac:dyDescent="0.2">
      <c r="A5187" s="2" t="s">
        <v>35</v>
      </c>
      <c r="B5187" s="2" t="s">
        <v>36</v>
      </c>
      <c r="E5187" s="2" t="s">
        <v>310</v>
      </c>
      <c r="F5187" s="7">
        <v>1772</v>
      </c>
      <c r="H5187" s="2" t="s">
        <v>1980</v>
      </c>
      <c r="J5187" s="8">
        <v>2217197</v>
      </c>
    </row>
    <row r="5188" spans="1:11" x14ac:dyDescent="0.2">
      <c r="A5188" s="2" t="s">
        <v>281</v>
      </c>
      <c r="B5188" s="2" t="s">
        <v>137</v>
      </c>
      <c r="F5188" s="7">
        <v>2104</v>
      </c>
      <c r="H5188" s="2" t="s">
        <v>1980</v>
      </c>
      <c r="K5188" s="8">
        <v>2217197</v>
      </c>
    </row>
    <row r="5189" spans="1:11" x14ac:dyDescent="0.2">
      <c r="A5189" s="5" t="s">
        <v>506</v>
      </c>
      <c r="J5189" s="8">
        <v>2217197</v>
      </c>
      <c r="K5189" s="8">
        <v>2217197</v>
      </c>
    </row>
    <row r="5192" spans="1:11" x14ac:dyDescent="0.2">
      <c r="A5192" s="5" t="s">
        <v>507</v>
      </c>
      <c r="D5192" s="4" t="s">
        <v>308</v>
      </c>
      <c r="E5192" s="5" t="s">
        <v>521</v>
      </c>
    </row>
    <row r="5193" spans="1:11" x14ac:dyDescent="0.2">
      <c r="A5193" s="1" t="s">
        <v>107</v>
      </c>
      <c r="B5193" s="1" t="s">
        <v>108</v>
      </c>
      <c r="D5193" s="278" t="s">
        <v>277</v>
      </c>
      <c r="E5193" s="1" t="s">
        <v>84</v>
      </c>
      <c r="F5193" s="268" t="s">
        <v>278</v>
      </c>
      <c r="G5193" s="1" t="s">
        <v>201</v>
      </c>
      <c r="H5193" s="1" t="s">
        <v>267</v>
      </c>
      <c r="J5193" s="268" t="s">
        <v>279</v>
      </c>
      <c r="K5193" s="268" t="s">
        <v>280</v>
      </c>
    </row>
    <row r="5196" spans="1:11" x14ac:dyDescent="0.2">
      <c r="A5196" s="2" t="s">
        <v>53</v>
      </c>
      <c r="B5196" s="2" t="s">
        <v>54</v>
      </c>
      <c r="H5196" s="2" t="s">
        <v>1981</v>
      </c>
      <c r="J5196" s="8">
        <v>789998</v>
      </c>
    </row>
    <row r="5197" spans="1:11" x14ac:dyDescent="0.2">
      <c r="A5197" s="2" t="s">
        <v>55</v>
      </c>
      <c r="B5197" s="2" t="s">
        <v>56</v>
      </c>
      <c r="H5197" s="2" t="s">
        <v>1981</v>
      </c>
      <c r="J5197" s="8">
        <v>60651</v>
      </c>
    </row>
    <row r="5198" spans="1:11" x14ac:dyDescent="0.2">
      <c r="A5198" s="2" t="s">
        <v>281</v>
      </c>
      <c r="B5198" s="2" t="s">
        <v>137</v>
      </c>
      <c r="F5198" s="7">
        <v>2105</v>
      </c>
      <c r="H5198" s="2" t="s">
        <v>1981</v>
      </c>
      <c r="K5198" s="8">
        <v>850649</v>
      </c>
    </row>
    <row r="5199" spans="1:11" x14ac:dyDescent="0.2">
      <c r="A5199" s="5" t="s">
        <v>508</v>
      </c>
      <c r="J5199" s="8">
        <v>850649</v>
      </c>
      <c r="K5199" s="8">
        <v>850649</v>
      </c>
    </row>
    <row r="5202" spans="1:11" x14ac:dyDescent="0.2">
      <c r="A5202" s="5" t="s">
        <v>509</v>
      </c>
      <c r="D5202" s="4" t="s">
        <v>294</v>
      </c>
      <c r="E5202" s="5" t="s">
        <v>521</v>
      </c>
    </row>
    <row r="5203" spans="1:11" x14ac:dyDescent="0.2">
      <c r="A5203" s="1" t="s">
        <v>107</v>
      </c>
      <c r="B5203" s="1" t="s">
        <v>108</v>
      </c>
      <c r="D5203" s="278" t="s">
        <v>277</v>
      </c>
      <c r="E5203" s="1" t="s">
        <v>84</v>
      </c>
      <c r="F5203" s="268" t="s">
        <v>278</v>
      </c>
      <c r="G5203" s="1" t="s">
        <v>201</v>
      </c>
      <c r="H5203" s="1" t="s">
        <v>267</v>
      </c>
      <c r="J5203" s="268" t="s">
        <v>279</v>
      </c>
      <c r="K5203" s="268" t="s">
        <v>280</v>
      </c>
    </row>
    <row r="5206" spans="1:11" x14ac:dyDescent="0.2">
      <c r="A5206" s="2" t="s">
        <v>9</v>
      </c>
      <c r="B5206" s="2" t="s">
        <v>10</v>
      </c>
      <c r="H5206" s="2" t="s">
        <v>1814</v>
      </c>
      <c r="J5206" s="8">
        <v>9533630</v>
      </c>
    </row>
    <row r="5207" spans="1:11" x14ac:dyDescent="0.2">
      <c r="A5207" s="2" t="s">
        <v>281</v>
      </c>
      <c r="B5207" s="2" t="s">
        <v>137</v>
      </c>
      <c r="F5207" s="7">
        <v>2106</v>
      </c>
      <c r="H5207" s="2" t="s">
        <v>1814</v>
      </c>
      <c r="K5207" s="8">
        <v>9533630</v>
      </c>
    </row>
    <row r="5208" spans="1:11" x14ac:dyDescent="0.2">
      <c r="A5208" s="5" t="s">
        <v>510</v>
      </c>
      <c r="J5208" s="8">
        <v>9533630</v>
      </c>
      <c r="K5208" s="8">
        <v>9533630</v>
      </c>
    </row>
    <row r="5211" spans="1:11" x14ac:dyDescent="0.2">
      <c r="A5211" s="5" t="s">
        <v>511</v>
      </c>
      <c r="D5211" s="4" t="s">
        <v>294</v>
      </c>
      <c r="E5211" s="5" t="s">
        <v>521</v>
      </c>
    </row>
    <row r="5212" spans="1:11" x14ac:dyDescent="0.2">
      <c r="A5212" s="1" t="s">
        <v>107</v>
      </c>
      <c r="B5212" s="1" t="s">
        <v>108</v>
      </c>
      <c r="D5212" s="278" t="s">
        <v>277</v>
      </c>
      <c r="E5212" s="1" t="s">
        <v>84</v>
      </c>
      <c r="F5212" s="268" t="s">
        <v>278</v>
      </c>
      <c r="G5212" s="1" t="s">
        <v>201</v>
      </c>
      <c r="H5212" s="1" t="s">
        <v>267</v>
      </c>
      <c r="J5212" s="268" t="s">
        <v>279</v>
      </c>
      <c r="K5212" s="268" t="s">
        <v>280</v>
      </c>
    </row>
    <row r="5215" spans="1:11" x14ac:dyDescent="0.2">
      <c r="A5215" s="2" t="s">
        <v>9</v>
      </c>
      <c r="B5215" s="2" t="s">
        <v>10</v>
      </c>
      <c r="H5215" s="2" t="s">
        <v>1815</v>
      </c>
      <c r="J5215" s="8">
        <v>6530000</v>
      </c>
    </row>
    <row r="5216" spans="1:11" x14ac:dyDescent="0.2">
      <c r="A5216" s="2" t="s">
        <v>281</v>
      </c>
      <c r="B5216" s="2" t="s">
        <v>137</v>
      </c>
      <c r="F5216" s="7">
        <v>2107</v>
      </c>
      <c r="H5216" s="2" t="s">
        <v>1815</v>
      </c>
      <c r="K5216" s="8">
        <v>6530000</v>
      </c>
    </row>
    <row r="5217" spans="1:11" x14ac:dyDescent="0.2">
      <c r="A5217" s="5" t="s">
        <v>512</v>
      </c>
      <c r="J5217" s="8">
        <v>6530000</v>
      </c>
      <c r="K5217" s="8">
        <v>6530000</v>
      </c>
    </row>
    <row r="5220" spans="1:11" x14ac:dyDescent="0.2">
      <c r="A5220" s="5" t="s">
        <v>513</v>
      </c>
      <c r="D5220" s="4" t="s">
        <v>308</v>
      </c>
      <c r="E5220" s="5" t="s">
        <v>521</v>
      </c>
    </row>
    <row r="5221" spans="1:11" x14ac:dyDescent="0.2">
      <c r="A5221" s="1" t="s">
        <v>107</v>
      </c>
      <c r="B5221" s="1" t="s">
        <v>108</v>
      </c>
      <c r="D5221" s="278" t="s">
        <v>277</v>
      </c>
      <c r="E5221" s="1" t="s">
        <v>84</v>
      </c>
      <c r="F5221" s="268" t="s">
        <v>278</v>
      </c>
      <c r="G5221" s="1" t="s">
        <v>201</v>
      </c>
      <c r="H5221" s="1" t="s">
        <v>267</v>
      </c>
      <c r="J5221" s="268" t="s">
        <v>279</v>
      </c>
      <c r="K5221" s="268" t="s">
        <v>280</v>
      </c>
    </row>
    <row r="5224" spans="1:11" x14ac:dyDescent="0.2">
      <c r="A5224" s="2" t="s">
        <v>288</v>
      </c>
      <c r="B5224" s="2" t="s">
        <v>139</v>
      </c>
      <c r="E5224" s="2" t="s">
        <v>320</v>
      </c>
      <c r="F5224" s="7">
        <v>30042018</v>
      </c>
      <c r="H5224" s="2" t="s">
        <v>1982</v>
      </c>
      <c r="J5224" s="8">
        <v>58750</v>
      </c>
    </row>
    <row r="5225" spans="1:11" x14ac:dyDescent="0.2">
      <c r="A5225" s="2" t="s">
        <v>281</v>
      </c>
      <c r="B5225" s="2" t="s">
        <v>137</v>
      </c>
      <c r="F5225" s="7">
        <v>2109</v>
      </c>
      <c r="H5225" s="2" t="s">
        <v>1982</v>
      </c>
      <c r="K5225" s="8">
        <v>58750</v>
      </c>
    </row>
    <row r="5226" spans="1:11" x14ac:dyDescent="0.2">
      <c r="A5226" s="5" t="s">
        <v>514</v>
      </c>
      <c r="J5226" s="8">
        <v>58750</v>
      </c>
      <c r="K5226" s="8">
        <v>58750</v>
      </c>
    </row>
    <row r="5229" spans="1:11" x14ac:dyDescent="0.2">
      <c r="A5229" s="5" t="s">
        <v>515</v>
      </c>
      <c r="D5229" s="4" t="s">
        <v>308</v>
      </c>
      <c r="E5229" s="5" t="s">
        <v>521</v>
      </c>
    </row>
    <row r="5230" spans="1:11" x14ac:dyDescent="0.2">
      <c r="A5230" s="1" t="s">
        <v>107</v>
      </c>
      <c r="B5230" s="1" t="s">
        <v>108</v>
      </c>
      <c r="D5230" s="278" t="s">
        <v>277</v>
      </c>
      <c r="E5230" s="1" t="s">
        <v>84</v>
      </c>
      <c r="F5230" s="268" t="s">
        <v>278</v>
      </c>
      <c r="G5230" s="1" t="s">
        <v>201</v>
      </c>
      <c r="H5230" s="1" t="s">
        <v>267</v>
      </c>
      <c r="J5230" s="268" t="s">
        <v>279</v>
      </c>
      <c r="K5230" s="268" t="s">
        <v>280</v>
      </c>
    </row>
    <row r="5233" spans="1:11" x14ac:dyDescent="0.2">
      <c r="A5233" s="2" t="s">
        <v>288</v>
      </c>
      <c r="B5233" s="2" t="s">
        <v>139</v>
      </c>
      <c r="E5233" s="2" t="s">
        <v>320</v>
      </c>
      <c r="F5233" s="7">
        <v>31052018</v>
      </c>
      <c r="H5233" s="2" t="s">
        <v>1983</v>
      </c>
      <c r="J5233" s="8">
        <v>58750</v>
      </c>
    </row>
    <row r="5234" spans="1:11" x14ac:dyDescent="0.2">
      <c r="A5234" s="2" t="s">
        <v>281</v>
      </c>
      <c r="B5234" s="2" t="s">
        <v>137</v>
      </c>
      <c r="F5234" s="7">
        <v>2110</v>
      </c>
      <c r="H5234" s="2" t="s">
        <v>1983</v>
      </c>
      <c r="K5234" s="8">
        <v>58750</v>
      </c>
    </row>
    <row r="5235" spans="1:11" x14ac:dyDescent="0.2">
      <c r="A5235" s="5" t="s">
        <v>516</v>
      </c>
      <c r="J5235" s="8">
        <v>58750</v>
      </c>
      <c r="K5235" s="8">
        <v>58750</v>
      </c>
    </row>
    <row r="5238" spans="1:11" x14ac:dyDescent="0.2">
      <c r="A5238" s="5" t="s">
        <v>517</v>
      </c>
      <c r="D5238" s="4" t="s">
        <v>275</v>
      </c>
      <c r="E5238" s="5" t="s">
        <v>521</v>
      </c>
    </row>
    <row r="5239" spans="1:11" x14ac:dyDescent="0.2">
      <c r="A5239" s="1" t="s">
        <v>107</v>
      </c>
      <c r="B5239" s="1" t="s">
        <v>108</v>
      </c>
      <c r="D5239" s="278" t="s">
        <v>277</v>
      </c>
      <c r="E5239" s="1" t="s">
        <v>84</v>
      </c>
      <c r="F5239" s="268" t="s">
        <v>278</v>
      </c>
      <c r="G5239" s="1" t="s">
        <v>201</v>
      </c>
      <c r="H5239" s="1" t="s">
        <v>267</v>
      </c>
      <c r="J5239" s="268" t="s">
        <v>279</v>
      </c>
      <c r="K5239" s="268" t="s">
        <v>280</v>
      </c>
    </row>
    <row r="5242" spans="1:11" x14ac:dyDescent="0.2">
      <c r="A5242" s="2" t="s">
        <v>1176</v>
      </c>
      <c r="B5242" s="2" t="s">
        <v>180</v>
      </c>
      <c r="D5242" s="2" t="s">
        <v>203</v>
      </c>
      <c r="H5242" s="2" t="s">
        <v>2184</v>
      </c>
      <c r="J5242" s="8">
        <v>546331</v>
      </c>
    </row>
    <row r="5243" spans="1:11" x14ac:dyDescent="0.2">
      <c r="A5243" s="2" t="s">
        <v>402</v>
      </c>
      <c r="B5243" s="2" t="s">
        <v>69</v>
      </c>
      <c r="D5243" s="2" t="s">
        <v>203</v>
      </c>
      <c r="H5243" s="2" t="s">
        <v>2137</v>
      </c>
      <c r="J5243" s="8">
        <v>90285</v>
      </c>
    </row>
    <row r="5244" spans="1:11" x14ac:dyDescent="0.2">
      <c r="A5244" s="2" t="s">
        <v>402</v>
      </c>
      <c r="B5244" s="2" t="s">
        <v>69</v>
      </c>
      <c r="D5244" s="2" t="s">
        <v>203</v>
      </c>
      <c r="H5244" s="2" t="s">
        <v>2138</v>
      </c>
      <c r="J5244" s="8">
        <v>647314</v>
      </c>
    </row>
    <row r="5245" spans="1:11" x14ac:dyDescent="0.2">
      <c r="A5245" s="2" t="s">
        <v>522</v>
      </c>
      <c r="B5245" s="2" t="s">
        <v>70</v>
      </c>
      <c r="D5245" s="2" t="s">
        <v>203</v>
      </c>
      <c r="H5245" s="2" t="s">
        <v>2153</v>
      </c>
      <c r="J5245" s="8">
        <v>266742</v>
      </c>
    </row>
    <row r="5246" spans="1:11" x14ac:dyDescent="0.2">
      <c r="A5246" s="2" t="s">
        <v>522</v>
      </c>
      <c r="B5246" s="2" t="s">
        <v>70</v>
      </c>
      <c r="D5246" s="2" t="s">
        <v>203</v>
      </c>
      <c r="H5246" s="2" t="s">
        <v>2154</v>
      </c>
      <c r="J5246" s="8">
        <v>99213</v>
      </c>
    </row>
    <row r="5247" spans="1:11" x14ac:dyDescent="0.2">
      <c r="A5247" s="2" t="s">
        <v>522</v>
      </c>
      <c r="B5247" s="2" t="s">
        <v>70</v>
      </c>
      <c r="D5247" s="2" t="s">
        <v>203</v>
      </c>
      <c r="H5247" s="2" t="s">
        <v>2155</v>
      </c>
      <c r="J5247" s="8">
        <v>31675</v>
      </c>
    </row>
    <row r="5248" spans="1:11" x14ac:dyDescent="0.2">
      <c r="A5248" s="2" t="s">
        <v>522</v>
      </c>
      <c r="B5248" s="2" t="s">
        <v>70</v>
      </c>
      <c r="D5248" s="2" t="s">
        <v>203</v>
      </c>
      <c r="H5248" s="2" t="s">
        <v>2156</v>
      </c>
      <c r="J5248" s="8">
        <v>13987</v>
      </c>
    </row>
    <row r="5249" spans="1:10" x14ac:dyDescent="0.2">
      <c r="A5249" s="2" t="s">
        <v>522</v>
      </c>
      <c r="B5249" s="2" t="s">
        <v>70</v>
      </c>
      <c r="D5249" s="2" t="s">
        <v>203</v>
      </c>
      <c r="H5249" s="2" t="s">
        <v>2157</v>
      </c>
      <c r="J5249" s="8">
        <v>13987</v>
      </c>
    </row>
    <row r="5250" spans="1:10" x14ac:dyDescent="0.2">
      <c r="A5250" s="2" t="s">
        <v>522</v>
      </c>
      <c r="B5250" s="2" t="s">
        <v>70</v>
      </c>
      <c r="D5250" s="2" t="s">
        <v>203</v>
      </c>
      <c r="H5250" s="2" t="s">
        <v>2158</v>
      </c>
      <c r="J5250" s="8">
        <v>13987</v>
      </c>
    </row>
    <row r="5251" spans="1:10" x14ac:dyDescent="0.2">
      <c r="A5251" s="2" t="s">
        <v>2259</v>
      </c>
      <c r="B5251" s="2" t="s">
        <v>1746</v>
      </c>
      <c r="D5251" s="2" t="s">
        <v>203</v>
      </c>
      <c r="H5251" s="2" t="s">
        <v>2232</v>
      </c>
      <c r="J5251" s="8">
        <v>2189600</v>
      </c>
    </row>
    <row r="5252" spans="1:10" x14ac:dyDescent="0.2">
      <c r="A5252" s="2" t="s">
        <v>2259</v>
      </c>
      <c r="B5252" s="2" t="s">
        <v>1746</v>
      </c>
      <c r="D5252" s="2" t="s">
        <v>203</v>
      </c>
      <c r="H5252" s="2" t="s">
        <v>2233</v>
      </c>
      <c r="J5252" s="8">
        <v>380800</v>
      </c>
    </row>
    <row r="5253" spans="1:10" x14ac:dyDescent="0.2">
      <c r="A5253" s="2" t="s">
        <v>526</v>
      </c>
      <c r="B5253" s="2" t="s">
        <v>164</v>
      </c>
      <c r="D5253" s="2" t="s">
        <v>203</v>
      </c>
      <c r="H5253" s="2" t="s">
        <v>2066</v>
      </c>
      <c r="J5253" s="8">
        <v>690000</v>
      </c>
    </row>
    <row r="5254" spans="1:10" x14ac:dyDescent="0.2">
      <c r="A5254" s="2" t="s">
        <v>526</v>
      </c>
      <c r="B5254" s="2" t="s">
        <v>164</v>
      </c>
      <c r="D5254" s="2" t="s">
        <v>203</v>
      </c>
      <c r="H5254" s="2" t="s">
        <v>2067</v>
      </c>
      <c r="J5254" s="8">
        <v>181200</v>
      </c>
    </row>
    <row r="5255" spans="1:10" x14ac:dyDescent="0.2">
      <c r="A5255" s="2" t="s">
        <v>1613</v>
      </c>
      <c r="B5255" s="2" t="s">
        <v>1388</v>
      </c>
      <c r="D5255" s="2" t="s">
        <v>203</v>
      </c>
      <c r="H5255" s="2" t="s">
        <v>2089</v>
      </c>
      <c r="J5255" s="8">
        <v>88800</v>
      </c>
    </row>
    <row r="5256" spans="1:10" x14ac:dyDescent="0.2">
      <c r="A5256" s="2" t="s">
        <v>1613</v>
      </c>
      <c r="B5256" s="2" t="s">
        <v>1388</v>
      </c>
      <c r="D5256" s="2" t="s">
        <v>203</v>
      </c>
      <c r="H5256" s="2" t="s">
        <v>2090</v>
      </c>
      <c r="J5256" s="8">
        <v>187116</v>
      </c>
    </row>
    <row r="5257" spans="1:10" x14ac:dyDescent="0.2">
      <c r="A5257" s="2" t="s">
        <v>1613</v>
      </c>
      <c r="B5257" s="2" t="s">
        <v>1388</v>
      </c>
      <c r="D5257" s="2" t="s">
        <v>203</v>
      </c>
      <c r="H5257" s="2" t="s">
        <v>2091</v>
      </c>
      <c r="J5257" s="8">
        <v>1158540</v>
      </c>
    </row>
    <row r="5258" spans="1:10" x14ac:dyDescent="0.2">
      <c r="A5258" s="2" t="s">
        <v>1613</v>
      </c>
      <c r="B5258" s="2" t="s">
        <v>1388</v>
      </c>
      <c r="D5258" s="2" t="s">
        <v>203</v>
      </c>
      <c r="H5258" s="2" t="s">
        <v>2092</v>
      </c>
      <c r="J5258" s="8">
        <v>887978</v>
      </c>
    </row>
    <row r="5259" spans="1:10" x14ac:dyDescent="0.2">
      <c r="A5259" s="2" t="s">
        <v>1613</v>
      </c>
      <c r="B5259" s="2" t="s">
        <v>1388</v>
      </c>
      <c r="D5259" s="2" t="s">
        <v>203</v>
      </c>
      <c r="H5259" s="2" t="s">
        <v>2093</v>
      </c>
      <c r="J5259" s="8">
        <v>127449</v>
      </c>
    </row>
    <row r="5260" spans="1:10" x14ac:dyDescent="0.2">
      <c r="A5260" s="2" t="s">
        <v>526</v>
      </c>
      <c r="B5260" s="2" t="s">
        <v>164</v>
      </c>
      <c r="D5260" s="2" t="s">
        <v>203</v>
      </c>
      <c r="H5260" s="2" t="s">
        <v>2068</v>
      </c>
      <c r="J5260" s="8">
        <v>99800</v>
      </c>
    </row>
    <row r="5261" spans="1:10" x14ac:dyDescent="0.2">
      <c r="A5261" s="2" t="s">
        <v>289</v>
      </c>
      <c r="B5261" s="2" t="s">
        <v>133</v>
      </c>
      <c r="H5261" s="2" t="s">
        <v>2039</v>
      </c>
      <c r="J5261" s="8">
        <v>7800000</v>
      </c>
    </row>
    <row r="5262" spans="1:10" x14ac:dyDescent="0.2">
      <c r="A5262" s="2" t="s">
        <v>527</v>
      </c>
      <c r="B5262" s="2" t="s">
        <v>72</v>
      </c>
      <c r="D5262" s="2" t="s">
        <v>203</v>
      </c>
      <c r="H5262" s="2" t="s">
        <v>2170</v>
      </c>
      <c r="J5262" s="8">
        <v>7304518</v>
      </c>
    </row>
    <row r="5263" spans="1:10" x14ac:dyDescent="0.2">
      <c r="A5263" s="2" t="s">
        <v>2259</v>
      </c>
      <c r="B5263" s="2" t="s">
        <v>1746</v>
      </c>
      <c r="D5263" s="2" t="s">
        <v>203</v>
      </c>
      <c r="H5263" s="2" t="s">
        <v>2234</v>
      </c>
      <c r="J5263" s="8">
        <v>19278</v>
      </c>
    </row>
    <row r="5264" spans="1:10" x14ac:dyDescent="0.2">
      <c r="A5264" s="2" t="s">
        <v>1183</v>
      </c>
      <c r="B5264" s="2" t="s">
        <v>224</v>
      </c>
      <c r="D5264" s="2" t="s">
        <v>203</v>
      </c>
      <c r="H5264" s="2" t="s">
        <v>2201</v>
      </c>
      <c r="J5264" s="8">
        <v>2880000</v>
      </c>
    </row>
    <row r="5265" spans="1:10" x14ac:dyDescent="0.2">
      <c r="A5265" s="2" t="s">
        <v>522</v>
      </c>
      <c r="B5265" s="2" t="s">
        <v>70</v>
      </c>
      <c r="D5265" s="2" t="s">
        <v>203</v>
      </c>
      <c r="H5265" s="2" t="s">
        <v>2159</v>
      </c>
      <c r="J5265" s="8">
        <v>270445</v>
      </c>
    </row>
    <row r="5266" spans="1:10" x14ac:dyDescent="0.2">
      <c r="A5266" s="2" t="s">
        <v>522</v>
      </c>
      <c r="B5266" s="2" t="s">
        <v>70</v>
      </c>
      <c r="D5266" s="2" t="s">
        <v>203</v>
      </c>
      <c r="H5266" s="2" t="s">
        <v>2160</v>
      </c>
      <c r="J5266" s="8">
        <v>280806</v>
      </c>
    </row>
    <row r="5267" spans="1:10" x14ac:dyDescent="0.2">
      <c r="A5267" s="2" t="s">
        <v>522</v>
      </c>
      <c r="B5267" s="2" t="s">
        <v>70</v>
      </c>
      <c r="D5267" s="2" t="s">
        <v>203</v>
      </c>
      <c r="H5267" s="2" t="s">
        <v>2161</v>
      </c>
      <c r="J5267" s="8">
        <v>13987</v>
      </c>
    </row>
    <row r="5268" spans="1:10" x14ac:dyDescent="0.2">
      <c r="A5268" s="2" t="s">
        <v>1183</v>
      </c>
      <c r="B5268" s="2" t="s">
        <v>224</v>
      </c>
      <c r="D5268" s="2" t="s">
        <v>203</v>
      </c>
      <c r="H5268" s="2" t="s">
        <v>2202</v>
      </c>
      <c r="J5268" s="8">
        <v>171360</v>
      </c>
    </row>
    <row r="5269" spans="1:10" x14ac:dyDescent="0.2">
      <c r="A5269" s="2" t="s">
        <v>1183</v>
      </c>
      <c r="B5269" s="2" t="s">
        <v>224</v>
      </c>
      <c r="D5269" s="2" t="s">
        <v>203</v>
      </c>
      <c r="H5269" s="2" t="s">
        <v>2203</v>
      </c>
      <c r="J5269" s="8">
        <v>45525</v>
      </c>
    </row>
    <row r="5270" spans="1:10" x14ac:dyDescent="0.2">
      <c r="A5270" s="2" t="s">
        <v>1183</v>
      </c>
      <c r="B5270" s="2" t="s">
        <v>224</v>
      </c>
      <c r="D5270" s="2" t="s">
        <v>203</v>
      </c>
      <c r="H5270" s="2" t="s">
        <v>2204</v>
      </c>
      <c r="J5270" s="8">
        <v>9991676</v>
      </c>
    </row>
    <row r="5271" spans="1:10" x14ac:dyDescent="0.2">
      <c r="A5271" s="2" t="s">
        <v>394</v>
      </c>
      <c r="B5271" s="2" t="s">
        <v>119</v>
      </c>
      <c r="D5271" s="2" t="s">
        <v>202</v>
      </c>
      <c r="H5271" s="2" t="s">
        <v>2220</v>
      </c>
      <c r="J5271" s="8">
        <v>471200</v>
      </c>
    </row>
    <row r="5272" spans="1:10" x14ac:dyDescent="0.2">
      <c r="A5272" s="2" t="s">
        <v>402</v>
      </c>
      <c r="B5272" s="2" t="s">
        <v>69</v>
      </c>
      <c r="D5272" s="2" t="s">
        <v>203</v>
      </c>
      <c r="H5272" s="2" t="s">
        <v>2139</v>
      </c>
      <c r="J5272" s="8">
        <v>2217197</v>
      </c>
    </row>
    <row r="5273" spans="1:10" x14ac:dyDescent="0.2">
      <c r="A5273" s="2" t="s">
        <v>523</v>
      </c>
      <c r="B5273" s="2" t="s">
        <v>120</v>
      </c>
      <c r="D5273" s="2" t="s">
        <v>202</v>
      </c>
      <c r="H5273" s="2" t="s">
        <v>2248</v>
      </c>
      <c r="J5273" s="8">
        <v>5619</v>
      </c>
    </row>
    <row r="5274" spans="1:10" x14ac:dyDescent="0.2">
      <c r="A5274" s="2" t="s">
        <v>403</v>
      </c>
      <c r="B5274" s="2" t="s">
        <v>75</v>
      </c>
      <c r="D5274" s="2" t="s">
        <v>203</v>
      </c>
      <c r="H5274" s="2" t="s">
        <v>2245</v>
      </c>
      <c r="J5274" s="8">
        <v>497134</v>
      </c>
    </row>
    <row r="5275" spans="1:10" x14ac:dyDescent="0.2">
      <c r="A5275" s="2" t="s">
        <v>522</v>
      </c>
      <c r="B5275" s="2" t="s">
        <v>70</v>
      </c>
      <c r="D5275" s="2" t="s">
        <v>203</v>
      </c>
      <c r="H5275" s="2" t="s">
        <v>2162</v>
      </c>
      <c r="J5275" s="8">
        <v>45860</v>
      </c>
    </row>
    <row r="5276" spans="1:10" x14ac:dyDescent="0.2">
      <c r="A5276" s="2" t="s">
        <v>522</v>
      </c>
      <c r="B5276" s="2" t="s">
        <v>70</v>
      </c>
      <c r="D5276" s="2" t="s">
        <v>203</v>
      </c>
      <c r="H5276" s="2" t="s">
        <v>2163</v>
      </c>
      <c r="J5276" s="8">
        <v>51290</v>
      </c>
    </row>
    <row r="5277" spans="1:10" x14ac:dyDescent="0.2">
      <c r="A5277" s="2" t="s">
        <v>404</v>
      </c>
      <c r="B5277" s="2" t="s">
        <v>71</v>
      </c>
      <c r="D5277" s="2" t="s">
        <v>203</v>
      </c>
      <c r="H5277" s="2" t="s">
        <v>2169</v>
      </c>
      <c r="J5277" s="8">
        <v>11710</v>
      </c>
    </row>
    <row r="5278" spans="1:10" x14ac:dyDescent="0.2">
      <c r="A5278" s="2" t="s">
        <v>525</v>
      </c>
      <c r="B5278" s="2" t="s">
        <v>1780</v>
      </c>
      <c r="D5278" s="2" t="s">
        <v>203</v>
      </c>
      <c r="H5278" s="2" t="s">
        <v>2177</v>
      </c>
      <c r="J5278" s="8">
        <v>1925000</v>
      </c>
    </row>
    <row r="5279" spans="1:10" x14ac:dyDescent="0.2">
      <c r="A5279" s="2" t="s">
        <v>2251</v>
      </c>
      <c r="B5279" s="2" t="s">
        <v>1781</v>
      </c>
      <c r="D5279" s="2" t="s">
        <v>203</v>
      </c>
      <c r="H5279" s="2" t="s">
        <v>2177</v>
      </c>
      <c r="J5279" s="8">
        <v>1925000</v>
      </c>
    </row>
    <row r="5280" spans="1:10" x14ac:dyDescent="0.2">
      <c r="A5280" s="2" t="s">
        <v>2252</v>
      </c>
      <c r="B5280" s="2" t="s">
        <v>1782</v>
      </c>
      <c r="D5280" s="2" t="s">
        <v>203</v>
      </c>
      <c r="H5280" s="2" t="s">
        <v>2177</v>
      </c>
      <c r="J5280" s="8">
        <v>1925000</v>
      </c>
    </row>
    <row r="5281" spans="1:11" x14ac:dyDescent="0.2">
      <c r="A5281" s="2" t="s">
        <v>2253</v>
      </c>
      <c r="B5281" s="2" t="s">
        <v>1783</v>
      </c>
      <c r="D5281" s="2" t="s">
        <v>203</v>
      </c>
      <c r="H5281" s="2" t="s">
        <v>2177</v>
      </c>
      <c r="J5281" s="8">
        <v>1925000</v>
      </c>
    </row>
    <row r="5282" spans="1:11" x14ac:dyDescent="0.2">
      <c r="A5282" s="2" t="s">
        <v>35</v>
      </c>
      <c r="B5282" s="2" t="s">
        <v>36</v>
      </c>
      <c r="H5282" s="2" t="s">
        <v>2028</v>
      </c>
      <c r="K5282" s="8">
        <v>47492409</v>
      </c>
    </row>
    <row r="5283" spans="1:11" x14ac:dyDescent="0.2">
      <c r="A5283" s="5" t="s">
        <v>518</v>
      </c>
      <c r="J5283" s="8">
        <v>47492409</v>
      </c>
      <c r="K5283" s="8">
        <v>47492409</v>
      </c>
    </row>
    <row r="5286" spans="1:11" x14ac:dyDescent="0.2">
      <c r="A5286" s="5" t="s">
        <v>2260</v>
      </c>
      <c r="D5286" s="4" t="s">
        <v>275</v>
      </c>
      <c r="E5286" s="5" t="s">
        <v>521</v>
      </c>
    </row>
    <row r="5287" spans="1:11" x14ac:dyDescent="0.2">
      <c r="A5287" s="1" t="s">
        <v>107</v>
      </c>
      <c r="B5287" s="1" t="s">
        <v>108</v>
      </c>
      <c r="D5287" s="278" t="s">
        <v>277</v>
      </c>
      <c r="E5287" s="1" t="s">
        <v>84</v>
      </c>
      <c r="F5287" s="268" t="s">
        <v>278</v>
      </c>
      <c r="G5287" s="1" t="s">
        <v>201</v>
      </c>
      <c r="H5287" s="1" t="s">
        <v>267</v>
      </c>
      <c r="J5287" s="268" t="s">
        <v>279</v>
      </c>
      <c r="K5287" s="268" t="s">
        <v>280</v>
      </c>
    </row>
    <row r="5290" spans="1:11" x14ac:dyDescent="0.2">
      <c r="A5290" s="2" t="s">
        <v>2259</v>
      </c>
      <c r="B5290" s="2" t="s">
        <v>1746</v>
      </c>
      <c r="D5290" s="2" t="s">
        <v>202</v>
      </c>
      <c r="H5290" s="2" t="s">
        <v>2235</v>
      </c>
      <c r="J5290" s="8">
        <v>111111</v>
      </c>
    </row>
    <row r="5291" spans="1:11" x14ac:dyDescent="0.2">
      <c r="A5291" s="2" t="s">
        <v>529</v>
      </c>
      <c r="B5291" s="2" t="s">
        <v>136</v>
      </c>
      <c r="D5291" s="2" t="s">
        <v>203</v>
      </c>
      <c r="H5291" s="2" t="s">
        <v>2190</v>
      </c>
      <c r="J5291" s="8">
        <v>444444</v>
      </c>
    </row>
    <row r="5292" spans="1:11" x14ac:dyDescent="0.2">
      <c r="A5292" s="2" t="s">
        <v>529</v>
      </c>
      <c r="B5292" s="2" t="s">
        <v>136</v>
      </c>
      <c r="D5292" s="2" t="s">
        <v>203</v>
      </c>
      <c r="H5292" s="2" t="s">
        <v>2191</v>
      </c>
      <c r="J5292" s="8">
        <v>2222222</v>
      </c>
    </row>
    <row r="5293" spans="1:11" x14ac:dyDescent="0.2">
      <c r="A5293" s="2" t="s">
        <v>529</v>
      </c>
      <c r="B5293" s="2" t="s">
        <v>136</v>
      </c>
      <c r="D5293" s="2" t="s">
        <v>203</v>
      </c>
      <c r="H5293" s="2" t="s">
        <v>2192</v>
      </c>
      <c r="J5293" s="8">
        <v>333333</v>
      </c>
    </row>
    <row r="5294" spans="1:11" x14ac:dyDescent="0.2">
      <c r="A5294" s="2" t="s">
        <v>529</v>
      </c>
      <c r="B5294" s="2" t="s">
        <v>136</v>
      </c>
      <c r="D5294" s="2" t="s">
        <v>203</v>
      </c>
      <c r="H5294" s="2" t="s">
        <v>2193</v>
      </c>
      <c r="J5294" s="8">
        <v>250000</v>
      </c>
    </row>
    <row r="5295" spans="1:11" x14ac:dyDescent="0.2">
      <c r="A5295" s="2" t="s">
        <v>529</v>
      </c>
      <c r="B5295" s="2" t="s">
        <v>136</v>
      </c>
      <c r="D5295" s="2" t="s">
        <v>203</v>
      </c>
      <c r="H5295" s="2" t="s">
        <v>2194</v>
      </c>
      <c r="J5295" s="8">
        <v>450000</v>
      </c>
    </row>
    <row r="5296" spans="1:11" x14ac:dyDescent="0.2">
      <c r="A5296" s="2" t="s">
        <v>529</v>
      </c>
      <c r="B5296" s="2" t="s">
        <v>136</v>
      </c>
      <c r="D5296" s="2" t="s">
        <v>203</v>
      </c>
      <c r="H5296" s="2" t="s">
        <v>2195</v>
      </c>
      <c r="J5296" s="8">
        <v>2222222</v>
      </c>
    </row>
    <row r="5297" spans="1:11" x14ac:dyDescent="0.2">
      <c r="A5297" s="2" t="s">
        <v>529</v>
      </c>
      <c r="B5297" s="2" t="s">
        <v>136</v>
      </c>
      <c r="D5297" s="2" t="s">
        <v>203</v>
      </c>
      <c r="H5297" s="2" t="s">
        <v>2196</v>
      </c>
      <c r="J5297" s="8">
        <v>444444</v>
      </c>
    </row>
    <row r="5298" spans="1:11" x14ac:dyDescent="0.2">
      <c r="A5298" s="2" t="s">
        <v>529</v>
      </c>
      <c r="B5298" s="2" t="s">
        <v>136</v>
      </c>
      <c r="D5298" s="2" t="s">
        <v>203</v>
      </c>
      <c r="H5298" s="2" t="s">
        <v>2197</v>
      </c>
      <c r="J5298" s="8">
        <v>500000</v>
      </c>
    </row>
    <row r="5299" spans="1:11" x14ac:dyDescent="0.2">
      <c r="A5299" s="2" t="s">
        <v>529</v>
      </c>
      <c r="B5299" s="2" t="s">
        <v>136</v>
      </c>
      <c r="D5299" s="2" t="s">
        <v>203</v>
      </c>
      <c r="H5299" s="2" t="s">
        <v>2198</v>
      </c>
      <c r="J5299" s="8">
        <v>500000</v>
      </c>
    </row>
    <row r="5300" spans="1:11" x14ac:dyDescent="0.2">
      <c r="A5300" s="2" t="s">
        <v>527</v>
      </c>
      <c r="B5300" s="2" t="s">
        <v>72</v>
      </c>
      <c r="D5300" s="2" t="s">
        <v>203</v>
      </c>
      <c r="H5300" s="2" t="s">
        <v>2171</v>
      </c>
      <c r="J5300" s="8">
        <v>222222</v>
      </c>
    </row>
    <row r="5301" spans="1:11" x14ac:dyDescent="0.2">
      <c r="A5301" s="2" t="s">
        <v>527</v>
      </c>
      <c r="B5301" s="2" t="s">
        <v>72</v>
      </c>
      <c r="D5301" s="2" t="s">
        <v>203</v>
      </c>
      <c r="H5301" s="2" t="s">
        <v>2172</v>
      </c>
      <c r="J5301" s="8">
        <v>166667</v>
      </c>
    </row>
    <row r="5302" spans="1:11" x14ac:dyDescent="0.2">
      <c r="A5302" s="2" t="s">
        <v>527</v>
      </c>
      <c r="B5302" s="2" t="s">
        <v>72</v>
      </c>
      <c r="D5302" s="2" t="s">
        <v>203</v>
      </c>
      <c r="H5302" s="2" t="s">
        <v>2173</v>
      </c>
      <c r="J5302" s="8">
        <v>33334</v>
      </c>
    </row>
    <row r="5303" spans="1:11" x14ac:dyDescent="0.2">
      <c r="A5303" s="2" t="s">
        <v>37</v>
      </c>
      <c r="B5303" s="2" t="s">
        <v>38</v>
      </c>
      <c r="H5303" s="2" t="s">
        <v>2035</v>
      </c>
      <c r="K5303" s="8">
        <v>7110001</v>
      </c>
    </row>
    <row r="5304" spans="1:11" x14ac:dyDescent="0.2">
      <c r="A5304" s="2" t="s">
        <v>53</v>
      </c>
      <c r="B5304" s="2" t="s">
        <v>54</v>
      </c>
      <c r="H5304" s="2" t="s">
        <v>2042</v>
      </c>
      <c r="K5304" s="8">
        <v>789998</v>
      </c>
    </row>
    <row r="5305" spans="1:11" x14ac:dyDescent="0.2">
      <c r="A5305" s="5" t="s">
        <v>2261</v>
      </c>
      <c r="J5305" s="8">
        <v>7899999</v>
      </c>
      <c r="K5305" s="8">
        <v>7899999</v>
      </c>
    </row>
    <row r="5308" spans="1:11" x14ac:dyDescent="0.2">
      <c r="A5308" s="5" t="s">
        <v>2263</v>
      </c>
      <c r="D5308" s="4" t="s">
        <v>275</v>
      </c>
      <c r="E5308" s="5" t="s">
        <v>521</v>
      </c>
    </row>
    <row r="5309" spans="1:11" x14ac:dyDescent="0.2">
      <c r="A5309" s="1" t="s">
        <v>107</v>
      </c>
      <c r="B5309" s="1" t="s">
        <v>108</v>
      </c>
      <c r="D5309" s="278" t="s">
        <v>277</v>
      </c>
      <c r="E5309" s="1" t="s">
        <v>84</v>
      </c>
      <c r="F5309" s="268" t="s">
        <v>278</v>
      </c>
      <c r="G5309" s="1" t="s">
        <v>201</v>
      </c>
      <c r="H5309" s="1" t="s">
        <v>267</v>
      </c>
      <c r="J5309" s="268" t="s">
        <v>279</v>
      </c>
      <c r="K5309" s="268" t="s">
        <v>280</v>
      </c>
    </row>
    <row r="5312" spans="1:11" x14ac:dyDescent="0.2">
      <c r="A5312" s="2" t="s">
        <v>563</v>
      </c>
      <c r="B5312" s="2" t="s">
        <v>63</v>
      </c>
      <c r="D5312" s="2" t="s">
        <v>203</v>
      </c>
      <c r="H5312" s="2" t="s">
        <v>564</v>
      </c>
      <c r="J5312" s="8">
        <v>10084406</v>
      </c>
    </row>
    <row r="5313" spans="1:11" x14ac:dyDescent="0.2">
      <c r="A5313" s="2" t="s">
        <v>565</v>
      </c>
      <c r="B5313" s="2" t="s">
        <v>64</v>
      </c>
      <c r="D5313" s="2" t="s">
        <v>203</v>
      </c>
      <c r="H5313" s="2" t="s">
        <v>564</v>
      </c>
      <c r="J5313" s="8">
        <v>617533</v>
      </c>
    </row>
    <row r="5314" spans="1:11" x14ac:dyDescent="0.2">
      <c r="A5314" s="2" t="s">
        <v>566</v>
      </c>
      <c r="B5314" s="2" t="s">
        <v>65</v>
      </c>
      <c r="D5314" s="2" t="s">
        <v>203</v>
      </c>
      <c r="H5314" s="2" t="s">
        <v>564</v>
      </c>
      <c r="J5314" s="8">
        <v>955000</v>
      </c>
    </row>
    <row r="5315" spans="1:11" x14ac:dyDescent="0.2">
      <c r="A5315" s="2" t="s">
        <v>41</v>
      </c>
      <c r="B5315" s="2" t="s">
        <v>42</v>
      </c>
      <c r="H5315" s="2" t="s">
        <v>545</v>
      </c>
      <c r="K5315" s="8">
        <v>24920</v>
      </c>
    </row>
    <row r="5316" spans="1:11" x14ac:dyDescent="0.2">
      <c r="A5316" s="2" t="s">
        <v>41</v>
      </c>
      <c r="B5316" s="2" t="s">
        <v>42</v>
      </c>
      <c r="H5316" s="2" t="s">
        <v>546</v>
      </c>
      <c r="K5316" s="8">
        <v>102264</v>
      </c>
    </row>
    <row r="5317" spans="1:11" x14ac:dyDescent="0.2">
      <c r="A5317" s="2" t="s">
        <v>41</v>
      </c>
      <c r="B5317" s="2" t="s">
        <v>42</v>
      </c>
      <c r="H5317" s="2" t="s">
        <v>547</v>
      </c>
      <c r="K5317" s="8">
        <v>35905</v>
      </c>
    </row>
    <row r="5318" spans="1:11" x14ac:dyDescent="0.2">
      <c r="A5318" s="2" t="s">
        <v>41</v>
      </c>
      <c r="B5318" s="2" t="s">
        <v>42</v>
      </c>
      <c r="H5318" s="2" t="s">
        <v>548</v>
      </c>
      <c r="K5318" s="8">
        <v>66806</v>
      </c>
    </row>
    <row r="5319" spans="1:11" x14ac:dyDescent="0.2">
      <c r="A5319" s="2" t="s">
        <v>41</v>
      </c>
      <c r="B5319" s="2" t="s">
        <v>42</v>
      </c>
      <c r="H5319" s="2" t="s">
        <v>549</v>
      </c>
      <c r="K5319" s="8">
        <v>37890</v>
      </c>
    </row>
    <row r="5320" spans="1:11" x14ac:dyDescent="0.2">
      <c r="A5320" s="2" t="s">
        <v>41</v>
      </c>
      <c r="B5320" s="2" t="s">
        <v>42</v>
      </c>
      <c r="H5320" s="2" t="s">
        <v>551</v>
      </c>
      <c r="K5320" s="8">
        <v>107071</v>
      </c>
    </row>
    <row r="5321" spans="1:11" x14ac:dyDescent="0.2">
      <c r="A5321" s="2" t="s">
        <v>41</v>
      </c>
      <c r="B5321" s="2" t="s">
        <v>42</v>
      </c>
      <c r="H5321" s="2" t="s">
        <v>552</v>
      </c>
      <c r="K5321" s="8">
        <v>511318</v>
      </c>
    </row>
    <row r="5322" spans="1:11" x14ac:dyDescent="0.2">
      <c r="A5322" s="2" t="s">
        <v>41</v>
      </c>
      <c r="B5322" s="2" t="s">
        <v>42</v>
      </c>
      <c r="H5322" s="2" t="s">
        <v>553</v>
      </c>
      <c r="K5322" s="8">
        <v>215183</v>
      </c>
    </row>
    <row r="5323" spans="1:11" x14ac:dyDescent="0.2">
      <c r="A5323" s="2" t="s">
        <v>41</v>
      </c>
      <c r="B5323" s="2" t="s">
        <v>42</v>
      </c>
      <c r="H5323" s="2" t="s">
        <v>554</v>
      </c>
      <c r="K5323" s="8">
        <v>323829</v>
      </c>
    </row>
    <row r="5324" spans="1:11" x14ac:dyDescent="0.2">
      <c r="A5324" s="2" t="s">
        <v>41</v>
      </c>
      <c r="B5324" s="2" t="s">
        <v>42</v>
      </c>
      <c r="H5324" s="2" t="s">
        <v>555</v>
      </c>
      <c r="K5324" s="8">
        <v>162422</v>
      </c>
    </row>
    <row r="5325" spans="1:11" x14ac:dyDescent="0.2">
      <c r="A5325" s="2" t="s">
        <v>43</v>
      </c>
      <c r="B5325" s="2" t="s">
        <v>44</v>
      </c>
      <c r="H5325" s="2" t="s">
        <v>556</v>
      </c>
      <c r="K5325" s="8">
        <v>65854</v>
      </c>
    </row>
    <row r="5326" spans="1:11" x14ac:dyDescent="0.2">
      <c r="A5326" s="2" t="s">
        <v>43</v>
      </c>
      <c r="B5326" s="2" t="s">
        <v>44</v>
      </c>
      <c r="H5326" s="2" t="s">
        <v>557</v>
      </c>
      <c r="K5326" s="8">
        <v>183818</v>
      </c>
    </row>
    <row r="5327" spans="1:11" x14ac:dyDescent="0.2">
      <c r="A5327" s="2" t="s">
        <v>43</v>
      </c>
      <c r="B5327" s="2" t="s">
        <v>44</v>
      </c>
      <c r="H5327" s="2" t="s">
        <v>558</v>
      </c>
      <c r="K5327" s="8">
        <v>104638</v>
      </c>
    </row>
    <row r="5328" spans="1:11" x14ac:dyDescent="0.2">
      <c r="A5328" s="2" t="s">
        <v>45</v>
      </c>
      <c r="B5328" s="2" t="s">
        <v>46</v>
      </c>
      <c r="H5328" s="2" t="s">
        <v>559</v>
      </c>
      <c r="K5328" s="8">
        <v>135915</v>
      </c>
    </row>
    <row r="5329" spans="1:11" x14ac:dyDescent="0.2">
      <c r="A5329" s="2" t="s">
        <v>47</v>
      </c>
      <c r="B5329" s="2" t="s">
        <v>48</v>
      </c>
      <c r="H5329" s="2" t="s">
        <v>560</v>
      </c>
      <c r="K5329" s="8">
        <v>36362</v>
      </c>
    </row>
    <row r="5330" spans="1:11" x14ac:dyDescent="0.2">
      <c r="A5330" s="2" t="s">
        <v>49</v>
      </c>
      <c r="B5330" s="2" t="s">
        <v>50</v>
      </c>
      <c r="H5330" s="2" t="s">
        <v>561</v>
      </c>
      <c r="K5330" s="8">
        <v>387852</v>
      </c>
    </row>
    <row r="5331" spans="1:11" x14ac:dyDescent="0.2">
      <c r="A5331" s="2" t="s">
        <v>567</v>
      </c>
      <c r="B5331" s="2" t="s">
        <v>66</v>
      </c>
      <c r="D5331" s="2" t="s">
        <v>203</v>
      </c>
      <c r="H5331" s="2" t="s">
        <v>568</v>
      </c>
      <c r="J5331" s="8">
        <v>19936</v>
      </c>
    </row>
    <row r="5332" spans="1:11" x14ac:dyDescent="0.2">
      <c r="A5332" s="2" t="s">
        <v>567</v>
      </c>
      <c r="B5332" s="2" t="s">
        <v>66</v>
      </c>
      <c r="D5332" s="2" t="s">
        <v>203</v>
      </c>
      <c r="H5332" s="2" t="s">
        <v>569</v>
      </c>
      <c r="J5332" s="8">
        <v>83172</v>
      </c>
    </row>
    <row r="5333" spans="1:11" x14ac:dyDescent="0.2">
      <c r="A5333" s="2" t="s">
        <v>567</v>
      </c>
      <c r="B5333" s="2" t="s">
        <v>66</v>
      </c>
      <c r="D5333" s="2" t="s">
        <v>203</v>
      </c>
      <c r="H5333" s="2" t="s">
        <v>570</v>
      </c>
      <c r="J5333" s="8">
        <v>29967</v>
      </c>
    </row>
    <row r="5334" spans="1:11" x14ac:dyDescent="0.2">
      <c r="A5334" s="2" t="s">
        <v>567</v>
      </c>
      <c r="B5334" s="2" t="s">
        <v>66</v>
      </c>
      <c r="D5334" s="2" t="s">
        <v>203</v>
      </c>
      <c r="H5334" s="2" t="s">
        <v>571</v>
      </c>
      <c r="J5334" s="8">
        <v>53445</v>
      </c>
    </row>
    <row r="5335" spans="1:11" x14ac:dyDescent="0.2">
      <c r="A5335" s="2" t="s">
        <v>567</v>
      </c>
      <c r="B5335" s="2" t="s">
        <v>66</v>
      </c>
      <c r="D5335" s="2" t="s">
        <v>203</v>
      </c>
      <c r="H5335" s="2" t="s">
        <v>572</v>
      </c>
      <c r="J5335" s="8">
        <v>33012</v>
      </c>
    </row>
    <row r="5336" spans="1:11" x14ac:dyDescent="0.2">
      <c r="A5336" s="2" t="s">
        <v>567</v>
      </c>
      <c r="B5336" s="2" t="s">
        <v>66</v>
      </c>
      <c r="D5336" s="2" t="s">
        <v>203</v>
      </c>
      <c r="H5336" s="2" t="s">
        <v>573</v>
      </c>
      <c r="J5336" s="8">
        <v>11712</v>
      </c>
    </row>
    <row r="5337" spans="1:11" x14ac:dyDescent="0.2">
      <c r="A5337" s="2" t="s">
        <v>567</v>
      </c>
      <c r="B5337" s="2" t="s">
        <v>66</v>
      </c>
      <c r="D5337" s="2" t="s">
        <v>203</v>
      </c>
      <c r="H5337" s="2" t="s">
        <v>574</v>
      </c>
      <c r="J5337" s="8">
        <v>56859</v>
      </c>
    </row>
    <row r="5338" spans="1:11" x14ac:dyDescent="0.2">
      <c r="A5338" s="2" t="s">
        <v>567</v>
      </c>
      <c r="B5338" s="2" t="s">
        <v>66</v>
      </c>
      <c r="D5338" s="2" t="s">
        <v>203</v>
      </c>
      <c r="H5338" s="2" t="s">
        <v>575</v>
      </c>
      <c r="J5338" s="8">
        <v>24910</v>
      </c>
    </row>
    <row r="5339" spans="1:11" x14ac:dyDescent="0.2">
      <c r="A5339" s="2" t="s">
        <v>567</v>
      </c>
      <c r="B5339" s="2" t="s">
        <v>66</v>
      </c>
      <c r="D5339" s="2" t="s">
        <v>203</v>
      </c>
      <c r="H5339" s="2" t="s">
        <v>576</v>
      </c>
      <c r="J5339" s="8">
        <v>31399</v>
      </c>
    </row>
    <row r="5340" spans="1:11" x14ac:dyDescent="0.2">
      <c r="A5340" s="2" t="s">
        <v>567</v>
      </c>
      <c r="B5340" s="2" t="s">
        <v>66</v>
      </c>
      <c r="D5340" s="2" t="s">
        <v>203</v>
      </c>
      <c r="H5340" s="2" t="s">
        <v>577</v>
      </c>
      <c r="J5340" s="8">
        <v>17809</v>
      </c>
    </row>
    <row r="5341" spans="1:11" x14ac:dyDescent="0.2">
      <c r="A5341" s="2" t="s">
        <v>567</v>
      </c>
      <c r="B5341" s="2" t="s">
        <v>66</v>
      </c>
      <c r="D5341" s="2" t="s">
        <v>203</v>
      </c>
      <c r="H5341" s="2" t="s">
        <v>578</v>
      </c>
      <c r="J5341" s="8">
        <v>135915</v>
      </c>
    </row>
    <row r="5342" spans="1:11" x14ac:dyDescent="0.2">
      <c r="A5342" s="2" t="s">
        <v>55</v>
      </c>
      <c r="B5342" s="2" t="s">
        <v>56</v>
      </c>
      <c r="H5342" s="2" t="s">
        <v>562</v>
      </c>
      <c r="K5342" s="8">
        <v>60651</v>
      </c>
    </row>
    <row r="5343" spans="1:11" x14ac:dyDescent="0.2">
      <c r="A5343" s="2" t="s">
        <v>288</v>
      </c>
      <c r="B5343" s="2" t="s">
        <v>139</v>
      </c>
      <c r="E5343" s="2" t="s">
        <v>320</v>
      </c>
      <c r="F5343" s="7">
        <v>31052018</v>
      </c>
      <c r="H5343" s="2" t="s">
        <v>1014</v>
      </c>
      <c r="K5343" s="8">
        <v>5000</v>
      </c>
    </row>
    <row r="5344" spans="1:11" x14ac:dyDescent="0.2">
      <c r="A5344" s="2" t="s">
        <v>288</v>
      </c>
      <c r="B5344" s="2" t="s">
        <v>139</v>
      </c>
      <c r="E5344" s="2" t="s">
        <v>320</v>
      </c>
      <c r="F5344" s="7">
        <v>31052018</v>
      </c>
      <c r="H5344" s="2" t="s">
        <v>541</v>
      </c>
      <c r="K5344" s="8">
        <v>5000</v>
      </c>
    </row>
    <row r="5345" spans="1:11" x14ac:dyDescent="0.2">
      <c r="A5345" s="2" t="s">
        <v>288</v>
      </c>
      <c r="B5345" s="2" t="s">
        <v>139</v>
      </c>
      <c r="E5345" s="2" t="s">
        <v>320</v>
      </c>
      <c r="F5345" s="7">
        <v>31052018</v>
      </c>
      <c r="H5345" s="2" t="s">
        <v>1044</v>
      </c>
      <c r="K5345" s="8">
        <v>3750</v>
      </c>
    </row>
    <row r="5346" spans="1:11" x14ac:dyDescent="0.2">
      <c r="A5346" s="2" t="s">
        <v>288</v>
      </c>
      <c r="B5346" s="2" t="s">
        <v>139</v>
      </c>
      <c r="E5346" s="2" t="s">
        <v>320</v>
      </c>
      <c r="F5346" s="7">
        <v>31052018</v>
      </c>
      <c r="H5346" s="2" t="s">
        <v>1015</v>
      </c>
      <c r="K5346" s="8">
        <v>5000</v>
      </c>
    </row>
    <row r="5347" spans="1:11" x14ac:dyDescent="0.2">
      <c r="A5347" s="2" t="s">
        <v>288</v>
      </c>
      <c r="B5347" s="2" t="s">
        <v>139</v>
      </c>
      <c r="E5347" s="2" t="s">
        <v>320</v>
      </c>
      <c r="F5347" s="7">
        <v>31052018</v>
      </c>
      <c r="H5347" s="2" t="s">
        <v>1016</v>
      </c>
      <c r="K5347" s="8">
        <v>5000</v>
      </c>
    </row>
    <row r="5348" spans="1:11" x14ac:dyDescent="0.2">
      <c r="A5348" s="2" t="s">
        <v>288</v>
      </c>
      <c r="B5348" s="2" t="s">
        <v>139</v>
      </c>
      <c r="E5348" s="2" t="s">
        <v>320</v>
      </c>
      <c r="F5348" s="7">
        <v>31052018</v>
      </c>
      <c r="H5348" s="2" t="s">
        <v>1017</v>
      </c>
      <c r="K5348" s="8">
        <v>5000</v>
      </c>
    </row>
    <row r="5349" spans="1:11" x14ac:dyDescent="0.2">
      <c r="A5349" s="2" t="s">
        <v>288</v>
      </c>
      <c r="B5349" s="2" t="s">
        <v>139</v>
      </c>
      <c r="E5349" s="2" t="s">
        <v>320</v>
      </c>
      <c r="F5349" s="7">
        <v>31052018</v>
      </c>
      <c r="H5349" s="2" t="s">
        <v>1153</v>
      </c>
      <c r="K5349" s="8">
        <v>5000</v>
      </c>
    </row>
    <row r="5350" spans="1:11" x14ac:dyDescent="0.2">
      <c r="A5350" s="2" t="s">
        <v>288</v>
      </c>
      <c r="B5350" s="2" t="s">
        <v>139</v>
      </c>
      <c r="E5350" s="2" t="s">
        <v>320</v>
      </c>
      <c r="F5350" s="7">
        <v>31052018</v>
      </c>
      <c r="H5350" s="2" t="s">
        <v>1002</v>
      </c>
      <c r="K5350" s="8">
        <v>5000</v>
      </c>
    </row>
    <row r="5351" spans="1:11" x14ac:dyDescent="0.2">
      <c r="A5351" s="2" t="s">
        <v>288</v>
      </c>
      <c r="B5351" s="2" t="s">
        <v>139</v>
      </c>
      <c r="E5351" s="2" t="s">
        <v>320</v>
      </c>
      <c r="F5351" s="7">
        <v>31052018</v>
      </c>
      <c r="H5351" s="2" t="s">
        <v>1003</v>
      </c>
      <c r="K5351" s="8">
        <v>5000</v>
      </c>
    </row>
    <row r="5352" spans="1:11" x14ac:dyDescent="0.2">
      <c r="A5352" s="2" t="s">
        <v>288</v>
      </c>
      <c r="B5352" s="2" t="s">
        <v>139</v>
      </c>
      <c r="E5352" s="2" t="s">
        <v>320</v>
      </c>
      <c r="F5352" s="7">
        <v>31052018</v>
      </c>
      <c r="H5352" s="2" t="s">
        <v>543</v>
      </c>
      <c r="K5352" s="8">
        <v>5000</v>
      </c>
    </row>
    <row r="5353" spans="1:11" x14ac:dyDescent="0.2">
      <c r="A5353" s="2" t="s">
        <v>288</v>
      </c>
      <c r="B5353" s="2" t="s">
        <v>139</v>
      </c>
      <c r="E5353" s="2" t="s">
        <v>320</v>
      </c>
      <c r="F5353" s="7">
        <v>31052018</v>
      </c>
      <c r="H5353" s="2" t="s">
        <v>544</v>
      </c>
      <c r="K5353" s="8">
        <v>5000</v>
      </c>
    </row>
    <row r="5354" spans="1:11" x14ac:dyDescent="0.2">
      <c r="A5354" s="2" t="s">
        <v>288</v>
      </c>
      <c r="B5354" s="2" t="s">
        <v>139</v>
      </c>
      <c r="E5354" s="2" t="s">
        <v>320</v>
      </c>
      <c r="F5354" s="7">
        <v>31052018</v>
      </c>
      <c r="H5354" s="2" t="s">
        <v>1018</v>
      </c>
      <c r="K5354" s="8">
        <v>5000</v>
      </c>
    </row>
    <row r="5355" spans="1:11" x14ac:dyDescent="0.2">
      <c r="A5355" s="2" t="s">
        <v>39</v>
      </c>
      <c r="B5355" s="2" t="s">
        <v>40</v>
      </c>
      <c r="E5355" s="2" t="s">
        <v>320</v>
      </c>
      <c r="F5355" s="7">
        <v>31052018</v>
      </c>
      <c r="H5355" s="2" t="s">
        <v>591</v>
      </c>
      <c r="K5355" s="8">
        <v>1002405</v>
      </c>
    </row>
    <row r="5356" spans="1:11" x14ac:dyDescent="0.2">
      <c r="A5356" s="2" t="s">
        <v>39</v>
      </c>
      <c r="B5356" s="2" t="s">
        <v>40</v>
      </c>
      <c r="E5356" s="2" t="s">
        <v>320</v>
      </c>
      <c r="F5356" s="7">
        <v>31052018</v>
      </c>
      <c r="H5356" s="2" t="s">
        <v>531</v>
      </c>
      <c r="K5356" s="8">
        <v>760873</v>
      </c>
    </row>
    <row r="5357" spans="1:11" x14ac:dyDescent="0.2">
      <c r="A5357" s="2" t="s">
        <v>39</v>
      </c>
      <c r="B5357" s="2" t="s">
        <v>40</v>
      </c>
      <c r="E5357" s="2" t="s">
        <v>320</v>
      </c>
      <c r="F5357" s="7">
        <v>31052018</v>
      </c>
      <c r="H5357" s="2" t="s">
        <v>533</v>
      </c>
      <c r="K5357" s="8">
        <v>1198428</v>
      </c>
    </row>
    <row r="5358" spans="1:11" x14ac:dyDescent="0.2">
      <c r="A5358" s="2" t="s">
        <v>39</v>
      </c>
      <c r="B5358" s="2" t="s">
        <v>40</v>
      </c>
      <c r="E5358" s="2" t="s">
        <v>320</v>
      </c>
      <c r="F5358" s="7">
        <v>31052018</v>
      </c>
      <c r="H5358" s="2" t="s">
        <v>592</v>
      </c>
      <c r="K5358" s="8">
        <v>1133451</v>
      </c>
    </row>
    <row r="5359" spans="1:11" x14ac:dyDescent="0.2">
      <c r="A5359" s="2" t="s">
        <v>39</v>
      </c>
      <c r="B5359" s="2" t="s">
        <v>40</v>
      </c>
      <c r="E5359" s="2" t="s">
        <v>320</v>
      </c>
      <c r="F5359" s="7">
        <v>31052018</v>
      </c>
      <c r="H5359" s="2" t="s">
        <v>597</v>
      </c>
      <c r="K5359" s="8">
        <v>695196</v>
      </c>
    </row>
    <row r="5360" spans="1:11" x14ac:dyDescent="0.2">
      <c r="A5360" s="2" t="s">
        <v>39</v>
      </c>
      <c r="B5360" s="2" t="s">
        <v>40</v>
      </c>
      <c r="E5360" s="2" t="s">
        <v>320</v>
      </c>
      <c r="F5360" s="7">
        <v>31052018</v>
      </c>
      <c r="H5360" s="2" t="s">
        <v>534</v>
      </c>
      <c r="K5360" s="8">
        <v>863941</v>
      </c>
    </row>
    <row r="5361" spans="1:11" x14ac:dyDescent="0.2">
      <c r="A5361" s="2" t="s">
        <v>39</v>
      </c>
      <c r="B5361" s="2" t="s">
        <v>40</v>
      </c>
      <c r="E5361" s="2" t="s">
        <v>320</v>
      </c>
      <c r="F5361" s="7">
        <v>31052018</v>
      </c>
      <c r="H5361" s="2" t="s">
        <v>535</v>
      </c>
      <c r="K5361" s="8">
        <v>218422</v>
      </c>
    </row>
    <row r="5362" spans="1:11" x14ac:dyDescent="0.2">
      <c r="A5362" s="2" t="s">
        <v>39</v>
      </c>
      <c r="B5362" s="2" t="s">
        <v>40</v>
      </c>
      <c r="E5362" s="2" t="s">
        <v>320</v>
      </c>
      <c r="F5362" s="7">
        <v>31052018</v>
      </c>
      <c r="H5362" s="2" t="s">
        <v>536</v>
      </c>
      <c r="K5362" s="8">
        <v>729016</v>
      </c>
    </row>
    <row r="5363" spans="1:11" x14ac:dyDescent="0.2">
      <c r="A5363" s="2" t="s">
        <v>39</v>
      </c>
      <c r="B5363" s="2" t="s">
        <v>40</v>
      </c>
      <c r="E5363" s="2" t="s">
        <v>320</v>
      </c>
      <c r="F5363" s="7">
        <v>31052018</v>
      </c>
      <c r="H5363" s="2" t="s">
        <v>2036</v>
      </c>
      <c r="K5363" s="8">
        <v>366975</v>
      </c>
    </row>
    <row r="5364" spans="1:11" x14ac:dyDescent="0.2">
      <c r="A5364" s="2" t="s">
        <v>39</v>
      </c>
      <c r="B5364" s="2" t="s">
        <v>40</v>
      </c>
      <c r="E5364" s="2" t="s">
        <v>320</v>
      </c>
      <c r="F5364" s="7">
        <v>31052018</v>
      </c>
      <c r="H5364" s="2" t="s">
        <v>537</v>
      </c>
      <c r="K5364" s="8">
        <v>776814</v>
      </c>
    </row>
    <row r="5365" spans="1:11" x14ac:dyDescent="0.2">
      <c r="A5365" s="2" t="s">
        <v>39</v>
      </c>
      <c r="B5365" s="2" t="s">
        <v>40</v>
      </c>
      <c r="E5365" s="2" t="s">
        <v>320</v>
      </c>
      <c r="F5365" s="7">
        <v>31052018</v>
      </c>
      <c r="H5365" s="2" t="s">
        <v>539</v>
      </c>
      <c r="K5365" s="8">
        <v>565889</v>
      </c>
    </row>
    <row r="5366" spans="1:11" x14ac:dyDescent="0.2">
      <c r="A5366" s="2" t="s">
        <v>39</v>
      </c>
      <c r="B5366" s="2" t="s">
        <v>40</v>
      </c>
      <c r="E5366" s="2" t="s">
        <v>320</v>
      </c>
      <c r="F5366" s="7">
        <v>31052018</v>
      </c>
      <c r="H5366" s="2" t="s">
        <v>540</v>
      </c>
      <c r="K5366" s="8">
        <v>529698</v>
      </c>
    </row>
    <row r="5367" spans="1:11" x14ac:dyDescent="0.2">
      <c r="A5367" s="2" t="s">
        <v>39</v>
      </c>
      <c r="B5367" s="2" t="s">
        <v>40</v>
      </c>
      <c r="E5367" s="2" t="s">
        <v>320</v>
      </c>
      <c r="F5367" s="7">
        <v>31052018</v>
      </c>
      <c r="H5367" s="2" t="s">
        <v>598</v>
      </c>
      <c r="K5367" s="8">
        <v>692522</v>
      </c>
    </row>
    <row r="5368" spans="1:11" x14ac:dyDescent="0.2">
      <c r="A5368" s="2" t="s">
        <v>403</v>
      </c>
      <c r="B5368" s="2" t="s">
        <v>75</v>
      </c>
      <c r="D5368" s="2" t="s">
        <v>203</v>
      </c>
      <c r="H5368" s="2" t="s">
        <v>579</v>
      </c>
      <c r="J5368" s="8">
        <v>3</v>
      </c>
    </row>
    <row r="5369" spans="1:11" x14ac:dyDescent="0.2">
      <c r="A5369" s="5" t="s">
        <v>2264</v>
      </c>
      <c r="J5369" s="8">
        <v>12155078</v>
      </c>
      <c r="K5369" s="8">
        <v>12155078</v>
      </c>
    </row>
    <row r="5372" spans="1:11" x14ac:dyDescent="0.2">
      <c r="A5372" s="5" t="s">
        <v>2265</v>
      </c>
      <c r="D5372" s="4" t="s">
        <v>308</v>
      </c>
      <c r="E5372" s="5" t="s">
        <v>521</v>
      </c>
    </row>
    <row r="5373" spans="1:11" x14ac:dyDescent="0.2">
      <c r="A5373" s="1" t="s">
        <v>107</v>
      </c>
      <c r="B5373" s="1" t="s">
        <v>108</v>
      </c>
      <c r="D5373" s="278" t="s">
        <v>277</v>
      </c>
      <c r="E5373" s="1" t="s">
        <v>84</v>
      </c>
      <c r="F5373" s="268" t="s">
        <v>278</v>
      </c>
      <c r="G5373" s="1" t="s">
        <v>201</v>
      </c>
      <c r="H5373" s="1" t="s">
        <v>267</v>
      </c>
      <c r="J5373" s="268" t="s">
        <v>279</v>
      </c>
      <c r="K5373" s="268" t="s">
        <v>280</v>
      </c>
    </row>
    <row r="5376" spans="1:11" x14ac:dyDescent="0.2">
      <c r="A5376" s="2" t="s">
        <v>281</v>
      </c>
      <c r="B5376" s="2" t="s">
        <v>137</v>
      </c>
      <c r="F5376" s="7">
        <v>1998</v>
      </c>
      <c r="H5376" s="2" t="s">
        <v>1984</v>
      </c>
      <c r="J5376" s="8">
        <v>4170000</v>
      </c>
    </row>
    <row r="5377" spans="1:11" x14ac:dyDescent="0.2">
      <c r="A5377" s="2" t="s">
        <v>281</v>
      </c>
      <c r="B5377" s="2" t="s">
        <v>137</v>
      </c>
      <c r="F5377" s="7">
        <v>1997</v>
      </c>
      <c r="H5377" s="2" t="s">
        <v>1984</v>
      </c>
      <c r="J5377" s="8">
        <v>2780000</v>
      </c>
    </row>
    <row r="5378" spans="1:11" x14ac:dyDescent="0.2">
      <c r="A5378" s="2" t="s">
        <v>284</v>
      </c>
      <c r="B5378" s="2" t="s">
        <v>117</v>
      </c>
      <c r="E5378" s="2" t="s">
        <v>320</v>
      </c>
      <c r="F5378" s="7">
        <v>1</v>
      </c>
      <c r="H5378" s="2" t="s">
        <v>1993</v>
      </c>
      <c r="K5378" s="8">
        <v>6950000</v>
      </c>
    </row>
    <row r="5379" spans="1:11" x14ac:dyDescent="0.2">
      <c r="A5379" s="5" t="s">
        <v>2266</v>
      </c>
      <c r="J5379" s="8">
        <v>6950000</v>
      </c>
      <c r="K5379" s="8">
        <v>6950000</v>
      </c>
    </row>
    <row r="5381" spans="1:11" x14ac:dyDescent="0.2">
      <c r="A5381" s="5" t="s">
        <v>261</v>
      </c>
      <c r="B5381" s="4" t="s">
        <v>2306</v>
      </c>
      <c r="J5381" s="8">
        <v>175489920</v>
      </c>
      <c r="K5381" s="8">
        <v>175489920</v>
      </c>
    </row>
    <row r="5383" spans="1:11" x14ac:dyDescent="0.2">
      <c r="A5383" s="5" t="s">
        <v>2331</v>
      </c>
    </row>
    <row r="5386" spans="1:11" x14ac:dyDescent="0.2">
      <c r="A5386" s="5" t="s">
        <v>274</v>
      </c>
      <c r="D5386" s="4" t="s">
        <v>275</v>
      </c>
      <c r="E5386" s="5" t="s">
        <v>276</v>
      </c>
    </row>
    <row r="5387" spans="1:11" x14ac:dyDescent="0.2">
      <c r="A5387" s="1" t="s">
        <v>107</v>
      </c>
      <c r="B5387" s="1" t="s">
        <v>108</v>
      </c>
      <c r="D5387" s="278" t="s">
        <v>277</v>
      </c>
      <c r="E5387" s="1" t="s">
        <v>84</v>
      </c>
      <c r="F5387" s="268" t="s">
        <v>278</v>
      </c>
      <c r="G5387" s="1" t="s">
        <v>201</v>
      </c>
      <c r="H5387" s="1" t="s">
        <v>267</v>
      </c>
      <c r="J5387" s="268" t="s">
        <v>279</v>
      </c>
      <c r="K5387" s="268" t="s">
        <v>280</v>
      </c>
    </row>
    <row r="5390" spans="1:11" x14ac:dyDescent="0.2">
      <c r="A5390" s="2" t="s">
        <v>35</v>
      </c>
      <c r="B5390" s="2" t="s">
        <v>36</v>
      </c>
      <c r="E5390" s="2" t="s">
        <v>310</v>
      </c>
      <c r="F5390" s="7">
        <v>26</v>
      </c>
      <c r="H5390" s="2" t="s">
        <v>2332</v>
      </c>
      <c r="J5390" s="8">
        <v>1920000</v>
      </c>
    </row>
    <row r="5391" spans="1:11" x14ac:dyDescent="0.2">
      <c r="A5391" s="2" t="s">
        <v>284</v>
      </c>
      <c r="B5391" s="2" t="s">
        <v>117</v>
      </c>
      <c r="E5391" s="2" t="s">
        <v>320</v>
      </c>
      <c r="F5391" s="7">
        <v>1</v>
      </c>
      <c r="H5391" s="2" t="s">
        <v>1962</v>
      </c>
      <c r="K5391" s="8">
        <v>1920000</v>
      </c>
    </row>
    <row r="5392" spans="1:11" x14ac:dyDescent="0.2">
      <c r="A5392" s="5" t="s">
        <v>292</v>
      </c>
      <c r="J5392" s="8">
        <v>1920000</v>
      </c>
      <c r="K5392" s="8">
        <v>1920000</v>
      </c>
    </row>
    <row r="5395" spans="1:11" x14ac:dyDescent="0.2">
      <c r="A5395" s="5" t="s">
        <v>293</v>
      </c>
      <c r="D5395" s="4" t="s">
        <v>308</v>
      </c>
      <c r="E5395" s="5" t="s">
        <v>276</v>
      </c>
    </row>
    <row r="5396" spans="1:11" x14ac:dyDescent="0.2">
      <c r="A5396" s="1" t="s">
        <v>107</v>
      </c>
      <c r="B5396" s="1" t="s">
        <v>108</v>
      </c>
      <c r="D5396" s="278" t="s">
        <v>277</v>
      </c>
      <c r="E5396" s="1" t="s">
        <v>84</v>
      </c>
      <c r="F5396" s="268" t="s">
        <v>278</v>
      </c>
      <c r="G5396" s="1" t="s">
        <v>201</v>
      </c>
      <c r="H5396" s="1" t="s">
        <v>267</v>
      </c>
      <c r="J5396" s="268" t="s">
        <v>279</v>
      </c>
      <c r="K5396" s="268" t="s">
        <v>280</v>
      </c>
    </row>
    <row r="5399" spans="1:11" x14ac:dyDescent="0.2">
      <c r="A5399" s="2" t="s">
        <v>35</v>
      </c>
      <c r="B5399" s="2" t="s">
        <v>36</v>
      </c>
      <c r="E5399" s="2" t="s">
        <v>310</v>
      </c>
      <c r="F5399" s="7">
        <v>246</v>
      </c>
      <c r="H5399" s="2" t="s">
        <v>2333</v>
      </c>
      <c r="J5399" s="8">
        <v>7700000</v>
      </c>
    </row>
    <row r="5400" spans="1:11" x14ac:dyDescent="0.2">
      <c r="A5400" s="2" t="s">
        <v>281</v>
      </c>
      <c r="B5400" s="2" t="s">
        <v>137</v>
      </c>
      <c r="F5400" s="7">
        <v>2112</v>
      </c>
      <c r="H5400" s="2" t="s">
        <v>2333</v>
      </c>
      <c r="K5400" s="8">
        <v>7700000</v>
      </c>
    </row>
    <row r="5401" spans="1:11" x14ac:dyDescent="0.2">
      <c r="A5401" s="5" t="s">
        <v>296</v>
      </c>
      <c r="J5401" s="8">
        <v>7700000</v>
      </c>
      <c r="K5401" s="8">
        <v>7700000</v>
      </c>
    </row>
    <row r="5404" spans="1:11" x14ac:dyDescent="0.2">
      <c r="A5404" s="5" t="s">
        <v>297</v>
      </c>
      <c r="D5404" s="4" t="s">
        <v>308</v>
      </c>
      <c r="E5404" s="5" t="s">
        <v>276</v>
      </c>
    </row>
    <row r="5405" spans="1:11" x14ac:dyDescent="0.2">
      <c r="A5405" s="1" t="s">
        <v>107</v>
      </c>
      <c r="B5405" s="1" t="s">
        <v>108</v>
      </c>
      <c r="D5405" s="278" t="s">
        <v>277</v>
      </c>
      <c r="E5405" s="1" t="s">
        <v>84</v>
      </c>
      <c r="F5405" s="268" t="s">
        <v>278</v>
      </c>
      <c r="G5405" s="1" t="s">
        <v>201</v>
      </c>
      <c r="H5405" s="1" t="s">
        <v>267</v>
      </c>
      <c r="J5405" s="268" t="s">
        <v>279</v>
      </c>
      <c r="K5405" s="268" t="s">
        <v>280</v>
      </c>
    </row>
    <row r="5408" spans="1:11" x14ac:dyDescent="0.2">
      <c r="A5408" s="2" t="s">
        <v>484</v>
      </c>
      <c r="B5408" s="2" t="s">
        <v>67</v>
      </c>
      <c r="D5408" s="2" t="s">
        <v>203</v>
      </c>
      <c r="H5408" s="2" t="s">
        <v>2334</v>
      </c>
      <c r="J5408" s="8">
        <v>410855</v>
      </c>
    </row>
    <row r="5409" spans="1:11" x14ac:dyDescent="0.2">
      <c r="A5409" s="2" t="s">
        <v>281</v>
      </c>
      <c r="B5409" s="2" t="s">
        <v>137</v>
      </c>
      <c r="F5409" s="7">
        <v>2113</v>
      </c>
      <c r="H5409" s="2" t="s">
        <v>2334</v>
      </c>
      <c r="K5409" s="8">
        <v>410855</v>
      </c>
    </row>
    <row r="5410" spans="1:11" x14ac:dyDescent="0.2">
      <c r="A5410" s="5" t="s">
        <v>298</v>
      </c>
      <c r="J5410" s="8">
        <v>410855</v>
      </c>
      <c r="K5410" s="8">
        <v>410855</v>
      </c>
    </row>
    <row r="5413" spans="1:11" x14ac:dyDescent="0.2">
      <c r="A5413" s="5" t="s">
        <v>299</v>
      </c>
      <c r="D5413" s="4" t="s">
        <v>308</v>
      </c>
      <c r="E5413" s="5" t="s">
        <v>276</v>
      </c>
    </row>
    <row r="5414" spans="1:11" x14ac:dyDescent="0.2">
      <c r="A5414" s="1" t="s">
        <v>107</v>
      </c>
      <c r="B5414" s="1" t="s">
        <v>108</v>
      </c>
      <c r="D5414" s="278" t="s">
        <v>277</v>
      </c>
      <c r="E5414" s="1" t="s">
        <v>84</v>
      </c>
      <c r="F5414" s="268" t="s">
        <v>278</v>
      </c>
      <c r="G5414" s="1" t="s">
        <v>201</v>
      </c>
      <c r="H5414" s="1" t="s">
        <v>267</v>
      </c>
      <c r="J5414" s="268" t="s">
        <v>279</v>
      </c>
      <c r="K5414" s="268" t="s">
        <v>280</v>
      </c>
    </row>
    <row r="5417" spans="1:11" x14ac:dyDescent="0.2">
      <c r="A5417" s="2" t="s">
        <v>484</v>
      </c>
      <c r="B5417" s="2" t="s">
        <v>67</v>
      </c>
      <c r="D5417" s="2" t="s">
        <v>203</v>
      </c>
      <c r="H5417" s="2" t="s">
        <v>2335</v>
      </c>
      <c r="J5417" s="8">
        <v>500000</v>
      </c>
    </row>
    <row r="5418" spans="1:11" x14ac:dyDescent="0.2">
      <c r="A5418" s="2" t="s">
        <v>281</v>
      </c>
      <c r="B5418" s="2" t="s">
        <v>137</v>
      </c>
      <c r="F5418" s="7">
        <v>2115</v>
      </c>
      <c r="H5418" s="2" t="s">
        <v>2335</v>
      </c>
      <c r="K5418" s="8">
        <v>500000</v>
      </c>
    </row>
    <row r="5419" spans="1:11" x14ac:dyDescent="0.2">
      <c r="A5419" s="5" t="s">
        <v>301</v>
      </c>
      <c r="J5419" s="8">
        <v>500000</v>
      </c>
      <c r="K5419" s="8">
        <v>500000</v>
      </c>
    </row>
    <row r="5422" spans="1:11" x14ac:dyDescent="0.2">
      <c r="A5422" s="5" t="s">
        <v>302</v>
      </c>
      <c r="D5422" s="4" t="s">
        <v>308</v>
      </c>
      <c r="E5422" s="5" t="s">
        <v>276</v>
      </c>
    </row>
    <row r="5423" spans="1:11" x14ac:dyDescent="0.2">
      <c r="A5423" s="1" t="s">
        <v>107</v>
      </c>
      <c r="B5423" s="1" t="s">
        <v>108</v>
      </c>
      <c r="D5423" s="278" t="s">
        <v>277</v>
      </c>
      <c r="E5423" s="1" t="s">
        <v>84</v>
      </c>
      <c r="F5423" s="268" t="s">
        <v>278</v>
      </c>
      <c r="G5423" s="1" t="s">
        <v>201</v>
      </c>
      <c r="H5423" s="1" t="s">
        <v>267</v>
      </c>
      <c r="J5423" s="268" t="s">
        <v>279</v>
      </c>
      <c r="K5423" s="268" t="s">
        <v>280</v>
      </c>
    </row>
    <row r="5426" spans="1:11" x14ac:dyDescent="0.2">
      <c r="A5426" s="2" t="s">
        <v>484</v>
      </c>
      <c r="B5426" s="2" t="s">
        <v>67</v>
      </c>
      <c r="D5426" s="2" t="s">
        <v>203</v>
      </c>
      <c r="H5426" s="2" t="s">
        <v>2336</v>
      </c>
      <c r="J5426" s="8">
        <v>236687</v>
      </c>
    </row>
    <row r="5427" spans="1:11" x14ac:dyDescent="0.2">
      <c r="A5427" s="2" t="s">
        <v>281</v>
      </c>
      <c r="B5427" s="2" t="s">
        <v>137</v>
      </c>
      <c r="F5427" s="7">
        <v>2116</v>
      </c>
      <c r="H5427" s="2" t="s">
        <v>2336</v>
      </c>
      <c r="K5427" s="8">
        <v>236687</v>
      </c>
    </row>
    <row r="5428" spans="1:11" x14ac:dyDescent="0.2">
      <c r="A5428" s="5" t="s">
        <v>304</v>
      </c>
      <c r="J5428" s="8">
        <v>236687</v>
      </c>
      <c r="K5428" s="8">
        <v>236687</v>
      </c>
    </row>
    <row r="5431" spans="1:11" x14ac:dyDescent="0.2">
      <c r="A5431" s="5" t="s">
        <v>305</v>
      </c>
      <c r="D5431" s="4" t="s">
        <v>308</v>
      </c>
      <c r="E5431" s="5" t="s">
        <v>276</v>
      </c>
    </row>
    <row r="5432" spans="1:11" x14ac:dyDescent="0.2">
      <c r="A5432" s="1" t="s">
        <v>107</v>
      </c>
      <c r="B5432" s="1" t="s">
        <v>108</v>
      </c>
      <c r="D5432" s="278" t="s">
        <v>277</v>
      </c>
      <c r="E5432" s="1" t="s">
        <v>84</v>
      </c>
      <c r="F5432" s="268" t="s">
        <v>278</v>
      </c>
      <c r="G5432" s="1" t="s">
        <v>201</v>
      </c>
      <c r="H5432" s="1" t="s">
        <v>267</v>
      </c>
      <c r="J5432" s="268" t="s">
        <v>279</v>
      </c>
      <c r="K5432" s="268" t="s">
        <v>280</v>
      </c>
    </row>
    <row r="5435" spans="1:11" x14ac:dyDescent="0.2">
      <c r="A5435" s="2" t="s">
        <v>484</v>
      </c>
      <c r="B5435" s="2" t="s">
        <v>67</v>
      </c>
      <c r="D5435" s="2" t="s">
        <v>203</v>
      </c>
      <c r="H5435" s="2" t="s">
        <v>2337</v>
      </c>
      <c r="J5435" s="8">
        <v>450000</v>
      </c>
    </row>
    <row r="5436" spans="1:11" x14ac:dyDescent="0.2">
      <c r="A5436" s="2" t="s">
        <v>281</v>
      </c>
      <c r="B5436" s="2" t="s">
        <v>137</v>
      </c>
      <c r="F5436" s="7">
        <v>2117</v>
      </c>
      <c r="H5436" s="2" t="s">
        <v>2337</v>
      </c>
      <c r="K5436" s="8">
        <v>450000</v>
      </c>
    </row>
    <row r="5437" spans="1:11" x14ac:dyDescent="0.2">
      <c r="A5437" s="5" t="s">
        <v>306</v>
      </c>
      <c r="J5437" s="8">
        <v>450000</v>
      </c>
      <c r="K5437" s="8">
        <v>450000</v>
      </c>
    </row>
    <row r="5440" spans="1:11" x14ac:dyDescent="0.2">
      <c r="A5440" s="5" t="s">
        <v>307</v>
      </c>
      <c r="D5440" s="4" t="s">
        <v>308</v>
      </c>
      <c r="E5440" s="5" t="s">
        <v>276</v>
      </c>
    </row>
    <row r="5441" spans="1:11" x14ac:dyDescent="0.2">
      <c r="A5441" s="1" t="s">
        <v>107</v>
      </c>
      <c r="B5441" s="1" t="s">
        <v>108</v>
      </c>
      <c r="D5441" s="278" t="s">
        <v>277</v>
      </c>
      <c r="E5441" s="1" t="s">
        <v>84</v>
      </c>
      <c r="F5441" s="268" t="s">
        <v>278</v>
      </c>
      <c r="G5441" s="1" t="s">
        <v>201</v>
      </c>
      <c r="H5441" s="1" t="s">
        <v>267</v>
      </c>
      <c r="J5441" s="268" t="s">
        <v>279</v>
      </c>
      <c r="K5441" s="268" t="s">
        <v>280</v>
      </c>
    </row>
    <row r="5444" spans="1:11" x14ac:dyDescent="0.2">
      <c r="A5444" s="2" t="s">
        <v>484</v>
      </c>
      <c r="B5444" s="2" t="s">
        <v>67</v>
      </c>
      <c r="D5444" s="2" t="s">
        <v>203</v>
      </c>
      <c r="H5444" s="2" t="s">
        <v>2338</v>
      </c>
      <c r="J5444" s="8">
        <v>400000</v>
      </c>
    </row>
    <row r="5445" spans="1:11" x14ac:dyDescent="0.2">
      <c r="A5445" s="2" t="s">
        <v>281</v>
      </c>
      <c r="B5445" s="2" t="s">
        <v>137</v>
      </c>
      <c r="F5445" s="7">
        <v>2118</v>
      </c>
      <c r="H5445" s="2" t="s">
        <v>2338</v>
      </c>
      <c r="K5445" s="8">
        <v>400000</v>
      </c>
    </row>
    <row r="5446" spans="1:11" x14ac:dyDescent="0.2">
      <c r="A5446" s="5" t="s">
        <v>311</v>
      </c>
      <c r="J5446" s="8">
        <v>400000</v>
      </c>
      <c r="K5446" s="8">
        <v>400000</v>
      </c>
    </row>
    <row r="5449" spans="1:11" x14ac:dyDescent="0.2">
      <c r="A5449" s="5" t="s">
        <v>312</v>
      </c>
      <c r="D5449" s="4" t="s">
        <v>308</v>
      </c>
      <c r="E5449" s="5" t="s">
        <v>276</v>
      </c>
    </row>
    <row r="5450" spans="1:11" x14ac:dyDescent="0.2">
      <c r="A5450" s="1" t="s">
        <v>107</v>
      </c>
      <c r="B5450" s="1" t="s">
        <v>108</v>
      </c>
      <c r="D5450" s="278" t="s">
        <v>277</v>
      </c>
      <c r="E5450" s="1" t="s">
        <v>84</v>
      </c>
      <c r="F5450" s="268" t="s">
        <v>278</v>
      </c>
      <c r="G5450" s="1" t="s">
        <v>201</v>
      </c>
      <c r="H5450" s="1" t="s">
        <v>267</v>
      </c>
      <c r="J5450" s="268" t="s">
        <v>279</v>
      </c>
      <c r="K5450" s="268" t="s">
        <v>280</v>
      </c>
    </row>
    <row r="5453" spans="1:11" x14ac:dyDescent="0.2">
      <c r="A5453" s="2" t="s">
        <v>484</v>
      </c>
      <c r="B5453" s="2" t="s">
        <v>67</v>
      </c>
      <c r="D5453" s="2" t="s">
        <v>203</v>
      </c>
      <c r="H5453" s="2" t="s">
        <v>2339</v>
      </c>
      <c r="J5453" s="8">
        <v>490000</v>
      </c>
    </row>
    <row r="5454" spans="1:11" x14ac:dyDescent="0.2">
      <c r="A5454" s="2" t="s">
        <v>281</v>
      </c>
      <c r="B5454" s="2" t="s">
        <v>137</v>
      </c>
      <c r="F5454" s="7">
        <v>2119</v>
      </c>
      <c r="H5454" s="2" t="s">
        <v>2339</v>
      </c>
      <c r="K5454" s="8">
        <v>490000</v>
      </c>
    </row>
    <row r="5455" spans="1:11" x14ac:dyDescent="0.2">
      <c r="A5455" s="5" t="s">
        <v>313</v>
      </c>
      <c r="J5455" s="8">
        <v>490000</v>
      </c>
      <c r="K5455" s="8">
        <v>490000</v>
      </c>
    </row>
    <row r="5458" spans="1:11" x14ac:dyDescent="0.2">
      <c r="A5458" s="5" t="s">
        <v>314</v>
      </c>
      <c r="D5458" s="4" t="s">
        <v>308</v>
      </c>
      <c r="E5458" s="5" t="s">
        <v>276</v>
      </c>
    </row>
    <row r="5459" spans="1:11" x14ac:dyDescent="0.2">
      <c r="A5459" s="1" t="s">
        <v>107</v>
      </c>
      <c r="B5459" s="1" t="s">
        <v>108</v>
      </c>
      <c r="D5459" s="278" t="s">
        <v>277</v>
      </c>
      <c r="E5459" s="1" t="s">
        <v>84</v>
      </c>
      <c r="F5459" s="268" t="s">
        <v>278</v>
      </c>
      <c r="G5459" s="1" t="s">
        <v>201</v>
      </c>
      <c r="H5459" s="1" t="s">
        <v>267</v>
      </c>
      <c r="J5459" s="268" t="s">
        <v>279</v>
      </c>
      <c r="K5459" s="268" t="s">
        <v>280</v>
      </c>
    </row>
    <row r="5462" spans="1:11" x14ac:dyDescent="0.2">
      <c r="A5462" s="2" t="s">
        <v>484</v>
      </c>
      <c r="B5462" s="2" t="s">
        <v>67</v>
      </c>
      <c r="D5462" s="2" t="s">
        <v>203</v>
      </c>
      <c r="H5462" s="2" t="s">
        <v>2340</v>
      </c>
      <c r="J5462" s="8">
        <v>100000</v>
      </c>
    </row>
    <row r="5463" spans="1:11" x14ac:dyDescent="0.2">
      <c r="A5463" s="2" t="s">
        <v>281</v>
      </c>
      <c r="B5463" s="2" t="s">
        <v>137</v>
      </c>
      <c r="F5463" s="7">
        <v>2120</v>
      </c>
      <c r="H5463" s="2" t="s">
        <v>2340</v>
      </c>
      <c r="K5463" s="8">
        <v>100000</v>
      </c>
    </row>
    <row r="5464" spans="1:11" x14ac:dyDescent="0.2">
      <c r="A5464" s="5" t="s">
        <v>315</v>
      </c>
      <c r="J5464" s="8">
        <v>100000</v>
      </c>
      <c r="K5464" s="8">
        <v>100000</v>
      </c>
    </row>
    <row r="5467" spans="1:11" x14ac:dyDescent="0.2">
      <c r="A5467" s="5" t="s">
        <v>316</v>
      </c>
      <c r="D5467" s="4" t="s">
        <v>308</v>
      </c>
      <c r="E5467" s="5" t="s">
        <v>276</v>
      </c>
    </row>
    <row r="5468" spans="1:11" x14ac:dyDescent="0.2">
      <c r="A5468" s="1" t="s">
        <v>107</v>
      </c>
      <c r="B5468" s="1" t="s">
        <v>108</v>
      </c>
      <c r="D5468" s="278" t="s">
        <v>277</v>
      </c>
      <c r="E5468" s="1" t="s">
        <v>84</v>
      </c>
      <c r="F5468" s="268" t="s">
        <v>278</v>
      </c>
      <c r="G5468" s="1" t="s">
        <v>201</v>
      </c>
      <c r="H5468" s="1" t="s">
        <v>267</v>
      </c>
      <c r="J5468" s="268" t="s">
        <v>279</v>
      </c>
      <c r="K5468" s="268" t="s">
        <v>280</v>
      </c>
    </row>
    <row r="5471" spans="1:11" x14ac:dyDescent="0.2">
      <c r="A5471" s="2" t="s">
        <v>484</v>
      </c>
      <c r="B5471" s="2" t="s">
        <v>67</v>
      </c>
      <c r="D5471" s="2" t="s">
        <v>203</v>
      </c>
      <c r="H5471" s="2" t="s">
        <v>2341</v>
      </c>
      <c r="J5471" s="8">
        <v>120000</v>
      </c>
    </row>
    <row r="5472" spans="1:11" x14ac:dyDescent="0.2">
      <c r="A5472" s="2" t="s">
        <v>281</v>
      </c>
      <c r="B5472" s="2" t="s">
        <v>137</v>
      </c>
      <c r="F5472" s="7">
        <v>2121</v>
      </c>
      <c r="H5472" s="2" t="s">
        <v>2341</v>
      </c>
      <c r="K5472" s="8">
        <v>120000</v>
      </c>
    </row>
    <row r="5473" spans="1:11" x14ac:dyDescent="0.2">
      <c r="A5473" s="5" t="s">
        <v>317</v>
      </c>
      <c r="J5473" s="8">
        <v>120000</v>
      </c>
      <c r="K5473" s="8">
        <v>120000</v>
      </c>
    </row>
    <row r="5476" spans="1:11" x14ac:dyDescent="0.2">
      <c r="A5476" s="5" t="s">
        <v>318</v>
      </c>
      <c r="D5476" s="4" t="s">
        <v>275</v>
      </c>
      <c r="E5476" s="5" t="s">
        <v>2304</v>
      </c>
    </row>
    <row r="5477" spans="1:11" x14ac:dyDescent="0.2">
      <c r="A5477" s="1" t="s">
        <v>107</v>
      </c>
      <c r="B5477" s="1" t="s">
        <v>108</v>
      </c>
      <c r="D5477" s="278" t="s">
        <v>277</v>
      </c>
      <c r="E5477" s="1" t="s">
        <v>84</v>
      </c>
      <c r="F5477" s="268" t="s">
        <v>278</v>
      </c>
      <c r="G5477" s="1" t="s">
        <v>201</v>
      </c>
      <c r="H5477" s="1" t="s">
        <v>267</v>
      </c>
      <c r="J5477" s="268" t="s">
        <v>279</v>
      </c>
      <c r="K5477" s="268" t="s">
        <v>280</v>
      </c>
    </row>
    <row r="5480" spans="1:11" x14ac:dyDescent="0.2">
      <c r="A5480" s="2" t="s">
        <v>1188</v>
      </c>
      <c r="B5480" s="2" t="s">
        <v>970</v>
      </c>
      <c r="D5480" s="2" t="s">
        <v>203</v>
      </c>
      <c r="H5480" s="2" t="s">
        <v>2342</v>
      </c>
      <c r="J5480" s="8">
        <v>284382</v>
      </c>
    </row>
    <row r="5481" spans="1:11" x14ac:dyDescent="0.2">
      <c r="A5481" s="2" t="s">
        <v>281</v>
      </c>
      <c r="B5481" s="2" t="s">
        <v>137</v>
      </c>
      <c r="H5481" s="2" t="s">
        <v>2343</v>
      </c>
      <c r="J5481" s="8">
        <v>15618</v>
      </c>
    </row>
    <row r="5482" spans="1:11" x14ac:dyDescent="0.2">
      <c r="A5482" s="2" t="s">
        <v>15</v>
      </c>
      <c r="B5482" s="2" t="s">
        <v>16</v>
      </c>
      <c r="E5482" s="2" t="s">
        <v>320</v>
      </c>
      <c r="F5482" s="7">
        <v>2068</v>
      </c>
      <c r="H5482" s="2" t="s">
        <v>2344</v>
      </c>
      <c r="K5482" s="8">
        <v>300000</v>
      </c>
    </row>
    <row r="5483" spans="1:11" x14ac:dyDescent="0.2">
      <c r="A5483" s="5" t="s">
        <v>321</v>
      </c>
      <c r="J5483" s="8">
        <v>300000</v>
      </c>
      <c r="K5483" s="8">
        <v>300000</v>
      </c>
    </row>
    <row r="5486" spans="1:11" x14ac:dyDescent="0.2">
      <c r="A5486" s="5" t="s">
        <v>322</v>
      </c>
      <c r="D5486" s="4" t="s">
        <v>275</v>
      </c>
      <c r="E5486" s="5" t="s">
        <v>2304</v>
      </c>
    </row>
    <row r="5487" spans="1:11" x14ac:dyDescent="0.2">
      <c r="A5487" s="1" t="s">
        <v>107</v>
      </c>
      <c r="B5487" s="1" t="s">
        <v>108</v>
      </c>
      <c r="D5487" s="278" t="s">
        <v>277</v>
      </c>
      <c r="E5487" s="1" t="s">
        <v>84</v>
      </c>
      <c r="F5487" s="268" t="s">
        <v>278</v>
      </c>
      <c r="G5487" s="1" t="s">
        <v>201</v>
      </c>
      <c r="H5487" s="1" t="s">
        <v>267</v>
      </c>
      <c r="J5487" s="268" t="s">
        <v>279</v>
      </c>
      <c r="K5487" s="268" t="s">
        <v>280</v>
      </c>
    </row>
    <row r="5490" spans="1:11" x14ac:dyDescent="0.2">
      <c r="A5490" s="2" t="s">
        <v>281</v>
      </c>
      <c r="B5490" s="2" t="s">
        <v>137</v>
      </c>
      <c r="F5490" s="7">
        <v>2069</v>
      </c>
      <c r="H5490" s="2" t="s">
        <v>2345</v>
      </c>
      <c r="J5490" s="8">
        <v>2189600</v>
      </c>
    </row>
    <row r="5491" spans="1:11" x14ac:dyDescent="0.2">
      <c r="A5491" s="2" t="s">
        <v>281</v>
      </c>
      <c r="B5491" s="2" t="s">
        <v>137</v>
      </c>
      <c r="F5491" s="7">
        <v>2124</v>
      </c>
      <c r="H5491" s="2" t="s">
        <v>2345</v>
      </c>
      <c r="K5491" s="8">
        <v>2189600</v>
      </c>
    </row>
    <row r="5492" spans="1:11" x14ac:dyDescent="0.2">
      <c r="A5492" s="5" t="s">
        <v>323</v>
      </c>
      <c r="J5492" s="8">
        <v>2189600</v>
      </c>
      <c r="K5492" s="8">
        <v>2189600</v>
      </c>
    </row>
    <row r="5495" spans="1:11" x14ac:dyDescent="0.2">
      <c r="A5495" s="5" t="s">
        <v>324</v>
      </c>
      <c r="D5495" s="4" t="s">
        <v>308</v>
      </c>
      <c r="E5495" s="5" t="s">
        <v>1169</v>
      </c>
    </row>
    <row r="5496" spans="1:11" x14ac:dyDescent="0.2">
      <c r="A5496" s="1" t="s">
        <v>107</v>
      </c>
      <c r="B5496" s="1" t="s">
        <v>108</v>
      </c>
      <c r="D5496" s="278" t="s">
        <v>277</v>
      </c>
      <c r="E5496" s="1" t="s">
        <v>84</v>
      </c>
      <c r="F5496" s="268" t="s">
        <v>278</v>
      </c>
      <c r="G5496" s="1" t="s">
        <v>201</v>
      </c>
      <c r="H5496" s="1" t="s">
        <v>267</v>
      </c>
      <c r="J5496" s="268" t="s">
        <v>279</v>
      </c>
      <c r="K5496" s="268" t="s">
        <v>280</v>
      </c>
    </row>
    <row r="5499" spans="1:11" x14ac:dyDescent="0.2">
      <c r="A5499" s="2" t="s">
        <v>35</v>
      </c>
      <c r="B5499" s="2" t="s">
        <v>36</v>
      </c>
      <c r="E5499" s="2" t="s">
        <v>310</v>
      </c>
      <c r="F5499" s="7">
        <v>149</v>
      </c>
      <c r="H5499" s="2" t="s">
        <v>2346</v>
      </c>
      <c r="J5499" s="8">
        <v>547828</v>
      </c>
    </row>
    <row r="5500" spans="1:11" x14ac:dyDescent="0.2">
      <c r="A5500" s="2" t="s">
        <v>281</v>
      </c>
      <c r="B5500" s="2" t="s">
        <v>137</v>
      </c>
      <c r="F5500" s="7">
        <v>2125</v>
      </c>
      <c r="H5500" s="2" t="s">
        <v>2346</v>
      </c>
      <c r="K5500" s="8">
        <v>547828</v>
      </c>
    </row>
    <row r="5501" spans="1:11" x14ac:dyDescent="0.2">
      <c r="A5501" s="5" t="s">
        <v>326</v>
      </c>
      <c r="J5501" s="8">
        <v>547828</v>
      </c>
      <c r="K5501" s="8">
        <v>547828</v>
      </c>
    </row>
    <row r="5504" spans="1:11" x14ac:dyDescent="0.2">
      <c r="A5504" s="5" t="s">
        <v>327</v>
      </c>
      <c r="D5504" s="4" t="s">
        <v>308</v>
      </c>
      <c r="E5504" s="5" t="s">
        <v>1169</v>
      </c>
    </row>
    <row r="5505" spans="1:11" x14ac:dyDescent="0.2">
      <c r="A5505" s="1" t="s">
        <v>107</v>
      </c>
      <c r="B5505" s="1" t="s">
        <v>108</v>
      </c>
      <c r="D5505" s="278" t="s">
        <v>277</v>
      </c>
      <c r="E5505" s="1" t="s">
        <v>84</v>
      </c>
      <c r="F5505" s="268" t="s">
        <v>278</v>
      </c>
      <c r="G5505" s="1" t="s">
        <v>201</v>
      </c>
      <c r="H5505" s="1" t="s">
        <v>267</v>
      </c>
      <c r="J5505" s="268" t="s">
        <v>279</v>
      </c>
      <c r="K5505" s="268" t="s">
        <v>280</v>
      </c>
    </row>
    <row r="5508" spans="1:11" x14ac:dyDescent="0.2">
      <c r="A5508" s="2" t="s">
        <v>15</v>
      </c>
      <c r="B5508" s="2" t="s">
        <v>16</v>
      </c>
      <c r="E5508" s="2" t="s">
        <v>320</v>
      </c>
      <c r="F5508" s="7">
        <v>2128</v>
      </c>
      <c r="H5508" s="2" t="s">
        <v>2347</v>
      </c>
      <c r="J5508" s="8">
        <v>124467</v>
      </c>
    </row>
    <row r="5509" spans="1:11" x14ac:dyDescent="0.2">
      <c r="A5509" s="2" t="s">
        <v>281</v>
      </c>
      <c r="B5509" s="2" t="s">
        <v>137</v>
      </c>
      <c r="F5509" s="7">
        <v>2128</v>
      </c>
      <c r="H5509" s="2" t="s">
        <v>2347</v>
      </c>
      <c r="K5509" s="8">
        <v>124467</v>
      </c>
    </row>
    <row r="5510" spans="1:11" x14ac:dyDescent="0.2">
      <c r="A5510" s="2" t="s">
        <v>394</v>
      </c>
      <c r="B5510" s="2" t="s">
        <v>119</v>
      </c>
      <c r="D5510" s="2" t="s">
        <v>203</v>
      </c>
      <c r="H5510" s="2" t="s">
        <v>2348</v>
      </c>
      <c r="J5510" s="8">
        <v>92617</v>
      </c>
    </row>
    <row r="5511" spans="1:11" x14ac:dyDescent="0.2">
      <c r="A5511" s="2" t="s">
        <v>397</v>
      </c>
      <c r="B5511" s="2" t="s">
        <v>74</v>
      </c>
      <c r="D5511" s="2" t="s">
        <v>203</v>
      </c>
      <c r="H5511" s="2" t="s">
        <v>2349</v>
      </c>
      <c r="J5511" s="8">
        <v>31850</v>
      </c>
    </row>
    <row r="5512" spans="1:11" x14ac:dyDescent="0.2">
      <c r="A5512" s="2" t="s">
        <v>15</v>
      </c>
      <c r="B5512" s="2" t="s">
        <v>16</v>
      </c>
      <c r="E5512" s="2" t="s">
        <v>320</v>
      </c>
      <c r="F5512" s="7">
        <v>2128</v>
      </c>
      <c r="H5512" s="2" t="s">
        <v>2347</v>
      </c>
      <c r="K5512" s="8">
        <v>124467</v>
      </c>
    </row>
    <row r="5513" spans="1:11" x14ac:dyDescent="0.2">
      <c r="A5513" s="5" t="s">
        <v>328</v>
      </c>
      <c r="J5513" s="8">
        <v>248934</v>
      </c>
      <c r="K5513" s="8">
        <v>248934</v>
      </c>
    </row>
    <row r="5516" spans="1:11" x14ac:dyDescent="0.2">
      <c r="A5516" s="5" t="s">
        <v>329</v>
      </c>
      <c r="D5516" s="4" t="s">
        <v>308</v>
      </c>
      <c r="E5516" s="5" t="s">
        <v>1169</v>
      </c>
    </row>
    <row r="5517" spans="1:11" x14ac:dyDescent="0.2">
      <c r="A5517" s="1" t="s">
        <v>107</v>
      </c>
      <c r="B5517" s="1" t="s">
        <v>108</v>
      </c>
      <c r="D5517" s="278" t="s">
        <v>277</v>
      </c>
      <c r="E5517" s="1" t="s">
        <v>84</v>
      </c>
      <c r="F5517" s="268" t="s">
        <v>278</v>
      </c>
      <c r="G5517" s="1" t="s">
        <v>201</v>
      </c>
      <c r="H5517" s="1" t="s">
        <v>267</v>
      </c>
      <c r="J5517" s="268" t="s">
        <v>279</v>
      </c>
      <c r="K5517" s="268" t="s">
        <v>280</v>
      </c>
    </row>
    <row r="5520" spans="1:11" x14ac:dyDescent="0.2">
      <c r="A5520" s="2" t="s">
        <v>15</v>
      </c>
      <c r="B5520" s="2" t="s">
        <v>16</v>
      </c>
      <c r="E5520" s="2" t="s">
        <v>320</v>
      </c>
      <c r="F5520" s="7">
        <v>2130</v>
      </c>
      <c r="H5520" s="2" t="s">
        <v>2350</v>
      </c>
      <c r="J5520" s="8">
        <v>704600</v>
      </c>
    </row>
    <row r="5521" spans="1:11" x14ac:dyDescent="0.2">
      <c r="A5521" s="2" t="s">
        <v>281</v>
      </c>
      <c r="B5521" s="2" t="s">
        <v>137</v>
      </c>
      <c r="F5521" s="7">
        <v>2130</v>
      </c>
      <c r="H5521" s="2" t="s">
        <v>2350</v>
      </c>
      <c r="K5521" s="8">
        <v>704600</v>
      </c>
    </row>
    <row r="5522" spans="1:11" x14ac:dyDescent="0.2">
      <c r="A5522" s="5" t="s">
        <v>331</v>
      </c>
      <c r="J5522" s="8">
        <v>704600</v>
      </c>
      <c r="K5522" s="8">
        <v>704600</v>
      </c>
    </row>
    <row r="5525" spans="1:11" x14ac:dyDescent="0.2">
      <c r="A5525" s="5" t="s">
        <v>332</v>
      </c>
      <c r="D5525" s="4" t="s">
        <v>308</v>
      </c>
      <c r="E5525" s="5" t="s">
        <v>1169</v>
      </c>
    </row>
    <row r="5526" spans="1:11" x14ac:dyDescent="0.2">
      <c r="A5526" s="1" t="s">
        <v>107</v>
      </c>
      <c r="B5526" s="1" t="s">
        <v>108</v>
      </c>
      <c r="D5526" s="278" t="s">
        <v>277</v>
      </c>
      <c r="E5526" s="1" t="s">
        <v>84</v>
      </c>
      <c r="F5526" s="268" t="s">
        <v>278</v>
      </c>
      <c r="G5526" s="1" t="s">
        <v>201</v>
      </c>
      <c r="H5526" s="1" t="s">
        <v>267</v>
      </c>
      <c r="J5526" s="268" t="s">
        <v>279</v>
      </c>
      <c r="K5526" s="268" t="s">
        <v>280</v>
      </c>
    </row>
    <row r="5529" spans="1:11" x14ac:dyDescent="0.2">
      <c r="A5529" s="2" t="s">
        <v>519</v>
      </c>
      <c r="B5529" s="2" t="s">
        <v>68</v>
      </c>
      <c r="D5529" s="2" t="s">
        <v>203</v>
      </c>
      <c r="H5529" s="2" t="s">
        <v>1850</v>
      </c>
      <c r="J5529" s="8">
        <v>1214368</v>
      </c>
    </row>
    <row r="5530" spans="1:11" x14ac:dyDescent="0.2">
      <c r="A5530" s="2" t="s">
        <v>281</v>
      </c>
      <c r="B5530" s="2" t="s">
        <v>137</v>
      </c>
      <c r="F5530" s="7">
        <v>2131</v>
      </c>
      <c r="H5530" s="2" t="s">
        <v>1850</v>
      </c>
      <c r="K5530" s="8">
        <v>1214368</v>
      </c>
    </row>
    <row r="5531" spans="1:11" x14ac:dyDescent="0.2">
      <c r="A5531" s="5" t="s">
        <v>333</v>
      </c>
      <c r="J5531" s="8">
        <v>1214368</v>
      </c>
      <c r="K5531" s="8">
        <v>1214368</v>
      </c>
    </row>
    <row r="5534" spans="1:11" x14ac:dyDescent="0.2">
      <c r="A5534" s="5" t="s">
        <v>334</v>
      </c>
      <c r="D5534" s="4" t="s">
        <v>308</v>
      </c>
      <c r="E5534" s="5" t="s">
        <v>1169</v>
      </c>
    </row>
    <row r="5535" spans="1:11" x14ac:dyDescent="0.2">
      <c r="A5535" s="1" t="s">
        <v>107</v>
      </c>
      <c r="B5535" s="1" t="s">
        <v>108</v>
      </c>
      <c r="D5535" s="278" t="s">
        <v>277</v>
      </c>
      <c r="E5535" s="1" t="s">
        <v>84</v>
      </c>
      <c r="F5535" s="268" t="s">
        <v>278</v>
      </c>
      <c r="G5535" s="1" t="s">
        <v>201</v>
      </c>
      <c r="H5535" s="1" t="s">
        <v>267</v>
      </c>
      <c r="J5535" s="268" t="s">
        <v>279</v>
      </c>
      <c r="K5535" s="268" t="s">
        <v>280</v>
      </c>
    </row>
    <row r="5538" spans="1:11" x14ac:dyDescent="0.2">
      <c r="A5538" s="2" t="s">
        <v>281</v>
      </c>
      <c r="B5538" s="2" t="s">
        <v>137</v>
      </c>
      <c r="F5538" s="7">
        <v>2100</v>
      </c>
      <c r="H5538" s="2" t="s">
        <v>1377</v>
      </c>
      <c r="J5538" s="8">
        <v>3900000</v>
      </c>
    </row>
    <row r="5539" spans="1:11" x14ac:dyDescent="0.2">
      <c r="A5539" s="2" t="s">
        <v>281</v>
      </c>
      <c r="B5539" s="2" t="s">
        <v>137</v>
      </c>
      <c r="F5539" s="7">
        <v>2132</v>
      </c>
      <c r="H5539" s="2" t="s">
        <v>1377</v>
      </c>
      <c r="K5539" s="8">
        <v>3900000</v>
      </c>
    </row>
    <row r="5540" spans="1:11" x14ac:dyDescent="0.2">
      <c r="A5540" s="5" t="s">
        <v>335</v>
      </c>
      <c r="J5540" s="8">
        <v>3900000</v>
      </c>
      <c r="K5540" s="8">
        <v>3900000</v>
      </c>
    </row>
    <row r="5543" spans="1:11" x14ac:dyDescent="0.2">
      <c r="A5543" s="5" t="s">
        <v>336</v>
      </c>
      <c r="D5543" s="4" t="s">
        <v>308</v>
      </c>
      <c r="E5543" s="5" t="s">
        <v>1169</v>
      </c>
    </row>
    <row r="5544" spans="1:11" x14ac:dyDescent="0.2">
      <c r="A5544" s="1" t="s">
        <v>107</v>
      </c>
      <c r="B5544" s="1" t="s">
        <v>108</v>
      </c>
      <c r="D5544" s="278" t="s">
        <v>277</v>
      </c>
      <c r="E5544" s="1" t="s">
        <v>84</v>
      </c>
      <c r="F5544" s="268" t="s">
        <v>278</v>
      </c>
      <c r="G5544" s="1" t="s">
        <v>201</v>
      </c>
      <c r="H5544" s="1" t="s">
        <v>267</v>
      </c>
      <c r="J5544" s="268" t="s">
        <v>279</v>
      </c>
      <c r="K5544" s="268" t="s">
        <v>280</v>
      </c>
    </row>
    <row r="5547" spans="1:11" x14ac:dyDescent="0.2">
      <c r="A5547" s="2" t="s">
        <v>35</v>
      </c>
      <c r="B5547" s="2" t="s">
        <v>36</v>
      </c>
      <c r="E5547" s="2" t="s">
        <v>310</v>
      </c>
      <c r="F5547" s="7">
        <v>11554</v>
      </c>
      <c r="H5547" s="2" t="s">
        <v>2351</v>
      </c>
      <c r="J5547" s="8">
        <v>799620</v>
      </c>
    </row>
    <row r="5548" spans="1:11" x14ac:dyDescent="0.2">
      <c r="A5548" s="2" t="s">
        <v>35</v>
      </c>
      <c r="B5548" s="2" t="s">
        <v>36</v>
      </c>
      <c r="E5548" s="2" t="s">
        <v>310</v>
      </c>
      <c r="F5548" s="7">
        <v>11564</v>
      </c>
      <c r="H5548" s="2" t="s">
        <v>2352</v>
      </c>
      <c r="J5548" s="8">
        <v>775000</v>
      </c>
    </row>
    <row r="5549" spans="1:11" x14ac:dyDescent="0.2">
      <c r="A5549" s="2" t="s">
        <v>281</v>
      </c>
      <c r="B5549" s="2" t="s">
        <v>137</v>
      </c>
      <c r="F5549" s="7">
        <v>2133</v>
      </c>
      <c r="H5549" s="2" t="s">
        <v>2352</v>
      </c>
      <c r="K5549" s="8">
        <v>1574620</v>
      </c>
    </row>
    <row r="5550" spans="1:11" x14ac:dyDescent="0.2">
      <c r="A5550" s="5" t="s">
        <v>337</v>
      </c>
      <c r="J5550" s="8">
        <v>1574620</v>
      </c>
      <c r="K5550" s="8">
        <v>1574620</v>
      </c>
    </row>
    <row r="5553" spans="1:11" x14ac:dyDescent="0.2">
      <c r="A5553" s="5" t="s">
        <v>387</v>
      </c>
      <c r="D5553" s="4" t="s">
        <v>308</v>
      </c>
      <c r="E5553" s="5" t="s">
        <v>339</v>
      </c>
    </row>
    <row r="5554" spans="1:11" x14ac:dyDescent="0.2">
      <c r="A5554" s="1" t="s">
        <v>107</v>
      </c>
      <c r="B5554" s="1" t="s">
        <v>108</v>
      </c>
      <c r="D5554" s="278" t="s">
        <v>277</v>
      </c>
      <c r="E5554" s="1" t="s">
        <v>84</v>
      </c>
      <c r="F5554" s="268" t="s">
        <v>278</v>
      </c>
      <c r="G5554" s="1" t="s">
        <v>201</v>
      </c>
      <c r="H5554" s="1" t="s">
        <v>267</v>
      </c>
      <c r="J5554" s="268" t="s">
        <v>279</v>
      </c>
      <c r="K5554" s="268" t="s">
        <v>280</v>
      </c>
    </row>
    <row r="5557" spans="1:11" x14ac:dyDescent="0.2">
      <c r="A5557" s="2" t="s">
        <v>35</v>
      </c>
      <c r="B5557" s="2" t="s">
        <v>36</v>
      </c>
      <c r="E5557" s="2" t="s">
        <v>310</v>
      </c>
      <c r="F5557" s="7">
        <v>28256678</v>
      </c>
      <c r="H5557" s="2" t="s">
        <v>2353</v>
      </c>
      <c r="J5557" s="8">
        <v>12059</v>
      </c>
    </row>
    <row r="5558" spans="1:11" x14ac:dyDescent="0.2">
      <c r="A5558" s="2" t="s">
        <v>11</v>
      </c>
      <c r="B5558" s="2" t="s">
        <v>12</v>
      </c>
      <c r="H5558" s="2" t="s">
        <v>2353</v>
      </c>
      <c r="K5558" s="8">
        <v>10134</v>
      </c>
    </row>
    <row r="5559" spans="1:11" x14ac:dyDescent="0.2">
      <c r="A5559" s="2" t="s">
        <v>11</v>
      </c>
      <c r="B5559" s="2" t="s">
        <v>12</v>
      </c>
      <c r="H5559" s="2" t="s">
        <v>2353</v>
      </c>
      <c r="K5559" s="8">
        <v>1925</v>
      </c>
    </row>
    <row r="5560" spans="1:11" x14ac:dyDescent="0.2">
      <c r="A5560" s="5" t="s">
        <v>388</v>
      </c>
      <c r="J5560" s="8">
        <v>12059</v>
      </c>
      <c r="K5560" s="8">
        <v>12059</v>
      </c>
    </row>
    <row r="5563" spans="1:11" x14ac:dyDescent="0.2">
      <c r="A5563" s="5" t="s">
        <v>351</v>
      </c>
      <c r="D5563" s="4" t="s">
        <v>308</v>
      </c>
      <c r="E5563" s="5" t="s">
        <v>342</v>
      </c>
    </row>
    <row r="5564" spans="1:11" x14ac:dyDescent="0.2">
      <c r="A5564" s="1" t="s">
        <v>107</v>
      </c>
      <c r="B5564" s="1" t="s">
        <v>108</v>
      </c>
      <c r="D5564" s="278" t="s">
        <v>277</v>
      </c>
      <c r="E5564" s="1" t="s">
        <v>84</v>
      </c>
      <c r="F5564" s="268" t="s">
        <v>278</v>
      </c>
      <c r="G5564" s="1" t="s">
        <v>201</v>
      </c>
      <c r="H5564" s="1" t="s">
        <v>267</v>
      </c>
      <c r="J5564" s="268" t="s">
        <v>279</v>
      </c>
      <c r="K5564" s="268" t="s">
        <v>280</v>
      </c>
    </row>
    <row r="5567" spans="1:11" x14ac:dyDescent="0.2">
      <c r="A5567" s="2" t="s">
        <v>35</v>
      </c>
      <c r="B5567" s="2" t="s">
        <v>36</v>
      </c>
      <c r="E5567" s="2" t="s">
        <v>310</v>
      </c>
      <c r="F5567" s="7">
        <v>41658885</v>
      </c>
      <c r="H5567" s="2" t="s">
        <v>2354</v>
      </c>
      <c r="J5567" s="8">
        <v>13987</v>
      </c>
    </row>
    <row r="5568" spans="1:11" x14ac:dyDescent="0.2">
      <c r="A5568" s="2" t="s">
        <v>281</v>
      </c>
      <c r="B5568" s="2" t="s">
        <v>137</v>
      </c>
      <c r="F5568" s="7">
        <v>2140</v>
      </c>
      <c r="H5568" s="2" t="s">
        <v>2354</v>
      </c>
      <c r="K5568" s="8">
        <v>13987</v>
      </c>
    </row>
    <row r="5569" spans="1:11" x14ac:dyDescent="0.2">
      <c r="A5569" s="5" t="s">
        <v>352</v>
      </c>
      <c r="J5569" s="8">
        <v>13987</v>
      </c>
      <c r="K5569" s="8">
        <v>13987</v>
      </c>
    </row>
    <row r="5572" spans="1:11" x14ac:dyDescent="0.2">
      <c r="A5572" s="5" t="s">
        <v>338</v>
      </c>
      <c r="D5572" s="4" t="s">
        <v>308</v>
      </c>
      <c r="E5572" s="5" t="s">
        <v>347</v>
      </c>
    </row>
    <row r="5573" spans="1:11" x14ac:dyDescent="0.2">
      <c r="A5573" s="1" t="s">
        <v>107</v>
      </c>
      <c r="B5573" s="1" t="s">
        <v>108</v>
      </c>
      <c r="D5573" s="278" t="s">
        <v>277</v>
      </c>
      <c r="E5573" s="1" t="s">
        <v>84</v>
      </c>
      <c r="F5573" s="268" t="s">
        <v>278</v>
      </c>
      <c r="G5573" s="1" t="s">
        <v>201</v>
      </c>
      <c r="H5573" s="1" t="s">
        <v>267</v>
      </c>
      <c r="J5573" s="268" t="s">
        <v>279</v>
      </c>
      <c r="K5573" s="268" t="s">
        <v>280</v>
      </c>
    </row>
    <row r="5576" spans="1:11" x14ac:dyDescent="0.2">
      <c r="A5576" s="2" t="s">
        <v>35</v>
      </c>
      <c r="B5576" s="2" t="s">
        <v>36</v>
      </c>
      <c r="E5576" s="2" t="s">
        <v>310</v>
      </c>
      <c r="F5576" s="7">
        <v>19140768</v>
      </c>
      <c r="H5576" s="2" t="s">
        <v>2355</v>
      </c>
      <c r="J5576" s="8">
        <v>731933</v>
      </c>
    </row>
    <row r="5577" spans="1:11" x14ac:dyDescent="0.2">
      <c r="A5577" s="2" t="s">
        <v>281</v>
      </c>
      <c r="B5577" s="2" t="s">
        <v>137</v>
      </c>
      <c r="F5577" s="7">
        <v>2134</v>
      </c>
      <c r="H5577" s="2" t="s">
        <v>2355</v>
      </c>
      <c r="K5577" s="8">
        <v>731933</v>
      </c>
    </row>
    <row r="5578" spans="1:11" x14ac:dyDescent="0.2">
      <c r="A5578" s="5" t="s">
        <v>340</v>
      </c>
      <c r="J5578" s="8">
        <v>731933</v>
      </c>
      <c r="K5578" s="8">
        <v>731933</v>
      </c>
    </row>
    <row r="5581" spans="1:11" x14ac:dyDescent="0.2">
      <c r="A5581" s="5" t="s">
        <v>341</v>
      </c>
      <c r="D5581" s="4" t="s">
        <v>308</v>
      </c>
      <c r="E5581" s="5" t="s">
        <v>347</v>
      </c>
    </row>
    <row r="5582" spans="1:11" x14ac:dyDescent="0.2">
      <c r="A5582" s="1" t="s">
        <v>107</v>
      </c>
      <c r="B5582" s="1" t="s">
        <v>108</v>
      </c>
      <c r="D5582" s="278" t="s">
        <v>277</v>
      </c>
      <c r="E5582" s="1" t="s">
        <v>84</v>
      </c>
      <c r="F5582" s="268" t="s">
        <v>278</v>
      </c>
      <c r="G5582" s="1" t="s">
        <v>201</v>
      </c>
      <c r="H5582" s="1" t="s">
        <v>267</v>
      </c>
      <c r="J5582" s="268" t="s">
        <v>279</v>
      </c>
      <c r="K5582" s="268" t="s">
        <v>280</v>
      </c>
    </row>
    <row r="5585" spans="1:11" x14ac:dyDescent="0.2">
      <c r="A5585" s="2" t="s">
        <v>35</v>
      </c>
      <c r="B5585" s="2" t="s">
        <v>36</v>
      </c>
      <c r="E5585" s="2" t="s">
        <v>310</v>
      </c>
      <c r="F5585" s="7">
        <v>19137185</v>
      </c>
      <c r="H5585" s="2" t="s">
        <v>2356</v>
      </c>
      <c r="J5585" s="8">
        <v>93811</v>
      </c>
    </row>
    <row r="5586" spans="1:11" x14ac:dyDescent="0.2">
      <c r="A5586" s="2" t="s">
        <v>281</v>
      </c>
      <c r="B5586" s="2" t="s">
        <v>137</v>
      </c>
      <c r="F5586" s="7">
        <v>2135</v>
      </c>
      <c r="H5586" s="2" t="s">
        <v>2356</v>
      </c>
      <c r="K5586" s="8">
        <v>93811</v>
      </c>
    </row>
    <row r="5587" spans="1:11" x14ac:dyDescent="0.2">
      <c r="A5587" s="5" t="s">
        <v>343</v>
      </c>
      <c r="J5587" s="8">
        <v>93811</v>
      </c>
      <c r="K5587" s="8">
        <v>93811</v>
      </c>
    </row>
    <row r="5590" spans="1:11" x14ac:dyDescent="0.2">
      <c r="A5590" s="5" t="s">
        <v>344</v>
      </c>
      <c r="D5590" s="4" t="s">
        <v>308</v>
      </c>
      <c r="E5590" s="5" t="s">
        <v>347</v>
      </c>
    </row>
    <row r="5591" spans="1:11" x14ac:dyDescent="0.2">
      <c r="A5591" s="1" t="s">
        <v>107</v>
      </c>
      <c r="B5591" s="1" t="s">
        <v>108</v>
      </c>
      <c r="D5591" s="278" t="s">
        <v>277</v>
      </c>
      <c r="E5591" s="1" t="s">
        <v>84</v>
      </c>
      <c r="F5591" s="268" t="s">
        <v>278</v>
      </c>
      <c r="G5591" s="1" t="s">
        <v>201</v>
      </c>
      <c r="H5591" s="1" t="s">
        <v>267</v>
      </c>
      <c r="J5591" s="268" t="s">
        <v>279</v>
      </c>
      <c r="K5591" s="268" t="s">
        <v>280</v>
      </c>
    </row>
    <row r="5594" spans="1:11" x14ac:dyDescent="0.2">
      <c r="A5594" s="2" t="s">
        <v>402</v>
      </c>
      <c r="B5594" s="2" t="s">
        <v>69</v>
      </c>
      <c r="D5594" s="2" t="s">
        <v>203</v>
      </c>
      <c r="H5594" s="2" t="s">
        <v>1881</v>
      </c>
      <c r="J5594" s="8">
        <v>7454</v>
      </c>
    </row>
    <row r="5595" spans="1:11" x14ac:dyDescent="0.2">
      <c r="A5595" s="2" t="s">
        <v>281</v>
      </c>
      <c r="B5595" s="2" t="s">
        <v>137</v>
      </c>
      <c r="F5595" s="7">
        <v>2137</v>
      </c>
      <c r="H5595" s="2" t="s">
        <v>1881</v>
      </c>
      <c r="K5595" s="8">
        <v>7454</v>
      </c>
    </row>
    <row r="5596" spans="1:11" x14ac:dyDescent="0.2">
      <c r="A5596" s="5" t="s">
        <v>345</v>
      </c>
      <c r="J5596" s="8">
        <v>7454</v>
      </c>
      <c r="K5596" s="8">
        <v>7454</v>
      </c>
    </row>
    <row r="5599" spans="1:11" x14ac:dyDescent="0.2">
      <c r="A5599" s="5" t="s">
        <v>346</v>
      </c>
      <c r="D5599" s="4" t="s">
        <v>308</v>
      </c>
      <c r="E5599" s="5" t="s">
        <v>347</v>
      </c>
    </row>
    <row r="5600" spans="1:11" x14ac:dyDescent="0.2">
      <c r="A5600" s="1" t="s">
        <v>107</v>
      </c>
      <c r="B5600" s="1" t="s">
        <v>108</v>
      </c>
      <c r="D5600" s="278" t="s">
        <v>277</v>
      </c>
      <c r="E5600" s="1" t="s">
        <v>84</v>
      </c>
      <c r="F5600" s="268" t="s">
        <v>278</v>
      </c>
      <c r="G5600" s="1" t="s">
        <v>201</v>
      </c>
      <c r="H5600" s="1" t="s">
        <v>267</v>
      </c>
      <c r="J5600" s="268" t="s">
        <v>279</v>
      </c>
      <c r="K5600" s="268" t="s">
        <v>280</v>
      </c>
    </row>
    <row r="5603" spans="1:11" x14ac:dyDescent="0.2">
      <c r="A5603" s="2" t="s">
        <v>35</v>
      </c>
      <c r="B5603" s="2" t="s">
        <v>36</v>
      </c>
      <c r="E5603" s="2" t="s">
        <v>310</v>
      </c>
      <c r="F5603" s="7">
        <v>41658886</v>
      </c>
      <c r="H5603" s="2" t="s">
        <v>2357</v>
      </c>
      <c r="J5603" s="8">
        <v>13987</v>
      </c>
    </row>
    <row r="5604" spans="1:11" x14ac:dyDescent="0.2">
      <c r="A5604" s="2" t="s">
        <v>281</v>
      </c>
      <c r="B5604" s="2" t="s">
        <v>137</v>
      </c>
      <c r="F5604" s="7">
        <v>2138</v>
      </c>
      <c r="H5604" s="2" t="s">
        <v>2357</v>
      </c>
      <c r="K5604" s="8">
        <v>13987</v>
      </c>
    </row>
    <row r="5605" spans="1:11" x14ac:dyDescent="0.2">
      <c r="A5605" s="5" t="s">
        <v>348</v>
      </c>
      <c r="J5605" s="8">
        <v>13987</v>
      </c>
      <c r="K5605" s="8">
        <v>13987</v>
      </c>
    </row>
    <row r="5608" spans="1:11" x14ac:dyDescent="0.2">
      <c r="A5608" s="5" t="s">
        <v>349</v>
      </c>
      <c r="D5608" s="4" t="s">
        <v>308</v>
      </c>
      <c r="E5608" s="5" t="s">
        <v>347</v>
      </c>
    </row>
    <row r="5609" spans="1:11" x14ac:dyDescent="0.2">
      <c r="A5609" s="1" t="s">
        <v>107</v>
      </c>
      <c r="B5609" s="1" t="s">
        <v>108</v>
      </c>
      <c r="D5609" s="278" t="s">
        <v>277</v>
      </c>
      <c r="E5609" s="1" t="s">
        <v>84</v>
      </c>
      <c r="F5609" s="268" t="s">
        <v>278</v>
      </c>
      <c r="G5609" s="1" t="s">
        <v>201</v>
      </c>
      <c r="H5609" s="1" t="s">
        <v>267</v>
      </c>
      <c r="J5609" s="268" t="s">
        <v>279</v>
      </c>
      <c r="K5609" s="268" t="s">
        <v>280</v>
      </c>
    </row>
    <row r="5612" spans="1:11" x14ac:dyDescent="0.2">
      <c r="A5612" s="2" t="s">
        <v>35</v>
      </c>
      <c r="B5612" s="2" t="s">
        <v>36</v>
      </c>
      <c r="E5612" s="2" t="s">
        <v>310</v>
      </c>
      <c r="F5612" s="7">
        <v>41658888</v>
      </c>
      <c r="H5612" s="2" t="s">
        <v>2358</v>
      </c>
      <c r="J5612" s="8">
        <v>13987</v>
      </c>
    </row>
    <row r="5613" spans="1:11" x14ac:dyDescent="0.2">
      <c r="A5613" s="2" t="s">
        <v>281</v>
      </c>
      <c r="B5613" s="2" t="s">
        <v>137</v>
      </c>
      <c r="F5613" s="7">
        <v>2139</v>
      </c>
      <c r="H5613" s="2" t="s">
        <v>2358</v>
      </c>
      <c r="K5613" s="8">
        <v>13987</v>
      </c>
    </row>
    <row r="5614" spans="1:11" x14ac:dyDescent="0.2">
      <c r="A5614" s="5" t="s">
        <v>350</v>
      </c>
      <c r="J5614" s="8">
        <v>13987</v>
      </c>
      <c r="K5614" s="8">
        <v>13987</v>
      </c>
    </row>
    <row r="5617" spans="1:11" x14ac:dyDescent="0.2">
      <c r="A5617" s="5" t="s">
        <v>353</v>
      </c>
      <c r="D5617" s="4" t="s">
        <v>308</v>
      </c>
      <c r="E5617" s="5" t="s">
        <v>347</v>
      </c>
    </row>
    <row r="5618" spans="1:11" x14ac:dyDescent="0.2">
      <c r="A5618" s="1" t="s">
        <v>107</v>
      </c>
      <c r="B5618" s="1" t="s">
        <v>108</v>
      </c>
      <c r="D5618" s="278" t="s">
        <v>277</v>
      </c>
      <c r="E5618" s="1" t="s">
        <v>84</v>
      </c>
      <c r="F5618" s="268" t="s">
        <v>278</v>
      </c>
      <c r="G5618" s="1" t="s">
        <v>201</v>
      </c>
      <c r="H5618" s="1" t="s">
        <v>267</v>
      </c>
      <c r="J5618" s="268" t="s">
        <v>279</v>
      </c>
      <c r="K5618" s="268" t="s">
        <v>280</v>
      </c>
    </row>
    <row r="5621" spans="1:11" x14ac:dyDescent="0.2">
      <c r="A5621" s="2" t="s">
        <v>35</v>
      </c>
      <c r="B5621" s="2" t="s">
        <v>36</v>
      </c>
      <c r="E5621" s="2" t="s">
        <v>310</v>
      </c>
      <c r="F5621" s="7">
        <v>7438768</v>
      </c>
      <c r="H5621" s="2" t="s">
        <v>2359</v>
      </c>
      <c r="J5621" s="8">
        <v>31746</v>
      </c>
    </row>
    <row r="5622" spans="1:11" x14ac:dyDescent="0.2">
      <c r="A5622" s="2" t="s">
        <v>281</v>
      </c>
      <c r="B5622" s="2" t="s">
        <v>137</v>
      </c>
      <c r="F5622" s="7">
        <v>2141</v>
      </c>
      <c r="H5622" s="2" t="s">
        <v>2359</v>
      </c>
      <c r="K5622" s="8">
        <v>31746</v>
      </c>
    </row>
    <row r="5623" spans="1:11" x14ac:dyDescent="0.2">
      <c r="A5623" s="5" t="s">
        <v>354</v>
      </c>
      <c r="J5623" s="8">
        <v>31746</v>
      </c>
      <c r="K5623" s="8">
        <v>31746</v>
      </c>
    </row>
    <row r="5626" spans="1:11" x14ac:dyDescent="0.2">
      <c r="A5626" s="5" t="s">
        <v>355</v>
      </c>
      <c r="D5626" s="4" t="s">
        <v>308</v>
      </c>
      <c r="E5626" s="5" t="s">
        <v>347</v>
      </c>
    </row>
    <row r="5627" spans="1:11" x14ac:dyDescent="0.2">
      <c r="A5627" s="1" t="s">
        <v>107</v>
      </c>
      <c r="B5627" s="1" t="s">
        <v>108</v>
      </c>
      <c r="D5627" s="278" t="s">
        <v>277</v>
      </c>
      <c r="E5627" s="1" t="s">
        <v>84</v>
      </c>
      <c r="F5627" s="268" t="s">
        <v>278</v>
      </c>
      <c r="G5627" s="1" t="s">
        <v>201</v>
      </c>
      <c r="H5627" s="1" t="s">
        <v>267</v>
      </c>
      <c r="J5627" s="268" t="s">
        <v>279</v>
      </c>
      <c r="K5627" s="268" t="s">
        <v>280</v>
      </c>
    </row>
    <row r="5630" spans="1:11" x14ac:dyDescent="0.2">
      <c r="A5630" s="2" t="s">
        <v>35</v>
      </c>
      <c r="B5630" s="2" t="s">
        <v>36</v>
      </c>
      <c r="E5630" s="2" t="s">
        <v>310</v>
      </c>
      <c r="F5630" s="7">
        <v>7432551</v>
      </c>
      <c r="H5630" s="2" t="s">
        <v>2360</v>
      </c>
      <c r="J5630" s="8">
        <v>101515</v>
      </c>
    </row>
    <row r="5631" spans="1:11" x14ac:dyDescent="0.2">
      <c r="A5631" s="2" t="s">
        <v>281</v>
      </c>
      <c r="B5631" s="2" t="s">
        <v>137</v>
      </c>
      <c r="F5631" s="7">
        <v>2142</v>
      </c>
      <c r="H5631" s="2" t="s">
        <v>2360</v>
      </c>
      <c r="K5631" s="8">
        <v>101515</v>
      </c>
    </row>
    <row r="5632" spans="1:11" x14ac:dyDescent="0.2">
      <c r="A5632" s="5" t="s">
        <v>356</v>
      </c>
      <c r="J5632" s="8">
        <v>101515</v>
      </c>
      <c r="K5632" s="8">
        <v>101515</v>
      </c>
    </row>
    <row r="5635" spans="1:11" x14ac:dyDescent="0.2">
      <c r="A5635" s="5" t="s">
        <v>357</v>
      </c>
      <c r="D5635" s="4" t="s">
        <v>308</v>
      </c>
      <c r="E5635" s="5" t="s">
        <v>347</v>
      </c>
    </row>
    <row r="5636" spans="1:11" x14ac:dyDescent="0.2">
      <c r="A5636" s="1" t="s">
        <v>107</v>
      </c>
      <c r="B5636" s="1" t="s">
        <v>108</v>
      </c>
      <c r="D5636" s="278" t="s">
        <v>277</v>
      </c>
      <c r="E5636" s="1" t="s">
        <v>84</v>
      </c>
      <c r="F5636" s="268" t="s">
        <v>278</v>
      </c>
      <c r="G5636" s="1" t="s">
        <v>201</v>
      </c>
      <c r="H5636" s="1" t="s">
        <v>267</v>
      </c>
      <c r="J5636" s="268" t="s">
        <v>279</v>
      </c>
      <c r="K5636" s="268" t="s">
        <v>280</v>
      </c>
    </row>
    <row r="5639" spans="1:11" x14ac:dyDescent="0.2">
      <c r="A5639" s="2" t="s">
        <v>35</v>
      </c>
      <c r="B5639" s="2" t="s">
        <v>36</v>
      </c>
      <c r="E5639" s="2" t="s">
        <v>310</v>
      </c>
      <c r="F5639" s="7">
        <v>16383261</v>
      </c>
      <c r="H5639" s="2" t="s">
        <v>2361</v>
      </c>
      <c r="J5639" s="8">
        <v>213983</v>
      </c>
    </row>
    <row r="5640" spans="1:11" x14ac:dyDescent="0.2">
      <c r="A5640" s="2" t="s">
        <v>281</v>
      </c>
      <c r="B5640" s="2" t="s">
        <v>137</v>
      </c>
      <c r="F5640" s="7">
        <v>2143</v>
      </c>
      <c r="H5640" s="2" t="s">
        <v>2361</v>
      </c>
      <c r="K5640" s="8">
        <v>213983</v>
      </c>
    </row>
    <row r="5641" spans="1:11" x14ac:dyDescent="0.2">
      <c r="A5641" s="5" t="s">
        <v>358</v>
      </c>
      <c r="J5641" s="8">
        <v>213983</v>
      </c>
      <c r="K5641" s="8">
        <v>213983</v>
      </c>
    </row>
    <row r="5644" spans="1:11" x14ac:dyDescent="0.2">
      <c r="A5644" s="5" t="s">
        <v>359</v>
      </c>
      <c r="D5644" s="4" t="s">
        <v>308</v>
      </c>
      <c r="E5644" s="5" t="s">
        <v>347</v>
      </c>
    </row>
    <row r="5645" spans="1:11" x14ac:dyDescent="0.2">
      <c r="A5645" s="1" t="s">
        <v>107</v>
      </c>
      <c r="B5645" s="1" t="s">
        <v>108</v>
      </c>
      <c r="D5645" s="278" t="s">
        <v>277</v>
      </c>
      <c r="E5645" s="1" t="s">
        <v>84</v>
      </c>
      <c r="F5645" s="268" t="s">
        <v>278</v>
      </c>
      <c r="G5645" s="1" t="s">
        <v>201</v>
      </c>
      <c r="H5645" s="1" t="s">
        <v>267</v>
      </c>
      <c r="J5645" s="268" t="s">
        <v>279</v>
      </c>
      <c r="K5645" s="268" t="s">
        <v>280</v>
      </c>
    </row>
    <row r="5648" spans="1:11" x14ac:dyDescent="0.2">
      <c r="A5648" s="2" t="s">
        <v>35</v>
      </c>
      <c r="B5648" s="2" t="s">
        <v>36</v>
      </c>
      <c r="E5648" s="2" t="s">
        <v>310</v>
      </c>
      <c r="F5648" s="7">
        <v>41619684</v>
      </c>
      <c r="H5648" s="2" t="s">
        <v>2362</v>
      </c>
      <c r="J5648" s="8">
        <v>281523</v>
      </c>
    </row>
    <row r="5649" spans="1:11" x14ac:dyDescent="0.2">
      <c r="A5649" s="2" t="s">
        <v>281</v>
      </c>
      <c r="B5649" s="2" t="s">
        <v>137</v>
      </c>
      <c r="F5649" s="7">
        <v>2145</v>
      </c>
      <c r="H5649" s="2" t="s">
        <v>2362</v>
      </c>
      <c r="K5649" s="8">
        <v>281523</v>
      </c>
    </row>
    <row r="5650" spans="1:11" x14ac:dyDescent="0.2">
      <c r="A5650" s="5" t="s">
        <v>360</v>
      </c>
      <c r="J5650" s="8">
        <v>281523</v>
      </c>
      <c r="K5650" s="8">
        <v>281523</v>
      </c>
    </row>
    <row r="5653" spans="1:11" x14ac:dyDescent="0.2">
      <c r="A5653" s="5" t="s">
        <v>361</v>
      </c>
      <c r="D5653" s="4" t="s">
        <v>308</v>
      </c>
      <c r="E5653" s="5" t="s">
        <v>347</v>
      </c>
    </row>
    <row r="5654" spans="1:11" x14ac:dyDescent="0.2">
      <c r="A5654" s="1" t="s">
        <v>107</v>
      </c>
      <c r="B5654" s="1" t="s">
        <v>108</v>
      </c>
      <c r="D5654" s="278" t="s">
        <v>277</v>
      </c>
      <c r="E5654" s="1" t="s">
        <v>84</v>
      </c>
      <c r="F5654" s="268" t="s">
        <v>278</v>
      </c>
      <c r="G5654" s="1" t="s">
        <v>201</v>
      </c>
      <c r="H5654" s="1" t="s">
        <v>267</v>
      </c>
      <c r="J5654" s="268" t="s">
        <v>279</v>
      </c>
      <c r="K5654" s="268" t="s">
        <v>280</v>
      </c>
    </row>
    <row r="5657" spans="1:11" x14ac:dyDescent="0.2">
      <c r="A5657" s="2" t="s">
        <v>522</v>
      </c>
      <c r="B5657" s="2" t="s">
        <v>70</v>
      </c>
      <c r="D5657" s="2" t="s">
        <v>203</v>
      </c>
      <c r="H5657" s="2" t="s">
        <v>2363</v>
      </c>
      <c r="J5657" s="8">
        <v>13291</v>
      </c>
    </row>
    <row r="5658" spans="1:11" x14ac:dyDescent="0.2">
      <c r="A5658" s="2" t="s">
        <v>281</v>
      </c>
      <c r="B5658" s="2" t="s">
        <v>137</v>
      </c>
      <c r="F5658" s="7">
        <v>2146</v>
      </c>
      <c r="H5658" s="2" t="s">
        <v>2363</v>
      </c>
      <c r="K5658" s="8">
        <v>13291</v>
      </c>
    </row>
    <row r="5659" spans="1:11" x14ac:dyDescent="0.2">
      <c r="A5659" s="5" t="s">
        <v>362</v>
      </c>
      <c r="J5659" s="8">
        <v>13291</v>
      </c>
      <c r="K5659" s="8">
        <v>13291</v>
      </c>
    </row>
    <row r="5662" spans="1:11" x14ac:dyDescent="0.2">
      <c r="A5662" s="5" t="s">
        <v>363</v>
      </c>
      <c r="D5662" s="4" t="s">
        <v>308</v>
      </c>
      <c r="E5662" s="5" t="s">
        <v>347</v>
      </c>
    </row>
    <row r="5663" spans="1:11" x14ac:dyDescent="0.2">
      <c r="A5663" s="1" t="s">
        <v>107</v>
      </c>
      <c r="B5663" s="1" t="s">
        <v>108</v>
      </c>
      <c r="D5663" s="278" t="s">
        <v>277</v>
      </c>
      <c r="E5663" s="1" t="s">
        <v>84</v>
      </c>
      <c r="F5663" s="268" t="s">
        <v>278</v>
      </c>
      <c r="G5663" s="1" t="s">
        <v>201</v>
      </c>
      <c r="H5663" s="1" t="s">
        <v>267</v>
      </c>
      <c r="J5663" s="268" t="s">
        <v>279</v>
      </c>
      <c r="K5663" s="268" t="s">
        <v>280</v>
      </c>
    </row>
    <row r="5666" spans="1:11" x14ac:dyDescent="0.2">
      <c r="A5666" s="2" t="s">
        <v>35</v>
      </c>
      <c r="B5666" s="2" t="s">
        <v>36</v>
      </c>
      <c r="E5666" s="2" t="s">
        <v>310</v>
      </c>
      <c r="F5666" s="7">
        <v>41658887</v>
      </c>
      <c r="H5666" s="2" t="s">
        <v>2364</v>
      </c>
      <c r="J5666" s="8">
        <v>14687</v>
      </c>
    </row>
    <row r="5667" spans="1:11" x14ac:dyDescent="0.2">
      <c r="A5667" s="2" t="s">
        <v>281</v>
      </c>
      <c r="B5667" s="2" t="s">
        <v>137</v>
      </c>
      <c r="F5667" s="7">
        <v>2147</v>
      </c>
      <c r="H5667" s="2" t="s">
        <v>2364</v>
      </c>
      <c r="K5667" s="8">
        <v>14687</v>
      </c>
    </row>
    <row r="5668" spans="1:11" x14ac:dyDescent="0.2">
      <c r="A5668" s="5" t="s">
        <v>364</v>
      </c>
      <c r="J5668" s="8">
        <v>14687</v>
      </c>
      <c r="K5668" s="8">
        <v>14687</v>
      </c>
    </row>
    <row r="5671" spans="1:11" x14ac:dyDescent="0.2">
      <c r="A5671" s="5" t="s">
        <v>384</v>
      </c>
      <c r="D5671" s="4" t="s">
        <v>308</v>
      </c>
      <c r="E5671" s="5" t="s">
        <v>347</v>
      </c>
    </row>
    <row r="5672" spans="1:11" x14ac:dyDescent="0.2">
      <c r="A5672" s="1" t="s">
        <v>107</v>
      </c>
      <c r="B5672" s="1" t="s">
        <v>108</v>
      </c>
      <c r="D5672" s="278" t="s">
        <v>277</v>
      </c>
      <c r="E5672" s="1" t="s">
        <v>84</v>
      </c>
      <c r="F5672" s="268" t="s">
        <v>278</v>
      </c>
      <c r="G5672" s="1" t="s">
        <v>201</v>
      </c>
      <c r="H5672" s="1" t="s">
        <v>267</v>
      </c>
      <c r="J5672" s="268" t="s">
        <v>279</v>
      </c>
      <c r="K5672" s="268" t="s">
        <v>280</v>
      </c>
    </row>
    <row r="5675" spans="1:11" x14ac:dyDescent="0.2">
      <c r="A5675" s="2" t="s">
        <v>37</v>
      </c>
      <c r="B5675" s="2" t="s">
        <v>38</v>
      </c>
      <c r="E5675" s="2" t="s">
        <v>376</v>
      </c>
      <c r="F5675" s="7">
        <v>915</v>
      </c>
      <c r="H5675" s="2" t="s">
        <v>2365</v>
      </c>
      <c r="J5675" s="8">
        <v>50000</v>
      </c>
    </row>
    <row r="5676" spans="1:11" x14ac:dyDescent="0.2">
      <c r="A5676" s="2" t="s">
        <v>281</v>
      </c>
      <c r="B5676" s="2" t="s">
        <v>137</v>
      </c>
      <c r="F5676" s="7">
        <v>2144</v>
      </c>
      <c r="H5676" s="2" t="s">
        <v>2365</v>
      </c>
      <c r="K5676" s="8">
        <v>50000</v>
      </c>
    </row>
    <row r="5677" spans="1:11" x14ac:dyDescent="0.2">
      <c r="A5677" s="5" t="s">
        <v>386</v>
      </c>
      <c r="J5677" s="8">
        <v>50000</v>
      </c>
      <c r="K5677" s="8">
        <v>50000</v>
      </c>
    </row>
    <row r="5680" spans="1:11" x14ac:dyDescent="0.2">
      <c r="A5680" s="5" t="s">
        <v>365</v>
      </c>
      <c r="D5680" s="4" t="s">
        <v>308</v>
      </c>
      <c r="E5680" s="5" t="s">
        <v>1170</v>
      </c>
    </row>
    <row r="5681" spans="1:11" x14ac:dyDescent="0.2">
      <c r="A5681" s="1" t="s">
        <v>107</v>
      </c>
      <c r="B5681" s="1" t="s">
        <v>108</v>
      </c>
      <c r="D5681" s="278" t="s">
        <v>277</v>
      </c>
      <c r="E5681" s="1" t="s">
        <v>84</v>
      </c>
      <c r="F5681" s="268" t="s">
        <v>278</v>
      </c>
      <c r="G5681" s="1" t="s">
        <v>201</v>
      </c>
      <c r="H5681" s="1" t="s">
        <v>267</v>
      </c>
      <c r="J5681" s="268" t="s">
        <v>279</v>
      </c>
      <c r="K5681" s="268" t="s">
        <v>280</v>
      </c>
    </row>
    <row r="5684" spans="1:11" x14ac:dyDescent="0.2">
      <c r="A5684" s="2" t="s">
        <v>35</v>
      </c>
      <c r="B5684" s="2" t="s">
        <v>36</v>
      </c>
      <c r="E5684" s="2" t="s">
        <v>310</v>
      </c>
      <c r="F5684" s="7">
        <v>41619685</v>
      </c>
      <c r="H5684" s="2" t="s">
        <v>2366</v>
      </c>
      <c r="J5684" s="8">
        <v>270731</v>
      </c>
    </row>
    <row r="5685" spans="1:11" x14ac:dyDescent="0.2">
      <c r="A5685" s="2" t="s">
        <v>281</v>
      </c>
      <c r="B5685" s="2" t="s">
        <v>137</v>
      </c>
      <c r="F5685" s="7">
        <v>2148</v>
      </c>
      <c r="H5685" s="2" t="s">
        <v>2366</v>
      </c>
      <c r="K5685" s="8">
        <v>270731</v>
      </c>
    </row>
    <row r="5686" spans="1:11" x14ac:dyDescent="0.2">
      <c r="A5686" s="5" t="s">
        <v>366</v>
      </c>
      <c r="J5686" s="8">
        <v>270731</v>
      </c>
      <c r="K5686" s="8">
        <v>270731</v>
      </c>
    </row>
    <row r="5689" spans="1:11" x14ac:dyDescent="0.2">
      <c r="A5689" s="5" t="s">
        <v>389</v>
      </c>
      <c r="D5689" s="4" t="s">
        <v>308</v>
      </c>
      <c r="E5689" s="5" t="s">
        <v>2367</v>
      </c>
    </row>
    <row r="5690" spans="1:11" x14ac:dyDescent="0.2">
      <c r="A5690" s="1" t="s">
        <v>107</v>
      </c>
      <c r="B5690" s="1" t="s">
        <v>108</v>
      </c>
      <c r="D5690" s="278" t="s">
        <v>277</v>
      </c>
      <c r="E5690" s="1" t="s">
        <v>84</v>
      </c>
      <c r="F5690" s="268" t="s">
        <v>278</v>
      </c>
      <c r="G5690" s="1" t="s">
        <v>201</v>
      </c>
      <c r="H5690" s="1" t="s">
        <v>267</v>
      </c>
      <c r="J5690" s="268" t="s">
        <v>279</v>
      </c>
      <c r="K5690" s="268" t="s">
        <v>280</v>
      </c>
    </row>
    <row r="5693" spans="1:11" x14ac:dyDescent="0.2">
      <c r="A5693" s="2" t="s">
        <v>15</v>
      </c>
      <c r="B5693" s="2" t="s">
        <v>16</v>
      </c>
      <c r="E5693" s="2" t="s">
        <v>320</v>
      </c>
      <c r="F5693" s="7">
        <v>2149</v>
      </c>
      <c r="H5693" s="2" t="s">
        <v>2368</v>
      </c>
      <c r="J5693" s="8">
        <v>1000000</v>
      </c>
    </row>
    <row r="5694" spans="1:11" x14ac:dyDescent="0.2">
      <c r="A5694" s="2" t="s">
        <v>281</v>
      </c>
      <c r="B5694" s="2" t="s">
        <v>137</v>
      </c>
      <c r="F5694" s="7">
        <v>2149</v>
      </c>
      <c r="H5694" s="2" t="s">
        <v>2368</v>
      </c>
      <c r="K5694" s="8">
        <v>1000000</v>
      </c>
    </row>
    <row r="5695" spans="1:11" x14ac:dyDescent="0.2">
      <c r="A5695" s="5" t="s">
        <v>390</v>
      </c>
      <c r="J5695" s="8">
        <v>1000000</v>
      </c>
      <c r="K5695" s="8">
        <v>1000000</v>
      </c>
    </row>
    <row r="5698" spans="1:11" x14ac:dyDescent="0.2">
      <c r="A5698" s="5" t="s">
        <v>391</v>
      </c>
      <c r="D5698" s="4" t="s">
        <v>308</v>
      </c>
      <c r="E5698" s="5" t="s">
        <v>2258</v>
      </c>
    </row>
    <row r="5699" spans="1:11" x14ac:dyDescent="0.2">
      <c r="A5699" s="1" t="s">
        <v>107</v>
      </c>
      <c r="B5699" s="1" t="s">
        <v>108</v>
      </c>
      <c r="D5699" s="278" t="s">
        <v>277</v>
      </c>
      <c r="E5699" s="1" t="s">
        <v>84</v>
      </c>
      <c r="F5699" s="268" t="s">
        <v>278</v>
      </c>
      <c r="G5699" s="1" t="s">
        <v>201</v>
      </c>
      <c r="H5699" s="1" t="s">
        <v>267</v>
      </c>
      <c r="J5699" s="268" t="s">
        <v>279</v>
      </c>
      <c r="K5699" s="268" t="s">
        <v>280</v>
      </c>
    </row>
    <row r="5702" spans="1:11" x14ac:dyDescent="0.2">
      <c r="A5702" s="2" t="s">
        <v>35</v>
      </c>
      <c r="B5702" s="2" t="s">
        <v>36</v>
      </c>
      <c r="E5702" s="2" t="s">
        <v>310</v>
      </c>
      <c r="F5702" s="7">
        <v>7845951</v>
      </c>
      <c r="H5702" s="2" t="s">
        <v>2369</v>
      </c>
      <c r="J5702" s="8">
        <v>63070</v>
      </c>
    </row>
    <row r="5703" spans="1:11" x14ac:dyDescent="0.2">
      <c r="A5703" s="2" t="s">
        <v>281</v>
      </c>
      <c r="B5703" s="2" t="s">
        <v>137</v>
      </c>
      <c r="F5703" s="7">
        <v>2151</v>
      </c>
      <c r="H5703" s="2" t="s">
        <v>2369</v>
      </c>
      <c r="K5703" s="8">
        <v>63070</v>
      </c>
    </row>
    <row r="5704" spans="1:11" x14ac:dyDescent="0.2">
      <c r="A5704" s="5" t="s">
        <v>392</v>
      </c>
      <c r="J5704" s="8">
        <v>63070</v>
      </c>
      <c r="K5704" s="8">
        <v>63070</v>
      </c>
    </row>
    <row r="5707" spans="1:11" x14ac:dyDescent="0.2">
      <c r="A5707" s="5" t="s">
        <v>393</v>
      </c>
      <c r="D5707" s="4" t="s">
        <v>308</v>
      </c>
      <c r="E5707" s="5" t="s">
        <v>2258</v>
      </c>
    </row>
    <row r="5708" spans="1:11" x14ac:dyDescent="0.2">
      <c r="A5708" s="1" t="s">
        <v>107</v>
      </c>
      <c r="B5708" s="1" t="s">
        <v>108</v>
      </c>
      <c r="D5708" s="278" t="s">
        <v>277</v>
      </c>
      <c r="E5708" s="1" t="s">
        <v>84</v>
      </c>
      <c r="F5708" s="268" t="s">
        <v>278</v>
      </c>
      <c r="G5708" s="1" t="s">
        <v>201</v>
      </c>
      <c r="H5708" s="1" t="s">
        <v>267</v>
      </c>
      <c r="J5708" s="268" t="s">
        <v>279</v>
      </c>
      <c r="K5708" s="268" t="s">
        <v>280</v>
      </c>
    </row>
    <row r="5711" spans="1:11" x14ac:dyDescent="0.2">
      <c r="A5711" s="2" t="s">
        <v>527</v>
      </c>
      <c r="B5711" s="2" t="s">
        <v>72</v>
      </c>
      <c r="D5711" s="2" t="s">
        <v>203</v>
      </c>
      <c r="H5711" s="2" t="s">
        <v>2370</v>
      </c>
      <c r="J5711" s="8">
        <v>27003</v>
      </c>
    </row>
    <row r="5712" spans="1:11" x14ac:dyDescent="0.2">
      <c r="A5712" s="2" t="s">
        <v>281</v>
      </c>
      <c r="B5712" s="2" t="s">
        <v>137</v>
      </c>
      <c r="F5712" s="7">
        <v>2152</v>
      </c>
      <c r="H5712" s="2" t="s">
        <v>2370</v>
      </c>
      <c r="K5712" s="8">
        <v>27003</v>
      </c>
    </row>
    <row r="5713" spans="1:11" x14ac:dyDescent="0.2">
      <c r="A5713" s="5" t="s">
        <v>395</v>
      </c>
      <c r="J5713" s="8">
        <v>27003</v>
      </c>
      <c r="K5713" s="8">
        <v>27003</v>
      </c>
    </row>
    <row r="5716" spans="1:11" x14ac:dyDescent="0.2">
      <c r="A5716" s="5" t="s">
        <v>396</v>
      </c>
      <c r="D5716" s="4" t="s">
        <v>308</v>
      </c>
      <c r="E5716" s="5" t="s">
        <v>385</v>
      </c>
    </row>
    <row r="5717" spans="1:11" x14ac:dyDescent="0.2">
      <c r="A5717" s="1" t="s">
        <v>107</v>
      </c>
      <c r="B5717" s="1" t="s">
        <v>108</v>
      </c>
      <c r="D5717" s="278" t="s">
        <v>277</v>
      </c>
      <c r="E5717" s="1" t="s">
        <v>84</v>
      </c>
      <c r="F5717" s="268" t="s">
        <v>278</v>
      </c>
      <c r="G5717" s="1" t="s">
        <v>201</v>
      </c>
      <c r="H5717" s="1" t="s">
        <v>267</v>
      </c>
      <c r="J5717" s="268" t="s">
        <v>279</v>
      </c>
      <c r="K5717" s="268" t="s">
        <v>280</v>
      </c>
    </row>
    <row r="5720" spans="1:11" x14ac:dyDescent="0.2">
      <c r="A5720" s="2" t="s">
        <v>1188</v>
      </c>
      <c r="B5720" s="2" t="s">
        <v>970</v>
      </c>
      <c r="D5720" s="2" t="s">
        <v>203</v>
      </c>
      <c r="H5720" s="2" t="s">
        <v>2371</v>
      </c>
      <c r="J5720" s="8">
        <v>13500</v>
      </c>
    </row>
    <row r="5721" spans="1:11" x14ac:dyDescent="0.2">
      <c r="A5721" s="2" t="s">
        <v>281</v>
      </c>
      <c r="B5721" s="2" t="s">
        <v>137</v>
      </c>
      <c r="F5721" s="7">
        <v>2153</v>
      </c>
      <c r="H5721" s="2" t="s">
        <v>2371</v>
      </c>
      <c r="K5721" s="8">
        <v>13500</v>
      </c>
    </row>
    <row r="5722" spans="1:11" x14ac:dyDescent="0.2">
      <c r="A5722" s="5" t="s">
        <v>398</v>
      </c>
      <c r="J5722" s="8">
        <v>13500</v>
      </c>
      <c r="K5722" s="8">
        <v>13500</v>
      </c>
    </row>
    <row r="5725" spans="1:11" x14ac:dyDescent="0.2">
      <c r="A5725" s="5" t="s">
        <v>399</v>
      </c>
      <c r="D5725" s="4" t="s">
        <v>308</v>
      </c>
      <c r="E5725" s="5" t="s">
        <v>1172</v>
      </c>
    </row>
    <row r="5726" spans="1:11" x14ac:dyDescent="0.2">
      <c r="A5726" s="1" t="s">
        <v>107</v>
      </c>
      <c r="B5726" s="1" t="s">
        <v>108</v>
      </c>
      <c r="D5726" s="278" t="s">
        <v>277</v>
      </c>
      <c r="E5726" s="1" t="s">
        <v>84</v>
      </c>
      <c r="F5726" s="268" t="s">
        <v>278</v>
      </c>
      <c r="G5726" s="1" t="s">
        <v>201</v>
      </c>
      <c r="H5726" s="1" t="s">
        <v>267</v>
      </c>
      <c r="J5726" s="268" t="s">
        <v>279</v>
      </c>
      <c r="K5726" s="268" t="s">
        <v>280</v>
      </c>
    </row>
    <row r="5729" spans="1:11" x14ac:dyDescent="0.2">
      <c r="A5729" s="2" t="s">
        <v>37</v>
      </c>
      <c r="B5729" s="2" t="s">
        <v>38</v>
      </c>
      <c r="E5729" s="2" t="s">
        <v>376</v>
      </c>
      <c r="F5729" s="7">
        <v>32</v>
      </c>
      <c r="H5729" s="2" t="s">
        <v>2372</v>
      </c>
      <c r="J5729" s="8">
        <v>103950</v>
      </c>
    </row>
    <row r="5730" spans="1:11" x14ac:dyDescent="0.2">
      <c r="A5730" s="2" t="s">
        <v>281</v>
      </c>
      <c r="B5730" s="2" t="s">
        <v>137</v>
      </c>
      <c r="F5730" s="7">
        <v>2154</v>
      </c>
      <c r="H5730" s="2" t="s">
        <v>2372</v>
      </c>
      <c r="K5730" s="8">
        <v>103950</v>
      </c>
    </row>
    <row r="5731" spans="1:11" x14ac:dyDescent="0.2">
      <c r="A5731" s="5" t="s">
        <v>400</v>
      </c>
      <c r="J5731" s="8">
        <v>103950</v>
      </c>
      <c r="K5731" s="8">
        <v>103950</v>
      </c>
    </row>
    <row r="5734" spans="1:11" x14ac:dyDescent="0.2">
      <c r="A5734" s="5" t="s">
        <v>401</v>
      </c>
      <c r="D5734" s="4" t="s">
        <v>308</v>
      </c>
      <c r="E5734" s="5" t="s">
        <v>2271</v>
      </c>
    </row>
    <row r="5735" spans="1:11" x14ac:dyDescent="0.2">
      <c r="A5735" s="1" t="s">
        <v>107</v>
      </c>
      <c r="B5735" s="1" t="s">
        <v>108</v>
      </c>
      <c r="D5735" s="278" t="s">
        <v>277</v>
      </c>
      <c r="E5735" s="1" t="s">
        <v>84</v>
      </c>
      <c r="F5735" s="268" t="s">
        <v>278</v>
      </c>
      <c r="G5735" s="1" t="s">
        <v>201</v>
      </c>
      <c r="H5735" s="1" t="s">
        <v>267</v>
      </c>
      <c r="J5735" s="268" t="s">
        <v>279</v>
      </c>
      <c r="K5735" s="268" t="s">
        <v>280</v>
      </c>
    </row>
    <row r="5738" spans="1:11" x14ac:dyDescent="0.2">
      <c r="A5738" s="2" t="s">
        <v>402</v>
      </c>
      <c r="B5738" s="2" t="s">
        <v>69</v>
      </c>
      <c r="D5738" s="2" t="s">
        <v>203</v>
      </c>
      <c r="H5738" s="2" t="s">
        <v>2373</v>
      </c>
      <c r="J5738" s="8">
        <v>16730</v>
      </c>
    </row>
    <row r="5739" spans="1:11" x14ac:dyDescent="0.2">
      <c r="A5739" s="2" t="s">
        <v>281</v>
      </c>
      <c r="B5739" s="2" t="s">
        <v>137</v>
      </c>
      <c r="F5739" s="7">
        <v>2155</v>
      </c>
      <c r="H5739" s="2" t="s">
        <v>2373</v>
      </c>
      <c r="K5739" s="8">
        <v>16730</v>
      </c>
    </row>
    <row r="5740" spans="1:11" x14ac:dyDescent="0.2">
      <c r="A5740" s="5" t="s">
        <v>405</v>
      </c>
      <c r="J5740" s="8">
        <v>16730</v>
      </c>
      <c r="K5740" s="8">
        <v>16730</v>
      </c>
    </row>
    <row r="5743" spans="1:11" x14ac:dyDescent="0.2">
      <c r="A5743" s="5" t="s">
        <v>367</v>
      </c>
      <c r="D5743" s="4" t="s">
        <v>308</v>
      </c>
      <c r="E5743" s="5" t="s">
        <v>2271</v>
      </c>
    </row>
    <row r="5744" spans="1:11" x14ac:dyDescent="0.2">
      <c r="A5744" s="1" t="s">
        <v>107</v>
      </c>
      <c r="B5744" s="1" t="s">
        <v>108</v>
      </c>
      <c r="D5744" s="278" t="s">
        <v>277</v>
      </c>
      <c r="E5744" s="1" t="s">
        <v>84</v>
      </c>
      <c r="F5744" s="268" t="s">
        <v>278</v>
      </c>
      <c r="G5744" s="1" t="s">
        <v>201</v>
      </c>
      <c r="H5744" s="1" t="s">
        <v>267</v>
      </c>
      <c r="J5744" s="268" t="s">
        <v>279</v>
      </c>
      <c r="K5744" s="268" t="s">
        <v>280</v>
      </c>
    </row>
    <row r="5747" spans="1:11" x14ac:dyDescent="0.2">
      <c r="A5747" s="2" t="s">
        <v>37</v>
      </c>
      <c r="B5747" s="2" t="s">
        <v>38</v>
      </c>
      <c r="E5747" s="2" t="s">
        <v>310</v>
      </c>
      <c r="F5747" s="7">
        <v>103</v>
      </c>
      <c r="H5747" s="2" t="s">
        <v>2374</v>
      </c>
      <c r="J5747" s="8">
        <v>2000000</v>
      </c>
    </row>
    <row r="5748" spans="1:11" x14ac:dyDescent="0.2">
      <c r="A5748" s="2" t="s">
        <v>281</v>
      </c>
      <c r="B5748" s="2" t="s">
        <v>137</v>
      </c>
      <c r="F5748" s="7">
        <v>5156</v>
      </c>
      <c r="H5748" s="2" t="s">
        <v>2374</v>
      </c>
      <c r="K5748" s="8">
        <v>2000000</v>
      </c>
    </row>
    <row r="5749" spans="1:11" x14ac:dyDescent="0.2">
      <c r="A5749" s="5" t="s">
        <v>368</v>
      </c>
      <c r="J5749" s="8">
        <v>2000000</v>
      </c>
      <c r="K5749" s="8">
        <v>2000000</v>
      </c>
    </row>
    <row r="5752" spans="1:11" x14ac:dyDescent="0.2">
      <c r="A5752" s="5" t="s">
        <v>369</v>
      </c>
      <c r="D5752" s="4" t="s">
        <v>308</v>
      </c>
      <c r="E5752" s="5" t="s">
        <v>2271</v>
      </c>
    </row>
    <row r="5753" spans="1:11" x14ac:dyDescent="0.2">
      <c r="A5753" s="1" t="s">
        <v>107</v>
      </c>
      <c r="B5753" s="1" t="s">
        <v>108</v>
      </c>
      <c r="D5753" s="278" t="s">
        <v>277</v>
      </c>
      <c r="E5753" s="1" t="s">
        <v>84</v>
      </c>
      <c r="F5753" s="268" t="s">
        <v>278</v>
      </c>
      <c r="G5753" s="1" t="s">
        <v>201</v>
      </c>
      <c r="H5753" s="1" t="s">
        <v>267</v>
      </c>
      <c r="J5753" s="268" t="s">
        <v>279</v>
      </c>
      <c r="K5753" s="268" t="s">
        <v>280</v>
      </c>
    </row>
    <row r="5756" spans="1:11" x14ac:dyDescent="0.2">
      <c r="A5756" s="2" t="s">
        <v>37</v>
      </c>
      <c r="B5756" s="2" t="s">
        <v>38</v>
      </c>
      <c r="E5756" s="2" t="s">
        <v>376</v>
      </c>
      <c r="F5756" s="7">
        <v>49</v>
      </c>
      <c r="H5756" s="2" t="s">
        <v>2375</v>
      </c>
      <c r="J5756" s="8">
        <v>405000</v>
      </c>
    </row>
    <row r="5757" spans="1:11" x14ac:dyDescent="0.2">
      <c r="A5757" s="2" t="s">
        <v>281</v>
      </c>
      <c r="B5757" s="2" t="s">
        <v>137</v>
      </c>
      <c r="F5757" s="7">
        <v>2157</v>
      </c>
      <c r="H5757" s="2" t="s">
        <v>2375</v>
      </c>
      <c r="K5757" s="8">
        <v>405000</v>
      </c>
    </row>
    <row r="5758" spans="1:11" x14ac:dyDescent="0.2">
      <c r="A5758" s="5" t="s">
        <v>370</v>
      </c>
      <c r="J5758" s="8">
        <v>405000</v>
      </c>
      <c r="K5758" s="8">
        <v>405000</v>
      </c>
    </row>
    <row r="5761" spans="1:11" x14ac:dyDescent="0.2">
      <c r="A5761" s="5" t="s">
        <v>373</v>
      </c>
      <c r="D5761" s="4" t="s">
        <v>308</v>
      </c>
      <c r="E5761" s="5" t="s">
        <v>2271</v>
      </c>
    </row>
    <row r="5762" spans="1:11" x14ac:dyDescent="0.2">
      <c r="A5762" s="1" t="s">
        <v>107</v>
      </c>
      <c r="B5762" s="1" t="s">
        <v>108</v>
      </c>
      <c r="D5762" s="278" t="s">
        <v>277</v>
      </c>
      <c r="E5762" s="1" t="s">
        <v>84</v>
      </c>
      <c r="F5762" s="268" t="s">
        <v>278</v>
      </c>
      <c r="G5762" s="1" t="s">
        <v>201</v>
      </c>
      <c r="H5762" s="1" t="s">
        <v>267</v>
      </c>
      <c r="J5762" s="268" t="s">
        <v>279</v>
      </c>
      <c r="K5762" s="268" t="s">
        <v>280</v>
      </c>
    </row>
    <row r="5765" spans="1:11" x14ac:dyDescent="0.2">
      <c r="A5765" s="2" t="s">
        <v>19</v>
      </c>
      <c r="B5765" s="2" t="s">
        <v>20</v>
      </c>
      <c r="E5765" s="2" t="s">
        <v>320</v>
      </c>
      <c r="F5765" s="7">
        <v>1</v>
      </c>
      <c r="H5765" s="2" t="s">
        <v>1901</v>
      </c>
      <c r="J5765" s="8">
        <v>400000</v>
      </c>
    </row>
    <row r="5766" spans="1:11" x14ac:dyDescent="0.2">
      <c r="A5766" s="2" t="s">
        <v>281</v>
      </c>
      <c r="B5766" s="2" t="s">
        <v>137</v>
      </c>
      <c r="F5766" s="7">
        <v>2159</v>
      </c>
      <c r="H5766" s="2" t="s">
        <v>1901</v>
      </c>
      <c r="K5766" s="8">
        <v>400000</v>
      </c>
    </row>
    <row r="5767" spans="1:11" x14ac:dyDescent="0.2">
      <c r="A5767" s="5" t="s">
        <v>374</v>
      </c>
      <c r="J5767" s="8">
        <v>400000</v>
      </c>
      <c r="K5767" s="8">
        <v>400000</v>
      </c>
    </row>
    <row r="5770" spans="1:11" x14ac:dyDescent="0.2">
      <c r="A5770" s="5" t="s">
        <v>375</v>
      </c>
      <c r="D5770" s="4" t="s">
        <v>308</v>
      </c>
      <c r="E5770" s="5" t="s">
        <v>2271</v>
      </c>
    </row>
    <row r="5771" spans="1:11" x14ac:dyDescent="0.2">
      <c r="A5771" s="1" t="s">
        <v>107</v>
      </c>
      <c r="B5771" s="1" t="s">
        <v>108</v>
      </c>
      <c r="D5771" s="278" t="s">
        <v>277</v>
      </c>
      <c r="E5771" s="1" t="s">
        <v>84</v>
      </c>
      <c r="F5771" s="268" t="s">
        <v>278</v>
      </c>
      <c r="G5771" s="1" t="s">
        <v>201</v>
      </c>
      <c r="H5771" s="1" t="s">
        <v>267</v>
      </c>
      <c r="J5771" s="268" t="s">
        <v>279</v>
      </c>
      <c r="K5771" s="268" t="s">
        <v>280</v>
      </c>
    </row>
    <row r="5774" spans="1:11" x14ac:dyDescent="0.2">
      <c r="A5774" s="2" t="s">
        <v>19</v>
      </c>
      <c r="B5774" s="2" t="s">
        <v>20</v>
      </c>
      <c r="E5774" s="2" t="s">
        <v>320</v>
      </c>
      <c r="F5774" s="7">
        <v>1</v>
      </c>
      <c r="H5774" s="2" t="s">
        <v>583</v>
      </c>
      <c r="J5774" s="8">
        <v>300000</v>
      </c>
    </row>
    <row r="5775" spans="1:11" x14ac:dyDescent="0.2">
      <c r="A5775" s="2" t="s">
        <v>281</v>
      </c>
      <c r="B5775" s="2" t="s">
        <v>137</v>
      </c>
      <c r="F5775" s="7">
        <v>2160</v>
      </c>
      <c r="H5775" s="2" t="s">
        <v>583</v>
      </c>
      <c r="K5775" s="8">
        <v>300000</v>
      </c>
    </row>
    <row r="5776" spans="1:11" x14ac:dyDescent="0.2">
      <c r="A5776" s="5" t="s">
        <v>377</v>
      </c>
      <c r="J5776" s="8">
        <v>300000</v>
      </c>
      <c r="K5776" s="8">
        <v>300000</v>
      </c>
    </row>
    <row r="5779" spans="1:11" x14ac:dyDescent="0.2">
      <c r="A5779" s="5" t="s">
        <v>378</v>
      </c>
      <c r="D5779" s="4" t="s">
        <v>308</v>
      </c>
      <c r="E5779" s="5" t="s">
        <v>2271</v>
      </c>
    </row>
    <row r="5780" spans="1:11" x14ac:dyDescent="0.2">
      <c r="A5780" s="1" t="s">
        <v>107</v>
      </c>
      <c r="B5780" s="1" t="s">
        <v>108</v>
      </c>
      <c r="D5780" s="278" t="s">
        <v>277</v>
      </c>
      <c r="E5780" s="1" t="s">
        <v>84</v>
      </c>
      <c r="F5780" s="268" t="s">
        <v>278</v>
      </c>
      <c r="G5780" s="1" t="s">
        <v>201</v>
      </c>
      <c r="H5780" s="1" t="s">
        <v>267</v>
      </c>
      <c r="J5780" s="268" t="s">
        <v>279</v>
      </c>
      <c r="K5780" s="268" t="s">
        <v>280</v>
      </c>
    </row>
    <row r="5783" spans="1:11" x14ac:dyDescent="0.2">
      <c r="A5783" s="2" t="s">
        <v>37</v>
      </c>
      <c r="B5783" s="2" t="s">
        <v>38</v>
      </c>
      <c r="E5783" s="2" t="s">
        <v>376</v>
      </c>
      <c r="F5783" s="7">
        <v>27</v>
      </c>
      <c r="H5783" s="2" t="s">
        <v>2376</v>
      </c>
      <c r="J5783" s="8">
        <v>300000</v>
      </c>
    </row>
    <row r="5784" spans="1:11" x14ac:dyDescent="0.2">
      <c r="A5784" s="2" t="s">
        <v>281</v>
      </c>
      <c r="B5784" s="2" t="s">
        <v>137</v>
      </c>
      <c r="F5784" s="7">
        <v>2161</v>
      </c>
      <c r="H5784" s="2" t="s">
        <v>2376</v>
      </c>
      <c r="K5784" s="8">
        <v>300000</v>
      </c>
    </row>
    <row r="5785" spans="1:11" x14ac:dyDescent="0.2">
      <c r="A5785" s="5" t="s">
        <v>379</v>
      </c>
      <c r="J5785" s="8">
        <v>300000</v>
      </c>
      <c r="K5785" s="8">
        <v>300000</v>
      </c>
    </row>
    <row r="5788" spans="1:11" x14ac:dyDescent="0.2">
      <c r="A5788" s="5" t="s">
        <v>380</v>
      </c>
      <c r="D5788" s="4" t="s">
        <v>308</v>
      </c>
      <c r="E5788" s="5" t="s">
        <v>2271</v>
      </c>
    </row>
    <row r="5789" spans="1:11" x14ac:dyDescent="0.2">
      <c r="A5789" s="1" t="s">
        <v>107</v>
      </c>
      <c r="B5789" s="1" t="s">
        <v>108</v>
      </c>
      <c r="D5789" s="278" t="s">
        <v>277</v>
      </c>
      <c r="E5789" s="1" t="s">
        <v>84</v>
      </c>
      <c r="F5789" s="268" t="s">
        <v>278</v>
      </c>
      <c r="G5789" s="1" t="s">
        <v>201</v>
      </c>
      <c r="H5789" s="1" t="s">
        <v>267</v>
      </c>
      <c r="J5789" s="268" t="s">
        <v>279</v>
      </c>
      <c r="K5789" s="268" t="s">
        <v>280</v>
      </c>
    </row>
    <row r="5792" spans="1:11" x14ac:dyDescent="0.2">
      <c r="A5792" s="2" t="s">
        <v>37</v>
      </c>
      <c r="B5792" s="2" t="s">
        <v>38</v>
      </c>
      <c r="E5792" s="2" t="s">
        <v>376</v>
      </c>
      <c r="F5792" s="7">
        <v>28</v>
      </c>
      <c r="H5792" s="2" t="s">
        <v>2377</v>
      </c>
      <c r="J5792" s="8">
        <v>450000</v>
      </c>
    </row>
    <row r="5793" spans="1:11" x14ac:dyDescent="0.2">
      <c r="A5793" s="2" t="s">
        <v>281</v>
      </c>
      <c r="B5793" s="2" t="s">
        <v>137</v>
      </c>
      <c r="F5793" s="7">
        <v>2162</v>
      </c>
      <c r="H5793" s="2" t="s">
        <v>2377</v>
      </c>
      <c r="K5793" s="8">
        <v>450000</v>
      </c>
    </row>
    <row r="5794" spans="1:11" x14ac:dyDescent="0.2">
      <c r="A5794" s="5" t="s">
        <v>381</v>
      </c>
      <c r="J5794" s="8">
        <v>450000</v>
      </c>
      <c r="K5794" s="8">
        <v>450000</v>
      </c>
    </row>
    <row r="5797" spans="1:11" x14ac:dyDescent="0.2">
      <c r="A5797" s="5" t="s">
        <v>382</v>
      </c>
      <c r="D5797" s="4" t="s">
        <v>308</v>
      </c>
      <c r="E5797" s="5" t="s">
        <v>2271</v>
      </c>
    </row>
    <row r="5798" spans="1:11" x14ac:dyDescent="0.2">
      <c r="A5798" s="1" t="s">
        <v>107</v>
      </c>
      <c r="B5798" s="1" t="s">
        <v>108</v>
      </c>
      <c r="D5798" s="278" t="s">
        <v>277</v>
      </c>
      <c r="E5798" s="1" t="s">
        <v>84</v>
      </c>
      <c r="F5798" s="268" t="s">
        <v>278</v>
      </c>
      <c r="G5798" s="1" t="s">
        <v>201</v>
      </c>
      <c r="H5798" s="1" t="s">
        <v>267</v>
      </c>
      <c r="J5798" s="268" t="s">
        <v>279</v>
      </c>
      <c r="K5798" s="268" t="s">
        <v>280</v>
      </c>
    </row>
    <row r="5801" spans="1:11" x14ac:dyDescent="0.2">
      <c r="A5801" s="2" t="s">
        <v>37</v>
      </c>
      <c r="B5801" s="2" t="s">
        <v>38</v>
      </c>
      <c r="E5801" s="2" t="s">
        <v>376</v>
      </c>
      <c r="F5801" s="7">
        <v>66</v>
      </c>
      <c r="H5801" s="2" t="s">
        <v>2378</v>
      </c>
      <c r="J5801" s="8">
        <v>450000</v>
      </c>
    </row>
    <row r="5802" spans="1:11" x14ac:dyDescent="0.2">
      <c r="A5802" s="2" t="s">
        <v>281</v>
      </c>
      <c r="B5802" s="2" t="s">
        <v>137</v>
      </c>
      <c r="F5802" s="7">
        <v>2163</v>
      </c>
      <c r="H5802" s="2" t="s">
        <v>2378</v>
      </c>
      <c r="K5802" s="8">
        <v>450000</v>
      </c>
    </row>
    <row r="5803" spans="1:11" x14ac:dyDescent="0.2">
      <c r="A5803" s="5" t="s">
        <v>383</v>
      </c>
      <c r="J5803" s="8">
        <v>450000</v>
      </c>
      <c r="K5803" s="8">
        <v>450000</v>
      </c>
    </row>
    <row r="5806" spans="1:11" x14ac:dyDescent="0.2">
      <c r="A5806" s="5" t="s">
        <v>406</v>
      </c>
      <c r="D5806" s="4" t="s">
        <v>308</v>
      </c>
      <c r="E5806" s="5" t="s">
        <v>2271</v>
      </c>
    </row>
    <row r="5807" spans="1:11" x14ac:dyDescent="0.2">
      <c r="A5807" s="1" t="s">
        <v>107</v>
      </c>
      <c r="B5807" s="1" t="s">
        <v>108</v>
      </c>
      <c r="D5807" s="278" t="s">
        <v>277</v>
      </c>
      <c r="E5807" s="1" t="s">
        <v>84</v>
      </c>
      <c r="F5807" s="268" t="s">
        <v>278</v>
      </c>
      <c r="G5807" s="1" t="s">
        <v>201</v>
      </c>
      <c r="H5807" s="1" t="s">
        <v>267</v>
      </c>
      <c r="J5807" s="268" t="s">
        <v>279</v>
      </c>
      <c r="K5807" s="268" t="s">
        <v>280</v>
      </c>
    </row>
    <row r="5810" spans="1:11" x14ac:dyDescent="0.2">
      <c r="A5810" s="2" t="s">
        <v>39</v>
      </c>
      <c r="B5810" s="2" t="s">
        <v>40</v>
      </c>
      <c r="E5810" s="2" t="s">
        <v>320</v>
      </c>
      <c r="F5810" s="7">
        <v>30062018</v>
      </c>
      <c r="H5810" s="2" t="s">
        <v>2379</v>
      </c>
      <c r="J5810" s="8">
        <v>1012482</v>
      </c>
    </row>
    <row r="5811" spans="1:11" x14ac:dyDescent="0.2">
      <c r="A5811" s="2" t="s">
        <v>281</v>
      </c>
      <c r="B5811" s="2" t="s">
        <v>137</v>
      </c>
      <c r="F5811" s="7">
        <v>2164</v>
      </c>
      <c r="H5811" s="2" t="s">
        <v>2379</v>
      </c>
      <c r="K5811" s="8">
        <v>1012482</v>
      </c>
    </row>
    <row r="5812" spans="1:11" x14ac:dyDescent="0.2">
      <c r="A5812" s="5" t="s">
        <v>407</v>
      </c>
      <c r="J5812" s="8">
        <v>1012482</v>
      </c>
      <c r="K5812" s="8">
        <v>1012482</v>
      </c>
    </row>
    <row r="5815" spans="1:11" x14ac:dyDescent="0.2">
      <c r="A5815" s="5" t="s">
        <v>408</v>
      </c>
      <c r="D5815" s="4" t="s">
        <v>308</v>
      </c>
      <c r="E5815" s="5" t="s">
        <v>2271</v>
      </c>
    </row>
    <row r="5816" spans="1:11" x14ac:dyDescent="0.2">
      <c r="A5816" s="1" t="s">
        <v>107</v>
      </c>
      <c r="B5816" s="1" t="s">
        <v>108</v>
      </c>
      <c r="D5816" s="278" t="s">
        <v>277</v>
      </c>
      <c r="E5816" s="1" t="s">
        <v>84</v>
      </c>
      <c r="F5816" s="268" t="s">
        <v>278</v>
      </c>
      <c r="G5816" s="1" t="s">
        <v>201</v>
      </c>
      <c r="H5816" s="1" t="s">
        <v>267</v>
      </c>
      <c r="J5816" s="268" t="s">
        <v>279</v>
      </c>
      <c r="K5816" s="268" t="s">
        <v>280</v>
      </c>
    </row>
    <row r="5819" spans="1:11" x14ac:dyDescent="0.2">
      <c r="A5819" s="2" t="s">
        <v>39</v>
      </c>
      <c r="B5819" s="2" t="s">
        <v>40</v>
      </c>
      <c r="E5819" s="2" t="s">
        <v>320</v>
      </c>
      <c r="F5819" s="7">
        <v>30062018</v>
      </c>
      <c r="H5819" s="2" t="s">
        <v>2380</v>
      </c>
      <c r="J5819" s="8">
        <v>770950</v>
      </c>
    </row>
    <row r="5820" spans="1:11" x14ac:dyDescent="0.2">
      <c r="A5820" s="2" t="s">
        <v>281</v>
      </c>
      <c r="B5820" s="2" t="s">
        <v>137</v>
      </c>
      <c r="F5820" s="7">
        <v>2165</v>
      </c>
      <c r="H5820" s="2" t="s">
        <v>2380</v>
      </c>
      <c r="K5820" s="8">
        <v>770950</v>
      </c>
    </row>
    <row r="5821" spans="1:11" x14ac:dyDescent="0.2">
      <c r="A5821" s="5" t="s">
        <v>409</v>
      </c>
      <c r="J5821" s="8">
        <v>770950</v>
      </c>
      <c r="K5821" s="8">
        <v>770950</v>
      </c>
    </row>
    <row r="5824" spans="1:11" x14ac:dyDescent="0.2">
      <c r="A5824" s="5" t="s">
        <v>410</v>
      </c>
      <c r="D5824" s="4" t="s">
        <v>308</v>
      </c>
      <c r="E5824" s="5" t="s">
        <v>2271</v>
      </c>
    </row>
    <row r="5825" spans="1:11" x14ac:dyDescent="0.2">
      <c r="A5825" s="1" t="s">
        <v>107</v>
      </c>
      <c r="B5825" s="1" t="s">
        <v>108</v>
      </c>
      <c r="D5825" s="278" t="s">
        <v>277</v>
      </c>
      <c r="E5825" s="1" t="s">
        <v>84</v>
      </c>
      <c r="F5825" s="268" t="s">
        <v>278</v>
      </c>
      <c r="G5825" s="1" t="s">
        <v>201</v>
      </c>
      <c r="H5825" s="1" t="s">
        <v>267</v>
      </c>
      <c r="J5825" s="268" t="s">
        <v>279</v>
      </c>
      <c r="K5825" s="268" t="s">
        <v>280</v>
      </c>
    </row>
    <row r="5828" spans="1:11" x14ac:dyDescent="0.2">
      <c r="A5828" s="2" t="s">
        <v>39</v>
      </c>
      <c r="B5828" s="2" t="s">
        <v>40</v>
      </c>
      <c r="E5828" s="2" t="s">
        <v>320</v>
      </c>
      <c r="F5828" s="7">
        <v>30062018</v>
      </c>
      <c r="H5828" s="2" t="s">
        <v>2381</v>
      </c>
      <c r="J5828" s="8">
        <v>1198505</v>
      </c>
    </row>
    <row r="5829" spans="1:11" x14ac:dyDescent="0.2">
      <c r="A5829" s="2" t="s">
        <v>281</v>
      </c>
      <c r="B5829" s="2" t="s">
        <v>137</v>
      </c>
      <c r="F5829" s="7">
        <v>2166</v>
      </c>
      <c r="H5829" s="2" t="s">
        <v>2382</v>
      </c>
      <c r="K5829" s="8">
        <v>1198505</v>
      </c>
    </row>
    <row r="5830" spans="1:11" x14ac:dyDescent="0.2">
      <c r="A5830" s="5" t="s">
        <v>411</v>
      </c>
      <c r="J5830" s="8">
        <v>1198505</v>
      </c>
      <c r="K5830" s="8">
        <v>1198505</v>
      </c>
    </row>
    <row r="5833" spans="1:11" x14ac:dyDescent="0.2">
      <c r="A5833" s="5" t="s">
        <v>412</v>
      </c>
      <c r="D5833" s="4" t="s">
        <v>308</v>
      </c>
      <c r="E5833" s="5" t="s">
        <v>2271</v>
      </c>
    </row>
    <row r="5834" spans="1:11" x14ac:dyDescent="0.2">
      <c r="A5834" s="1" t="s">
        <v>107</v>
      </c>
      <c r="B5834" s="1" t="s">
        <v>108</v>
      </c>
      <c r="D5834" s="278" t="s">
        <v>277</v>
      </c>
      <c r="E5834" s="1" t="s">
        <v>84</v>
      </c>
      <c r="F5834" s="268" t="s">
        <v>278</v>
      </c>
      <c r="G5834" s="1" t="s">
        <v>201</v>
      </c>
      <c r="H5834" s="1" t="s">
        <v>267</v>
      </c>
      <c r="J5834" s="268" t="s">
        <v>279</v>
      </c>
      <c r="K5834" s="268" t="s">
        <v>280</v>
      </c>
    </row>
    <row r="5837" spans="1:11" x14ac:dyDescent="0.2">
      <c r="A5837" s="2" t="s">
        <v>39</v>
      </c>
      <c r="B5837" s="2" t="s">
        <v>40</v>
      </c>
      <c r="E5837" s="2" t="s">
        <v>320</v>
      </c>
      <c r="F5837" s="7">
        <v>30062018</v>
      </c>
      <c r="H5837" s="2" t="s">
        <v>2383</v>
      </c>
      <c r="J5837" s="8">
        <v>1143528</v>
      </c>
    </row>
    <row r="5838" spans="1:11" x14ac:dyDescent="0.2">
      <c r="A5838" s="2" t="s">
        <v>281</v>
      </c>
      <c r="B5838" s="2" t="s">
        <v>137</v>
      </c>
      <c r="F5838" s="7">
        <v>2167</v>
      </c>
      <c r="H5838" s="2" t="s">
        <v>2383</v>
      </c>
      <c r="K5838" s="8">
        <v>1143528</v>
      </c>
    </row>
    <row r="5839" spans="1:11" x14ac:dyDescent="0.2">
      <c r="A5839" s="5" t="s">
        <v>413</v>
      </c>
      <c r="J5839" s="8">
        <v>1143528</v>
      </c>
      <c r="K5839" s="8">
        <v>1143528</v>
      </c>
    </row>
    <row r="5842" spans="1:11" x14ac:dyDescent="0.2">
      <c r="A5842" s="5" t="s">
        <v>414</v>
      </c>
      <c r="D5842" s="4" t="s">
        <v>308</v>
      </c>
      <c r="E5842" s="5" t="s">
        <v>2271</v>
      </c>
    </row>
    <row r="5843" spans="1:11" x14ac:dyDescent="0.2">
      <c r="A5843" s="1" t="s">
        <v>107</v>
      </c>
      <c r="B5843" s="1" t="s">
        <v>108</v>
      </c>
      <c r="D5843" s="278" t="s">
        <v>277</v>
      </c>
      <c r="E5843" s="1" t="s">
        <v>84</v>
      </c>
      <c r="F5843" s="268" t="s">
        <v>278</v>
      </c>
      <c r="G5843" s="1" t="s">
        <v>201</v>
      </c>
      <c r="H5843" s="1" t="s">
        <v>267</v>
      </c>
      <c r="J5843" s="268" t="s">
        <v>279</v>
      </c>
      <c r="K5843" s="268" t="s">
        <v>280</v>
      </c>
    </row>
    <row r="5846" spans="1:11" x14ac:dyDescent="0.2">
      <c r="A5846" s="2" t="s">
        <v>39</v>
      </c>
      <c r="B5846" s="2" t="s">
        <v>40</v>
      </c>
      <c r="E5846" s="2" t="s">
        <v>320</v>
      </c>
      <c r="F5846" s="7">
        <v>30062018</v>
      </c>
      <c r="H5846" s="2" t="s">
        <v>2384</v>
      </c>
      <c r="J5846" s="8">
        <v>700196</v>
      </c>
    </row>
    <row r="5847" spans="1:11" x14ac:dyDescent="0.2">
      <c r="A5847" s="2" t="s">
        <v>281</v>
      </c>
      <c r="B5847" s="2" t="s">
        <v>137</v>
      </c>
      <c r="F5847" s="7">
        <v>2168</v>
      </c>
      <c r="H5847" s="2" t="s">
        <v>2384</v>
      </c>
      <c r="K5847" s="8">
        <v>700196</v>
      </c>
    </row>
    <row r="5848" spans="1:11" x14ac:dyDescent="0.2">
      <c r="A5848" s="5" t="s">
        <v>415</v>
      </c>
      <c r="J5848" s="8">
        <v>700196</v>
      </c>
      <c r="K5848" s="8">
        <v>700196</v>
      </c>
    </row>
    <row r="5851" spans="1:11" x14ac:dyDescent="0.2">
      <c r="A5851" s="5" t="s">
        <v>416</v>
      </c>
      <c r="D5851" s="4" t="s">
        <v>308</v>
      </c>
      <c r="E5851" s="5" t="s">
        <v>2271</v>
      </c>
    </row>
    <row r="5852" spans="1:11" x14ac:dyDescent="0.2">
      <c r="A5852" s="1" t="s">
        <v>107</v>
      </c>
      <c r="B5852" s="1" t="s">
        <v>108</v>
      </c>
      <c r="D5852" s="278" t="s">
        <v>277</v>
      </c>
      <c r="E5852" s="1" t="s">
        <v>84</v>
      </c>
      <c r="F5852" s="268" t="s">
        <v>278</v>
      </c>
      <c r="G5852" s="1" t="s">
        <v>201</v>
      </c>
      <c r="H5852" s="1" t="s">
        <v>267</v>
      </c>
      <c r="J5852" s="268" t="s">
        <v>279</v>
      </c>
      <c r="K5852" s="268" t="s">
        <v>280</v>
      </c>
    </row>
    <row r="5855" spans="1:11" x14ac:dyDescent="0.2">
      <c r="A5855" s="2" t="s">
        <v>39</v>
      </c>
      <c r="B5855" s="2" t="s">
        <v>40</v>
      </c>
      <c r="E5855" s="2" t="s">
        <v>320</v>
      </c>
      <c r="F5855" s="7">
        <v>30062018</v>
      </c>
      <c r="H5855" s="2" t="s">
        <v>2385</v>
      </c>
      <c r="J5855" s="8">
        <v>940318</v>
      </c>
    </row>
    <row r="5856" spans="1:11" x14ac:dyDescent="0.2">
      <c r="A5856" s="2" t="s">
        <v>281</v>
      </c>
      <c r="B5856" s="2" t="s">
        <v>137</v>
      </c>
      <c r="F5856" s="7">
        <v>2169</v>
      </c>
      <c r="H5856" s="2" t="s">
        <v>2385</v>
      </c>
      <c r="K5856" s="8">
        <v>940318</v>
      </c>
    </row>
    <row r="5857" spans="1:11" x14ac:dyDescent="0.2">
      <c r="A5857" s="5" t="s">
        <v>417</v>
      </c>
      <c r="J5857" s="8">
        <v>940318</v>
      </c>
      <c r="K5857" s="8">
        <v>940318</v>
      </c>
    </row>
    <row r="5860" spans="1:11" x14ac:dyDescent="0.2">
      <c r="A5860" s="5" t="s">
        <v>418</v>
      </c>
      <c r="D5860" s="4" t="s">
        <v>308</v>
      </c>
      <c r="E5860" s="5" t="s">
        <v>2271</v>
      </c>
    </row>
    <row r="5861" spans="1:11" x14ac:dyDescent="0.2">
      <c r="A5861" s="1" t="s">
        <v>107</v>
      </c>
      <c r="B5861" s="1" t="s">
        <v>108</v>
      </c>
      <c r="D5861" s="278" t="s">
        <v>277</v>
      </c>
      <c r="E5861" s="1" t="s">
        <v>84</v>
      </c>
      <c r="F5861" s="268" t="s">
        <v>278</v>
      </c>
      <c r="G5861" s="1" t="s">
        <v>201</v>
      </c>
      <c r="H5861" s="1" t="s">
        <v>267</v>
      </c>
      <c r="J5861" s="268" t="s">
        <v>279</v>
      </c>
      <c r="K5861" s="268" t="s">
        <v>280</v>
      </c>
    </row>
    <row r="5864" spans="1:11" x14ac:dyDescent="0.2">
      <c r="A5864" s="2" t="s">
        <v>39</v>
      </c>
      <c r="B5864" s="2" t="s">
        <v>40</v>
      </c>
      <c r="E5864" s="2" t="s">
        <v>320</v>
      </c>
      <c r="F5864" s="7">
        <v>30062018</v>
      </c>
      <c r="H5864" s="2" t="s">
        <v>2386</v>
      </c>
      <c r="J5864" s="8">
        <v>218422</v>
      </c>
    </row>
    <row r="5865" spans="1:11" x14ac:dyDescent="0.2">
      <c r="A5865" s="2" t="s">
        <v>281</v>
      </c>
      <c r="B5865" s="2" t="s">
        <v>137</v>
      </c>
      <c r="F5865" s="7">
        <v>2170</v>
      </c>
      <c r="H5865" s="2" t="s">
        <v>2386</v>
      </c>
      <c r="K5865" s="8">
        <v>218422</v>
      </c>
    </row>
    <row r="5866" spans="1:11" x14ac:dyDescent="0.2">
      <c r="A5866" s="5" t="s">
        <v>419</v>
      </c>
      <c r="J5866" s="8">
        <v>218422</v>
      </c>
      <c r="K5866" s="8">
        <v>218422</v>
      </c>
    </row>
    <row r="5869" spans="1:11" x14ac:dyDescent="0.2">
      <c r="A5869" s="5" t="s">
        <v>420</v>
      </c>
      <c r="D5869" s="4" t="s">
        <v>308</v>
      </c>
      <c r="E5869" s="5" t="s">
        <v>2271</v>
      </c>
    </row>
    <row r="5870" spans="1:11" x14ac:dyDescent="0.2">
      <c r="A5870" s="1" t="s">
        <v>107</v>
      </c>
      <c r="B5870" s="1" t="s">
        <v>108</v>
      </c>
      <c r="D5870" s="278" t="s">
        <v>277</v>
      </c>
      <c r="E5870" s="1" t="s">
        <v>84</v>
      </c>
      <c r="F5870" s="268" t="s">
        <v>278</v>
      </c>
      <c r="G5870" s="1" t="s">
        <v>201</v>
      </c>
      <c r="H5870" s="1" t="s">
        <v>267</v>
      </c>
      <c r="J5870" s="268" t="s">
        <v>279</v>
      </c>
      <c r="K5870" s="268" t="s">
        <v>280</v>
      </c>
    </row>
    <row r="5873" spans="1:11" x14ac:dyDescent="0.2">
      <c r="A5873" s="2" t="s">
        <v>39</v>
      </c>
      <c r="B5873" s="2" t="s">
        <v>40</v>
      </c>
      <c r="E5873" s="2" t="s">
        <v>320</v>
      </c>
      <c r="F5873" s="7">
        <v>30062018</v>
      </c>
      <c r="H5873" s="2" t="s">
        <v>2387</v>
      </c>
      <c r="J5873" s="8">
        <v>760139</v>
      </c>
    </row>
    <row r="5874" spans="1:11" x14ac:dyDescent="0.2">
      <c r="A5874" s="2" t="s">
        <v>281</v>
      </c>
      <c r="B5874" s="2" t="s">
        <v>137</v>
      </c>
      <c r="F5874" s="7">
        <v>2171</v>
      </c>
      <c r="H5874" s="2" t="s">
        <v>2387</v>
      </c>
      <c r="K5874" s="8">
        <v>760139</v>
      </c>
    </row>
    <row r="5875" spans="1:11" x14ac:dyDescent="0.2">
      <c r="A5875" s="5" t="s">
        <v>421</v>
      </c>
      <c r="J5875" s="8">
        <v>760139</v>
      </c>
      <c r="K5875" s="8">
        <v>760139</v>
      </c>
    </row>
    <row r="5878" spans="1:11" x14ac:dyDescent="0.2">
      <c r="A5878" s="5" t="s">
        <v>422</v>
      </c>
      <c r="D5878" s="4" t="s">
        <v>308</v>
      </c>
      <c r="E5878" s="5" t="s">
        <v>2271</v>
      </c>
    </row>
    <row r="5879" spans="1:11" x14ac:dyDescent="0.2">
      <c r="A5879" s="1" t="s">
        <v>107</v>
      </c>
      <c r="B5879" s="1" t="s">
        <v>108</v>
      </c>
      <c r="D5879" s="278" t="s">
        <v>277</v>
      </c>
      <c r="E5879" s="1" t="s">
        <v>84</v>
      </c>
      <c r="F5879" s="268" t="s">
        <v>278</v>
      </c>
      <c r="G5879" s="1" t="s">
        <v>201</v>
      </c>
      <c r="H5879" s="1" t="s">
        <v>267</v>
      </c>
      <c r="J5879" s="268" t="s">
        <v>279</v>
      </c>
      <c r="K5879" s="268" t="s">
        <v>280</v>
      </c>
    </row>
    <row r="5882" spans="1:11" x14ac:dyDescent="0.2">
      <c r="A5882" s="2" t="s">
        <v>39</v>
      </c>
      <c r="B5882" s="2" t="s">
        <v>40</v>
      </c>
      <c r="E5882" s="2" t="s">
        <v>320</v>
      </c>
      <c r="F5882" s="7">
        <v>30062018</v>
      </c>
      <c r="H5882" s="2" t="s">
        <v>2388</v>
      </c>
      <c r="J5882" s="8">
        <v>364275</v>
      </c>
    </row>
    <row r="5883" spans="1:11" x14ac:dyDescent="0.2">
      <c r="A5883" s="2" t="s">
        <v>281</v>
      </c>
      <c r="B5883" s="2" t="s">
        <v>137</v>
      </c>
      <c r="F5883" s="7">
        <v>2172</v>
      </c>
      <c r="H5883" s="2" t="s">
        <v>2388</v>
      </c>
      <c r="K5883" s="8">
        <v>364275</v>
      </c>
    </row>
    <row r="5884" spans="1:11" x14ac:dyDescent="0.2">
      <c r="A5884" s="5" t="s">
        <v>423</v>
      </c>
      <c r="J5884" s="8">
        <v>364275</v>
      </c>
      <c r="K5884" s="8">
        <v>364275</v>
      </c>
    </row>
    <row r="5887" spans="1:11" x14ac:dyDescent="0.2">
      <c r="A5887" s="5" t="s">
        <v>424</v>
      </c>
      <c r="D5887" s="4" t="s">
        <v>308</v>
      </c>
      <c r="E5887" s="5" t="s">
        <v>2271</v>
      </c>
    </row>
    <row r="5888" spans="1:11" x14ac:dyDescent="0.2">
      <c r="A5888" s="1" t="s">
        <v>107</v>
      </c>
      <c r="B5888" s="1" t="s">
        <v>108</v>
      </c>
      <c r="D5888" s="278" t="s">
        <v>277</v>
      </c>
      <c r="E5888" s="1" t="s">
        <v>84</v>
      </c>
      <c r="F5888" s="268" t="s">
        <v>278</v>
      </c>
      <c r="G5888" s="1" t="s">
        <v>201</v>
      </c>
      <c r="H5888" s="1" t="s">
        <v>267</v>
      </c>
      <c r="J5888" s="268" t="s">
        <v>279</v>
      </c>
      <c r="K5888" s="268" t="s">
        <v>280</v>
      </c>
    </row>
    <row r="5891" spans="1:11" x14ac:dyDescent="0.2">
      <c r="A5891" s="2" t="s">
        <v>39</v>
      </c>
      <c r="B5891" s="2" t="s">
        <v>40</v>
      </c>
      <c r="E5891" s="2" t="s">
        <v>320</v>
      </c>
      <c r="F5891" s="7">
        <v>30062018</v>
      </c>
      <c r="H5891" s="2" t="s">
        <v>2389</v>
      </c>
      <c r="J5891" s="8">
        <v>859353</v>
      </c>
    </row>
    <row r="5892" spans="1:11" x14ac:dyDescent="0.2">
      <c r="A5892" s="2" t="s">
        <v>281</v>
      </c>
      <c r="B5892" s="2" t="s">
        <v>137</v>
      </c>
      <c r="F5892" s="7">
        <v>2173</v>
      </c>
      <c r="H5892" s="2" t="s">
        <v>2389</v>
      </c>
      <c r="K5892" s="8">
        <v>859353</v>
      </c>
    </row>
    <row r="5893" spans="1:11" x14ac:dyDescent="0.2">
      <c r="A5893" s="5" t="s">
        <v>425</v>
      </c>
      <c r="J5893" s="8">
        <v>859353</v>
      </c>
      <c r="K5893" s="8">
        <v>859353</v>
      </c>
    </row>
    <row r="5896" spans="1:11" x14ac:dyDescent="0.2">
      <c r="A5896" s="5" t="s">
        <v>426</v>
      </c>
      <c r="D5896" s="4" t="s">
        <v>308</v>
      </c>
      <c r="E5896" s="5" t="s">
        <v>2271</v>
      </c>
    </row>
    <row r="5897" spans="1:11" x14ac:dyDescent="0.2">
      <c r="A5897" s="1" t="s">
        <v>107</v>
      </c>
      <c r="B5897" s="1" t="s">
        <v>108</v>
      </c>
      <c r="D5897" s="278" t="s">
        <v>277</v>
      </c>
      <c r="E5897" s="1" t="s">
        <v>84</v>
      </c>
      <c r="F5897" s="268" t="s">
        <v>278</v>
      </c>
      <c r="G5897" s="1" t="s">
        <v>201</v>
      </c>
      <c r="H5897" s="1" t="s">
        <v>267</v>
      </c>
      <c r="J5897" s="268" t="s">
        <v>279</v>
      </c>
      <c r="K5897" s="268" t="s">
        <v>280</v>
      </c>
    </row>
    <row r="5900" spans="1:11" x14ac:dyDescent="0.2">
      <c r="A5900" s="2" t="s">
        <v>39</v>
      </c>
      <c r="B5900" s="2" t="s">
        <v>40</v>
      </c>
      <c r="E5900" s="2" t="s">
        <v>320</v>
      </c>
      <c r="F5900" s="7">
        <v>30062018</v>
      </c>
      <c r="H5900" s="2" t="s">
        <v>2390</v>
      </c>
      <c r="J5900" s="8">
        <v>619236</v>
      </c>
    </row>
    <row r="5901" spans="1:11" x14ac:dyDescent="0.2">
      <c r="A5901" s="2" t="s">
        <v>281</v>
      </c>
      <c r="B5901" s="2" t="s">
        <v>137</v>
      </c>
      <c r="F5901" s="7">
        <v>2174</v>
      </c>
      <c r="H5901" s="2" t="s">
        <v>2390</v>
      </c>
      <c r="K5901" s="8">
        <v>619236</v>
      </c>
    </row>
    <row r="5902" spans="1:11" x14ac:dyDescent="0.2">
      <c r="A5902" s="5" t="s">
        <v>429</v>
      </c>
      <c r="J5902" s="8">
        <v>619236</v>
      </c>
      <c r="K5902" s="8">
        <v>619236</v>
      </c>
    </row>
    <row r="5905" spans="1:11" x14ac:dyDescent="0.2">
      <c r="A5905" s="5" t="s">
        <v>430</v>
      </c>
      <c r="D5905" s="4" t="s">
        <v>308</v>
      </c>
      <c r="E5905" s="5" t="s">
        <v>2271</v>
      </c>
    </row>
    <row r="5906" spans="1:11" x14ac:dyDescent="0.2">
      <c r="A5906" s="1" t="s">
        <v>107</v>
      </c>
      <c r="B5906" s="1" t="s">
        <v>108</v>
      </c>
      <c r="D5906" s="278" t="s">
        <v>277</v>
      </c>
      <c r="E5906" s="1" t="s">
        <v>84</v>
      </c>
      <c r="F5906" s="268" t="s">
        <v>278</v>
      </c>
      <c r="G5906" s="1" t="s">
        <v>201</v>
      </c>
      <c r="H5906" s="1" t="s">
        <v>267</v>
      </c>
      <c r="J5906" s="268" t="s">
        <v>279</v>
      </c>
      <c r="K5906" s="268" t="s">
        <v>280</v>
      </c>
    </row>
    <row r="5909" spans="1:11" x14ac:dyDescent="0.2">
      <c r="A5909" s="2" t="s">
        <v>39</v>
      </c>
      <c r="B5909" s="2" t="s">
        <v>40</v>
      </c>
      <c r="E5909" s="2" t="s">
        <v>320</v>
      </c>
      <c r="F5909" s="7">
        <v>30062018</v>
      </c>
      <c r="H5909" s="2" t="s">
        <v>2391</v>
      </c>
      <c r="J5909" s="8">
        <v>624172</v>
      </c>
    </row>
    <row r="5910" spans="1:11" x14ac:dyDescent="0.2">
      <c r="A5910" s="2" t="s">
        <v>281</v>
      </c>
      <c r="B5910" s="2" t="s">
        <v>137</v>
      </c>
      <c r="F5910" s="7">
        <v>2175</v>
      </c>
      <c r="H5910" s="2" t="s">
        <v>2391</v>
      </c>
      <c r="K5910" s="8">
        <v>624172</v>
      </c>
    </row>
    <row r="5911" spans="1:11" x14ac:dyDescent="0.2">
      <c r="A5911" s="5" t="s">
        <v>431</v>
      </c>
      <c r="J5911" s="8">
        <v>624172</v>
      </c>
      <c r="K5911" s="8">
        <v>624172</v>
      </c>
    </row>
    <row r="5914" spans="1:11" x14ac:dyDescent="0.2">
      <c r="A5914" s="5" t="s">
        <v>432</v>
      </c>
      <c r="D5914" s="4" t="s">
        <v>308</v>
      </c>
      <c r="E5914" s="5" t="s">
        <v>2271</v>
      </c>
    </row>
    <row r="5915" spans="1:11" x14ac:dyDescent="0.2">
      <c r="A5915" s="1" t="s">
        <v>107</v>
      </c>
      <c r="B5915" s="1" t="s">
        <v>108</v>
      </c>
      <c r="D5915" s="278" t="s">
        <v>277</v>
      </c>
      <c r="E5915" s="1" t="s">
        <v>84</v>
      </c>
      <c r="F5915" s="268" t="s">
        <v>278</v>
      </c>
      <c r="G5915" s="1" t="s">
        <v>201</v>
      </c>
      <c r="H5915" s="1" t="s">
        <v>267</v>
      </c>
      <c r="J5915" s="268" t="s">
        <v>279</v>
      </c>
      <c r="K5915" s="268" t="s">
        <v>280</v>
      </c>
    </row>
    <row r="5918" spans="1:11" x14ac:dyDescent="0.2">
      <c r="A5918" s="2" t="s">
        <v>39</v>
      </c>
      <c r="B5918" s="2" t="s">
        <v>40</v>
      </c>
      <c r="E5918" s="2" t="s">
        <v>376</v>
      </c>
      <c r="F5918" s="7">
        <v>30062018</v>
      </c>
      <c r="H5918" s="2" t="s">
        <v>2392</v>
      </c>
      <c r="J5918" s="8">
        <v>697522</v>
      </c>
    </row>
    <row r="5919" spans="1:11" x14ac:dyDescent="0.2">
      <c r="A5919" s="2" t="s">
        <v>281</v>
      </c>
      <c r="B5919" s="2" t="s">
        <v>137</v>
      </c>
      <c r="F5919" s="7">
        <v>2176</v>
      </c>
      <c r="H5919" s="2" t="s">
        <v>2392</v>
      </c>
      <c r="K5919" s="8">
        <v>697522</v>
      </c>
    </row>
    <row r="5920" spans="1:11" x14ac:dyDescent="0.2">
      <c r="A5920" s="5" t="s">
        <v>433</v>
      </c>
      <c r="J5920" s="8">
        <v>697522</v>
      </c>
      <c r="K5920" s="8">
        <v>697522</v>
      </c>
    </row>
    <row r="5923" spans="1:11" x14ac:dyDescent="0.2">
      <c r="A5923" s="5" t="s">
        <v>434</v>
      </c>
      <c r="D5923" s="4" t="s">
        <v>308</v>
      </c>
      <c r="E5923" s="5" t="s">
        <v>2271</v>
      </c>
    </row>
    <row r="5924" spans="1:11" x14ac:dyDescent="0.2">
      <c r="A5924" s="1" t="s">
        <v>107</v>
      </c>
      <c r="B5924" s="1" t="s">
        <v>108</v>
      </c>
      <c r="D5924" s="278" t="s">
        <v>277</v>
      </c>
      <c r="E5924" s="1" t="s">
        <v>84</v>
      </c>
      <c r="F5924" s="268" t="s">
        <v>278</v>
      </c>
      <c r="G5924" s="1" t="s">
        <v>201</v>
      </c>
      <c r="H5924" s="1" t="s">
        <v>267</v>
      </c>
      <c r="J5924" s="268" t="s">
        <v>279</v>
      </c>
      <c r="K5924" s="268" t="s">
        <v>280</v>
      </c>
    </row>
    <row r="5927" spans="1:11" x14ac:dyDescent="0.2">
      <c r="A5927" s="2" t="s">
        <v>2272</v>
      </c>
      <c r="B5927" s="2" t="s">
        <v>1745</v>
      </c>
      <c r="D5927" s="2" t="s">
        <v>203</v>
      </c>
      <c r="H5927" s="2" t="s">
        <v>2393</v>
      </c>
      <c r="J5927" s="8">
        <v>1247366</v>
      </c>
    </row>
    <row r="5928" spans="1:11" x14ac:dyDescent="0.2">
      <c r="A5928" s="2" t="s">
        <v>281</v>
      </c>
      <c r="B5928" s="2" t="s">
        <v>137</v>
      </c>
      <c r="F5928" s="7">
        <v>2177</v>
      </c>
      <c r="H5928" s="2" t="s">
        <v>2393</v>
      </c>
      <c r="K5928" s="8">
        <v>1247366</v>
      </c>
    </row>
    <row r="5929" spans="1:11" x14ac:dyDescent="0.2">
      <c r="A5929" s="5" t="s">
        <v>435</v>
      </c>
      <c r="J5929" s="8">
        <v>1247366</v>
      </c>
      <c r="K5929" s="8">
        <v>1247366</v>
      </c>
    </row>
    <row r="5932" spans="1:11" x14ac:dyDescent="0.2">
      <c r="A5932" s="5" t="s">
        <v>436</v>
      </c>
      <c r="D5932" s="4" t="s">
        <v>308</v>
      </c>
      <c r="E5932" s="5" t="s">
        <v>2271</v>
      </c>
    </row>
    <row r="5933" spans="1:11" x14ac:dyDescent="0.2">
      <c r="A5933" s="1" t="s">
        <v>107</v>
      </c>
      <c r="B5933" s="1" t="s">
        <v>108</v>
      </c>
      <c r="D5933" s="278" t="s">
        <v>277</v>
      </c>
      <c r="E5933" s="1" t="s">
        <v>84</v>
      </c>
      <c r="F5933" s="268" t="s">
        <v>278</v>
      </c>
      <c r="G5933" s="1" t="s">
        <v>201</v>
      </c>
      <c r="H5933" s="1" t="s">
        <v>267</v>
      </c>
      <c r="J5933" s="268" t="s">
        <v>279</v>
      </c>
      <c r="K5933" s="268" t="s">
        <v>280</v>
      </c>
    </row>
    <row r="5936" spans="1:11" x14ac:dyDescent="0.2">
      <c r="A5936" s="2" t="s">
        <v>2272</v>
      </c>
      <c r="B5936" s="2" t="s">
        <v>1745</v>
      </c>
      <c r="D5936" s="2" t="s">
        <v>203</v>
      </c>
      <c r="H5936" s="2" t="s">
        <v>2393</v>
      </c>
      <c r="J5936" s="8">
        <v>3900413</v>
      </c>
    </row>
    <row r="5937" spans="1:11" x14ac:dyDescent="0.2">
      <c r="A5937" s="2" t="s">
        <v>281</v>
      </c>
      <c r="B5937" s="2" t="s">
        <v>137</v>
      </c>
      <c r="F5937" s="7">
        <v>2178</v>
      </c>
      <c r="H5937" s="2" t="s">
        <v>2393</v>
      </c>
      <c r="K5937" s="8">
        <v>3900413</v>
      </c>
    </row>
    <row r="5938" spans="1:11" x14ac:dyDescent="0.2">
      <c r="A5938" s="5" t="s">
        <v>437</v>
      </c>
      <c r="J5938" s="8">
        <v>3900413</v>
      </c>
      <c r="K5938" s="8">
        <v>3900413</v>
      </c>
    </row>
    <row r="5941" spans="1:11" x14ac:dyDescent="0.2">
      <c r="A5941" s="5" t="s">
        <v>438</v>
      </c>
      <c r="D5941" s="4" t="s">
        <v>308</v>
      </c>
      <c r="E5941" s="5" t="s">
        <v>2271</v>
      </c>
    </row>
    <row r="5942" spans="1:11" x14ac:dyDescent="0.2">
      <c r="A5942" s="1" t="s">
        <v>107</v>
      </c>
      <c r="B5942" s="1" t="s">
        <v>108</v>
      </c>
      <c r="D5942" s="278" t="s">
        <v>277</v>
      </c>
      <c r="E5942" s="1" t="s">
        <v>84</v>
      </c>
      <c r="F5942" s="268" t="s">
        <v>278</v>
      </c>
      <c r="G5942" s="1" t="s">
        <v>201</v>
      </c>
      <c r="H5942" s="1" t="s">
        <v>267</v>
      </c>
      <c r="J5942" s="268" t="s">
        <v>279</v>
      </c>
      <c r="K5942" s="268" t="s">
        <v>280</v>
      </c>
    </row>
    <row r="5945" spans="1:11" x14ac:dyDescent="0.2">
      <c r="A5945" s="2" t="s">
        <v>2272</v>
      </c>
      <c r="B5945" s="2" t="s">
        <v>1745</v>
      </c>
      <c r="D5945" s="2" t="s">
        <v>203</v>
      </c>
      <c r="H5945" s="2" t="s">
        <v>2393</v>
      </c>
      <c r="J5945" s="8">
        <v>95114</v>
      </c>
    </row>
    <row r="5946" spans="1:11" x14ac:dyDescent="0.2">
      <c r="A5946" s="2" t="s">
        <v>281</v>
      </c>
      <c r="B5946" s="2" t="s">
        <v>137</v>
      </c>
      <c r="F5946" s="7">
        <v>2179</v>
      </c>
      <c r="H5946" s="2" t="s">
        <v>2393</v>
      </c>
      <c r="K5946" s="8">
        <v>95114</v>
      </c>
    </row>
    <row r="5947" spans="1:11" x14ac:dyDescent="0.2">
      <c r="A5947" s="5" t="s">
        <v>439</v>
      </c>
      <c r="J5947" s="8">
        <v>95114</v>
      </c>
      <c r="K5947" s="8">
        <v>95114</v>
      </c>
    </row>
    <row r="5950" spans="1:11" x14ac:dyDescent="0.2">
      <c r="A5950" s="5" t="s">
        <v>440</v>
      </c>
      <c r="D5950" s="4" t="s">
        <v>308</v>
      </c>
      <c r="E5950" s="5" t="s">
        <v>2271</v>
      </c>
    </row>
    <row r="5951" spans="1:11" x14ac:dyDescent="0.2">
      <c r="A5951" s="1" t="s">
        <v>107</v>
      </c>
      <c r="B5951" s="1" t="s">
        <v>108</v>
      </c>
      <c r="D5951" s="278" t="s">
        <v>277</v>
      </c>
      <c r="E5951" s="1" t="s">
        <v>84</v>
      </c>
      <c r="F5951" s="268" t="s">
        <v>278</v>
      </c>
      <c r="G5951" s="1" t="s">
        <v>201</v>
      </c>
      <c r="H5951" s="1" t="s">
        <v>267</v>
      </c>
      <c r="J5951" s="268" t="s">
        <v>279</v>
      </c>
      <c r="K5951" s="268" t="s">
        <v>280</v>
      </c>
    </row>
    <row r="5954" spans="1:11" x14ac:dyDescent="0.2">
      <c r="A5954" s="2" t="s">
        <v>2272</v>
      </c>
      <c r="B5954" s="2" t="s">
        <v>1745</v>
      </c>
      <c r="D5954" s="2" t="s">
        <v>203</v>
      </c>
      <c r="H5954" s="2" t="s">
        <v>2393</v>
      </c>
      <c r="J5954" s="8">
        <v>925507</v>
      </c>
    </row>
    <row r="5955" spans="1:11" x14ac:dyDescent="0.2">
      <c r="A5955" s="2" t="s">
        <v>281</v>
      </c>
      <c r="B5955" s="2" t="s">
        <v>137</v>
      </c>
      <c r="F5955" s="7">
        <v>2181</v>
      </c>
      <c r="H5955" s="2" t="s">
        <v>2393</v>
      </c>
      <c r="K5955" s="8">
        <v>925507</v>
      </c>
    </row>
    <row r="5956" spans="1:11" x14ac:dyDescent="0.2">
      <c r="A5956" s="5" t="s">
        <v>442</v>
      </c>
      <c r="J5956" s="8">
        <v>925507</v>
      </c>
      <c r="K5956" s="8">
        <v>925507</v>
      </c>
    </row>
    <row r="5959" spans="1:11" x14ac:dyDescent="0.2">
      <c r="A5959" s="5" t="s">
        <v>445</v>
      </c>
      <c r="D5959" s="4" t="s">
        <v>275</v>
      </c>
      <c r="E5959" s="5" t="s">
        <v>2271</v>
      </c>
    </row>
    <row r="5960" spans="1:11" x14ac:dyDescent="0.2">
      <c r="A5960" s="1" t="s">
        <v>107</v>
      </c>
      <c r="B5960" s="1" t="s">
        <v>108</v>
      </c>
      <c r="D5960" s="278" t="s">
        <v>277</v>
      </c>
      <c r="E5960" s="1" t="s">
        <v>84</v>
      </c>
      <c r="F5960" s="268" t="s">
        <v>278</v>
      </c>
      <c r="G5960" s="1" t="s">
        <v>201</v>
      </c>
      <c r="H5960" s="1" t="s">
        <v>267</v>
      </c>
      <c r="J5960" s="268" t="s">
        <v>279</v>
      </c>
      <c r="K5960" s="268" t="s">
        <v>280</v>
      </c>
    </row>
    <row r="5963" spans="1:11" x14ac:dyDescent="0.2">
      <c r="A5963" s="2" t="s">
        <v>37</v>
      </c>
      <c r="B5963" s="2" t="s">
        <v>38</v>
      </c>
      <c r="E5963" s="2" t="s">
        <v>376</v>
      </c>
      <c r="F5963" s="7">
        <v>94</v>
      </c>
      <c r="H5963" s="2" t="s">
        <v>2394</v>
      </c>
      <c r="J5963" s="8">
        <v>150000</v>
      </c>
    </row>
    <row r="5964" spans="1:11" x14ac:dyDescent="0.2">
      <c r="A5964" s="2" t="s">
        <v>281</v>
      </c>
      <c r="B5964" s="2" t="s">
        <v>137</v>
      </c>
      <c r="F5964" s="7">
        <v>2183</v>
      </c>
      <c r="H5964" s="2" t="s">
        <v>2394</v>
      </c>
      <c r="K5964" s="8">
        <v>150000</v>
      </c>
    </row>
    <row r="5965" spans="1:11" x14ac:dyDescent="0.2">
      <c r="A5965" s="5" t="s">
        <v>446</v>
      </c>
      <c r="J5965" s="8">
        <v>150000</v>
      </c>
      <c r="K5965" s="8">
        <v>150000</v>
      </c>
    </row>
    <row r="5968" spans="1:11" x14ac:dyDescent="0.2">
      <c r="A5968" s="5" t="s">
        <v>465</v>
      </c>
      <c r="D5968" s="4" t="s">
        <v>275</v>
      </c>
      <c r="E5968" s="5" t="s">
        <v>2271</v>
      </c>
    </row>
    <row r="5969" spans="1:11" x14ac:dyDescent="0.2">
      <c r="A5969" s="1" t="s">
        <v>107</v>
      </c>
      <c r="B5969" s="1" t="s">
        <v>108</v>
      </c>
      <c r="D5969" s="278" t="s">
        <v>277</v>
      </c>
      <c r="E5969" s="1" t="s">
        <v>84</v>
      </c>
      <c r="F5969" s="268" t="s">
        <v>278</v>
      </c>
      <c r="G5969" s="1" t="s">
        <v>201</v>
      </c>
      <c r="H5969" s="1" t="s">
        <v>267</v>
      </c>
      <c r="J5969" s="268" t="s">
        <v>279</v>
      </c>
      <c r="K5969" s="268" t="s">
        <v>280</v>
      </c>
    </row>
    <row r="5972" spans="1:11" x14ac:dyDescent="0.2">
      <c r="A5972" s="2" t="s">
        <v>394</v>
      </c>
      <c r="B5972" s="2" t="s">
        <v>119</v>
      </c>
      <c r="D5972" s="2" t="s">
        <v>202</v>
      </c>
      <c r="H5972" s="2" t="s">
        <v>2395</v>
      </c>
      <c r="J5972" s="8">
        <v>78290</v>
      </c>
    </row>
    <row r="5973" spans="1:11" x14ac:dyDescent="0.2">
      <c r="A5973" s="2" t="s">
        <v>404</v>
      </c>
      <c r="B5973" s="2" t="s">
        <v>71</v>
      </c>
      <c r="D5973" s="2" t="s">
        <v>202</v>
      </c>
      <c r="H5973" s="2" t="s">
        <v>2396</v>
      </c>
      <c r="J5973" s="8">
        <v>55780</v>
      </c>
    </row>
    <row r="5974" spans="1:11" x14ac:dyDescent="0.2">
      <c r="A5974" s="2" t="s">
        <v>397</v>
      </c>
      <c r="B5974" s="2" t="s">
        <v>74</v>
      </c>
      <c r="D5974" s="2" t="s">
        <v>202</v>
      </c>
      <c r="H5974" s="2" t="s">
        <v>2397</v>
      </c>
      <c r="J5974" s="8">
        <v>37090</v>
      </c>
    </row>
    <row r="5975" spans="1:11" x14ac:dyDescent="0.2">
      <c r="A5975" s="2" t="s">
        <v>37</v>
      </c>
      <c r="B5975" s="2" t="s">
        <v>38</v>
      </c>
      <c r="E5975" s="2" t="s">
        <v>376</v>
      </c>
      <c r="F5975" s="7">
        <v>100</v>
      </c>
      <c r="H5975" s="2" t="s">
        <v>2398</v>
      </c>
      <c r="J5975" s="8">
        <v>100000</v>
      </c>
    </row>
    <row r="5976" spans="1:11" x14ac:dyDescent="0.2">
      <c r="A5976" s="2" t="s">
        <v>522</v>
      </c>
      <c r="B5976" s="2" t="s">
        <v>70</v>
      </c>
      <c r="D5976" s="2" t="s">
        <v>202</v>
      </c>
      <c r="H5976" s="2" t="s">
        <v>2397</v>
      </c>
      <c r="J5976" s="8">
        <v>56657</v>
      </c>
    </row>
    <row r="5977" spans="1:11" x14ac:dyDescent="0.2">
      <c r="A5977" s="2" t="s">
        <v>1175</v>
      </c>
      <c r="B5977" s="2" t="s">
        <v>179</v>
      </c>
      <c r="E5977" s="2" t="s">
        <v>320</v>
      </c>
      <c r="F5977" s="7">
        <v>62</v>
      </c>
      <c r="H5977" s="2" t="s">
        <v>2399</v>
      </c>
      <c r="K5977" s="8">
        <v>327817</v>
      </c>
    </row>
    <row r="5978" spans="1:11" x14ac:dyDescent="0.2">
      <c r="A5978" s="2" t="s">
        <v>1175</v>
      </c>
      <c r="B5978" s="2" t="s">
        <v>179</v>
      </c>
      <c r="E5978" s="2" t="s">
        <v>320</v>
      </c>
      <c r="F5978" s="7">
        <v>62</v>
      </c>
      <c r="H5978" s="2" t="s">
        <v>2399</v>
      </c>
      <c r="J5978" s="8">
        <v>327817</v>
      </c>
    </row>
    <row r="5979" spans="1:11" x14ac:dyDescent="0.2">
      <c r="A5979" s="2" t="s">
        <v>11</v>
      </c>
      <c r="B5979" s="2" t="s">
        <v>12</v>
      </c>
      <c r="F5979" s="7">
        <v>84</v>
      </c>
      <c r="H5979" s="2" t="s">
        <v>2399</v>
      </c>
      <c r="K5979" s="8">
        <v>327817</v>
      </c>
    </row>
    <row r="5980" spans="1:11" x14ac:dyDescent="0.2">
      <c r="A5980" s="5" t="s">
        <v>466</v>
      </c>
      <c r="J5980" s="8">
        <v>655634</v>
      </c>
      <c r="K5980" s="8">
        <v>655634</v>
      </c>
    </row>
    <row r="5983" spans="1:11" x14ac:dyDescent="0.2">
      <c r="A5983" s="5" t="s">
        <v>467</v>
      </c>
      <c r="D5983" s="4" t="s">
        <v>294</v>
      </c>
      <c r="E5983" s="5" t="s">
        <v>2271</v>
      </c>
    </row>
    <row r="5984" spans="1:11" x14ac:dyDescent="0.2">
      <c r="A5984" s="1" t="s">
        <v>107</v>
      </c>
      <c r="B5984" s="1" t="s">
        <v>108</v>
      </c>
      <c r="D5984" s="278" t="s">
        <v>277</v>
      </c>
      <c r="E5984" s="1" t="s">
        <v>84</v>
      </c>
      <c r="F5984" s="268" t="s">
        <v>278</v>
      </c>
      <c r="G5984" s="1" t="s">
        <v>201</v>
      </c>
      <c r="H5984" s="1" t="s">
        <v>267</v>
      </c>
      <c r="J5984" s="268" t="s">
        <v>279</v>
      </c>
      <c r="K5984" s="268" t="s">
        <v>280</v>
      </c>
    </row>
    <row r="5987" spans="1:11" x14ac:dyDescent="0.2">
      <c r="A5987" s="2" t="s">
        <v>394</v>
      </c>
      <c r="B5987" s="2" t="s">
        <v>119</v>
      </c>
      <c r="D5987" s="2" t="s">
        <v>203</v>
      </c>
      <c r="H5987" s="2" t="s">
        <v>2400</v>
      </c>
      <c r="J5987" s="8">
        <v>31500</v>
      </c>
    </row>
    <row r="5988" spans="1:11" x14ac:dyDescent="0.2">
      <c r="A5988" s="2" t="s">
        <v>394</v>
      </c>
      <c r="B5988" s="2" t="s">
        <v>119</v>
      </c>
      <c r="D5988" s="2" t="s">
        <v>203</v>
      </c>
      <c r="H5988" s="2" t="s">
        <v>2401</v>
      </c>
      <c r="J5988" s="8">
        <v>77500</v>
      </c>
    </row>
    <row r="5989" spans="1:11" x14ac:dyDescent="0.2">
      <c r="A5989" s="2" t="s">
        <v>394</v>
      </c>
      <c r="B5989" s="2" t="s">
        <v>119</v>
      </c>
      <c r="D5989" s="2" t="s">
        <v>203</v>
      </c>
      <c r="H5989" s="2" t="s">
        <v>2402</v>
      </c>
      <c r="J5989" s="8">
        <v>68430</v>
      </c>
    </row>
    <row r="5990" spans="1:11" x14ac:dyDescent="0.2">
      <c r="A5990" s="2" t="s">
        <v>404</v>
      </c>
      <c r="B5990" s="2" t="s">
        <v>71</v>
      </c>
      <c r="D5990" s="2" t="s">
        <v>203</v>
      </c>
      <c r="H5990" s="2" t="s">
        <v>2403</v>
      </c>
      <c r="J5990" s="8">
        <v>2200</v>
      </c>
    </row>
    <row r="5991" spans="1:11" x14ac:dyDescent="0.2">
      <c r="A5991" s="2" t="s">
        <v>281</v>
      </c>
      <c r="B5991" s="2" t="s">
        <v>137</v>
      </c>
      <c r="H5991" s="2" t="s">
        <v>2404</v>
      </c>
      <c r="J5991" s="8">
        <v>20370</v>
      </c>
    </row>
    <row r="5992" spans="1:11" x14ac:dyDescent="0.2">
      <c r="A5992" s="2" t="s">
        <v>15</v>
      </c>
      <c r="B5992" s="2" t="s">
        <v>16</v>
      </c>
      <c r="E5992" s="2" t="s">
        <v>320</v>
      </c>
      <c r="F5992" s="7">
        <v>2098</v>
      </c>
      <c r="H5992" s="2" t="s">
        <v>1767</v>
      </c>
      <c r="K5992" s="8">
        <v>200000</v>
      </c>
    </row>
    <row r="5993" spans="1:11" x14ac:dyDescent="0.2">
      <c r="A5993" s="5" t="s">
        <v>468</v>
      </c>
      <c r="J5993" s="8">
        <v>200000</v>
      </c>
      <c r="K5993" s="8">
        <v>200000</v>
      </c>
    </row>
    <row r="5996" spans="1:11" x14ac:dyDescent="0.2">
      <c r="A5996" s="5" t="s">
        <v>371</v>
      </c>
      <c r="D5996" s="4" t="s">
        <v>308</v>
      </c>
      <c r="E5996" s="5" t="s">
        <v>475</v>
      </c>
    </row>
    <row r="5997" spans="1:11" x14ac:dyDescent="0.2">
      <c r="A5997" s="1" t="s">
        <v>107</v>
      </c>
      <c r="B5997" s="1" t="s">
        <v>108</v>
      </c>
      <c r="D5997" s="278" t="s">
        <v>277</v>
      </c>
      <c r="E5997" s="1" t="s">
        <v>84</v>
      </c>
      <c r="F5997" s="268" t="s">
        <v>278</v>
      </c>
      <c r="G5997" s="1" t="s">
        <v>201</v>
      </c>
      <c r="H5997" s="1" t="s">
        <v>267</v>
      </c>
      <c r="J5997" s="268" t="s">
        <v>279</v>
      </c>
      <c r="K5997" s="268" t="s">
        <v>280</v>
      </c>
    </row>
    <row r="6000" spans="1:11" x14ac:dyDescent="0.2">
      <c r="A6000" s="2" t="s">
        <v>37</v>
      </c>
      <c r="B6000" s="2" t="s">
        <v>38</v>
      </c>
      <c r="E6000" s="2" t="s">
        <v>376</v>
      </c>
      <c r="F6000" s="7">
        <v>15</v>
      </c>
      <c r="H6000" s="2" t="s">
        <v>2405</v>
      </c>
      <c r="J6000" s="8">
        <v>450000</v>
      </c>
    </row>
    <row r="6001" spans="1:11" x14ac:dyDescent="0.2">
      <c r="A6001" s="2" t="s">
        <v>281</v>
      </c>
      <c r="B6001" s="2" t="s">
        <v>137</v>
      </c>
      <c r="F6001" s="7">
        <v>2158</v>
      </c>
      <c r="H6001" s="2" t="s">
        <v>2405</v>
      </c>
      <c r="K6001" s="8">
        <v>450000</v>
      </c>
    </row>
    <row r="6002" spans="1:11" x14ac:dyDescent="0.2">
      <c r="A6002" s="5" t="s">
        <v>372</v>
      </c>
      <c r="J6002" s="8">
        <v>450000</v>
      </c>
      <c r="K6002" s="8">
        <v>450000</v>
      </c>
    </row>
    <row r="6005" spans="1:11" x14ac:dyDescent="0.2">
      <c r="A6005" s="5" t="s">
        <v>443</v>
      </c>
      <c r="D6005" s="4" t="s">
        <v>275</v>
      </c>
      <c r="E6005" s="5" t="s">
        <v>475</v>
      </c>
    </row>
    <row r="6006" spans="1:11" x14ac:dyDescent="0.2">
      <c r="A6006" s="1" t="s">
        <v>107</v>
      </c>
      <c r="B6006" s="1" t="s">
        <v>108</v>
      </c>
      <c r="D6006" s="278" t="s">
        <v>277</v>
      </c>
      <c r="E6006" s="1" t="s">
        <v>84</v>
      </c>
      <c r="F6006" s="268" t="s">
        <v>278</v>
      </c>
      <c r="G6006" s="1" t="s">
        <v>201</v>
      </c>
      <c r="H6006" s="1" t="s">
        <v>267</v>
      </c>
      <c r="J6006" s="268" t="s">
        <v>279</v>
      </c>
      <c r="K6006" s="268" t="s">
        <v>280</v>
      </c>
    </row>
    <row r="6009" spans="1:11" x14ac:dyDescent="0.2">
      <c r="A6009" s="2" t="s">
        <v>35</v>
      </c>
      <c r="B6009" s="2" t="s">
        <v>36</v>
      </c>
      <c r="E6009" s="2" t="s">
        <v>310</v>
      </c>
      <c r="F6009" s="7">
        <v>1720</v>
      </c>
      <c r="H6009" s="2" t="s">
        <v>2406</v>
      </c>
      <c r="J6009" s="8">
        <v>202300</v>
      </c>
    </row>
    <row r="6010" spans="1:11" x14ac:dyDescent="0.2">
      <c r="A6010" s="2" t="s">
        <v>281</v>
      </c>
      <c r="B6010" s="2" t="s">
        <v>137</v>
      </c>
      <c r="F6010" s="7">
        <v>2182</v>
      </c>
      <c r="H6010" s="2" t="s">
        <v>2406</v>
      </c>
      <c r="K6010" s="8">
        <v>202300</v>
      </c>
    </row>
    <row r="6011" spans="1:11" x14ac:dyDescent="0.2">
      <c r="A6011" s="5" t="s">
        <v>444</v>
      </c>
      <c r="J6011" s="8">
        <v>202300</v>
      </c>
      <c r="K6011" s="8">
        <v>202300</v>
      </c>
    </row>
    <row r="6014" spans="1:11" x14ac:dyDescent="0.2">
      <c r="A6014" s="5" t="s">
        <v>447</v>
      </c>
      <c r="D6014" s="4" t="s">
        <v>275</v>
      </c>
      <c r="E6014" s="5" t="s">
        <v>475</v>
      </c>
    </row>
    <row r="6015" spans="1:11" x14ac:dyDescent="0.2">
      <c r="A6015" s="1" t="s">
        <v>107</v>
      </c>
      <c r="B6015" s="1" t="s">
        <v>108</v>
      </c>
      <c r="D6015" s="278" t="s">
        <v>277</v>
      </c>
      <c r="E6015" s="1" t="s">
        <v>84</v>
      </c>
      <c r="F6015" s="268" t="s">
        <v>278</v>
      </c>
      <c r="G6015" s="1" t="s">
        <v>201</v>
      </c>
      <c r="H6015" s="1" t="s">
        <v>267</v>
      </c>
      <c r="J6015" s="268" t="s">
        <v>279</v>
      </c>
      <c r="K6015" s="268" t="s">
        <v>280</v>
      </c>
    </row>
    <row r="6018" spans="1:11" x14ac:dyDescent="0.2">
      <c r="A6018" s="2" t="s">
        <v>35</v>
      </c>
      <c r="B6018" s="2" t="s">
        <v>36</v>
      </c>
      <c r="E6018" s="2" t="s">
        <v>310</v>
      </c>
      <c r="F6018" s="7">
        <v>4278</v>
      </c>
      <c r="H6018" s="2" t="s">
        <v>2407</v>
      </c>
      <c r="J6018" s="8">
        <v>8568000</v>
      </c>
    </row>
    <row r="6019" spans="1:11" x14ac:dyDescent="0.2">
      <c r="A6019" s="2" t="s">
        <v>281</v>
      </c>
      <c r="B6019" s="2" t="s">
        <v>137</v>
      </c>
      <c r="F6019" s="7">
        <v>2184</v>
      </c>
      <c r="H6019" s="2" t="s">
        <v>2407</v>
      </c>
      <c r="K6019" s="8">
        <v>8568000</v>
      </c>
    </row>
    <row r="6020" spans="1:11" x14ac:dyDescent="0.2">
      <c r="A6020" s="5" t="s">
        <v>448</v>
      </c>
      <c r="J6020" s="8">
        <v>8568000</v>
      </c>
      <c r="K6020" s="8">
        <v>8568000</v>
      </c>
    </row>
    <row r="6023" spans="1:11" x14ac:dyDescent="0.2">
      <c r="A6023" s="5" t="s">
        <v>455</v>
      </c>
      <c r="D6023" s="4" t="s">
        <v>275</v>
      </c>
      <c r="E6023" s="5" t="s">
        <v>475</v>
      </c>
    </row>
    <row r="6024" spans="1:11" x14ac:dyDescent="0.2">
      <c r="A6024" s="1" t="s">
        <v>107</v>
      </c>
      <c r="B6024" s="1" t="s">
        <v>108</v>
      </c>
      <c r="D6024" s="278" t="s">
        <v>277</v>
      </c>
      <c r="E6024" s="1" t="s">
        <v>84</v>
      </c>
      <c r="F6024" s="268" t="s">
        <v>278</v>
      </c>
      <c r="G6024" s="1" t="s">
        <v>201</v>
      </c>
      <c r="H6024" s="1" t="s">
        <v>267</v>
      </c>
      <c r="J6024" s="268" t="s">
        <v>279</v>
      </c>
      <c r="K6024" s="268" t="s">
        <v>280</v>
      </c>
    </row>
    <row r="6027" spans="1:11" x14ac:dyDescent="0.2">
      <c r="A6027" s="2" t="s">
        <v>35</v>
      </c>
      <c r="B6027" s="2" t="s">
        <v>36</v>
      </c>
      <c r="E6027" s="2" t="s">
        <v>310</v>
      </c>
      <c r="F6027" s="7">
        <v>11608</v>
      </c>
      <c r="H6027" s="2" t="s">
        <v>2408</v>
      </c>
      <c r="J6027" s="8">
        <v>578000</v>
      </c>
    </row>
    <row r="6028" spans="1:11" x14ac:dyDescent="0.2">
      <c r="A6028" s="2" t="s">
        <v>35</v>
      </c>
      <c r="B6028" s="2" t="s">
        <v>36</v>
      </c>
      <c r="E6028" s="2" t="s">
        <v>310</v>
      </c>
      <c r="F6028" s="7">
        <v>11609</v>
      </c>
      <c r="H6028" s="2" t="s">
        <v>2409</v>
      </c>
      <c r="J6028" s="8">
        <v>148700</v>
      </c>
    </row>
    <row r="6029" spans="1:11" x14ac:dyDescent="0.2">
      <c r="A6029" s="2" t="s">
        <v>35</v>
      </c>
      <c r="B6029" s="2" t="s">
        <v>36</v>
      </c>
      <c r="E6029" s="2" t="s">
        <v>310</v>
      </c>
      <c r="F6029" s="7">
        <v>11610</v>
      </c>
      <c r="H6029" s="2" t="s">
        <v>2410</v>
      </c>
      <c r="J6029" s="8">
        <v>187578</v>
      </c>
    </row>
    <row r="6030" spans="1:11" x14ac:dyDescent="0.2">
      <c r="A6030" s="2" t="s">
        <v>35</v>
      </c>
      <c r="B6030" s="2" t="s">
        <v>36</v>
      </c>
      <c r="E6030" s="2" t="s">
        <v>310</v>
      </c>
      <c r="F6030" s="7">
        <v>11611</v>
      </c>
      <c r="H6030" s="2" t="s">
        <v>2411</v>
      </c>
      <c r="J6030" s="8">
        <v>989460</v>
      </c>
    </row>
    <row r="6031" spans="1:11" x14ac:dyDescent="0.2">
      <c r="A6031" s="2" t="s">
        <v>35</v>
      </c>
      <c r="B6031" s="2" t="s">
        <v>36</v>
      </c>
      <c r="E6031" s="2" t="s">
        <v>310</v>
      </c>
      <c r="F6031" s="7">
        <v>11626</v>
      </c>
      <c r="H6031" s="2" t="s">
        <v>2412</v>
      </c>
      <c r="J6031" s="8">
        <v>228500</v>
      </c>
    </row>
    <row r="6032" spans="1:11" x14ac:dyDescent="0.2">
      <c r="A6032" s="2" t="s">
        <v>35</v>
      </c>
      <c r="B6032" s="2" t="s">
        <v>36</v>
      </c>
      <c r="E6032" s="2" t="s">
        <v>310</v>
      </c>
      <c r="F6032" s="7">
        <v>11629</v>
      </c>
      <c r="H6032" s="2" t="s">
        <v>2413</v>
      </c>
      <c r="J6032" s="8">
        <v>39900</v>
      </c>
    </row>
    <row r="6033" spans="1:11" x14ac:dyDescent="0.2">
      <c r="A6033" s="2" t="s">
        <v>281</v>
      </c>
      <c r="B6033" s="2" t="s">
        <v>137</v>
      </c>
      <c r="F6033" s="7">
        <v>2188</v>
      </c>
      <c r="H6033" s="2" t="s">
        <v>2413</v>
      </c>
      <c r="K6033" s="8">
        <v>2172138</v>
      </c>
    </row>
    <row r="6034" spans="1:11" x14ac:dyDescent="0.2">
      <c r="A6034" s="5" t="s">
        <v>456</v>
      </c>
      <c r="J6034" s="8">
        <v>2172138</v>
      </c>
      <c r="K6034" s="8">
        <v>2172138</v>
      </c>
    </row>
    <row r="6037" spans="1:11" x14ac:dyDescent="0.2">
      <c r="A6037" s="5" t="s">
        <v>459</v>
      </c>
      <c r="D6037" s="4" t="s">
        <v>275</v>
      </c>
      <c r="E6037" s="5" t="s">
        <v>475</v>
      </c>
    </row>
    <row r="6038" spans="1:11" x14ac:dyDescent="0.2">
      <c r="A6038" s="1" t="s">
        <v>107</v>
      </c>
      <c r="B6038" s="1" t="s">
        <v>108</v>
      </c>
      <c r="D6038" s="278" t="s">
        <v>277</v>
      </c>
      <c r="E6038" s="1" t="s">
        <v>84</v>
      </c>
      <c r="F6038" s="268" t="s">
        <v>278</v>
      </c>
      <c r="G6038" s="1" t="s">
        <v>201</v>
      </c>
      <c r="H6038" s="1" t="s">
        <v>267</v>
      </c>
      <c r="J6038" s="268" t="s">
        <v>279</v>
      </c>
      <c r="K6038" s="268" t="s">
        <v>280</v>
      </c>
    </row>
    <row r="6041" spans="1:11" x14ac:dyDescent="0.2">
      <c r="A6041" s="2" t="s">
        <v>37</v>
      </c>
      <c r="B6041" s="2" t="s">
        <v>38</v>
      </c>
      <c r="E6041" s="2" t="s">
        <v>376</v>
      </c>
      <c r="F6041" s="7">
        <v>200</v>
      </c>
      <c r="H6041" s="2" t="s">
        <v>2414</v>
      </c>
      <c r="J6041" s="8">
        <v>780000</v>
      </c>
    </row>
    <row r="6042" spans="1:11" x14ac:dyDescent="0.2">
      <c r="A6042" s="2" t="s">
        <v>281</v>
      </c>
      <c r="B6042" s="2" t="s">
        <v>137</v>
      </c>
      <c r="F6042" s="7">
        <v>2190</v>
      </c>
      <c r="H6042" s="2" t="s">
        <v>2414</v>
      </c>
      <c r="K6042" s="8">
        <v>780000</v>
      </c>
    </row>
    <row r="6043" spans="1:11" x14ac:dyDescent="0.2">
      <c r="A6043" s="5" t="s">
        <v>460</v>
      </c>
      <c r="J6043" s="8">
        <v>780000</v>
      </c>
      <c r="K6043" s="8">
        <v>780000</v>
      </c>
    </row>
    <row r="6046" spans="1:11" x14ac:dyDescent="0.2">
      <c r="A6046" s="5" t="s">
        <v>469</v>
      </c>
      <c r="D6046" s="4" t="s">
        <v>308</v>
      </c>
      <c r="E6046" s="5" t="s">
        <v>475</v>
      </c>
    </row>
    <row r="6047" spans="1:11" x14ac:dyDescent="0.2">
      <c r="A6047" s="1" t="s">
        <v>107</v>
      </c>
      <c r="B6047" s="1" t="s">
        <v>108</v>
      </c>
      <c r="D6047" s="278" t="s">
        <v>277</v>
      </c>
      <c r="E6047" s="1" t="s">
        <v>84</v>
      </c>
      <c r="F6047" s="268" t="s">
        <v>278</v>
      </c>
      <c r="G6047" s="1" t="s">
        <v>201</v>
      </c>
      <c r="H6047" s="1" t="s">
        <v>267</v>
      </c>
      <c r="J6047" s="268" t="s">
        <v>279</v>
      </c>
      <c r="K6047" s="268" t="s">
        <v>280</v>
      </c>
    </row>
    <row r="6050" spans="1:11" x14ac:dyDescent="0.2">
      <c r="A6050" s="2" t="s">
        <v>35</v>
      </c>
      <c r="B6050" s="2" t="s">
        <v>36</v>
      </c>
      <c r="E6050" s="2" t="s">
        <v>310</v>
      </c>
      <c r="F6050" s="7">
        <v>8</v>
      </c>
      <c r="H6050" s="2" t="s">
        <v>2415</v>
      </c>
      <c r="J6050" s="8">
        <v>2552550</v>
      </c>
    </row>
    <row r="6051" spans="1:11" x14ac:dyDescent="0.2">
      <c r="A6051" s="2" t="s">
        <v>281</v>
      </c>
      <c r="B6051" s="2" t="s">
        <v>137</v>
      </c>
      <c r="F6051" s="7">
        <v>2186</v>
      </c>
      <c r="H6051" s="2" t="s">
        <v>2415</v>
      </c>
      <c r="K6051" s="8">
        <v>2552550</v>
      </c>
    </row>
    <row r="6052" spans="1:11" x14ac:dyDescent="0.2">
      <c r="A6052" s="5" t="s">
        <v>470</v>
      </c>
      <c r="J6052" s="8">
        <v>2552550</v>
      </c>
      <c r="K6052" s="8">
        <v>2552550</v>
      </c>
    </row>
    <row r="6055" spans="1:11" x14ac:dyDescent="0.2">
      <c r="A6055" s="5" t="s">
        <v>471</v>
      </c>
      <c r="D6055" s="4" t="s">
        <v>308</v>
      </c>
      <c r="E6055" s="5" t="s">
        <v>475</v>
      </c>
    </row>
    <row r="6056" spans="1:11" x14ac:dyDescent="0.2">
      <c r="A6056" s="1" t="s">
        <v>107</v>
      </c>
      <c r="B6056" s="1" t="s">
        <v>108</v>
      </c>
      <c r="D6056" s="278" t="s">
        <v>277</v>
      </c>
      <c r="E6056" s="1" t="s">
        <v>84</v>
      </c>
      <c r="F6056" s="268" t="s">
        <v>278</v>
      </c>
      <c r="G6056" s="1" t="s">
        <v>201</v>
      </c>
      <c r="H6056" s="1" t="s">
        <v>267</v>
      </c>
      <c r="J6056" s="268" t="s">
        <v>279</v>
      </c>
      <c r="K6056" s="268" t="s">
        <v>280</v>
      </c>
    </row>
    <row r="6059" spans="1:11" x14ac:dyDescent="0.2">
      <c r="A6059" s="2" t="s">
        <v>35</v>
      </c>
      <c r="B6059" s="2" t="s">
        <v>36</v>
      </c>
      <c r="E6059" s="2" t="s">
        <v>310</v>
      </c>
      <c r="F6059" s="7">
        <v>1587791</v>
      </c>
      <c r="H6059" s="2" t="s">
        <v>2416</v>
      </c>
      <c r="J6059" s="8">
        <v>47740</v>
      </c>
    </row>
    <row r="6060" spans="1:11" x14ac:dyDescent="0.2">
      <c r="A6060" s="2" t="s">
        <v>281</v>
      </c>
      <c r="B6060" s="2" t="s">
        <v>137</v>
      </c>
      <c r="F6060" s="7">
        <v>2191</v>
      </c>
      <c r="H6060" s="2" t="s">
        <v>2416</v>
      </c>
      <c r="K6060" s="8">
        <v>47740</v>
      </c>
    </row>
    <row r="6061" spans="1:11" x14ac:dyDescent="0.2">
      <c r="A6061" s="5" t="s">
        <v>473</v>
      </c>
      <c r="J6061" s="8">
        <v>47740</v>
      </c>
      <c r="K6061" s="8">
        <v>47740</v>
      </c>
    </row>
    <row r="6064" spans="1:11" x14ac:dyDescent="0.2">
      <c r="A6064" s="5" t="s">
        <v>474</v>
      </c>
      <c r="D6064" s="4" t="s">
        <v>308</v>
      </c>
      <c r="E6064" s="5" t="s">
        <v>475</v>
      </c>
    </row>
    <row r="6065" spans="1:11" x14ac:dyDescent="0.2">
      <c r="A6065" s="1" t="s">
        <v>107</v>
      </c>
      <c r="B6065" s="1" t="s">
        <v>108</v>
      </c>
      <c r="D6065" s="278" t="s">
        <v>277</v>
      </c>
      <c r="E6065" s="1" t="s">
        <v>84</v>
      </c>
      <c r="F6065" s="268" t="s">
        <v>278</v>
      </c>
      <c r="G6065" s="1" t="s">
        <v>201</v>
      </c>
      <c r="H6065" s="1" t="s">
        <v>267</v>
      </c>
      <c r="J6065" s="268" t="s">
        <v>279</v>
      </c>
      <c r="K6065" s="268" t="s">
        <v>280</v>
      </c>
    </row>
    <row r="6068" spans="1:11" x14ac:dyDescent="0.2">
      <c r="A6068" s="2" t="s">
        <v>35</v>
      </c>
      <c r="B6068" s="2" t="s">
        <v>36</v>
      </c>
      <c r="E6068" s="2" t="s">
        <v>310</v>
      </c>
      <c r="F6068" s="7">
        <v>1588887</v>
      </c>
      <c r="H6068" s="2" t="s">
        <v>2417</v>
      </c>
      <c r="J6068" s="8">
        <v>51290</v>
      </c>
    </row>
    <row r="6069" spans="1:11" x14ac:dyDescent="0.2">
      <c r="A6069" s="2" t="s">
        <v>281</v>
      </c>
      <c r="B6069" s="2" t="s">
        <v>137</v>
      </c>
      <c r="F6069" s="7">
        <v>2192</v>
      </c>
      <c r="H6069" s="2" t="s">
        <v>2417</v>
      </c>
      <c r="K6069" s="8">
        <v>51290</v>
      </c>
    </row>
    <row r="6070" spans="1:11" x14ac:dyDescent="0.2">
      <c r="A6070" s="5" t="s">
        <v>476</v>
      </c>
      <c r="J6070" s="8">
        <v>51290</v>
      </c>
      <c r="K6070" s="8">
        <v>51290</v>
      </c>
    </row>
    <row r="6073" spans="1:11" x14ac:dyDescent="0.2">
      <c r="A6073" s="5" t="s">
        <v>479</v>
      </c>
      <c r="D6073" s="4" t="s">
        <v>308</v>
      </c>
      <c r="E6073" s="5" t="s">
        <v>475</v>
      </c>
    </row>
    <row r="6074" spans="1:11" x14ac:dyDescent="0.2">
      <c r="A6074" s="1" t="s">
        <v>107</v>
      </c>
      <c r="B6074" s="1" t="s">
        <v>108</v>
      </c>
      <c r="D6074" s="278" t="s">
        <v>277</v>
      </c>
      <c r="E6074" s="1" t="s">
        <v>84</v>
      </c>
      <c r="F6074" s="268" t="s">
        <v>278</v>
      </c>
      <c r="G6074" s="1" t="s">
        <v>201</v>
      </c>
      <c r="H6074" s="1" t="s">
        <v>267</v>
      </c>
      <c r="J6074" s="268" t="s">
        <v>279</v>
      </c>
      <c r="K6074" s="268" t="s">
        <v>280</v>
      </c>
    </row>
    <row r="6077" spans="1:11" x14ac:dyDescent="0.2">
      <c r="A6077" s="2" t="s">
        <v>41</v>
      </c>
      <c r="B6077" s="2" t="s">
        <v>42</v>
      </c>
      <c r="H6077" s="2" t="s">
        <v>2418</v>
      </c>
      <c r="J6077" s="8">
        <v>1639826</v>
      </c>
    </row>
    <row r="6078" spans="1:11" x14ac:dyDescent="0.2">
      <c r="A6078" s="2" t="s">
        <v>43</v>
      </c>
      <c r="B6078" s="2" t="s">
        <v>44</v>
      </c>
      <c r="H6078" s="2" t="s">
        <v>2418</v>
      </c>
      <c r="J6078" s="8">
        <v>354780</v>
      </c>
    </row>
    <row r="6079" spans="1:11" x14ac:dyDescent="0.2">
      <c r="A6079" s="2" t="s">
        <v>45</v>
      </c>
      <c r="B6079" s="2" t="s">
        <v>46</v>
      </c>
      <c r="H6079" s="2" t="s">
        <v>2418</v>
      </c>
      <c r="J6079" s="8">
        <v>140646</v>
      </c>
    </row>
    <row r="6080" spans="1:11" x14ac:dyDescent="0.2">
      <c r="A6080" s="2" t="s">
        <v>47</v>
      </c>
      <c r="B6080" s="2" t="s">
        <v>48</v>
      </c>
      <c r="H6080" s="2" t="s">
        <v>2418</v>
      </c>
      <c r="J6080" s="8">
        <v>37650</v>
      </c>
    </row>
    <row r="6081" spans="1:11" x14ac:dyDescent="0.2">
      <c r="A6081" s="2" t="s">
        <v>49</v>
      </c>
      <c r="B6081" s="2" t="s">
        <v>50</v>
      </c>
      <c r="H6081" s="2" t="s">
        <v>2418</v>
      </c>
      <c r="J6081" s="8">
        <v>401610</v>
      </c>
    </row>
    <row r="6082" spans="1:11" x14ac:dyDescent="0.2">
      <c r="A6082" s="2" t="s">
        <v>281</v>
      </c>
      <c r="B6082" s="2" t="s">
        <v>137</v>
      </c>
      <c r="F6082" s="7">
        <v>2194</v>
      </c>
      <c r="H6082" s="2" t="s">
        <v>2418</v>
      </c>
      <c r="K6082" s="8">
        <v>2574512</v>
      </c>
    </row>
    <row r="6083" spans="1:11" x14ac:dyDescent="0.2">
      <c r="A6083" s="5" t="s">
        <v>480</v>
      </c>
      <c r="J6083" s="8">
        <v>2574512</v>
      </c>
      <c r="K6083" s="8">
        <v>2574512</v>
      </c>
    </row>
    <row r="6086" spans="1:11" x14ac:dyDescent="0.2">
      <c r="A6086" s="5" t="s">
        <v>481</v>
      </c>
      <c r="D6086" s="4" t="s">
        <v>308</v>
      </c>
      <c r="E6086" s="5" t="s">
        <v>475</v>
      </c>
    </row>
    <row r="6087" spans="1:11" x14ac:dyDescent="0.2">
      <c r="A6087" s="1" t="s">
        <v>107</v>
      </c>
      <c r="B6087" s="1" t="s">
        <v>108</v>
      </c>
      <c r="D6087" s="278" t="s">
        <v>277</v>
      </c>
      <c r="E6087" s="1" t="s">
        <v>84</v>
      </c>
      <c r="F6087" s="268" t="s">
        <v>278</v>
      </c>
      <c r="G6087" s="1" t="s">
        <v>201</v>
      </c>
      <c r="H6087" s="1" t="s">
        <v>267</v>
      </c>
      <c r="J6087" s="268" t="s">
        <v>279</v>
      </c>
      <c r="K6087" s="268" t="s">
        <v>280</v>
      </c>
    </row>
    <row r="6090" spans="1:11" x14ac:dyDescent="0.2">
      <c r="A6090" s="2" t="s">
        <v>35</v>
      </c>
      <c r="B6090" s="2" t="s">
        <v>36</v>
      </c>
      <c r="E6090" s="2" t="s">
        <v>310</v>
      </c>
      <c r="F6090" s="7">
        <v>1862</v>
      </c>
      <c r="H6090" s="2" t="s">
        <v>2419</v>
      </c>
      <c r="J6090" s="8">
        <v>2217197</v>
      </c>
    </row>
    <row r="6091" spans="1:11" x14ac:dyDescent="0.2">
      <c r="A6091" s="2" t="s">
        <v>281</v>
      </c>
      <c r="B6091" s="2" t="s">
        <v>137</v>
      </c>
      <c r="F6091" s="7">
        <v>2196</v>
      </c>
      <c r="H6091" s="2" t="s">
        <v>2419</v>
      </c>
      <c r="K6091" s="8">
        <v>2217197</v>
      </c>
    </row>
    <row r="6092" spans="1:11" x14ac:dyDescent="0.2">
      <c r="A6092" s="5" t="s">
        <v>482</v>
      </c>
      <c r="J6092" s="8">
        <v>2217197</v>
      </c>
      <c r="K6092" s="8">
        <v>2217197</v>
      </c>
    </row>
    <row r="6095" spans="1:11" x14ac:dyDescent="0.2">
      <c r="A6095" s="5" t="s">
        <v>483</v>
      </c>
      <c r="D6095" s="4" t="s">
        <v>308</v>
      </c>
      <c r="E6095" s="5" t="s">
        <v>475</v>
      </c>
    </row>
    <row r="6096" spans="1:11" x14ac:dyDescent="0.2">
      <c r="A6096" s="1" t="s">
        <v>107</v>
      </c>
      <c r="B6096" s="1" t="s">
        <v>108</v>
      </c>
      <c r="D6096" s="278" t="s">
        <v>277</v>
      </c>
      <c r="E6096" s="1" t="s">
        <v>84</v>
      </c>
      <c r="F6096" s="268" t="s">
        <v>278</v>
      </c>
      <c r="G6096" s="1" t="s">
        <v>201</v>
      </c>
      <c r="H6096" s="1" t="s">
        <v>267</v>
      </c>
      <c r="J6096" s="268" t="s">
        <v>279</v>
      </c>
      <c r="K6096" s="268" t="s">
        <v>280</v>
      </c>
    </row>
    <row r="6099" spans="1:11" x14ac:dyDescent="0.2">
      <c r="A6099" s="2" t="s">
        <v>288</v>
      </c>
      <c r="B6099" s="2" t="s">
        <v>139</v>
      </c>
      <c r="E6099" s="2" t="s">
        <v>320</v>
      </c>
      <c r="F6099" s="7">
        <v>30062018</v>
      </c>
      <c r="H6099" s="2" t="s">
        <v>2420</v>
      </c>
      <c r="J6099" s="8">
        <v>58750</v>
      </c>
    </row>
    <row r="6100" spans="1:11" x14ac:dyDescent="0.2">
      <c r="A6100" s="2" t="s">
        <v>281</v>
      </c>
      <c r="B6100" s="2" t="s">
        <v>137</v>
      </c>
      <c r="F6100" s="7">
        <v>2199</v>
      </c>
      <c r="H6100" s="2" t="s">
        <v>2420</v>
      </c>
      <c r="K6100" s="8">
        <v>58750</v>
      </c>
    </row>
    <row r="6101" spans="1:11" x14ac:dyDescent="0.2">
      <c r="A6101" s="5" t="s">
        <v>485</v>
      </c>
      <c r="J6101" s="8">
        <v>58750</v>
      </c>
      <c r="K6101" s="8">
        <v>58750</v>
      </c>
    </row>
    <row r="6104" spans="1:11" x14ac:dyDescent="0.2">
      <c r="A6104" s="5" t="s">
        <v>486</v>
      </c>
      <c r="D6104" s="4" t="s">
        <v>308</v>
      </c>
      <c r="E6104" s="5" t="s">
        <v>475</v>
      </c>
    </row>
    <row r="6105" spans="1:11" x14ac:dyDescent="0.2">
      <c r="A6105" s="1" t="s">
        <v>107</v>
      </c>
      <c r="B6105" s="1" t="s">
        <v>108</v>
      </c>
      <c r="D6105" s="278" t="s">
        <v>277</v>
      </c>
      <c r="E6105" s="1" t="s">
        <v>84</v>
      </c>
      <c r="F6105" s="268" t="s">
        <v>278</v>
      </c>
      <c r="G6105" s="1" t="s">
        <v>201</v>
      </c>
      <c r="H6105" s="1" t="s">
        <v>267</v>
      </c>
      <c r="J6105" s="268" t="s">
        <v>279</v>
      </c>
      <c r="K6105" s="268" t="s">
        <v>280</v>
      </c>
    </row>
    <row r="6108" spans="1:11" x14ac:dyDescent="0.2">
      <c r="A6108" s="2" t="s">
        <v>15</v>
      </c>
      <c r="B6108" s="2" t="s">
        <v>16</v>
      </c>
      <c r="E6108" s="2" t="s">
        <v>320</v>
      </c>
      <c r="F6108" s="7">
        <v>2200</v>
      </c>
      <c r="H6108" s="2" t="s">
        <v>2421</v>
      </c>
      <c r="J6108" s="8">
        <v>200000</v>
      </c>
    </row>
    <row r="6109" spans="1:11" x14ac:dyDescent="0.2">
      <c r="A6109" s="2" t="s">
        <v>281</v>
      </c>
      <c r="B6109" s="2" t="s">
        <v>137</v>
      </c>
      <c r="F6109" s="7">
        <v>2200</v>
      </c>
      <c r="H6109" s="2" t="s">
        <v>2421</v>
      </c>
      <c r="K6109" s="8">
        <v>200000</v>
      </c>
    </row>
    <row r="6110" spans="1:11" x14ac:dyDescent="0.2">
      <c r="A6110" s="5" t="s">
        <v>487</v>
      </c>
      <c r="J6110" s="8">
        <v>200000</v>
      </c>
      <c r="K6110" s="8">
        <v>200000</v>
      </c>
    </row>
    <row r="6113" spans="1:11" x14ac:dyDescent="0.2">
      <c r="A6113" s="5" t="s">
        <v>449</v>
      </c>
      <c r="D6113" s="4" t="s">
        <v>294</v>
      </c>
      <c r="E6113" s="5" t="s">
        <v>489</v>
      </c>
    </row>
    <row r="6114" spans="1:11" x14ac:dyDescent="0.2">
      <c r="A6114" s="1" t="s">
        <v>107</v>
      </c>
      <c r="B6114" s="1" t="s">
        <v>108</v>
      </c>
      <c r="D6114" s="278" t="s">
        <v>277</v>
      </c>
      <c r="E6114" s="1" t="s">
        <v>84</v>
      </c>
      <c r="F6114" s="268" t="s">
        <v>278</v>
      </c>
      <c r="G6114" s="1" t="s">
        <v>201</v>
      </c>
      <c r="H6114" s="1" t="s">
        <v>267</v>
      </c>
      <c r="J6114" s="268" t="s">
        <v>279</v>
      </c>
      <c r="K6114" s="268" t="s">
        <v>280</v>
      </c>
    </row>
    <row r="6117" spans="1:11" x14ac:dyDescent="0.2">
      <c r="A6117" s="2" t="s">
        <v>281</v>
      </c>
      <c r="B6117" s="2" t="s">
        <v>137</v>
      </c>
      <c r="H6117" s="2" t="s">
        <v>2422</v>
      </c>
      <c r="J6117" s="8">
        <v>145939809</v>
      </c>
    </row>
    <row r="6118" spans="1:11" x14ac:dyDescent="0.2">
      <c r="A6118" s="2" t="s">
        <v>428</v>
      </c>
      <c r="B6118" s="2" t="s">
        <v>143</v>
      </c>
      <c r="D6118" s="2" t="s">
        <v>203</v>
      </c>
      <c r="H6118" s="2" t="s">
        <v>2422</v>
      </c>
      <c r="K6118" s="8">
        <v>145939809</v>
      </c>
    </row>
    <row r="6119" spans="1:11" x14ac:dyDescent="0.2">
      <c r="A6119" s="5" t="s">
        <v>450</v>
      </c>
      <c r="J6119" s="8">
        <v>145939809</v>
      </c>
      <c r="K6119" s="8">
        <v>145939809</v>
      </c>
    </row>
    <row r="6122" spans="1:11" x14ac:dyDescent="0.2">
      <c r="A6122" s="5" t="s">
        <v>451</v>
      </c>
      <c r="D6122" s="4" t="s">
        <v>294</v>
      </c>
      <c r="E6122" s="5" t="s">
        <v>489</v>
      </c>
    </row>
    <row r="6123" spans="1:11" x14ac:dyDescent="0.2">
      <c r="A6123" s="1" t="s">
        <v>107</v>
      </c>
      <c r="B6123" s="1" t="s">
        <v>108</v>
      </c>
      <c r="D6123" s="278" t="s">
        <v>277</v>
      </c>
      <c r="E6123" s="1" t="s">
        <v>84</v>
      </c>
      <c r="F6123" s="268" t="s">
        <v>278</v>
      </c>
      <c r="G6123" s="1" t="s">
        <v>201</v>
      </c>
      <c r="H6123" s="1" t="s">
        <v>267</v>
      </c>
      <c r="J6123" s="268" t="s">
        <v>279</v>
      </c>
      <c r="K6123" s="268" t="s">
        <v>280</v>
      </c>
    </row>
    <row r="6126" spans="1:11" x14ac:dyDescent="0.2">
      <c r="A6126" s="2" t="s">
        <v>281</v>
      </c>
      <c r="B6126" s="2" t="s">
        <v>137</v>
      </c>
      <c r="H6126" s="2" t="s">
        <v>2423</v>
      </c>
      <c r="J6126" s="8">
        <v>160407587</v>
      </c>
    </row>
    <row r="6127" spans="1:11" x14ac:dyDescent="0.2">
      <c r="A6127" s="2" t="s">
        <v>1042</v>
      </c>
      <c r="B6127" s="2" t="s">
        <v>1031</v>
      </c>
      <c r="D6127" s="2" t="s">
        <v>203</v>
      </c>
      <c r="H6127" s="2" t="s">
        <v>2424</v>
      </c>
      <c r="K6127" s="8">
        <v>13173277</v>
      </c>
    </row>
    <row r="6128" spans="1:11" x14ac:dyDescent="0.2">
      <c r="A6128" s="2" t="s">
        <v>1042</v>
      </c>
      <c r="B6128" s="2" t="s">
        <v>1031</v>
      </c>
      <c r="D6128" s="2" t="s">
        <v>203</v>
      </c>
      <c r="H6128" s="2" t="s">
        <v>2425</v>
      </c>
      <c r="K6128" s="8">
        <v>53308177</v>
      </c>
    </row>
    <row r="6129" spans="1:11" x14ac:dyDescent="0.2">
      <c r="A6129" s="2" t="s">
        <v>1042</v>
      </c>
      <c r="B6129" s="2" t="s">
        <v>1031</v>
      </c>
      <c r="D6129" s="2" t="s">
        <v>203</v>
      </c>
      <c r="H6129" s="2" t="s">
        <v>2426</v>
      </c>
      <c r="K6129" s="8">
        <v>93926133</v>
      </c>
    </row>
    <row r="6130" spans="1:11" x14ac:dyDescent="0.2">
      <c r="A6130" s="5" t="s">
        <v>452</v>
      </c>
      <c r="J6130" s="8">
        <v>160407587</v>
      </c>
      <c r="K6130" s="8">
        <v>160407587</v>
      </c>
    </row>
    <row r="6133" spans="1:11" x14ac:dyDescent="0.2">
      <c r="A6133" s="5" t="s">
        <v>453</v>
      </c>
      <c r="D6133" s="4" t="s">
        <v>275</v>
      </c>
      <c r="E6133" s="5" t="s">
        <v>489</v>
      </c>
    </row>
    <row r="6134" spans="1:11" x14ac:dyDescent="0.2">
      <c r="A6134" s="1" t="s">
        <v>107</v>
      </c>
      <c r="B6134" s="1" t="s">
        <v>108</v>
      </c>
      <c r="D6134" s="278" t="s">
        <v>277</v>
      </c>
      <c r="E6134" s="1" t="s">
        <v>84</v>
      </c>
      <c r="F6134" s="268" t="s">
        <v>278</v>
      </c>
      <c r="G6134" s="1" t="s">
        <v>201</v>
      </c>
      <c r="H6134" s="1" t="s">
        <v>267</v>
      </c>
      <c r="J6134" s="268" t="s">
        <v>279</v>
      </c>
      <c r="K6134" s="268" t="s">
        <v>280</v>
      </c>
    </row>
    <row r="6137" spans="1:11" x14ac:dyDescent="0.2">
      <c r="A6137" s="2" t="s">
        <v>35</v>
      </c>
      <c r="B6137" s="2" t="s">
        <v>36</v>
      </c>
      <c r="E6137" s="2" t="s">
        <v>310</v>
      </c>
      <c r="F6137" s="7">
        <v>11</v>
      </c>
      <c r="H6137" s="2" t="s">
        <v>2427</v>
      </c>
      <c r="J6137" s="8">
        <v>1353650</v>
      </c>
    </row>
    <row r="6138" spans="1:11" x14ac:dyDescent="0.2">
      <c r="A6138" s="2" t="s">
        <v>281</v>
      </c>
      <c r="B6138" s="2" t="s">
        <v>137</v>
      </c>
      <c r="F6138" s="7">
        <v>2185</v>
      </c>
      <c r="H6138" s="2" t="s">
        <v>2427</v>
      </c>
      <c r="K6138" s="8">
        <v>1353650</v>
      </c>
    </row>
    <row r="6139" spans="1:11" x14ac:dyDescent="0.2">
      <c r="A6139" s="5" t="s">
        <v>454</v>
      </c>
      <c r="J6139" s="8">
        <v>1353650</v>
      </c>
      <c r="K6139" s="8">
        <v>1353650</v>
      </c>
    </row>
    <row r="6142" spans="1:11" x14ac:dyDescent="0.2">
      <c r="A6142" s="5" t="s">
        <v>457</v>
      </c>
      <c r="D6142" s="4" t="s">
        <v>275</v>
      </c>
      <c r="E6142" s="5" t="s">
        <v>489</v>
      </c>
    </row>
    <row r="6143" spans="1:11" x14ac:dyDescent="0.2">
      <c r="A6143" s="1" t="s">
        <v>107</v>
      </c>
      <c r="B6143" s="1" t="s">
        <v>108</v>
      </c>
      <c r="D6143" s="278" t="s">
        <v>277</v>
      </c>
      <c r="E6143" s="1" t="s">
        <v>84</v>
      </c>
      <c r="F6143" s="268" t="s">
        <v>278</v>
      </c>
      <c r="G6143" s="1" t="s">
        <v>201</v>
      </c>
      <c r="H6143" s="1" t="s">
        <v>267</v>
      </c>
      <c r="J6143" s="268" t="s">
        <v>279</v>
      </c>
      <c r="K6143" s="268" t="s">
        <v>280</v>
      </c>
    </row>
    <row r="6146" spans="1:11" x14ac:dyDescent="0.2">
      <c r="A6146" s="2" t="s">
        <v>37</v>
      </c>
      <c r="B6146" s="2" t="s">
        <v>38</v>
      </c>
      <c r="E6146" s="2" t="s">
        <v>376</v>
      </c>
      <c r="F6146" s="7">
        <v>201</v>
      </c>
      <c r="H6146" s="2" t="s">
        <v>2428</v>
      </c>
      <c r="J6146" s="8">
        <v>500000</v>
      </c>
    </row>
    <row r="6147" spans="1:11" x14ac:dyDescent="0.2">
      <c r="A6147" s="2" t="s">
        <v>281</v>
      </c>
      <c r="B6147" s="2" t="s">
        <v>137</v>
      </c>
      <c r="F6147" s="7">
        <v>2189</v>
      </c>
      <c r="H6147" s="2" t="s">
        <v>2428</v>
      </c>
      <c r="K6147" s="8">
        <v>500000</v>
      </c>
    </row>
    <row r="6148" spans="1:11" x14ac:dyDescent="0.2">
      <c r="A6148" s="5" t="s">
        <v>458</v>
      </c>
      <c r="J6148" s="8">
        <v>500000</v>
      </c>
      <c r="K6148" s="8">
        <v>500000</v>
      </c>
    </row>
    <row r="6151" spans="1:11" x14ac:dyDescent="0.2">
      <c r="A6151" s="5" t="s">
        <v>461</v>
      </c>
      <c r="D6151" s="4" t="s">
        <v>275</v>
      </c>
      <c r="E6151" s="5" t="s">
        <v>489</v>
      </c>
    </row>
    <row r="6152" spans="1:11" x14ac:dyDescent="0.2">
      <c r="A6152" s="1" t="s">
        <v>107</v>
      </c>
      <c r="B6152" s="1" t="s">
        <v>108</v>
      </c>
      <c r="D6152" s="278" t="s">
        <v>277</v>
      </c>
      <c r="E6152" s="1" t="s">
        <v>84</v>
      </c>
      <c r="F6152" s="268" t="s">
        <v>278</v>
      </c>
      <c r="G6152" s="1" t="s">
        <v>201</v>
      </c>
      <c r="H6152" s="1" t="s">
        <v>267</v>
      </c>
      <c r="J6152" s="268" t="s">
        <v>279</v>
      </c>
      <c r="K6152" s="268" t="s">
        <v>280</v>
      </c>
    </row>
    <row r="6155" spans="1:11" x14ac:dyDescent="0.2">
      <c r="A6155" s="2" t="s">
        <v>35</v>
      </c>
      <c r="B6155" s="2" t="s">
        <v>36</v>
      </c>
      <c r="E6155" s="2" t="s">
        <v>310</v>
      </c>
      <c r="F6155" s="7">
        <v>155</v>
      </c>
      <c r="H6155" s="2" t="s">
        <v>2429</v>
      </c>
      <c r="J6155" s="8">
        <v>297500</v>
      </c>
    </row>
    <row r="6156" spans="1:11" x14ac:dyDescent="0.2">
      <c r="A6156" s="2" t="s">
        <v>281</v>
      </c>
      <c r="B6156" s="2" t="s">
        <v>137</v>
      </c>
      <c r="F6156" s="7">
        <v>2197</v>
      </c>
      <c r="H6156" s="2" t="s">
        <v>2429</v>
      </c>
      <c r="K6156" s="8">
        <v>297500</v>
      </c>
    </row>
    <row r="6157" spans="1:11" x14ac:dyDescent="0.2">
      <c r="A6157" s="5" t="s">
        <v>462</v>
      </c>
      <c r="J6157" s="8">
        <v>297500</v>
      </c>
      <c r="K6157" s="8">
        <v>297500</v>
      </c>
    </row>
    <row r="6160" spans="1:11" x14ac:dyDescent="0.2">
      <c r="A6160" s="5" t="s">
        <v>463</v>
      </c>
      <c r="D6160" s="4" t="s">
        <v>275</v>
      </c>
      <c r="E6160" s="5" t="s">
        <v>489</v>
      </c>
    </row>
    <row r="6161" spans="1:11" x14ac:dyDescent="0.2">
      <c r="A6161" s="1" t="s">
        <v>107</v>
      </c>
      <c r="B6161" s="1" t="s">
        <v>108</v>
      </c>
      <c r="D6161" s="278" t="s">
        <v>277</v>
      </c>
      <c r="E6161" s="1" t="s">
        <v>84</v>
      </c>
      <c r="F6161" s="268" t="s">
        <v>278</v>
      </c>
      <c r="G6161" s="1" t="s">
        <v>201</v>
      </c>
      <c r="H6161" s="1" t="s">
        <v>267</v>
      </c>
      <c r="J6161" s="268" t="s">
        <v>279</v>
      </c>
      <c r="K6161" s="268" t="s">
        <v>280</v>
      </c>
    </row>
    <row r="6164" spans="1:11" x14ac:dyDescent="0.2">
      <c r="A6164" s="2" t="s">
        <v>35</v>
      </c>
      <c r="B6164" s="2" t="s">
        <v>36</v>
      </c>
      <c r="E6164" s="2" t="s">
        <v>310</v>
      </c>
      <c r="F6164" s="7">
        <v>12</v>
      </c>
      <c r="H6164" s="2" t="s">
        <v>2430</v>
      </c>
      <c r="J6164" s="8">
        <v>1463700</v>
      </c>
    </row>
    <row r="6165" spans="1:11" x14ac:dyDescent="0.2">
      <c r="A6165" s="2" t="s">
        <v>281</v>
      </c>
      <c r="B6165" s="2" t="s">
        <v>137</v>
      </c>
      <c r="F6165" s="7">
        <v>2198</v>
      </c>
      <c r="H6165" s="2" t="s">
        <v>2430</v>
      </c>
      <c r="K6165" s="8">
        <v>1463700</v>
      </c>
    </row>
    <row r="6166" spans="1:11" x14ac:dyDescent="0.2">
      <c r="A6166" s="5" t="s">
        <v>464</v>
      </c>
      <c r="J6166" s="8">
        <v>1463700</v>
      </c>
      <c r="K6166" s="8">
        <v>1463700</v>
      </c>
    </row>
    <row r="6169" spans="1:11" x14ac:dyDescent="0.2">
      <c r="A6169" s="5" t="s">
        <v>477</v>
      </c>
      <c r="D6169" s="4" t="s">
        <v>308</v>
      </c>
      <c r="E6169" s="5" t="s">
        <v>489</v>
      </c>
    </row>
    <row r="6170" spans="1:11" x14ac:dyDescent="0.2">
      <c r="A6170" s="1" t="s">
        <v>107</v>
      </c>
      <c r="B6170" s="1" t="s">
        <v>108</v>
      </c>
      <c r="D6170" s="278" t="s">
        <v>277</v>
      </c>
      <c r="E6170" s="1" t="s">
        <v>84</v>
      </c>
      <c r="F6170" s="268" t="s">
        <v>278</v>
      </c>
      <c r="G6170" s="1" t="s">
        <v>201</v>
      </c>
      <c r="H6170" s="1" t="s">
        <v>267</v>
      </c>
      <c r="J6170" s="268" t="s">
        <v>279</v>
      </c>
      <c r="K6170" s="268" t="s">
        <v>280</v>
      </c>
    </row>
    <row r="6173" spans="1:11" x14ac:dyDescent="0.2">
      <c r="A6173" s="2" t="s">
        <v>1183</v>
      </c>
      <c r="B6173" s="2" t="s">
        <v>224</v>
      </c>
      <c r="D6173" s="2" t="s">
        <v>203</v>
      </c>
      <c r="H6173" s="2" t="s">
        <v>2431</v>
      </c>
      <c r="J6173" s="8">
        <v>172400</v>
      </c>
    </row>
    <row r="6174" spans="1:11" x14ac:dyDescent="0.2">
      <c r="A6174" s="2" t="s">
        <v>284</v>
      </c>
      <c r="B6174" s="2" t="s">
        <v>117</v>
      </c>
      <c r="E6174" s="2" t="s">
        <v>320</v>
      </c>
      <c r="F6174" s="7">
        <v>1</v>
      </c>
      <c r="H6174" s="2" t="s">
        <v>979</v>
      </c>
      <c r="K6174" s="8">
        <v>172400</v>
      </c>
    </row>
    <row r="6175" spans="1:11" x14ac:dyDescent="0.2">
      <c r="A6175" s="2" t="s">
        <v>289</v>
      </c>
      <c r="B6175" s="2" t="s">
        <v>133</v>
      </c>
      <c r="E6175" s="2" t="s">
        <v>320</v>
      </c>
      <c r="F6175" s="7">
        <v>1</v>
      </c>
      <c r="H6175" s="2" t="s">
        <v>1936</v>
      </c>
      <c r="J6175" s="8">
        <v>281539</v>
      </c>
    </row>
    <row r="6176" spans="1:11" x14ac:dyDescent="0.2">
      <c r="A6176" s="2" t="s">
        <v>284</v>
      </c>
      <c r="B6176" s="2" t="s">
        <v>117</v>
      </c>
      <c r="E6176" s="2" t="s">
        <v>320</v>
      </c>
      <c r="F6176" s="7">
        <v>1</v>
      </c>
      <c r="H6176" s="2" t="s">
        <v>1936</v>
      </c>
      <c r="K6176" s="8">
        <v>281539</v>
      </c>
    </row>
    <row r="6177" spans="1:11" x14ac:dyDescent="0.2">
      <c r="A6177" s="2" t="s">
        <v>284</v>
      </c>
      <c r="B6177" s="2" t="s">
        <v>117</v>
      </c>
      <c r="E6177" s="2" t="s">
        <v>320</v>
      </c>
      <c r="F6177" s="7">
        <v>1</v>
      </c>
      <c r="H6177" s="2" t="s">
        <v>1936</v>
      </c>
      <c r="K6177" s="8">
        <v>14101</v>
      </c>
    </row>
    <row r="6178" spans="1:11" x14ac:dyDescent="0.2">
      <c r="A6178" s="2" t="s">
        <v>289</v>
      </c>
      <c r="B6178" s="2" t="s">
        <v>133</v>
      </c>
      <c r="E6178" s="2" t="s">
        <v>320</v>
      </c>
      <c r="F6178" s="7">
        <v>1</v>
      </c>
      <c r="H6178" s="2" t="s">
        <v>1936</v>
      </c>
      <c r="J6178" s="8">
        <v>14101</v>
      </c>
    </row>
    <row r="6179" spans="1:11" x14ac:dyDescent="0.2">
      <c r="A6179" s="5" t="s">
        <v>478</v>
      </c>
      <c r="J6179" s="8">
        <v>468040</v>
      </c>
      <c r="K6179" s="8">
        <v>468040</v>
      </c>
    </row>
    <row r="6182" spans="1:11" x14ac:dyDescent="0.2">
      <c r="A6182" s="5" t="s">
        <v>488</v>
      </c>
      <c r="D6182" s="4" t="s">
        <v>275</v>
      </c>
      <c r="E6182" s="5" t="s">
        <v>489</v>
      </c>
    </row>
    <row r="6183" spans="1:11" x14ac:dyDescent="0.2">
      <c r="A6183" s="1" t="s">
        <v>107</v>
      </c>
      <c r="B6183" s="1" t="s">
        <v>108</v>
      </c>
      <c r="D6183" s="278" t="s">
        <v>277</v>
      </c>
      <c r="E6183" s="1" t="s">
        <v>84</v>
      </c>
      <c r="F6183" s="268" t="s">
        <v>278</v>
      </c>
      <c r="G6183" s="1" t="s">
        <v>201</v>
      </c>
      <c r="H6183" s="1" t="s">
        <v>267</v>
      </c>
      <c r="J6183" s="268" t="s">
        <v>279</v>
      </c>
      <c r="K6183" s="268" t="s">
        <v>280</v>
      </c>
    </row>
    <row r="6186" spans="1:11" x14ac:dyDescent="0.2">
      <c r="A6186" s="2" t="s">
        <v>527</v>
      </c>
      <c r="B6186" s="2" t="s">
        <v>72</v>
      </c>
      <c r="D6186" s="2" t="s">
        <v>203</v>
      </c>
      <c r="H6186" s="2" t="s">
        <v>2432</v>
      </c>
      <c r="J6186" s="8">
        <v>189400</v>
      </c>
    </row>
    <row r="6187" spans="1:11" x14ac:dyDescent="0.2">
      <c r="A6187" s="2" t="s">
        <v>527</v>
      </c>
      <c r="B6187" s="2" t="s">
        <v>72</v>
      </c>
      <c r="D6187" s="2" t="s">
        <v>203</v>
      </c>
      <c r="H6187" s="2" t="s">
        <v>2433</v>
      </c>
      <c r="J6187" s="8">
        <v>289160</v>
      </c>
    </row>
    <row r="6188" spans="1:11" x14ac:dyDescent="0.2">
      <c r="A6188" s="2" t="s">
        <v>527</v>
      </c>
      <c r="B6188" s="2" t="s">
        <v>72</v>
      </c>
      <c r="D6188" s="2" t="s">
        <v>203</v>
      </c>
      <c r="H6188" s="2" t="s">
        <v>2434</v>
      </c>
      <c r="J6188" s="8">
        <v>8900</v>
      </c>
    </row>
    <row r="6189" spans="1:11" x14ac:dyDescent="0.2">
      <c r="A6189" s="2" t="s">
        <v>527</v>
      </c>
      <c r="B6189" s="2" t="s">
        <v>72</v>
      </c>
      <c r="D6189" s="2" t="s">
        <v>203</v>
      </c>
      <c r="H6189" s="2" t="s">
        <v>2435</v>
      </c>
      <c r="J6189" s="8">
        <v>7100</v>
      </c>
    </row>
    <row r="6190" spans="1:11" x14ac:dyDescent="0.2">
      <c r="A6190" s="2" t="s">
        <v>15</v>
      </c>
      <c r="B6190" s="2" t="s">
        <v>16</v>
      </c>
      <c r="E6190" s="2" t="s">
        <v>320</v>
      </c>
      <c r="F6190" s="7">
        <v>2130</v>
      </c>
      <c r="H6190" s="2" t="s">
        <v>2436</v>
      </c>
      <c r="K6190" s="8">
        <v>494560</v>
      </c>
    </row>
    <row r="6191" spans="1:11" x14ac:dyDescent="0.2">
      <c r="A6191" s="5" t="s">
        <v>490</v>
      </c>
      <c r="J6191" s="8">
        <v>494560</v>
      </c>
      <c r="K6191" s="8">
        <v>494560</v>
      </c>
    </row>
    <row r="6194" spans="1:11" x14ac:dyDescent="0.2">
      <c r="A6194" s="5" t="s">
        <v>491</v>
      </c>
      <c r="D6194" s="4" t="s">
        <v>275</v>
      </c>
      <c r="E6194" s="5" t="s">
        <v>489</v>
      </c>
    </row>
    <row r="6195" spans="1:11" x14ac:dyDescent="0.2">
      <c r="A6195" s="1" t="s">
        <v>107</v>
      </c>
      <c r="B6195" s="1" t="s">
        <v>108</v>
      </c>
      <c r="D6195" s="278" t="s">
        <v>277</v>
      </c>
      <c r="E6195" s="1" t="s">
        <v>84</v>
      </c>
      <c r="F6195" s="268" t="s">
        <v>278</v>
      </c>
      <c r="G6195" s="1" t="s">
        <v>201</v>
      </c>
      <c r="H6195" s="1" t="s">
        <v>267</v>
      </c>
      <c r="J6195" s="268" t="s">
        <v>279</v>
      </c>
      <c r="K6195" s="268" t="s">
        <v>280</v>
      </c>
    </row>
    <row r="6198" spans="1:11" x14ac:dyDescent="0.2">
      <c r="A6198" s="2" t="s">
        <v>394</v>
      </c>
      <c r="B6198" s="2" t="s">
        <v>119</v>
      </c>
      <c r="D6198" s="2" t="s">
        <v>203</v>
      </c>
      <c r="H6198" s="2" t="s">
        <v>2437</v>
      </c>
      <c r="J6198" s="8">
        <v>13830</v>
      </c>
    </row>
    <row r="6199" spans="1:11" x14ac:dyDescent="0.2">
      <c r="A6199" s="2" t="s">
        <v>35</v>
      </c>
      <c r="B6199" s="2" t="s">
        <v>36</v>
      </c>
      <c r="E6199" s="2" t="s">
        <v>310</v>
      </c>
      <c r="F6199" s="7">
        <v>121543</v>
      </c>
      <c r="H6199" s="2" t="s">
        <v>2438</v>
      </c>
      <c r="J6199" s="8">
        <v>118881</v>
      </c>
    </row>
    <row r="6200" spans="1:11" x14ac:dyDescent="0.2">
      <c r="A6200" s="2" t="s">
        <v>394</v>
      </c>
      <c r="B6200" s="2" t="s">
        <v>119</v>
      </c>
      <c r="D6200" s="2" t="s">
        <v>203</v>
      </c>
      <c r="H6200" s="2" t="s">
        <v>2439</v>
      </c>
      <c r="J6200" s="8">
        <v>53586</v>
      </c>
    </row>
    <row r="6201" spans="1:11" x14ac:dyDescent="0.2">
      <c r="A6201" s="2" t="s">
        <v>397</v>
      </c>
      <c r="B6201" s="2" t="s">
        <v>74</v>
      </c>
      <c r="D6201" s="2" t="s">
        <v>203</v>
      </c>
      <c r="H6201" s="2" t="s">
        <v>2440</v>
      </c>
      <c r="J6201" s="8">
        <v>58589</v>
      </c>
    </row>
    <row r="6202" spans="1:11" x14ac:dyDescent="0.2">
      <c r="A6202" s="2" t="s">
        <v>394</v>
      </c>
      <c r="B6202" s="2" t="s">
        <v>119</v>
      </c>
      <c r="D6202" s="2" t="s">
        <v>203</v>
      </c>
      <c r="H6202" s="2" t="s">
        <v>2441</v>
      </c>
      <c r="J6202" s="8">
        <v>20800</v>
      </c>
    </row>
    <row r="6203" spans="1:11" x14ac:dyDescent="0.2">
      <c r="A6203" s="2" t="s">
        <v>397</v>
      </c>
      <c r="B6203" s="2" t="s">
        <v>74</v>
      </c>
      <c r="D6203" s="2" t="s">
        <v>203</v>
      </c>
      <c r="H6203" s="2" t="s">
        <v>2442</v>
      </c>
      <c r="J6203" s="8">
        <v>172276</v>
      </c>
    </row>
    <row r="6204" spans="1:11" x14ac:dyDescent="0.2">
      <c r="A6204" s="2" t="s">
        <v>394</v>
      </c>
      <c r="B6204" s="2" t="s">
        <v>119</v>
      </c>
      <c r="D6204" s="2" t="s">
        <v>203</v>
      </c>
      <c r="H6204" s="2" t="s">
        <v>2441</v>
      </c>
      <c r="J6204" s="8">
        <v>13880</v>
      </c>
    </row>
    <row r="6205" spans="1:11" x14ac:dyDescent="0.2">
      <c r="A6205" s="2" t="s">
        <v>35</v>
      </c>
      <c r="B6205" s="2" t="s">
        <v>36</v>
      </c>
      <c r="E6205" s="2" t="s">
        <v>310</v>
      </c>
      <c r="F6205" s="7">
        <v>117</v>
      </c>
      <c r="H6205" s="2" t="s">
        <v>2443</v>
      </c>
      <c r="J6205" s="8">
        <v>160000</v>
      </c>
    </row>
    <row r="6206" spans="1:11" x14ac:dyDescent="0.2">
      <c r="A6206" s="2" t="s">
        <v>394</v>
      </c>
      <c r="B6206" s="2" t="s">
        <v>119</v>
      </c>
      <c r="D6206" s="2" t="s">
        <v>203</v>
      </c>
      <c r="H6206" s="2" t="s">
        <v>2441</v>
      </c>
      <c r="J6206" s="8">
        <v>10300</v>
      </c>
    </row>
    <row r="6207" spans="1:11" x14ac:dyDescent="0.2">
      <c r="A6207" s="2" t="s">
        <v>35</v>
      </c>
      <c r="B6207" s="2" t="s">
        <v>36</v>
      </c>
      <c r="E6207" s="2" t="s">
        <v>310</v>
      </c>
      <c r="F6207" s="7">
        <v>82</v>
      </c>
      <c r="H6207" s="2" t="s">
        <v>2444</v>
      </c>
      <c r="J6207" s="8">
        <v>211404</v>
      </c>
    </row>
    <row r="6208" spans="1:11" x14ac:dyDescent="0.2">
      <c r="A6208" s="2" t="s">
        <v>1188</v>
      </c>
      <c r="B6208" s="2" t="s">
        <v>970</v>
      </c>
      <c r="D6208" s="2" t="s">
        <v>203</v>
      </c>
      <c r="H6208" s="2" t="s">
        <v>2445</v>
      </c>
      <c r="J6208" s="8">
        <v>47538</v>
      </c>
    </row>
    <row r="6209" spans="1:11" x14ac:dyDescent="0.2">
      <c r="A6209" s="2" t="s">
        <v>35</v>
      </c>
      <c r="B6209" s="2" t="s">
        <v>36</v>
      </c>
      <c r="E6209" s="2" t="s">
        <v>310</v>
      </c>
      <c r="F6209" s="7">
        <v>120</v>
      </c>
      <c r="H6209" s="2" t="s">
        <v>2446</v>
      </c>
      <c r="J6209" s="8">
        <v>160000</v>
      </c>
    </row>
    <row r="6210" spans="1:11" x14ac:dyDescent="0.2">
      <c r="A6210" s="2" t="s">
        <v>394</v>
      </c>
      <c r="B6210" s="2" t="s">
        <v>119</v>
      </c>
      <c r="D6210" s="2" t="s">
        <v>203</v>
      </c>
      <c r="H6210" s="2" t="s">
        <v>2447</v>
      </c>
      <c r="J6210" s="8">
        <v>3480</v>
      </c>
    </row>
    <row r="6211" spans="1:11" x14ac:dyDescent="0.2">
      <c r="A6211" s="2" t="s">
        <v>397</v>
      </c>
      <c r="B6211" s="2" t="s">
        <v>74</v>
      </c>
      <c r="D6211" s="2" t="s">
        <v>203</v>
      </c>
      <c r="H6211" s="2" t="s">
        <v>2442</v>
      </c>
      <c r="J6211" s="8">
        <v>61300</v>
      </c>
    </row>
    <row r="6212" spans="1:11" x14ac:dyDescent="0.2">
      <c r="A6212" s="2" t="s">
        <v>403</v>
      </c>
      <c r="B6212" s="2" t="s">
        <v>75</v>
      </c>
      <c r="D6212" s="2" t="s">
        <v>203</v>
      </c>
      <c r="H6212" s="2" t="s">
        <v>2448</v>
      </c>
      <c r="J6212" s="8">
        <v>6600</v>
      </c>
    </row>
    <row r="6213" spans="1:11" x14ac:dyDescent="0.2">
      <c r="A6213" s="2" t="s">
        <v>15</v>
      </c>
      <c r="B6213" s="2" t="s">
        <v>16</v>
      </c>
      <c r="E6213" s="2" t="s">
        <v>320</v>
      </c>
      <c r="F6213" s="7">
        <v>201742</v>
      </c>
      <c r="H6213" s="2" t="s">
        <v>2449</v>
      </c>
      <c r="K6213" s="8">
        <v>52841</v>
      </c>
    </row>
    <row r="6214" spans="1:11" x14ac:dyDescent="0.2">
      <c r="A6214" s="2" t="s">
        <v>15</v>
      </c>
      <c r="B6214" s="2" t="s">
        <v>16</v>
      </c>
      <c r="E6214" s="2" t="s">
        <v>320</v>
      </c>
      <c r="F6214" s="7">
        <v>1802</v>
      </c>
      <c r="H6214" s="2" t="s">
        <v>2450</v>
      </c>
      <c r="K6214" s="8">
        <v>1059623</v>
      </c>
    </row>
    <row r="6215" spans="1:11" x14ac:dyDescent="0.2">
      <c r="A6215" s="5" t="s">
        <v>492</v>
      </c>
      <c r="J6215" s="8">
        <v>1112464</v>
      </c>
      <c r="K6215" s="8">
        <v>1112464</v>
      </c>
    </row>
    <row r="6218" spans="1:11" x14ac:dyDescent="0.2">
      <c r="A6218" s="5" t="s">
        <v>493</v>
      </c>
      <c r="D6218" s="4" t="s">
        <v>275</v>
      </c>
      <c r="E6218" s="5" t="s">
        <v>489</v>
      </c>
    </row>
    <row r="6219" spans="1:11" x14ac:dyDescent="0.2">
      <c r="A6219" s="1" t="s">
        <v>107</v>
      </c>
      <c r="B6219" s="1" t="s">
        <v>108</v>
      </c>
      <c r="D6219" s="278" t="s">
        <v>277</v>
      </c>
      <c r="E6219" s="1" t="s">
        <v>84</v>
      </c>
      <c r="F6219" s="268" t="s">
        <v>278</v>
      </c>
      <c r="G6219" s="1" t="s">
        <v>201</v>
      </c>
      <c r="H6219" s="1" t="s">
        <v>267</v>
      </c>
      <c r="J6219" s="268" t="s">
        <v>279</v>
      </c>
      <c r="K6219" s="268" t="s">
        <v>280</v>
      </c>
    </row>
    <row r="6222" spans="1:11" x14ac:dyDescent="0.2">
      <c r="A6222" s="2" t="s">
        <v>35</v>
      </c>
      <c r="B6222" s="2" t="s">
        <v>36</v>
      </c>
      <c r="E6222" s="2" t="s">
        <v>310</v>
      </c>
      <c r="F6222" s="7">
        <v>3</v>
      </c>
      <c r="H6222" s="2" t="s">
        <v>2451</v>
      </c>
      <c r="J6222" s="8">
        <v>21574700</v>
      </c>
    </row>
    <row r="6223" spans="1:11" x14ac:dyDescent="0.2">
      <c r="A6223" s="2" t="s">
        <v>284</v>
      </c>
      <c r="B6223" s="2" t="s">
        <v>117</v>
      </c>
      <c r="E6223" s="2" t="s">
        <v>320</v>
      </c>
      <c r="F6223" s="7">
        <v>1</v>
      </c>
      <c r="H6223" s="2" t="s">
        <v>1496</v>
      </c>
      <c r="K6223" s="8">
        <v>21574700</v>
      </c>
    </row>
    <row r="6224" spans="1:11" x14ac:dyDescent="0.2">
      <c r="A6224" s="5" t="s">
        <v>494</v>
      </c>
      <c r="J6224" s="8">
        <v>21574700</v>
      </c>
      <c r="K6224" s="8">
        <v>21574700</v>
      </c>
    </row>
    <row r="6227" spans="1:11" x14ac:dyDescent="0.2">
      <c r="A6227" s="5" t="s">
        <v>495</v>
      </c>
      <c r="D6227" s="4" t="s">
        <v>294</v>
      </c>
      <c r="E6227" s="5" t="s">
        <v>489</v>
      </c>
    </row>
    <row r="6228" spans="1:11" x14ac:dyDescent="0.2">
      <c r="A6228" s="1" t="s">
        <v>107</v>
      </c>
      <c r="B6228" s="1" t="s">
        <v>108</v>
      </c>
      <c r="D6228" s="278" t="s">
        <v>277</v>
      </c>
      <c r="E6228" s="1" t="s">
        <v>84</v>
      </c>
      <c r="F6228" s="268" t="s">
        <v>278</v>
      </c>
      <c r="G6228" s="1" t="s">
        <v>201</v>
      </c>
      <c r="H6228" s="1" t="s">
        <v>267</v>
      </c>
      <c r="J6228" s="268" t="s">
        <v>279</v>
      </c>
      <c r="K6228" s="268" t="s">
        <v>280</v>
      </c>
    </row>
    <row r="6231" spans="1:11" x14ac:dyDescent="0.2">
      <c r="A6231" s="2" t="s">
        <v>9</v>
      </c>
      <c r="B6231" s="2" t="s">
        <v>10</v>
      </c>
      <c r="H6231" s="2" t="s">
        <v>2452</v>
      </c>
      <c r="J6231" s="8">
        <v>180000</v>
      </c>
    </row>
    <row r="6232" spans="1:11" x14ac:dyDescent="0.2">
      <c r="A6232" s="2" t="s">
        <v>11</v>
      </c>
      <c r="B6232" s="2" t="s">
        <v>12</v>
      </c>
      <c r="H6232" s="2" t="s">
        <v>2452</v>
      </c>
      <c r="J6232" s="8">
        <v>20000</v>
      </c>
    </row>
    <row r="6233" spans="1:11" x14ac:dyDescent="0.2">
      <c r="A6233" s="2" t="s">
        <v>1186</v>
      </c>
      <c r="B6233" s="2" t="s">
        <v>252</v>
      </c>
      <c r="D6233" s="2" t="s">
        <v>202</v>
      </c>
      <c r="H6233" s="2" t="s">
        <v>2452</v>
      </c>
      <c r="K6233" s="8">
        <v>200000</v>
      </c>
    </row>
    <row r="6234" spans="1:11" x14ac:dyDescent="0.2">
      <c r="A6234" s="5" t="s">
        <v>496</v>
      </c>
      <c r="J6234" s="8">
        <v>200000</v>
      </c>
      <c r="K6234" s="8">
        <v>200000</v>
      </c>
    </row>
    <row r="6237" spans="1:11" x14ac:dyDescent="0.2">
      <c r="A6237" s="5" t="s">
        <v>497</v>
      </c>
      <c r="D6237" s="4" t="s">
        <v>294</v>
      </c>
      <c r="E6237" s="5" t="s">
        <v>489</v>
      </c>
    </row>
    <row r="6238" spans="1:11" x14ac:dyDescent="0.2">
      <c r="A6238" s="1" t="s">
        <v>107</v>
      </c>
      <c r="B6238" s="1" t="s">
        <v>108</v>
      </c>
      <c r="D6238" s="278" t="s">
        <v>277</v>
      </c>
      <c r="E6238" s="1" t="s">
        <v>84</v>
      </c>
      <c r="F6238" s="268" t="s">
        <v>278</v>
      </c>
      <c r="G6238" s="1" t="s">
        <v>201</v>
      </c>
      <c r="H6238" s="1" t="s">
        <v>267</v>
      </c>
      <c r="J6238" s="268" t="s">
        <v>279</v>
      </c>
      <c r="K6238" s="268" t="s">
        <v>280</v>
      </c>
    </row>
    <row r="6241" spans="1:11" x14ac:dyDescent="0.2">
      <c r="A6241" s="2" t="s">
        <v>9</v>
      </c>
      <c r="B6241" s="2" t="s">
        <v>10</v>
      </c>
      <c r="H6241" s="2" t="s">
        <v>2453</v>
      </c>
      <c r="J6241" s="8">
        <v>30000</v>
      </c>
    </row>
    <row r="6242" spans="1:11" x14ac:dyDescent="0.2">
      <c r="A6242" s="2" t="s">
        <v>295</v>
      </c>
      <c r="B6242" s="2" t="s">
        <v>76</v>
      </c>
      <c r="D6242" s="2" t="s">
        <v>202</v>
      </c>
      <c r="H6242" s="2" t="s">
        <v>2453</v>
      </c>
      <c r="K6242" s="8">
        <v>30000</v>
      </c>
    </row>
    <row r="6243" spans="1:11" x14ac:dyDescent="0.2">
      <c r="A6243" s="5" t="s">
        <v>498</v>
      </c>
      <c r="J6243" s="8">
        <v>30000</v>
      </c>
      <c r="K6243" s="8">
        <v>30000</v>
      </c>
    </row>
    <row r="6246" spans="1:11" x14ac:dyDescent="0.2">
      <c r="A6246" s="5" t="s">
        <v>499</v>
      </c>
      <c r="D6246" s="4" t="s">
        <v>294</v>
      </c>
      <c r="E6246" s="5" t="s">
        <v>489</v>
      </c>
    </row>
    <row r="6247" spans="1:11" x14ac:dyDescent="0.2">
      <c r="A6247" s="1" t="s">
        <v>107</v>
      </c>
      <c r="B6247" s="1" t="s">
        <v>108</v>
      </c>
      <c r="D6247" s="278" t="s">
        <v>277</v>
      </c>
      <c r="E6247" s="1" t="s">
        <v>84</v>
      </c>
      <c r="F6247" s="268" t="s">
        <v>278</v>
      </c>
      <c r="G6247" s="1" t="s">
        <v>201</v>
      </c>
      <c r="H6247" s="1" t="s">
        <v>267</v>
      </c>
      <c r="J6247" s="268" t="s">
        <v>279</v>
      </c>
      <c r="K6247" s="268" t="s">
        <v>280</v>
      </c>
    </row>
    <row r="6250" spans="1:11" x14ac:dyDescent="0.2">
      <c r="A6250" s="2" t="s">
        <v>9</v>
      </c>
      <c r="B6250" s="2" t="s">
        <v>10</v>
      </c>
      <c r="H6250" s="2" t="s">
        <v>1809</v>
      </c>
      <c r="J6250" s="8">
        <v>319990</v>
      </c>
    </row>
    <row r="6251" spans="1:11" x14ac:dyDescent="0.2">
      <c r="A6251" s="2" t="s">
        <v>325</v>
      </c>
      <c r="B6251" s="2" t="s">
        <v>134</v>
      </c>
      <c r="D6251" s="2" t="s">
        <v>202</v>
      </c>
      <c r="H6251" s="2" t="s">
        <v>1809</v>
      </c>
      <c r="K6251" s="8">
        <v>319990</v>
      </c>
    </row>
    <row r="6252" spans="1:11" x14ac:dyDescent="0.2">
      <c r="A6252" s="5" t="s">
        <v>500</v>
      </c>
      <c r="J6252" s="8">
        <v>319990</v>
      </c>
      <c r="K6252" s="8">
        <v>319990</v>
      </c>
    </row>
    <row r="6255" spans="1:11" x14ac:dyDescent="0.2">
      <c r="A6255" s="5" t="s">
        <v>501</v>
      </c>
      <c r="D6255" s="4" t="s">
        <v>275</v>
      </c>
      <c r="E6255" s="5" t="s">
        <v>489</v>
      </c>
    </row>
    <row r="6256" spans="1:11" x14ac:dyDescent="0.2">
      <c r="A6256" s="1" t="s">
        <v>107</v>
      </c>
      <c r="B6256" s="1" t="s">
        <v>108</v>
      </c>
      <c r="D6256" s="278" t="s">
        <v>277</v>
      </c>
      <c r="E6256" s="1" t="s">
        <v>84</v>
      </c>
      <c r="F6256" s="268" t="s">
        <v>278</v>
      </c>
      <c r="G6256" s="1" t="s">
        <v>201</v>
      </c>
      <c r="H6256" s="1" t="s">
        <v>267</v>
      </c>
      <c r="J6256" s="268" t="s">
        <v>279</v>
      </c>
      <c r="K6256" s="268" t="s">
        <v>280</v>
      </c>
    </row>
    <row r="6259" spans="1:11" x14ac:dyDescent="0.2">
      <c r="A6259" s="2" t="s">
        <v>563</v>
      </c>
      <c r="B6259" s="2" t="s">
        <v>63</v>
      </c>
      <c r="D6259" s="2" t="s">
        <v>203</v>
      </c>
      <c r="H6259" s="2" t="s">
        <v>564</v>
      </c>
      <c r="J6259" s="8">
        <v>10084406</v>
      </c>
    </row>
    <row r="6260" spans="1:11" x14ac:dyDescent="0.2">
      <c r="A6260" s="2" t="s">
        <v>565</v>
      </c>
      <c r="B6260" s="2" t="s">
        <v>64</v>
      </c>
      <c r="D6260" s="2" t="s">
        <v>203</v>
      </c>
      <c r="H6260" s="2" t="s">
        <v>564</v>
      </c>
      <c r="J6260" s="8">
        <v>990148</v>
      </c>
    </row>
    <row r="6261" spans="1:11" x14ac:dyDescent="0.2">
      <c r="A6261" s="2" t="s">
        <v>566</v>
      </c>
      <c r="B6261" s="2" t="s">
        <v>65</v>
      </c>
      <c r="D6261" s="2" t="s">
        <v>203</v>
      </c>
      <c r="H6261" s="2" t="s">
        <v>564</v>
      </c>
      <c r="J6261" s="8">
        <v>1025000</v>
      </c>
    </row>
    <row r="6262" spans="1:11" x14ac:dyDescent="0.2">
      <c r="A6262" s="2" t="s">
        <v>41</v>
      </c>
      <c r="B6262" s="2" t="s">
        <v>42</v>
      </c>
      <c r="H6262" s="2" t="s">
        <v>545</v>
      </c>
      <c r="K6262" s="8">
        <v>24920</v>
      </c>
    </row>
    <row r="6263" spans="1:11" x14ac:dyDescent="0.2">
      <c r="A6263" s="2" t="s">
        <v>41</v>
      </c>
      <c r="B6263" s="2" t="s">
        <v>42</v>
      </c>
      <c r="H6263" s="2" t="s">
        <v>546</v>
      </c>
      <c r="K6263" s="8">
        <v>102946</v>
      </c>
    </row>
    <row r="6264" spans="1:11" x14ac:dyDescent="0.2">
      <c r="A6264" s="2" t="s">
        <v>41</v>
      </c>
      <c r="B6264" s="2" t="s">
        <v>42</v>
      </c>
      <c r="H6264" s="2" t="s">
        <v>547</v>
      </c>
      <c r="K6264" s="8">
        <v>38491</v>
      </c>
    </row>
    <row r="6265" spans="1:11" x14ac:dyDescent="0.2">
      <c r="A6265" s="2" t="s">
        <v>41</v>
      </c>
      <c r="B6265" s="2" t="s">
        <v>42</v>
      </c>
      <c r="H6265" s="2" t="s">
        <v>548</v>
      </c>
      <c r="K6265" s="8">
        <v>66806</v>
      </c>
    </row>
    <row r="6266" spans="1:11" x14ac:dyDescent="0.2">
      <c r="A6266" s="2" t="s">
        <v>41</v>
      </c>
      <c r="B6266" s="2" t="s">
        <v>42</v>
      </c>
      <c r="H6266" s="2" t="s">
        <v>549</v>
      </c>
      <c r="K6266" s="8">
        <v>41206</v>
      </c>
    </row>
    <row r="6267" spans="1:11" x14ac:dyDescent="0.2">
      <c r="A6267" s="2" t="s">
        <v>41</v>
      </c>
      <c r="B6267" s="2" t="s">
        <v>42</v>
      </c>
      <c r="H6267" s="2" t="s">
        <v>551</v>
      </c>
      <c r="K6267" s="8">
        <v>107071</v>
      </c>
    </row>
    <row r="6268" spans="1:11" x14ac:dyDescent="0.2">
      <c r="A6268" s="2" t="s">
        <v>41</v>
      </c>
      <c r="B6268" s="2" t="s">
        <v>42</v>
      </c>
      <c r="H6268" s="2" t="s">
        <v>552</v>
      </c>
      <c r="K6268" s="8">
        <v>522133</v>
      </c>
    </row>
    <row r="6269" spans="1:11" x14ac:dyDescent="0.2">
      <c r="A6269" s="2" t="s">
        <v>41</v>
      </c>
      <c r="B6269" s="2" t="s">
        <v>42</v>
      </c>
      <c r="H6269" s="2" t="s">
        <v>553</v>
      </c>
      <c r="K6269" s="8">
        <v>230324</v>
      </c>
    </row>
    <row r="6270" spans="1:11" x14ac:dyDescent="0.2">
      <c r="A6270" s="2" t="s">
        <v>41</v>
      </c>
      <c r="B6270" s="2" t="s">
        <v>42</v>
      </c>
      <c r="H6270" s="2" t="s">
        <v>554</v>
      </c>
      <c r="K6270" s="8">
        <v>329293</v>
      </c>
    </row>
    <row r="6271" spans="1:11" x14ac:dyDescent="0.2">
      <c r="A6271" s="2" t="s">
        <v>41</v>
      </c>
      <c r="B6271" s="2" t="s">
        <v>42</v>
      </c>
      <c r="H6271" s="2" t="s">
        <v>555</v>
      </c>
      <c r="K6271" s="8">
        <v>176636</v>
      </c>
    </row>
    <row r="6272" spans="1:11" x14ac:dyDescent="0.2">
      <c r="A6272" s="2" t="s">
        <v>43</v>
      </c>
      <c r="B6272" s="2" t="s">
        <v>44</v>
      </c>
      <c r="H6272" s="2" t="s">
        <v>556</v>
      </c>
      <c r="K6272" s="8">
        <v>66050</v>
      </c>
    </row>
    <row r="6273" spans="1:11" x14ac:dyDescent="0.2">
      <c r="A6273" s="2" t="s">
        <v>43</v>
      </c>
      <c r="B6273" s="2" t="s">
        <v>44</v>
      </c>
      <c r="H6273" s="2" t="s">
        <v>557</v>
      </c>
      <c r="K6273" s="8">
        <v>184092</v>
      </c>
    </row>
    <row r="6274" spans="1:11" x14ac:dyDescent="0.2">
      <c r="A6274" s="2" t="s">
        <v>43</v>
      </c>
      <c r="B6274" s="2" t="s">
        <v>44</v>
      </c>
      <c r="H6274" s="2" t="s">
        <v>558</v>
      </c>
      <c r="K6274" s="8">
        <v>104638</v>
      </c>
    </row>
    <row r="6275" spans="1:11" x14ac:dyDescent="0.2">
      <c r="A6275" s="2" t="s">
        <v>45</v>
      </c>
      <c r="B6275" s="2" t="s">
        <v>46</v>
      </c>
      <c r="H6275" s="2" t="s">
        <v>559</v>
      </c>
      <c r="K6275" s="8">
        <v>140646</v>
      </c>
    </row>
    <row r="6276" spans="1:11" x14ac:dyDescent="0.2">
      <c r="A6276" s="2" t="s">
        <v>47</v>
      </c>
      <c r="B6276" s="2" t="s">
        <v>48</v>
      </c>
      <c r="H6276" s="2" t="s">
        <v>560</v>
      </c>
      <c r="K6276" s="8">
        <v>37650</v>
      </c>
    </row>
    <row r="6277" spans="1:11" x14ac:dyDescent="0.2">
      <c r="A6277" s="2" t="s">
        <v>49</v>
      </c>
      <c r="B6277" s="2" t="s">
        <v>50</v>
      </c>
      <c r="H6277" s="2" t="s">
        <v>561</v>
      </c>
      <c r="K6277" s="8">
        <v>401610</v>
      </c>
    </row>
    <row r="6278" spans="1:11" x14ac:dyDescent="0.2">
      <c r="A6278" s="2" t="s">
        <v>567</v>
      </c>
      <c r="B6278" s="2" t="s">
        <v>66</v>
      </c>
      <c r="D6278" s="2" t="s">
        <v>203</v>
      </c>
      <c r="H6278" s="2" t="s">
        <v>568</v>
      </c>
      <c r="J6278" s="8">
        <v>19936</v>
      </c>
    </row>
    <row r="6279" spans="1:11" x14ac:dyDescent="0.2">
      <c r="A6279" s="2" t="s">
        <v>567</v>
      </c>
      <c r="B6279" s="2" t="s">
        <v>66</v>
      </c>
      <c r="D6279" s="2" t="s">
        <v>203</v>
      </c>
      <c r="H6279" s="2" t="s">
        <v>569</v>
      </c>
      <c r="J6279" s="8">
        <v>83854</v>
      </c>
    </row>
    <row r="6280" spans="1:11" x14ac:dyDescent="0.2">
      <c r="A6280" s="2" t="s">
        <v>567</v>
      </c>
      <c r="B6280" s="2" t="s">
        <v>66</v>
      </c>
      <c r="D6280" s="2" t="s">
        <v>203</v>
      </c>
      <c r="H6280" s="2" t="s">
        <v>570</v>
      </c>
      <c r="J6280" s="8">
        <v>32119</v>
      </c>
    </row>
    <row r="6281" spans="1:11" x14ac:dyDescent="0.2">
      <c r="A6281" s="2" t="s">
        <v>567</v>
      </c>
      <c r="B6281" s="2" t="s">
        <v>66</v>
      </c>
      <c r="D6281" s="2" t="s">
        <v>203</v>
      </c>
      <c r="H6281" s="2" t="s">
        <v>571</v>
      </c>
      <c r="J6281" s="8">
        <v>53445</v>
      </c>
    </row>
    <row r="6282" spans="1:11" x14ac:dyDescent="0.2">
      <c r="A6282" s="2" t="s">
        <v>567</v>
      </c>
      <c r="B6282" s="2" t="s">
        <v>66</v>
      </c>
      <c r="D6282" s="2" t="s">
        <v>203</v>
      </c>
      <c r="H6282" s="2" t="s">
        <v>572</v>
      </c>
      <c r="J6282" s="8">
        <v>32965</v>
      </c>
    </row>
    <row r="6283" spans="1:11" x14ac:dyDescent="0.2">
      <c r="A6283" s="2" t="s">
        <v>567</v>
      </c>
      <c r="B6283" s="2" t="s">
        <v>66</v>
      </c>
      <c r="D6283" s="2" t="s">
        <v>203</v>
      </c>
      <c r="H6283" s="2" t="s">
        <v>573</v>
      </c>
      <c r="J6283" s="8">
        <v>11712</v>
      </c>
    </row>
    <row r="6284" spans="1:11" x14ac:dyDescent="0.2">
      <c r="A6284" s="2" t="s">
        <v>567</v>
      </c>
      <c r="B6284" s="2" t="s">
        <v>66</v>
      </c>
      <c r="D6284" s="2" t="s">
        <v>203</v>
      </c>
      <c r="H6284" s="2" t="s">
        <v>574</v>
      </c>
      <c r="J6284" s="8">
        <v>58061</v>
      </c>
    </row>
    <row r="6285" spans="1:11" x14ac:dyDescent="0.2">
      <c r="A6285" s="2" t="s">
        <v>567</v>
      </c>
      <c r="B6285" s="2" t="s">
        <v>66</v>
      </c>
      <c r="D6285" s="2" t="s">
        <v>203</v>
      </c>
      <c r="H6285" s="2" t="s">
        <v>575</v>
      </c>
      <c r="J6285" s="8">
        <v>26663</v>
      </c>
    </row>
    <row r="6286" spans="1:11" x14ac:dyDescent="0.2">
      <c r="A6286" s="2" t="s">
        <v>567</v>
      </c>
      <c r="B6286" s="2" t="s">
        <v>66</v>
      </c>
      <c r="D6286" s="2" t="s">
        <v>203</v>
      </c>
      <c r="H6286" s="2" t="s">
        <v>576</v>
      </c>
      <c r="J6286" s="8">
        <v>31399</v>
      </c>
    </row>
    <row r="6287" spans="1:11" x14ac:dyDescent="0.2">
      <c r="A6287" s="2" t="s">
        <v>567</v>
      </c>
      <c r="B6287" s="2" t="s">
        <v>66</v>
      </c>
      <c r="D6287" s="2" t="s">
        <v>203</v>
      </c>
      <c r="H6287" s="2" t="s">
        <v>577</v>
      </c>
      <c r="J6287" s="8">
        <v>19367</v>
      </c>
    </row>
    <row r="6288" spans="1:11" x14ac:dyDescent="0.2">
      <c r="A6288" s="2" t="s">
        <v>567</v>
      </c>
      <c r="B6288" s="2" t="s">
        <v>66</v>
      </c>
      <c r="D6288" s="2" t="s">
        <v>203</v>
      </c>
      <c r="H6288" s="2" t="s">
        <v>578</v>
      </c>
      <c r="J6288" s="8">
        <v>140646</v>
      </c>
    </row>
    <row r="6289" spans="1:11" x14ac:dyDescent="0.2">
      <c r="A6289" s="2" t="s">
        <v>55</v>
      </c>
      <c r="B6289" s="2" t="s">
        <v>56</v>
      </c>
      <c r="H6289" s="2" t="s">
        <v>562</v>
      </c>
      <c r="K6289" s="8">
        <v>67362</v>
      </c>
    </row>
    <row r="6290" spans="1:11" x14ac:dyDescent="0.2">
      <c r="A6290" s="2" t="s">
        <v>288</v>
      </c>
      <c r="B6290" s="2" t="s">
        <v>139</v>
      </c>
      <c r="E6290" s="2" t="s">
        <v>320</v>
      </c>
      <c r="F6290" s="7">
        <v>30062018</v>
      </c>
      <c r="H6290" s="2" t="s">
        <v>1014</v>
      </c>
      <c r="K6290" s="8">
        <v>5000</v>
      </c>
    </row>
    <row r="6291" spans="1:11" x14ac:dyDescent="0.2">
      <c r="A6291" s="2" t="s">
        <v>288</v>
      </c>
      <c r="B6291" s="2" t="s">
        <v>139</v>
      </c>
      <c r="E6291" s="2" t="s">
        <v>320</v>
      </c>
      <c r="F6291" s="7">
        <v>30062018</v>
      </c>
      <c r="H6291" s="2" t="s">
        <v>541</v>
      </c>
      <c r="K6291" s="8">
        <v>5000</v>
      </c>
    </row>
    <row r="6292" spans="1:11" x14ac:dyDescent="0.2">
      <c r="A6292" s="2" t="s">
        <v>288</v>
      </c>
      <c r="B6292" s="2" t="s">
        <v>139</v>
      </c>
      <c r="E6292" s="2" t="s">
        <v>320</v>
      </c>
      <c r="F6292" s="7">
        <v>30062018</v>
      </c>
      <c r="H6292" s="2" t="s">
        <v>1044</v>
      </c>
      <c r="K6292" s="8">
        <v>3750</v>
      </c>
    </row>
    <row r="6293" spans="1:11" x14ac:dyDescent="0.2">
      <c r="A6293" s="2" t="s">
        <v>288</v>
      </c>
      <c r="B6293" s="2" t="s">
        <v>139</v>
      </c>
      <c r="E6293" s="2" t="s">
        <v>320</v>
      </c>
      <c r="F6293" s="7">
        <v>30062018</v>
      </c>
      <c r="H6293" s="2" t="s">
        <v>1015</v>
      </c>
      <c r="K6293" s="8">
        <v>5000</v>
      </c>
    </row>
    <row r="6294" spans="1:11" x14ac:dyDescent="0.2">
      <c r="A6294" s="2" t="s">
        <v>288</v>
      </c>
      <c r="B6294" s="2" t="s">
        <v>139</v>
      </c>
      <c r="E6294" s="2" t="s">
        <v>320</v>
      </c>
      <c r="F6294" s="7">
        <v>30062018</v>
      </c>
      <c r="H6294" s="2" t="s">
        <v>1016</v>
      </c>
      <c r="K6294" s="8">
        <v>5000</v>
      </c>
    </row>
    <row r="6295" spans="1:11" x14ac:dyDescent="0.2">
      <c r="A6295" s="2" t="s">
        <v>288</v>
      </c>
      <c r="B6295" s="2" t="s">
        <v>139</v>
      </c>
      <c r="E6295" s="2" t="s">
        <v>320</v>
      </c>
      <c r="F6295" s="7">
        <v>30062018</v>
      </c>
      <c r="H6295" s="2" t="s">
        <v>1017</v>
      </c>
      <c r="K6295" s="8">
        <v>5000</v>
      </c>
    </row>
    <row r="6296" spans="1:11" x14ac:dyDescent="0.2">
      <c r="A6296" s="2" t="s">
        <v>288</v>
      </c>
      <c r="B6296" s="2" t="s">
        <v>139</v>
      </c>
      <c r="E6296" s="2" t="s">
        <v>320</v>
      </c>
      <c r="F6296" s="7">
        <v>30062018</v>
      </c>
      <c r="H6296" s="2" t="s">
        <v>1153</v>
      </c>
      <c r="K6296" s="8">
        <v>5000</v>
      </c>
    </row>
    <row r="6297" spans="1:11" x14ac:dyDescent="0.2">
      <c r="A6297" s="2" t="s">
        <v>288</v>
      </c>
      <c r="B6297" s="2" t="s">
        <v>139</v>
      </c>
      <c r="E6297" s="2" t="s">
        <v>320</v>
      </c>
      <c r="F6297" s="7">
        <v>30062018</v>
      </c>
      <c r="H6297" s="2" t="s">
        <v>1002</v>
      </c>
      <c r="K6297" s="8">
        <v>5000</v>
      </c>
    </row>
    <row r="6298" spans="1:11" x14ac:dyDescent="0.2">
      <c r="A6298" s="2" t="s">
        <v>288</v>
      </c>
      <c r="B6298" s="2" t="s">
        <v>139</v>
      </c>
      <c r="E6298" s="2" t="s">
        <v>320</v>
      </c>
      <c r="F6298" s="7">
        <v>30062018</v>
      </c>
      <c r="H6298" s="2" t="s">
        <v>1003</v>
      </c>
      <c r="K6298" s="8">
        <v>5000</v>
      </c>
    </row>
    <row r="6299" spans="1:11" x14ac:dyDescent="0.2">
      <c r="A6299" s="2" t="s">
        <v>288</v>
      </c>
      <c r="B6299" s="2" t="s">
        <v>139</v>
      </c>
      <c r="E6299" s="2" t="s">
        <v>320</v>
      </c>
      <c r="F6299" s="7">
        <v>30062018</v>
      </c>
      <c r="H6299" s="2" t="s">
        <v>543</v>
      </c>
      <c r="K6299" s="8">
        <v>5000</v>
      </c>
    </row>
    <row r="6300" spans="1:11" x14ac:dyDescent="0.2">
      <c r="A6300" s="2" t="s">
        <v>288</v>
      </c>
      <c r="B6300" s="2" t="s">
        <v>139</v>
      </c>
      <c r="E6300" s="2" t="s">
        <v>320</v>
      </c>
      <c r="F6300" s="7">
        <v>30062018</v>
      </c>
      <c r="H6300" s="2" t="s">
        <v>544</v>
      </c>
      <c r="K6300" s="8">
        <v>5000</v>
      </c>
    </row>
    <row r="6301" spans="1:11" x14ac:dyDescent="0.2">
      <c r="A6301" s="2" t="s">
        <v>288</v>
      </c>
      <c r="B6301" s="2" t="s">
        <v>139</v>
      </c>
      <c r="E6301" s="2" t="s">
        <v>320</v>
      </c>
      <c r="F6301" s="7">
        <v>30062018</v>
      </c>
      <c r="H6301" s="2" t="s">
        <v>1018</v>
      </c>
      <c r="K6301" s="8">
        <v>5000</v>
      </c>
    </row>
    <row r="6302" spans="1:11" x14ac:dyDescent="0.2">
      <c r="A6302" s="2" t="s">
        <v>39</v>
      </c>
      <c r="B6302" s="2" t="s">
        <v>40</v>
      </c>
      <c r="E6302" s="2" t="s">
        <v>320</v>
      </c>
      <c r="F6302" s="7">
        <v>30062018</v>
      </c>
      <c r="H6302" s="2" t="s">
        <v>591</v>
      </c>
      <c r="K6302" s="8">
        <v>1012482</v>
      </c>
    </row>
    <row r="6303" spans="1:11" x14ac:dyDescent="0.2">
      <c r="A6303" s="2" t="s">
        <v>39</v>
      </c>
      <c r="B6303" s="2" t="s">
        <v>40</v>
      </c>
      <c r="E6303" s="2" t="s">
        <v>320</v>
      </c>
      <c r="F6303" s="7">
        <v>30062018</v>
      </c>
      <c r="H6303" s="2" t="s">
        <v>531</v>
      </c>
      <c r="K6303" s="8">
        <v>770950</v>
      </c>
    </row>
    <row r="6304" spans="1:11" x14ac:dyDescent="0.2">
      <c r="A6304" s="2" t="s">
        <v>39</v>
      </c>
      <c r="B6304" s="2" t="s">
        <v>40</v>
      </c>
      <c r="E6304" s="2" t="s">
        <v>320</v>
      </c>
      <c r="F6304" s="7">
        <v>30062018</v>
      </c>
      <c r="H6304" s="2" t="s">
        <v>533</v>
      </c>
      <c r="K6304" s="8">
        <v>1198505</v>
      </c>
    </row>
    <row r="6305" spans="1:11" x14ac:dyDescent="0.2">
      <c r="A6305" s="2" t="s">
        <v>39</v>
      </c>
      <c r="B6305" s="2" t="s">
        <v>40</v>
      </c>
      <c r="E6305" s="2" t="s">
        <v>320</v>
      </c>
      <c r="F6305" s="7">
        <v>30062018</v>
      </c>
      <c r="H6305" s="2" t="s">
        <v>592</v>
      </c>
      <c r="K6305" s="8">
        <v>1143528</v>
      </c>
    </row>
    <row r="6306" spans="1:11" x14ac:dyDescent="0.2">
      <c r="A6306" s="2" t="s">
        <v>39</v>
      </c>
      <c r="B6306" s="2" t="s">
        <v>40</v>
      </c>
      <c r="E6306" s="2" t="s">
        <v>320</v>
      </c>
      <c r="F6306" s="7">
        <v>30062018</v>
      </c>
      <c r="H6306" s="2" t="s">
        <v>597</v>
      </c>
      <c r="K6306" s="8">
        <v>700196</v>
      </c>
    </row>
    <row r="6307" spans="1:11" x14ac:dyDescent="0.2">
      <c r="A6307" s="2" t="s">
        <v>39</v>
      </c>
      <c r="B6307" s="2" t="s">
        <v>40</v>
      </c>
      <c r="E6307" s="2" t="s">
        <v>320</v>
      </c>
      <c r="F6307" s="7">
        <v>30062018</v>
      </c>
      <c r="H6307" s="2" t="s">
        <v>534</v>
      </c>
      <c r="K6307" s="8">
        <v>940318</v>
      </c>
    </row>
    <row r="6308" spans="1:11" x14ac:dyDescent="0.2">
      <c r="A6308" s="2" t="s">
        <v>39</v>
      </c>
      <c r="B6308" s="2" t="s">
        <v>40</v>
      </c>
      <c r="E6308" s="2" t="s">
        <v>320</v>
      </c>
      <c r="F6308" s="7">
        <v>30062018</v>
      </c>
      <c r="H6308" s="2" t="s">
        <v>535</v>
      </c>
      <c r="K6308" s="8">
        <v>218422</v>
      </c>
    </row>
    <row r="6309" spans="1:11" x14ac:dyDescent="0.2">
      <c r="A6309" s="2" t="s">
        <v>39</v>
      </c>
      <c r="B6309" s="2" t="s">
        <v>40</v>
      </c>
      <c r="E6309" s="2" t="s">
        <v>320</v>
      </c>
      <c r="F6309" s="7">
        <v>30062018</v>
      </c>
      <c r="H6309" s="2" t="s">
        <v>536</v>
      </c>
      <c r="K6309" s="8">
        <v>760139</v>
      </c>
    </row>
    <row r="6310" spans="1:11" x14ac:dyDescent="0.2">
      <c r="A6310" s="2" t="s">
        <v>39</v>
      </c>
      <c r="B6310" s="2" t="s">
        <v>40</v>
      </c>
      <c r="E6310" s="2" t="s">
        <v>320</v>
      </c>
      <c r="F6310" s="7">
        <v>30062018</v>
      </c>
      <c r="H6310" s="2" t="s">
        <v>2036</v>
      </c>
      <c r="K6310" s="8">
        <v>364275</v>
      </c>
    </row>
    <row r="6311" spans="1:11" x14ac:dyDescent="0.2">
      <c r="A6311" s="2" t="s">
        <v>39</v>
      </c>
      <c r="B6311" s="2" t="s">
        <v>40</v>
      </c>
      <c r="E6311" s="2" t="s">
        <v>320</v>
      </c>
      <c r="F6311" s="7">
        <v>30062018</v>
      </c>
      <c r="H6311" s="2" t="s">
        <v>537</v>
      </c>
      <c r="K6311" s="8">
        <v>859353</v>
      </c>
    </row>
    <row r="6312" spans="1:11" x14ac:dyDescent="0.2">
      <c r="A6312" s="2" t="s">
        <v>39</v>
      </c>
      <c r="B6312" s="2" t="s">
        <v>40</v>
      </c>
      <c r="E6312" s="2" t="s">
        <v>320</v>
      </c>
      <c r="F6312" s="7">
        <v>30062018</v>
      </c>
      <c r="H6312" s="2" t="s">
        <v>539</v>
      </c>
      <c r="K6312" s="8">
        <v>619236</v>
      </c>
    </row>
    <row r="6313" spans="1:11" x14ac:dyDescent="0.2">
      <c r="A6313" s="2" t="s">
        <v>39</v>
      </c>
      <c r="B6313" s="2" t="s">
        <v>40</v>
      </c>
      <c r="E6313" s="2" t="s">
        <v>320</v>
      </c>
      <c r="F6313" s="7">
        <v>30062018</v>
      </c>
      <c r="H6313" s="2" t="s">
        <v>540</v>
      </c>
      <c r="K6313" s="8">
        <v>624172</v>
      </c>
    </row>
    <row r="6314" spans="1:11" x14ac:dyDescent="0.2">
      <c r="A6314" s="2" t="s">
        <v>39</v>
      </c>
      <c r="B6314" s="2" t="s">
        <v>40</v>
      </c>
      <c r="E6314" s="2" t="s">
        <v>320</v>
      </c>
      <c r="F6314" s="7">
        <v>30062018</v>
      </c>
      <c r="H6314" s="2" t="s">
        <v>598</v>
      </c>
      <c r="K6314" s="8">
        <v>697522</v>
      </c>
    </row>
    <row r="6315" spans="1:11" x14ac:dyDescent="0.2">
      <c r="A6315" s="2" t="s">
        <v>403</v>
      </c>
      <c r="B6315" s="2" t="s">
        <v>75</v>
      </c>
      <c r="D6315" s="2" t="s">
        <v>203</v>
      </c>
      <c r="H6315" s="2" t="s">
        <v>579</v>
      </c>
      <c r="J6315" s="8">
        <v>1</v>
      </c>
    </row>
    <row r="6316" spans="1:11" x14ac:dyDescent="0.2">
      <c r="A6316" s="5" t="s">
        <v>502</v>
      </c>
      <c r="J6316" s="8">
        <v>12609722</v>
      </c>
      <c r="K6316" s="8">
        <v>12609722</v>
      </c>
    </row>
    <row r="6319" spans="1:11" x14ac:dyDescent="0.2">
      <c r="A6319" s="5" t="s">
        <v>503</v>
      </c>
      <c r="D6319" s="4" t="s">
        <v>275</v>
      </c>
      <c r="E6319" s="5" t="s">
        <v>489</v>
      </c>
    </row>
    <row r="6320" spans="1:11" x14ac:dyDescent="0.2">
      <c r="A6320" s="1" t="s">
        <v>107</v>
      </c>
      <c r="B6320" s="1" t="s">
        <v>108</v>
      </c>
      <c r="D6320" s="278" t="s">
        <v>277</v>
      </c>
      <c r="E6320" s="1" t="s">
        <v>84</v>
      </c>
      <c r="F6320" s="268" t="s">
        <v>278</v>
      </c>
      <c r="G6320" s="1" t="s">
        <v>201</v>
      </c>
      <c r="H6320" s="1" t="s">
        <v>267</v>
      </c>
      <c r="J6320" s="268" t="s">
        <v>279</v>
      </c>
      <c r="K6320" s="268" t="s">
        <v>280</v>
      </c>
    </row>
    <row r="6323" spans="1:10" x14ac:dyDescent="0.2">
      <c r="A6323" s="2" t="s">
        <v>1176</v>
      </c>
      <c r="B6323" s="2" t="s">
        <v>180</v>
      </c>
      <c r="D6323" s="2" t="s">
        <v>203</v>
      </c>
      <c r="H6323" s="2" t="s">
        <v>2454</v>
      </c>
      <c r="J6323" s="8">
        <v>55556</v>
      </c>
    </row>
    <row r="6324" spans="1:10" x14ac:dyDescent="0.2">
      <c r="A6324" s="2" t="s">
        <v>1189</v>
      </c>
      <c r="B6324" s="2" t="s">
        <v>1129</v>
      </c>
      <c r="D6324" s="2" t="s">
        <v>203</v>
      </c>
      <c r="H6324" s="2" t="s">
        <v>2455</v>
      </c>
      <c r="J6324" s="8">
        <v>115500</v>
      </c>
    </row>
    <row r="6325" spans="1:10" x14ac:dyDescent="0.2">
      <c r="A6325" s="2" t="s">
        <v>529</v>
      </c>
      <c r="B6325" s="2" t="s">
        <v>136</v>
      </c>
      <c r="D6325" s="2" t="s">
        <v>203</v>
      </c>
      <c r="H6325" s="2" t="s">
        <v>2456</v>
      </c>
      <c r="J6325" s="8">
        <v>2222222</v>
      </c>
    </row>
    <row r="6326" spans="1:10" x14ac:dyDescent="0.2">
      <c r="A6326" s="2" t="s">
        <v>529</v>
      </c>
      <c r="B6326" s="2" t="s">
        <v>136</v>
      </c>
      <c r="D6326" s="2" t="s">
        <v>203</v>
      </c>
      <c r="H6326" s="2" t="s">
        <v>2457</v>
      </c>
      <c r="J6326" s="8">
        <v>450000</v>
      </c>
    </row>
    <row r="6327" spans="1:10" x14ac:dyDescent="0.2">
      <c r="A6327" s="2" t="s">
        <v>529</v>
      </c>
      <c r="B6327" s="2" t="s">
        <v>136</v>
      </c>
      <c r="D6327" s="2" t="s">
        <v>203</v>
      </c>
      <c r="H6327" s="2" t="s">
        <v>2458</v>
      </c>
      <c r="J6327" s="8">
        <v>500000</v>
      </c>
    </row>
    <row r="6328" spans="1:10" x14ac:dyDescent="0.2">
      <c r="A6328" s="2" t="s">
        <v>529</v>
      </c>
      <c r="B6328" s="2" t="s">
        <v>136</v>
      </c>
      <c r="D6328" s="2" t="s">
        <v>203</v>
      </c>
      <c r="H6328" s="2" t="s">
        <v>2459</v>
      </c>
      <c r="J6328" s="8">
        <v>333333</v>
      </c>
    </row>
    <row r="6329" spans="1:10" x14ac:dyDescent="0.2">
      <c r="A6329" s="2" t="s">
        <v>529</v>
      </c>
      <c r="B6329" s="2" t="s">
        <v>136</v>
      </c>
      <c r="D6329" s="2" t="s">
        <v>203</v>
      </c>
      <c r="H6329" s="2" t="s">
        <v>2460</v>
      </c>
      <c r="J6329" s="8">
        <v>500000</v>
      </c>
    </row>
    <row r="6330" spans="1:10" x14ac:dyDescent="0.2">
      <c r="A6330" s="2" t="s">
        <v>529</v>
      </c>
      <c r="B6330" s="2" t="s">
        <v>136</v>
      </c>
      <c r="D6330" s="2" t="s">
        <v>203</v>
      </c>
      <c r="H6330" s="2" t="s">
        <v>2461</v>
      </c>
      <c r="J6330" s="8">
        <v>500000</v>
      </c>
    </row>
    <row r="6331" spans="1:10" x14ac:dyDescent="0.2">
      <c r="A6331" s="2" t="s">
        <v>1183</v>
      </c>
      <c r="B6331" s="2" t="s">
        <v>224</v>
      </c>
      <c r="D6331" s="2" t="s">
        <v>203</v>
      </c>
      <c r="H6331" s="2" t="s">
        <v>2462</v>
      </c>
      <c r="J6331" s="8">
        <v>166667</v>
      </c>
    </row>
    <row r="6332" spans="1:10" x14ac:dyDescent="0.2">
      <c r="A6332" s="2" t="s">
        <v>524</v>
      </c>
      <c r="B6332" s="2" t="s">
        <v>174</v>
      </c>
      <c r="D6332" s="2" t="s">
        <v>203</v>
      </c>
      <c r="H6332" s="2" t="s">
        <v>2463</v>
      </c>
      <c r="J6332" s="8">
        <v>555556</v>
      </c>
    </row>
    <row r="6333" spans="1:10" x14ac:dyDescent="0.2">
      <c r="A6333" s="2" t="s">
        <v>524</v>
      </c>
      <c r="B6333" s="2" t="s">
        <v>174</v>
      </c>
      <c r="D6333" s="2" t="s">
        <v>203</v>
      </c>
      <c r="H6333" s="2" t="s">
        <v>2464</v>
      </c>
      <c r="J6333" s="8">
        <v>866667</v>
      </c>
    </row>
    <row r="6334" spans="1:10" x14ac:dyDescent="0.2">
      <c r="A6334" s="2" t="s">
        <v>2259</v>
      </c>
      <c r="B6334" s="2" t="s">
        <v>1746</v>
      </c>
      <c r="D6334" s="2" t="s">
        <v>202</v>
      </c>
      <c r="H6334" s="2" t="s">
        <v>2465</v>
      </c>
      <c r="J6334" s="8">
        <v>111111</v>
      </c>
    </row>
    <row r="6335" spans="1:10" x14ac:dyDescent="0.2">
      <c r="A6335" s="2" t="s">
        <v>1176</v>
      </c>
      <c r="B6335" s="2" t="s">
        <v>180</v>
      </c>
      <c r="D6335" s="2" t="s">
        <v>203</v>
      </c>
      <c r="H6335" s="2" t="s">
        <v>2466</v>
      </c>
      <c r="J6335" s="8">
        <v>66667</v>
      </c>
    </row>
    <row r="6336" spans="1:10" x14ac:dyDescent="0.2">
      <c r="A6336" s="2" t="s">
        <v>525</v>
      </c>
      <c r="B6336" s="2" t="s">
        <v>1780</v>
      </c>
      <c r="D6336" s="2" t="s">
        <v>203</v>
      </c>
      <c r="H6336" s="2" t="s">
        <v>2467</v>
      </c>
      <c r="J6336" s="8">
        <v>325808</v>
      </c>
    </row>
    <row r="6337" spans="1:11" x14ac:dyDescent="0.2">
      <c r="A6337" s="2" t="s">
        <v>37</v>
      </c>
      <c r="B6337" s="2" t="s">
        <v>38</v>
      </c>
      <c r="H6337" s="2" t="s">
        <v>2468</v>
      </c>
      <c r="K6337" s="8">
        <v>6092177</v>
      </c>
    </row>
    <row r="6338" spans="1:11" x14ac:dyDescent="0.2">
      <c r="A6338" s="2" t="s">
        <v>53</v>
      </c>
      <c r="B6338" s="2" t="s">
        <v>54</v>
      </c>
      <c r="H6338" s="2" t="s">
        <v>2469</v>
      </c>
      <c r="K6338" s="8">
        <v>676910</v>
      </c>
    </row>
    <row r="6339" spans="1:11" x14ac:dyDescent="0.2">
      <c r="A6339" s="5" t="s">
        <v>504</v>
      </c>
      <c r="J6339" s="8">
        <v>6769087</v>
      </c>
      <c r="K6339" s="8">
        <v>6769087</v>
      </c>
    </row>
    <row r="6342" spans="1:11" x14ac:dyDescent="0.2">
      <c r="A6342" s="5" t="s">
        <v>505</v>
      </c>
      <c r="D6342" s="4" t="s">
        <v>275</v>
      </c>
      <c r="E6342" s="5" t="s">
        <v>489</v>
      </c>
    </row>
    <row r="6343" spans="1:11" x14ac:dyDescent="0.2">
      <c r="A6343" s="1" t="s">
        <v>107</v>
      </c>
      <c r="B6343" s="1" t="s">
        <v>108</v>
      </c>
      <c r="D6343" s="278" t="s">
        <v>277</v>
      </c>
      <c r="E6343" s="1" t="s">
        <v>84</v>
      </c>
      <c r="F6343" s="268" t="s">
        <v>278</v>
      </c>
      <c r="G6343" s="1" t="s">
        <v>201</v>
      </c>
      <c r="H6343" s="1" t="s">
        <v>267</v>
      </c>
      <c r="J6343" s="268" t="s">
        <v>279</v>
      </c>
      <c r="K6343" s="268" t="s">
        <v>280</v>
      </c>
    </row>
    <row r="6346" spans="1:11" x14ac:dyDescent="0.2">
      <c r="A6346" s="2" t="s">
        <v>522</v>
      </c>
      <c r="B6346" s="2" t="s">
        <v>70</v>
      </c>
      <c r="D6346" s="2" t="s">
        <v>203</v>
      </c>
      <c r="H6346" s="2" t="s">
        <v>2470</v>
      </c>
      <c r="J6346" s="8">
        <v>270731</v>
      </c>
    </row>
    <row r="6347" spans="1:11" x14ac:dyDescent="0.2">
      <c r="A6347" s="2" t="s">
        <v>522</v>
      </c>
      <c r="B6347" s="2" t="s">
        <v>70</v>
      </c>
      <c r="D6347" s="2" t="s">
        <v>203</v>
      </c>
      <c r="H6347" s="2" t="s">
        <v>2471</v>
      </c>
      <c r="J6347" s="8">
        <v>14687</v>
      </c>
    </row>
    <row r="6348" spans="1:11" x14ac:dyDescent="0.2">
      <c r="A6348" s="2" t="s">
        <v>522</v>
      </c>
      <c r="B6348" s="2" t="s">
        <v>70</v>
      </c>
      <c r="D6348" s="2" t="s">
        <v>203</v>
      </c>
      <c r="H6348" s="2" t="s">
        <v>2472</v>
      </c>
      <c r="J6348" s="8">
        <v>13987</v>
      </c>
    </row>
    <row r="6349" spans="1:11" x14ac:dyDescent="0.2">
      <c r="A6349" s="2" t="s">
        <v>522</v>
      </c>
      <c r="B6349" s="2" t="s">
        <v>70</v>
      </c>
      <c r="D6349" s="2" t="s">
        <v>203</v>
      </c>
      <c r="H6349" s="2" t="s">
        <v>2473</v>
      </c>
      <c r="J6349" s="8">
        <v>31746</v>
      </c>
    </row>
    <row r="6350" spans="1:11" x14ac:dyDescent="0.2">
      <c r="A6350" s="2" t="s">
        <v>522</v>
      </c>
      <c r="B6350" s="2" t="s">
        <v>70</v>
      </c>
      <c r="D6350" s="2" t="s">
        <v>203</v>
      </c>
      <c r="H6350" s="2" t="s">
        <v>2474</v>
      </c>
      <c r="J6350" s="8">
        <v>13987</v>
      </c>
    </row>
    <row r="6351" spans="1:11" x14ac:dyDescent="0.2">
      <c r="A6351" s="2" t="s">
        <v>522</v>
      </c>
      <c r="B6351" s="2" t="s">
        <v>70</v>
      </c>
      <c r="D6351" s="2" t="s">
        <v>203</v>
      </c>
      <c r="H6351" s="2" t="s">
        <v>2475</v>
      </c>
      <c r="J6351" s="8">
        <v>13987</v>
      </c>
    </row>
    <row r="6352" spans="1:11" x14ac:dyDescent="0.2">
      <c r="A6352" s="2" t="s">
        <v>402</v>
      </c>
      <c r="B6352" s="2" t="s">
        <v>69</v>
      </c>
      <c r="D6352" s="2" t="s">
        <v>203</v>
      </c>
      <c r="H6352" s="2" t="s">
        <v>2476</v>
      </c>
      <c r="J6352" s="8">
        <v>93811</v>
      </c>
    </row>
    <row r="6353" spans="1:10" x14ac:dyDescent="0.2">
      <c r="A6353" s="2" t="s">
        <v>402</v>
      </c>
      <c r="B6353" s="2" t="s">
        <v>69</v>
      </c>
      <c r="D6353" s="2" t="s">
        <v>203</v>
      </c>
      <c r="H6353" s="2" t="s">
        <v>2477</v>
      </c>
      <c r="J6353" s="8">
        <v>731933</v>
      </c>
    </row>
    <row r="6354" spans="1:10" x14ac:dyDescent="0.2">
      <c r="A6354" s="2" t="s">
        <v>522</v>
      </c>
      <c r="B6354" s="2" t="s">
        <v>70</v>
      </c>
      <c r="D6354" s="2" t="s">
        <v>203</v>
      </c>
      <c r="H6354" s="2" t="s">
        <v>2478</v>
      </c>
      <c r="J6354" s="8">
        <v>281523</v>
      </c>
    </row>
    <row r="6355" spans="1:10" x14ac:dyDescent="0.2">
      <c r="A6355" s="2" t="s">
        <v>522</v>
      </c>
      <c r="B6355" s="2" t="s">
        <v>70</v>
      </c>
      <c r="D6355" s="2" t="s">
        <v>203</v>
      </c>
      <c r="H6355" s="2" t="s">
        <v>2479</v>
      </c>
      <c r="J6355" s="8">
        <v>213983</v>
      </c>
    </row>
    <row r="6356" spans="1:10" x14ac:dyDescent="0.2">
      <c r="A6356" s="2" t="s">
        <v>522</v>
      </c>
      <c r="B6356" s="2" t="s">
        <v>70</v>
      </c>
      <c r="D6356" s="2" t="s">
        <v>203</v>
      </c>
      <c r="H6356" s="2" t="s">
        <v>2480</v>
      </c>
      <c r="J6356" s="8">
        <v>101515</v>
      </c>
    </row>
    <row r="6357" spans="1:10" x14ac:dyDescent="0.2">
      <c r="A6357" s="2" t="s">
        <v>1188</v>
      </c>
      <c r="B6357" s="2" t="s">
        <v>970</v>
      </c>
      <c r="D6357" s="2" t="s">
        <v>203</v>
      </c>
      <c r="H6357" s="2" t="s">
        <v>2481</v>
      </c>
      <c r="J6357" s="8">
        <v>799620</v>
      </c>
    </row>
    <row r="6358" spans="1:10" x14ac:dyDescent="0.2">
      <c r="A6358" s="2" t="s">
        <v>1188</v>
      </c>
      <c r="B6358" s="2" t="s">
        <v>970</v>
      </c>
      <c r="D6358" s="2" t="s">
        <v>203</v>
      </c>
      <c r="H6358" s="2" t="s">
        <v>2482</v>
      </c>
      <c r="J6358" s="8">
        <v>775000</v>
      </c>
    </row>
    <row r="6359" spans="1:10" x14ac:dyDescent="0.2">
      <c r="A6359" s="2" t="s">
        <v>523</v>
      </c>
      <c r="B6359" s="2" t="s">
        <v>120</v>
      </c>
      <c r="D6359" s="2" t="s">
        <v>202</v>
      </c>
      <c r="H6359" s="2" t="s">
        <v>2483</v>
      </c>
      <c r="J6359" s="8">
        <v>12059</v>
      </c>
    </row>
    <row r="6360" spans="1:10" x14ac:dyDescent="0.2">
      <c r="A6360" s="2" t="s">
        <v>404</v>
      </c>
      <c r="B6360" s="2" t="s">
        <v>71</v>
      </c>
      <c r="D6360" s="2" t="s">
        <v>203</v>
      </c>
      <c r="H6360" s="2" t="s">
        <v>2484</v>
      </c>
      <c r="J6360" s="8">
        <v>63070</v>
      </c>
    </row>
    <row r="6361" spans="1:10" x14ac:dyDescent="0.2">
      <c r="A6361" s="2" t="s">
        <v>1183</v>
      </c>
      <c r="B6361" s="2" t="s">
        <v>224</v>
      </c>
      <c r="D6361" s="2" t="s">
        <v>203</v>
      </c>
      <c r="H6361" s="2" t="s">
        <v>2485</v>
      </c>
      <c r="J6361" s="8">
        <v>202300</v>
      </c>
    </row>
    <row r="6362" spans="1:10" x14ac:dyDescent="0.2">
      <c r="A6362" s="2" t="s">
        <v>1183</v>
      </c>
      <c r="B6362" s="2" t="s">
        <v>224</v>
      </c>
      <c r="D6362" s="2" t="s">
        <v>203</v>
      </c>
      <c r="H6362" s="2" t="s">
        <v>2486</v>
      </c>
      <c r="J6362" s="8">
        <v>8568000</v>
      </c>
    </row>
    <row r="6363" spans="1:10" x14ac:dyDescent="0.2">
      <c r="A6363" s="2" t="s">
        <v>524</v>
      </c>
      <c r="B6363" s="2" t="s">
        <v>174</v>
      </c>
      <c r="D6363" s="2" t="s">
        <v>203</v>
      </c>
      <c r="H6363" s="2" t="s">
        <v>2487</v>
      </c>
      <c r="J6363" s="8">
        <v>1353650</v>
      </c>
    </row>
    <row r="6364" spans="1:10" x14ac:dyDescent="0.2">
      <c r="A6364" s="2" t="s">
        <v>524</v>
      </c>
      <c r="B6364" s="2" t="s">
        <v>174</v>
      </c>
      <c r="D6364" s="2" t="s">
        <v>203</v>
      </c>
      <c r="H6364" s="2" t="s">
        <v>2488</v>
      </c>
      <c r="J6364" s="8">
        <v>2552550</v>
      </c>
    </row>
    <row r="6365" spans="1:10" x14ac:dyDescent="0.2">
      <c r="A6365" s="2" t="s">
        <v>524</v>
      </c>
      <c r="B6365" s="2" t="s">
        <v>174</v>
      </c>
      <c r="D6365" s="2" t="s">
        <v>203</v>
      </c>
      <c r="H6365" s="2" t="s">
        <v>2489</v>
      </c>
      <c r="J6365" s="8">
        <v>578000</v>
      </c>
    </row>
    <row r="6366" spans="1:10" x14ac:dyDescent="0.2">
      <c r="A6366" s="2" t="s">
        <v>524</v>
      </c>
      <c r="B6366" s="2" t="s">
        <v>174</v>
      </c>
      <c r="D6366" s="2" t="s">
        <v>203</v>
      </c>
      <c r="H6366" s="2" t="s">
        <v>2490</v>
      </c>
      <c r="J6366" s="8">
        <v>148700</v>
      </c>
    </row>
    <row r="6367" spans="1:10" x14ac:dyDescent="0.2">
      <c r="A6367" s="2" t="s">
        <v>524</v>
      </c>
      <c r="B6367" s="2" t="s">
        <v>174</v>
      </c>
      <c r="D6367" s="2" t="s">
        <v>203</v>
      </c>
      <c r="H6367" s="2" t="s">
        <v>2491</v>
      </c>
      <c r="J6367" s="8">
        <v>187578</v>
      </c>
    </row>
    <row r="6368" spans="1:10" x14ac:dyDescent="0.2">
      <c r="A6368" s="2" t="s">
        <v>524</v>
      </c>
      <c r="B6368" s="2" t="s">
        <v>174</v>
      </c>
      <c r="D6368" s="2" t="s">
        <v>203</v>
      </c>
      <c r="H6368" s="2" t="s">
        <v>2492</v>
      </c>
      <c r="J6368" s="8">
        <v>989460</v>
      </c>
    </row>
    <row r="6369" spans="1:10" x14ac:dyDescent="0.2">
      <c r="A6369" s="2" t="s">
        <v>524</v>
      </c>
      <c r="B6369" s="2" t="s">
        <v>174</v>
      </c>
      <c r="D6369" s="2" t="s">
        <v>203</v>
      </c>
      <c r="H6369" s="2" t="s">
        <v>2493</v>
      </c>
      <c r="J6369" s="8">
        <v>228500</v>
      </c>
    </row>
    <row r="6370" spans="1:10" x14ac:dyDescent="0.2">
      <c r="A6370" s="2" t="s">
        <v>524</v>
      </c>
      <c r="B6370" s="2" t="s">
        <v>174</v>
      </c>
      <c r="D6370" s="2" t="s">
        <v>203</v>
      </c>
      <c r="H6370" s="2" t="s">
        <v>2494</v>
      </c>
      <c r="J6370" s="8">
        <v>39900</v>
      </c>
    </row>
    <row r="6371" spans="1:10" x14ac:dyDescent="0.2">
      <c r="A6371" s="2" t="s">
        <v>1183</v>
      </c>
      <c r="B6371" s="2" t="s">
        <v>224</v>
      </c>
      <c r="D6371" s="2" t="s">
        <v>203</v>
      </c>
      <c r="H6371" s="2" t="s">
        <v>2495</v>
      </c>
      <c r="J6371" s="8">
        <v>297500</v>
      </c>
    </row>
    <row r="6372" spans="1:10" x14ac:dyDescent="0.2">
      <c r="A6372" s="2" t="s">
        <v>1183</v>
      </c>
      <c r="B6372" s="2" t="s">
        <v>224</v>
      </c>
      <c r="D6372" s="2" t="s">
        <v>203</v>
      </c>
      <c r="H6372" s="2" t="s">
        <v>2496</v>
      </c>
      <c r="J6372" s="8">
        <v>1463700</v>
      </c>
    </row>
    <row r="6373" spans="1:10" x14ac:dyDescent="0.2">
      <c r="A6373" s="2" t="s">
        <v>1183</v>
      </c>
      <c r="B6373" s="2" t="s">
        <v>224</v>
      </c>
      <c r="D6373" s="2" t="s">
        <v>203</v>
      </c>
      <c r="H6373" s="2" t="s">
        <v>2497</v>
      </c>
      <c r="J6373" s="8">
        <v>1920000</v>
      </c>
    </row>
    <row r="6374" spans="1:10" x14ac:dyDescent="0.2">
      <c r="A6374" s="2" t="s">
        <v>1176</v>
      </c>
      <c r="B6374" s="2" t="s">
        <v>180</v>
      </c>
      <c r="D6374" s="2" t="s">
        <v>203</v>
      </c>
      <c r="H6374" s="2" t="s">
        <v>2498</v>
      </c>
      <c r="J6374" s="8">
        <v>547828</v>
      </c>
    </row>
    <row r="6375" spans="1:10" x14ac:dyDescent="0.2">
      <c r="A6375" s="2" t="s">
        <v>525</v>
      </c>
      <c r="B6375" s="2" t="s">
        <v>1780</v>
      </c>
      <c r="D6375" s="2" t="s">
        <v>203</v>
      </c>
      <c r="H6375" s="2" t="s">
        <v>2499</v>
      </c>
      <c r="J6375" s="8">
        <v>1925000</v>
      </c>
    </row>
    <row r="6376" spans="1:10" x14ac:dyDescent="0.2">
      <c r="A6376" s="2" t="s">
        <v>2251</v>
      </c>
      <c r="B6376" s="2" t="s">
        <v>1781</v>
      </c>
      <c r="D6376" s="2" t="s">
        <v>203</v>
      </c>
      <c r="H6376" s="2" t="s">
        <v>2499</v>
      </c>
      <c r="J6376" s="8">
        <v>1925000</v>
      </c>
    </row>
    <row r="6377" spans="1:10" x14ac:dyDescent="0.2">
      <c r="A6377" s="2" t="s">
        <v>2252</v>
      </c>
      <c r="B6377" s="2" t="s">
        <v>1782</v>
      </c>
      <c r="D6377" s="2" t="s">
        <v>203</v>
      </c>
      <c r="H6377" s="2" t="s">
        <v>2499</v>
      </c>
      <c r="J6377" s="8">
        <v>1925000</v>
      </c>
    </row>
    <row r="6378" spans="1:10" x14ac:dyDescent="0.2">
      <c r="A6378" s="2" t="s">
        <v>2253</v>
      </c>
      <c r="B6378" s="2" t="s">
        <v>1783</v>
      </c>
      <c r="D6378" s="2" t="s">
        <v>203</v>
      </c>
      <c r="H6378" s="2" t="s">
        <v>2499</v>
      </c>
      <c r="J6378" s="8">
        <v>1925000</v>
      </c>
    </row>
    <row r="6379" spans="1:10" x14ac:dyDescent="0.2">
      <c r="A6379" s="2" t="s">
        <v>522</v>
      </c>
      <c r="B6379" s="2" t="s">
        <v>70</v>
      </c>
      <c r="D6379" s="2" t="s">
        <v>203</v>
      </c>
      <c r="H6379" s="2" t="s">
        <v>2500</v>
      </c>
      <c r="J6379" s="8">
        <v>47740</v>
      </c>
    </row>
    <row r="6380" spans="1:10" x14ac:dyDescent="0.2">
      <c r="A6380" s="2" t="s">
        <v>522</v>
      </c>
      <c r="B6380" s="2" t="s">
        <v>70</v>
      </c>
      <c r="D6380" s="2" t="s">
        <v>203</v>
      </c>
      <c r="H6380" s="2" t="s">
        <v>2501</v>
      </c>
      <c r="J6380" s="8">
        <v>51290</v>
      </c>
    </row>
    <row r="6381" spans="1:10" x14ac:dyDescent="0.2">
      <c r="A6381" s="2" t="s">
        <v>402</v>
      </c>
      <c r="B6381" s="2" t="s">
        <v>69</v>
      </c>
      <c r="D6381" s="2" t="s">
        <v>203</v>
      </c>
      <c r="H6381" s="2" t="s">
        <v>2502</v>
      </c>
      <c r="J6381" s="8">
        <v>2217197</v>
      </c>
    </row>
    <row r="6382" spans="1:10" x14ac:dyDescent="0.2">
      <c r="A6382" s="2" t="s">
        <v>1188</v>
      </c>
      <c r="B6382" s="2" t="s">
        <v>970</v>
      </c>
      <c r="D6382" s="2" t="s">
        <v>203</v>
      </c>
      <c r="H6382" s="2" t="s">
        <v>2503</v>
      </c>
      <c r="J6382" s="8">
        <v>118881</v>
      </c>
    </row>
    <row r="6383" spans="1:10" x14ac:dyDescent="0.2">
      <c r="A6383" s="2" t="s">
        <v>394</v>
      </c>
      <c r="B6383" s="2" t="s">
        <v>119</v>
      </c>
      <c r="D6383" s="2" t="s">
        <v>203</v>
      </c>
      <c r="H6383" s="2" t="s">
        <v>2504</v>
      </c>
      <c r="J6383" s="8">
        <v>160000</v>
      </c>
    </row>
    <row r="6384" spans="1:10" x14ac:dyDescent="0.2">
      <c r="A6384" s="2" t="s">
        <v>394</v>
      </c>
      <c r="B6384" s="2" t="s">
        <v>119</v>
      </c>
      <c r="D6384" s="2" t="s">
        <v>203</v>
      </c>
      <c r="H6384" s="2" t="s">
        <v>2505</v>
      </c>
      <c r="J6384" s="8">
        <v>160000</v>
      </c>
    </row>
    <row r="6385" spans="1:11" x14ac:dyDescent="0.2">
      <c r="A6385" s="2" t="s">
        <v>403</v>
      </c>
      <c r="B6385" s="2" t="s">
        <v>75</v>
      </c>
      <c r="D6385" s="2" t="s">
        <v>203</v>
      </c>
      <c r="H6385" s="2" t="s">
        <v>2506</v>
      </c>
      <c r="J6385" s="8">
        <v>211404</v>
      </c>
    </row>
    <row r="6386" spans="1:11" x14ac:dyDescent="0.2">
      <c r="A6386" s="2" t="s">
        <v>527</v>
      </c>
      <c r="B6386" s="2" t="s">
        <v>72</v>
      </c>
      <c r="D6386" s="2" t="s">
        <v>203</v>
      </c>
      <c r="H6386" s="2" t="s">
        <v>2507</v>
      </c>
      <c r="J6386" s="8">
        <v>30821000</v>
      </c>
    </row>
    <row r="6387" spans="1:11" x14ac:dyDescent="0.2">
      <c r="A6387" s="2" t="s">
        <v>35</v>
      </c>
      <c r="B6387" s="2" t="s">
        <v>36</v>
      </c>
      <c r="H6387" s="2" t="s">
        <v>2508</v>
      </c>
      <c r="K6387" s="8">
        <v>63996817</v>
      </c>
    </row>
    <row r="6388" spans="1:11" x14ac:dyDescent="0.2">
      <c r="A6388" s="5" t="s">
        <v>506</v>
      </c>
      <c r="J6388" s="8">
        <v>63996817</v>
      </c>
      <c r="K6388" s="8">
        <v>63996817</v>
      </c>
    </row>
    <row r="6391" spans="1:11" x14ac:dyDescent="0.2">
      <c r="A6391" s="5" t="s">
        <v>507</v>
      </c>
      <c r="D6391" s="4" t="s">
        <v>308</v>
      </c>
      <c r="E6391" s="5" t="s">
        <v>489</v>
      </c>
    </row>
    <row r="6392" spans="1:11" x14ac:dyDescent="0.2">
      <c r="A6392" s="1" t="s">
        <v>107</v>
      </c>
      <c r="B6392" s="1" t="s">
        <v>108</v>
      </c>
      <c r="D6392" s="278" t="s">
        <v>277</v>
      </c>
      <c r="E6392" s="1" t="s">
        <v>84</v>
      </c>
      <c r="F6392" s="268" t="s">
        <v>278</v>
      </c>
      <c r="G6392" s="1" t="s">
        <v>201</v>
      </c>
      <c r="H6392" s="1" t="s">
        <v>267</v>
      </c>
      <c r="J6392" s="268" t="s">
        <v>279</v>
      </c>
      <c r="K6392" s="268" t="s">
        <v>280</v>
      </c>
    </row>
    <row r="6395" spans="1:11" x14ac:dyDescent="0.2">
      <c r="A6395" s="2" t="s">
        <v>519</v>
      </c>
      <c r="B6395" s="2" t="s">
        <v>68</v>
      </c>
      <c r="D6395" s="2" t="s">
        <v>203</v>
      </c>
      <c r="H6395" s="2" t="s">
        <v>1850</v>
      </c>
      <c r="J6395" s="8">
        <v>1446549</v>
      </c>
    </row>
    <row r="6396" spans="1:11" x14ac:dyDescent="0.2">
      <c r="A6396" s="2" t="s">
        <v>281</v>
      </c>
      <c r="B6396" s="2" t="s">
        <v>137</v>
      </c>
      <c r="F6396" s="7">
        <v>2193</v>
      </c>
      <c r="H6396" s="2" t="s">
        <v>1850</v>
      </c>
      <c r="K6396" s="8">
        <v>1446549</v>
      </c>
    </row>
    <row r="6397" spans="1:11" x14ac:dyDescent="0.2">
      <c r="A6397" s="5" t="s">
        <v>508</v>
      </c>
      <c r="J6397" s="8">
        <v>1446549</v>
      </c>
      <c r="K6397" s="8">
        <v>1446549</v>
      </c>
    </row>
    <row r="6399" spans="1:11" x14ac:dyDescent="0.2">
      <c r="A6399" s="5" t="s">
        <v>261</v>
      </c>
      <c r="B6399" s="4" t="s">
        <v>2509</v>
      </c>
      <c r="J6399" s="8">
        <v>486343223</v>
      </c>
      <c r="K6399" s="8">
        <v>486343223</v>
      </c>
    </row>
    <row r="6401" spans="1:11" x14ac:dyDescent="0.2">
      <c r="A6401" s="5" t="s">
        <v>2684</v>
      </c>
    </row>
    <row r="6404" spans="1:11" x14ac:dyDescent="0.2">
      <c r="A6404" s="5" t="s">
        <v>274</v>
      </c>
      <c r="D6404" s="4" t="s">
        <v>308</v>
      </c>
      <c r="E6404" s="5" t="s">
        <v>1168</v>
      </c>
    </row>
    <row r="6405" spans="1:11" x14ac:dyDescent="0.2">
      <c r="A6405" s="1" t="s">
        <v>107</v>
      </c>
      <c r="B6405" s="1" t="s">
        <v>108</v>
      </c>
      <c r="D6405" s="278" t="s">
        <v>277</v>
      </c>
      <c r="E6405" s="1" t="s">
        <v>84</v>
      </c>
      <c r="F6405" s="268" t="s">
        <v>278</v>
      </c>
      <c r="G6405" s="1" t="s">
        <v>201</v>
      </c>
      <c r="H6405" s="1" t="s">
        <v>267</v>
      </c>
      <c r="J6405" s="268" t="s">
        <v>279</v>
      </c>
      <c r="K6405" s="268" t="s">
        <v>280</v>
      </c>
    </row>
    <row r="6408" spans="1:11" x14ac:dyDescent="0.2">
      <c r="A6408" s="2" t="s">
        <v>35</v>
      </c>
      <c r="B6408" s="2" t="s">
        <v>36</v>
      </c>
      <c r="E6408" s="2" t="s">
        <v>310</v>
      </c>
      <c r="F6408" s="7">
        <v>248</v>
      </c>
      <c r="H6408" s="2" t="s">
        <v>2558</v>
      </c>
      <c r="J6408" s="8">
        <v>7700000</v>
      </c>
    </row>
    <row r="6409" spans="1:11" x14ac:dyDescent="0.2">
      <c r="A6409" s="2" t="s">
        <v>281</v>
      </c>
      <c r="B6409" s="2" t="s">
        <v>137</v>
      </c>
      <c r="F6409" s="7">
        <v>2201</v>
      </c>
      <c r="H6409" s="2" t="s">
        <v>2558</v>
      </c>
      <c r="K6409" s="8">
        <v>7700000</v>
      </c>
    </row>
    <row r="6410" spans="1:11" x14ac:dyDescent="0.2">
      <c r="A6410" s="5" t="s">
        <v>292</v>
      </c>
      <c r="J6410" s="8">
        <v>7700000</v>
      </c>
      <c r="K6410" s="8">
        <v>7700000</v>
      </c>
    </row>
    <row r="6413" spans="1:11" x14ac:dyDescent="0.2">
      <c r="A6413" s="5" t="s">
        <v>293</v>
      </c>
      <c r="D6413" s="4" t="s">
        <v>308</v>
      </c>
      <c r="E6413" s="5" t="s">
        <v>1168</v>
      </c>
    </row>
    <row r="6414" spans="1:11" x14ac:dyDescent="0.2">
      <c r="A6414" s="1" t="s">
        <v>107</v>
      </c>
      <c r="B6414" s="1" t="s">
        <v>108</v>
      </c>
      <c r="D6414" s="278" t="s">
        <v>277</v>
      </c>
      <c r="E6414" s="1" t="s">
        <v>84</v>
      </c>
      <c r="F6414" s="268" t="s">
        <v>278</v>
      </c>
      <c r="G6414" s="1" t="s">
        <v>201</v>
      </c>
      <c r="H6414" s="1" t="s">
        <v>267</v>
      </c>
      <c r="J6414" s="268" t="s">
        <v>279</v>
      </c>
      <c r="K6414" s="268" t="s">
        <v>280</v>
      </c>
    </row>
    <row r="6417" spans="1:11" x14ac:dyDescent="0.2">
      <c r="A6417" s="2" t="s">
        <v>484</v>
      </c>
      <c r="B6417" s="2" t="s">
        <v>67</v>
      </c>
      <c r="D6417" s="2" t="s">
        <v>203</v>
      </c>
      <c r="H6417" s="2" t="s">
        <v>2559</v>
      </c>
      <c r="J6417" s="8">
        <v>490000</v>
      </c>
    </row>
    <row r="6418" spans="1:11" x14ac:dyDescent="0.2">
      <c r="A6418" s="2" t="s">
        <v>281</v>
      </c>
      <c r="B6418" s="2" t="s">
        <v>137</v>
      </c>
      <c r="F6418" s="7">
        <v>2202</v>
      </c>
      <c r="H6418" s="2" t="s">
        <v>2559</v>
      </c>
      <c r="K6418" s="8">
        <v>490000</v>
      </c>
    </row>
    <row r="6419" spans="1:11" x14ac:dyDescent="0.2">
      <c r="A6419" s="5" t="s">
        <v>296</v>
      </c>
      <c r="J6419" s="8">
        <v>490000</v>
      </c>
      <c r="K6419" s="8">
        <v>490000</v>
      </c>
    </row>
    <row r="6422" spans="1:11" x14ac:dyDescent="0.2">
      <c r="A6422" s="5" t="s">
        <v>297</v>
      </c>
      <c r="D6422" s="4" t="s">
        <v>308</v>
      </c>
      <c r="E6422" s="5" t="s">
        <v>1168</v>
      </c>
    </row>
    <row r="6423" spans="1:11" x14ac:dyDescent="0.2">
      <c r="A6423" s="1" t="s">
        <v>107</v>
      </c>
      <c r="B6423" s="1" t="s">
        <v>108</v>
      </c>
      <c r="D6423" s="278" t="s">
        <v>277</v>
      </c>
      <c r="E6423" s="1" t="s">
        <v>84</v>
      </c>
      <c r="F6423" s="268" t="s">
        <v>278</v>
      </c>
      <c r="G6423" s="1" t="s">
        <v>201</v>
      </c>
      <c r="H6423" s="1" t="s">
        <v>267</v>
      </c>
      <c r="J6423" s="268" t="s">
        <v>279</v>
      </c>
      <c r="K6423" s="268" t="s">
        <v>280</v>
      </c>
    </row>
    <row r="6426" spans="1:11" x14ac:dyDescent="0.2">
      <c r="A6426" s="2" t="s">
        <v>484</v>
      </c>
      <c r="B6426" s="2" t="s">
        <v>67</v>
      </c>
      <c r="D6426" s="2" t="s">
        <v>203</v>
      </c>
      <c r="H6426" s="2" t="s">
        <v>2560</v>
      </c>
      <c r="J6426" s="8">
        <v>400000</v>
      </c>
    </row>
    <row r="6427" spans="1:11" x14ac:dyDescent="0.2">
      <c r="A6427" s="2" t="s">
        <v>281</v>
      </c>
      <c r="B6427" s="2" t="s">
        <v>137</v>
      </c>
      <c r="F6427" s="7">
        <v>2203</v>
      </c>
      <c r="H6427" s="2" t="s">
        <v>2560</v>
      </c>
      <c r="K6427" s="8">
        <v>400000</v>
      </c>
    </row>
    <row r="6428" spans="1:11" x14ac:dyDescent="0.2">
      <c r="A6428" s="5" t="s">
        <v>298</v>
      </c>
      <c r="J6428" s="8">
        <v>400000</v>
      </c>
      <c r="K6428" s="8">
        <v>400000</v>
      </c>
    </row>
    <row r="6431" spans="1:11" x14ac:dyDescent="0.2">
      <c r="A6431" s="5" t="s">
        <v>299</v>
      </c>
      <c r="D6431" s="4" t="s">
        <v>308</v>
      </c>
      <c r="E6431" s="5" t="s">
        <v>1168</v>
      </c>
    </row>
    <row r="6432" spans="1:11" x14ac:dyDescent="0.2">
      <c r="A6432" s="1" t="s">
        <v>107</v>
      </c>
      <c r="B6432" s="1" t="s">
        <v>108</v>
      </c>
      <c r="D6432" s="278" t="s">
        <v>277</v>
      </c>
      <c r="E6432" s="1" t="s">
        <v>84</v>
      </c>
      <c r="F6432" s="268" t="s">
        <v>278</v>
      </c>
      <c r="G6432" s="1" t="s">
        <v>201</v>
      </c>
      <c r="H6432" s="1" t="s">
        <v>267</v>
      </c>
      <c r="J6432" s="268" t="s">
        <v>279</v>
      </c>
      <c r="K6432" s="268" t="s">
        <v>280</v>
      </c>
    </row>
    <row r="6435" spans="1:11" x14ac:dyDescent="0.2">
      <c r="A6435" s="2" t="s">
        <v>484</v>
      </c>
      <c r="B6435" s="2" t="s">
        <v>67</v>
      </c>
      <c r="D6435" s="2" t="s">
        <v>203</v>
      </c>
      <c r="H6435" s="2" t="s">
        <v>2561</v>
      </c>
      <c r="J6435" s="8">
        <v>450000</v>
      </c>
    </row>
    <row r="6436" spans="1:11" x14ac:dyDescent="0.2">
      <c r="A6436" s="2" t="s">
        <v>281</v>
      </c>
      <c r="B6436" s="2" t="s">
        <v>137</v>
      </c>
      <c r="F6436" s="7">
        <v>2204</v>
      </c>
      <c r="H6436" s="2" t="s">
        <v>2561</v>
      </c>
      <c r="K6436" s="8">
        <v>450000</v>
      </c>
    </row>
    <row r="6437" spans="1:11" x14ac:dyDescent="0.2">
      <c r="A6437" s="5" t="s">
        <v>301</v>
      </c>
      <c r="J6437" s="8">
        <v>450000</v>
      </c>
      <c r="K6437" s="8">
        <v>450000</v>
      </c>
    </row>
    <row r="6440" spans="1:11" x14ac:dyDescent="0.2">
      <c r="A6440" s="5" t="s">
        <v>302</v>
      </c>
      <c r="D6440" s="4" t="s">
        <v>308</v>
      </c>
      <c r="E6440" s="5" t="s">
        <v>1168</v>
      </c>
    </row>
    <row r="6441" spans="1:11" x14ac:dyDescent="0.2">
      <c r="A6441" s="1" t="s">
        <v>107</v>
      </c>
      <c r="B6441" s="1" t="s">
        <v>108</v>
      </c>
      <c r="D6441" s="278" t="s">
        <v>277</v>
      </c>
      <c r="E6441" s="1" t="s">
        <v>84</v>
      </c>
      <c r="F6441" s="268" t="s">
        <v>278</v>
      </c>
      <c r="G6441" s="1" t="s">
        <v>201</v>
      </c>
      <c r="H6441" s="1" t="s">
        <v>267</v>
      </c>
      <c r="J6441" s="268" t="s">
        <v>279</v>
      </c>
      <c r="K6441" s="268" t="s">
        <v>280</v>
      </c>
    </row>
    <row r="6444" spans="1:11" x14ac:dyDescent="0.2">
      <c r="A6444" s="2" t="s">
        <v>484</v>
      </c>
      <c r="B6444" s="2" t="s">
        <v>67</v>
      </c>
      <c r="D6444" s="2" t="s">
        <v>203</v>
      </c>
      <c r="H6444" s="2" t="s">
        <v>2562</v>
      </c>
      <c r="J6444" s="8">
        <v>237439</v>
      </c>
    </row>
    <row r="6445" spans="1:11" x14ac:dyDescent="0.2">
      <c r="A6445" s="2" t="s">
        <v>281</v>
      </c>
      <c r="B6445" s="2" t="s">
        <v>137</v>
      </c>
      <c r="F6445" s="7">
        <v>2205</v>
      </c>
      <c r="H6445" s="2" t="s">
        <v>2562</v>
      </c>
      <c r="K6445" s="8">
        <v>237439</v>
      </c>
    </row>
    <row r="6446" spans="1:11" x14ac:dyDescent="0.2">
      <c r="A6446" s="5" t="s">
        <v>304</v>
      </c>
      <c r="J6446" s="8">
        <v>237439</v>
      </c>
      <c r="K6446" s="8">
        <v>237439</v>
      </c>
    </row>
    <row r="6449" spans="1:11" x14ac:dyDescent="0.2">
      <c r="A6449" s="5" t="s">
        <v>305</v>
      </c>
      <c r="D6449" s="4" t="s">
        <v>308</v>
      </c>
      <c r="E6449" s="5" t="s">
        <v>1168</v>
      </c>
    </row>
    <row r="6450" spans="1:11" x14ac:dyDescent="0.2">
      <c r="A6450" s="1" t="s">
        <v>107</v>
      </c>
      <c r="B6450" s="1" t="s">
        <v>108</v>
      </c>
      <c r="D6450" s="278" t="s">
        <v>277</v>
      </c>
      <c r="E6450" s="1" t="s">
        <v>84</v>
      </c>
      <c r="F6450" s="268" t="s">
        <v>278</v>
      </c>
      <c r="G6450" s="1" t="s">
        <v>201</v>
      </c>
      <c r="H6450" s="1" t="s">
        <v>267</v>
      </c>
      <c r="J6450" s="268" t="s">
        <v>279</v>
      </c>
      <c r="K6450" s="268" t="s">
        <v>280</v>
      </c>
    </row>
    <row r="6453" spans="1:11" x14ac:dyDescent="0.2">
      <c r="A6453" s="2" t="s">
        <v>484</v>
      </c>
      <c r="B6453" s="2" t="s">
        <v>67</v>
      </c>
      <c r="D6453" s="2" t="s">
        <v>203</v>
      </c>
      <c r="H6453" s="2" t="s">
        <v>2563</v>
      </c>
      <c r="J6453" s="8">
        <v>410859</v>
      </c>
    </row>
    <row r="6454" spans="1:11" x14ac:dyDescent="0.2">
      <c r="A6454" s="2" t="s">
        <v>281</v>
      </c>
      <c r="B6454" s="2" t="s">
        <v>137</v>
      </c>
      <c r="F6454" s="7">
        <v>2206</v>
      </c>
      <c r="H6454" s="2" t="s">
        <v>2563</v>
      </c>
      <c r="K6454" s="8">
        <v>410859</v>
      </c>
    </row>
    <row r="6455" spans="1:11" x14ac:dyDescent="0.2">
      <c r="A6455" s="5" t="s">
        <v>306</v>
      </c>
      <c r="J6455" s="8">
        <v>410859</v>
      </c>
      <c r="K6455" s="8">
        <v>410859</v>
      </c>
    </row>
    <row r="6458" spans="1:11" x14ac:dyDescent="0.2">
      <c r="A6458" s="5" t="s">
        <v>307</v>
      </c>
      <c r="D6458" s="4" t="s">
        <v>308</v>
      </c>
      <c r="E6458" s="5" t="s">
        <v>1168</v>
      </c>
    </row>
    <row r="6459" spans="1:11" x14ac:dyDescent="0.2">
      <c r="A6459" s="1" t="s">
        <v>107</v>
      </c>
      <c r="B6459" s="1" t="s">
        <v>108</v>
      </c>
      <c r="D6459" s="278" t="s">
        <v>277</v>
      </c>
      <c r="E6459" s="1" t="s">
        <v>84</v>
      </c>
      <c r="F6459" s="268" t="s">
        <v>278</v>
      </c>
      <c r="G6459" s="1" t="s">
        <v>201</v>
      </c>
      <c r="H6459" s="1" t="s">
        <v>267</v>
      </c>
      <c r="J6459" s="268" t="s">
        <v>279</v>
      </c>
      <c r="K6459" s="268" t="s">
        <v>280</v>
      </c>
    </row>
    <row r="6462" spans="1:11" x14ac:dyDescent="0.2">
      <c r="A6462" s="2" t="s">
        <v>484</v>
      </c>
      <c r="B6462" s="2" t="s">
        <v>67</v>
      </c>
      <c r="D6462" s="2" t="s">
        <v>203</v>
      </c>
      <c r="H6462" s="2" t="s">
        <v>2564</v>
      </c>
      <c r="J6462" s="8">
        <v>120000</v>
      </c>
    </row>
    <row r="6463" spans="1:11" x14ac:dyDescent="0.2">
      <c r="A6463" s="2" t="s">
        <v>281</v>
      </c>
      <c r="B6463" s="2" t="s">
        <v>137</v>
      </c>
      <c r="F6463" s="7">
        <v>2207</v>
      </c>
      <c r="H6463" s="2" t="s">
        <v>2564</v>
      </c>
      <c r="K6463" s="8">
        <v>120000</v>
      </c>
    </row>
    <row r="6464" spans="1:11" x14ac:dyDescent="0.2">
      <c r="A6464" s="5" t="s">
        <v>311</v>
      </c>
      <c r="J6464" s="8">
        <v>120000</v>
      </c>
      <c r="K6464" s="8">
        <v>120000</v>
      </c>
    </row>
    <row r="6467" spans="1:11" x14ac:dyDescent="0.2">
      <c r="A6467" s="5" t="s">
        <v>312</v>
      </c>
      <c r="D6467" s="4" t="s">
        <v>308</v>
      </c>
      <c r="E6467" s="5" t="s">
        <v>1168</v>
      </c>
    </row>
    <row r="6468" spans="1:11" x14ac:dyDescent="0.2">
      <c r="A6468" s="1" t="s">
        <v>107</v>
      </c>
      <c r="B6468" s="1" t="s">
        <v>108</v>
      </c>
      <c r="D6468" s="278" t="s">
        <v>277</v>
      </c>
      <c r="E6468" s="1" t="s">
        <v>84</v>
      </c>
      <c r="F6468" s="268" t="s">
        <v>278</v>
      </c>
      <c r="G6468" s="1" t="s">
        <v>201</v>
      </c>
      <c r="H6468" s="1" t="s">
        <v>267</v>
      </c>
      <c r="J6468" s="268" t="s">
        <v>279</v>
      </c>
      <c r="K6468" s="268" t="s">
        <v>280</v>
      </c>
    </row>
    <row r="6471" spans="1:11" x14ac:dyDescent="0.2">
      <c r="A6471" s="2" t="s">
        <v>484</v>
      </c>
      <c r="B6471" s="2" t="s">
        <v>67</v>
      </c>
      <c r="D6471" s="2" t="s">
        <v>203</v>
      </c>
      <c r="H6471" s="2" t="s">
        <v>2565</v>
      </c>
      <c r="J6471" s="8">
        <v>500000</v>
      </c>
    </row>
    <row r="6472" spans="1:11" x14ac:dyDescent="0.2">
      <c r="A6472" s="2" t="s">
        <v>281</v>
      </c>
      <c r="B6472" s="2" t="s">
        <v>137</v>
      </c>
      <c r="F6472" s="7">
        <v>2208</v>
      </c>
      <c r="H6472" s="2" t="s">
        <v>2565</v>
      </c>
      <c r="K6472" s="8">
        <v>500000</v>
      </c>
    </row>
    <row r="6473" spans="1:11" x14ac:dyDescent="0.2">
      <c r="A6473" s="5" t="s">
        <v>313</v>
      </c>
      <c r="J6473" s="8">
        <v>500000</v>
      </c>
      <c r="K6473" s="8">
        <v>500000</v>
      </c>
    </row>
    <row r="6476" spans="1:11" x14ac:dyDescent="0.2">
      <c r="A6476" s="5" t="s">
        <v>314</v>
      </c>
      <c r="D6476" s="4" t="s">
        <v>308</v>
      </c>
      <c r="E6476" s="5" t="s">
        <v>1168</v>
      </c>
    </row>
    <row r="6477" spans="1:11" x14ac:dyDescent="0.2">
      <c r="A6477" s="1" t="s">
        <v>107</v>
      </c>
      <c r="B6477" s="1" t="s">
        <v>108</v>
      </c>
      <c r="D6477" s="278" t="s">
        <v>277</v>
      </c>
      <c r="E6477" s="1" t="s">
        <v>84</v>
      </c>
      <c r="F6477" s="268" t="s">
        <v>278</v>
      </c>
      <c r="G6477" s="1" t="s">
        <v>201</v>
      </c>
      <c r="H6477" s="1" t="s">
        <v>267</v>
      </c>
      <c r="J6477" s="268" t="s">
        <v>279</v>
      </c>
      <c r="K6477" s="268" t="s">
        <v>280</v>
      </c>
    </row>
    <row r="6480" spans="1:11" x14ac:dyDescent="0.2">
      <c r="A6480" s="2" t="s">
        <v>484</v>
      </c>
      <c r="B6480" s="2" t="s">
        <v>67</v>
      </c>
      <c r="D6480" s="2" t="s">
        <v>203</v>
      </c>
      <c r="H6480" s="2" t="s">
        <v>2566</v>
      </c>
      <c r="J6480" s="8">
        <v>100000</v>
      </c>
    </row>
    <row r="6481" spans="1:11" x14ac:dyDescent="0.2">
      <c r="A6481" s="2" t="s">
        <v>281</v>
      </c>
      <c r="B6481" s="2" t="s">
        <v>137</v>
      </c>
      <c r="F6481" s="7">
        <v>2209</v>
      </c>
      <c r="H6481" s="2" t="s">
        <v>2566</v>
      </c>
      <c r="K6481" s="8">
        <v>100000</v>
      </c>
    </row>
    <row r="6482" spans="1:11" x14ac:dyDescent="0.2">
      <c r="A6482" s="5" t="s">
        <v>315</v>
      </c>
      <c r="J6482" s="8">
        <v>100000</v>
      </c>
      <c r="K6482" s="8">
        <v>100000</v>
      </c>
    </row>
    <row r="6485" spans="1:11" x14ac:dyDescent="0.2">
      <c r="A6485" s="5" t="s">
        <v>316</v>
      </c>
      <c r="D6485" s="4" t="s">
        <v>308</v>
      </c>
      <c r="E6485" s="5" t="s">
        <v>1168</v>
      </c>
    </row>
    <row r="6486" spans="1:11" x14ac:dyDescent="0.2">
      <c r="A6486" s="1" t="s">
        <v>107</v>
      </c>
      <c r="B6486" s="1" t="s">
        <v>108</v>
      </c>
      <c r="D6486" s="278" t="s">
        <v>277</v>
      </c>
      <c r="E6486" s="1" t="s">
        <v>84</v>
      </c>
      <c r="F6486" s="268" t="s">
        <v>278</v>
      </c>
      <c r="G6486" s="1" t="s">
        <v>201</v>
      </c>
      <c r="H6486" s="1" t="s">
        <v>267</v>
      </c>
      <c r="J6486" s="268" t="s">
        <v>279</v>
      </c>
      <c r="K6486" s="268" t="s">
        <v>280</v>
      </c>
    </row>
    <row r="6489" spans="1:11" x14ac:dyDescent="0.2">
      <c r="A6489" s="2" t="s">
        <v>37</v>
      </c>
      <c r="B6489" s="2" t="s">
        <v>38</v>
      </c>
      <c r="E6489" s="2" t="s">
        <v>376</v>
      </c>
      <c r="F6489" s="7">
        <v>5</v>
      </c>
      <c r="H6489" s="2" t="s">
        <v>2567</v>
      </c>
      <c r="J6489" s="8">
        <v>293227</v>
      </c>
    </row>
    <row r="6490" spans="1:11" x14ac:dyDescent="0.2">
      <c r="A6490" s="2" t="s">
        <v>281</v>
      </c>
      <c r="B6490" s="2" t="s">
        <v>137</v>
      </c>
      <c r="F6490" s="7">
        <v>2210</v>
      </c>
      <c r="H6490" s="2" t="s">
        <v>2567</v>
      </c>
      <c r="K6490" s="8">
        <v>293227</v>
      </c>
    </row>
    <row r="6491" spans="1:11" x14ac:dyDescent="0.2">
      <c r="A6491" s="5" t="s">
        <v>317</v>
      </c>
      <c r="J6491" s="8">
        <v>293227</v>
      </c>
      <c r="K6491" s="8">
        <v>293227</v>
      </c>
    </row>
    <row r="6494" spans="1:11" x14ac:dyDescent="0.2">
      <c r="A6494" s="5" t="s">
        <v>318</v>
      </c>
      <c r="D6494" s="4" t="s">
        <v>308</v>
      </c>
      <c r="E6494" s="5" t="s">
        <v>1168</v>
      </c>
    </row>
    <row r="6495" spans="1:11" x14ac:dyDescent="0.2">
      <c r="A6495" s="1" t="s">
        <v>107</v>
      </c>
      <c r="B6495" s="1" t="s">
        <v>108</v>
      </c>
      <c r="D6495" s="278" t="s">
        <v>277</v>
      </c>
      <c r="E6495" s="1" t="s">
        <v>84</v>
      </c>
      <c r="F6495" s="268" t="s">
        <v>278</v>
      </c>
      <c r="G6495" s="1" t="s">
        <v>201</v>
      </c>
      <c r="H6495" s="1" t="s">
        <v>267</v>
      </c>
      <c r="J6495" s="268" t="s">
        <v>279</v>
      </c>
      <c r="K6495" s="268" t="s">
        <v>280</v>
      </c>
    </row>
    <row r="6498" spans="1:11" x14ac:dyDescent="0.2">
      <c r="A6498" s="2" t="s">
        <v>37</v>
      </c>
      <c r="B6498" s="2" t="s">
        <v>38</v>
      </c>
      <c r="E6498" s="2" t="s">
        <v>376</v>
      </c>
      <c r="F6498" s="7">
        <v>919</v>
      </c>
      <c r="H6498" s="2" t="s">
        <v>2568</v>
      </c>
      <c r="J6498" s="8">
        <v>60000</v>
      </c>
    </row>
    <row r="6499" spans="1:11" x14ac:dyDescent="0.2">
      <c r="A6499" s="2" t="s">
        <v>281</v>
      </c>
      <c r="B6499" s="2" t="s">
        <v>137</v>
      </c>
      <c r="F6499" s="7">
        <v>2211</v>
      </c>
      <c r="H6499" s="2" t="s">
        <v>2568</v>
      </c>
      <c r="K6499" s="8">
        <v>60000</v>
      </c>
    </row>
    <row r="6500" spans="1:11" x14ac:dyDescent="0.2">
      <c r="A6500" s="5" t="s">
        <v>321</v>
      </c>
      <c r="J6500" s="8">
        <v>60000</v>
      </c>
      <c r="K6500" s="8">
        <v>60000</v>
      </c>
    </row>
    <row r="6503" spans="1:11" x14ac:dyDescent="0.2">
      <c r="A6503" s="5" t="s">
        <v>322</v>
      </c>
      <c r="D6503" s="4" t="s">
        <v>308</v>
      </c>
      <c r="E6503" s="5" t="s">
        <v>309</v>
      </c>
    </row>
    <row r="6504" spans="1:11" x14ac:dyDescent="0.2">
      <c r="A6504" s="1" t="s">
        <v>107</v>
      </c>
      <c r="B6504" s="1" t="s">
        <v>108</v>
      </c>
      <c r="D6504" s="278" t="s">
        <v>277</v>
      </c>
      <c r="E6504" s="1" t="s">
        <v>84</v>
      </c>
      <c r="F6504" s="268" t="s">
        <v>278</v>
      </c>
      <c r="G6504" s="1" t="s">
        <v>201</v>
      </c>
      <c r="H6504" s="1" t="s">
        <v>267</v>
      </c>
      <c r="J6504" s="268" t="s">
        <v>279</v>
      </c>
      <c r="K6504" s="268" t="s">
        <v>280</v>
      </c>
    </row>
    <row r="6507" spans="1:11" x14ac:dyDescent="0.2">
      <c r="A6507" s="2" t="s">
        <v>53</v>
      </c>
      <c r="B6507" s="2" t="s">
        <v>54</v>
      </c>
      <c r="H6507" s="2" t="s">
        <v>2569</v>
      </c>
      <c r="J6507" s="8">
        <v>676910</v>
      </c>
    </row>
    <row r="6508" spans="1:11" x14ac:dyDescent="0.2">
      <c r="A6508" s="2" t="s">
        <v>55</v>
      </c>
      <c r="B6508" s="2" t="s">
        <v>56</v>
      </c>
      <c r="H6508" s="2" t="s">
        <v>2569</v>
      </c>
      <c r="J6508" s="8">
        <v>67362</v>
      </c>
    </row>
    <row r="6509" spans="1:11" x14ac:dyDescent="0.2">
      <c r="A6509" s="2" t="s">
        <v>281</v>
      </c>
      <c r="B6509" s="2" t="s">
        <v>137</v>
      </c>
      <c r="F6509" s="7">
        <v>2212</v>
      </c>
      <c r="H6509" s="2" t="s">
        <v>2569</v>
      </c>
      <c r="K6509" s="8">
        <v>744272</v>
      </c>
    </row>
    <row r="6510" spans="1:11" x14ac:dyDescent="0.2">
      <c r="A6510" s="5" t="s">
        <v>323</v>
      </c>
      <c r="J6510" s="8">
        <v>744272</v>
      </c>
      <c r="K6510" s="8">
        <v>744272</v>
      </c>
    </row>
    <row r="6513" spans="1:11" x14ac:dyDescent="0.2">
      <c r="A6513" s="5" t="s">
        <v>346</v>
      </c>
      <c r="D6513" s="4" t="s">
        <v>308</v>
      </c>
      <c r="E6513" s="5" t="s">
        <v>309</v>
      </c>
    </row>
    <row r="6514" spans="1:11" x14ac:dyDescent="0.2">
      <c r="A6514" s="1" t="s">
        <v>107</v>
      </c>
      <c r="B6514" s="1" t="s">
        <v>108</v>
      </c>
      <c r="D6514" s="278" t="s">
        <v>277</v>
      </c>
      <c r="E6514" s="1" t="s">
        <v>84</v>
      </c>
      <c r="F6514" s="268" t="s">
        <v>278</v>
      </c>
      <c r="G6514" s="1" t="s">
        <v>201</v>
      </c>
      <c r="H6514" s="1" t="s">
        <v>267</v>
      </c>
      <c r="J6514" s="268" t="s">
        <v>279</v>
      </c>
      <c r="K6514" s="268" t="s">
        <v>280</v>
      </c>
    </row>
    <row r="6517" spans="1:11" x14ac:dyDescent="0.2">
      <c r="A6517" s="2" t="s">
        <v>35</v>
      </c>
      <c r="B6517" s="2" t="s">
        <v>36</v>
      </c>
      <c r="E6517" s="2" t="s">
        <v>310</v>
      </c>
      <c r="F6517" s="7">
        <v>1610778</v>
      </c>
      <c r="H6517" s="2" t="s">
        <v>2570</v>
      </c>
      <c r="J6517" s="8">
        <v>51290</v>
      </c>
    </row>
    <row r="6518" spans="1:11" x14ac:dyDescent="0.2">
      <c r="A6518" s="2" t="s">
        <v>281</v>
      </c>
      <c r="B6518" s="2" t="s">
        <v>137</v>
      </c>
      <c r="F6518" s="7">
        <v>2220</v>
      </c>
      <c r="H6518" s="2" t="s">
        <v>2570</v>
      </c>
      <c r="K6518" s="8">
        <v>51290</v>
      </c>
    </row>
    <row r="6519" spans="1:11" x14ac:dyDescent="0.2">
      <c r="A6519" s="5" t="s">
        <v>348</v>
      </c>
      <c r="J6519" s="8">
        <v>51290</v>
      </c>
      <c r="K6519" s="8">
        <v>51290</v>
      </c>
    </row>
    <row r="6522" spans="1:11" x14ac:dyDescent="0.2">
      <c r="A6522" s="5" t="s">
        <v>349</v>
      </c>
      <c r="D6522" s="4" t="s">
        <v>308</v>
      </c>
      <c r="E6522" s="5" t="s">
        <v>309</v>
      </c>
    </row>
    <row r="6523" spans="1:11" x14ac:dyDescent="0.2">
      <c r="A6523" s="1" t="s">
        <v>107</v>
      </c>
      <c r="B6523" s="1" t="s">
        <v>108</v>
      </c>
      <c r="D6523" s="278" t="s">
        <v>277</v>
      </c>
      <c r="E6523" s="1" t="s">
        <v>84</v>
      </c>
      <c r="F6523" s="268" t="s">
        <v>278</v>
      </c>
      <c r="G6523" s="1" t="s">
        <v>201</v>
      </c>
      <c r="H6523" s="1" t="s">
        <v>267</v>
      </c>
      <c r="J6523" s="268" t="s">
        <v>279</v>
      </c>
      <c r="K6523" s="268" t="s">
        <v>280</v>
      </c>
    </row>
    <row r="6526" spans="1:11" x14ac:dyDescent="0.2">
      <c r="A6526" s="2" t="s">
        <v>35</v>
      </c>
      <c r="B6526" s="2" t="s">
        <v>36</v>
      </c>
      <c r="E6526" s="2" t="s">
        <v>310</v>
      </c>
      <c r="F6526" s="7">
        <v>1606509</v>
      </c>
      <c r="H6526" s="2" t="s">
        <v>2571</v>
      </c>
      <c r="J6526" s="8">
        <v>47740</v>
      </c>
    </row>
    <row r="6527" spans="1:11" x14ac:dyDescent="0.2">
      <c r="A6527" s="2" t="s">
        <v>281</v>
      </c>
      <c r="B6527" s="2" t="s">
        <v>137</v>
      </c>
      <c r="F6527" s="7">
        <v>2221</v>
      </c>
      <c r="H6527" s="2" t="s">
        <v>2571</v>
      </c>
      <c r="K6527" s="8">
        <v>47740</v>
      </c>
    </row>
    <row r="6528" spans="1:11" x14ac:dyDescent="0.2">
      <c r="A6528" s="5" t="s">
        <v>350</v>
      </c>
      <c r="J6528" s="8">
        <v>47740</v>
      </c>
      <c r="K6528" s="8">
        <v>47740</v>
      </c>
    </row>
    <row r="6531" spans="1:11" x14ac:dyDescent="0.2">
      <c r="A6531" s="5" t="s">
        <v>351</v>
      </c>
      <c r="D6531" s="4" t="s">
        <v>308</v>
      </c>
      <c r="E6531" s="5" t="s">
        <v>309</v>
      </c>
    </row>
    <row r="6532" spans="1:11" x14ac:dyDescent="0.2">
      <c r="A6532" s="1" t="s">
        <v>107</v>
      </c>
      <c r="B6532" s="1" t="s">
        <v>108</v>
      </c>
      <c r="D6532" s="278" t="s">
        <v>277</v>
      </c>
      <c r="E6532" s="1" t="s">
        <v>84</v>
      </c>
      <c r="F6532" s="268" t="s">
        <v>278</v>
      </c>
      <c r="G6532" s="1" t="s">
        <v>201</v>
      </c>
      <c r="H6532" s="1" t="s">
        <v>267</v>
      </c>
      <c r="J6532" s="268" t="s">
        <v>279</v>
      </c>
      <c r="K6532" s="268" t="s">
        <v>280</v>
      </c>
    </row>
    <row r="6535" spans="1:11" x14ac:dyDescent="0.2">
      <c r="A6535" s="2" t="s">
        <v>402</v>
      </c>
      <c r="B6535" s="2" t="s">
        <v>69</v>
      </c>
      <c r="D6535" s="2" t="s">
        <v>203</v>
      </c>
      <c r="H6535" s="2" t="s">
        <v>998</v>
      </c>
      <c r="J6535" s="8">
        <v>20120</v>
      </c>
    </row>
    <row r="6536" spans="1:11" x14ac:dyDescent="0.2">
      <c r="A6536" s="2" t="s">
        <v>281</v>
      </c>
      <c r="B6536" s="2" t="s">
        <v>137</v>
      </c>
      <c r="F6536" s="7">
        <v>2222</v>
      </c>
      <c r="H6536" s="2" t="s">
        <v>998</v>
      </c>
      <c r="K6536" s="8">
        <v>20120</v>
      </c>
    </row>
    <row r="6537" spans="1:11" x14ac:dyDescent="0.2">
      <c r="A6537" s="5" t="s">
        <v>352</v>
      </c>
      <c r="J6537" s="8">
        <v>20120</v>
      </c>
      <c r="K6537" s="8">
        <v>20120</v>
      </c>
    </row>
    <row r="6540" spans="1:11" x14ac:dyDescent="0.2">
      <c r="A6540" s="5" t="s">
        <v>353</v>
      </c>
      <c r="D6540" s="4" t="s">
        <v>308</v>
      </c>
      <c r="E6540" s="5" t="s">
        <v>309</v>
      </c>
    </row>
    <row r="6541" spans="1:11" x14ac:dyDescent="0.2">
      <c r="A6541" s="1" t="s">
        <v>107</v>
      </c>
      <c r="B6541" s="1" t="s">
        <v>108</v>
      </c>
      <c r="D6541" s="278" t="s">
        <v>277</v>
      </c>
      <c r="E6541" s="1" t="s">
        <v>84</v>
      </c>
      <c r="F6541" s="268" t="s">
        <v>278</v>
      </c>
      <c r="G6541" s="1" t="s">
        <v>201</v>
      </c>
      <c r="H6541" s="1" t="s">
        <v>267</v>
      </c>
      <c r="J6541" s="268" t="s">
        <v>279</v>
      </c>
      <c r="K6541" s="268" t="s">
        <v>280</v>
      </c>
    </row>
    <row r="6544" spans="1:11" x14ac:dyDescent="0.2">
      <c r="A6544" s="2" t="s">
        <v>522</v>
      </c>
      <c r="B6544" s="2" t="s">
        <v>70</v>
      </c>
      <c r="D6544" s="2" t="s">
        <v>203</v>
      </c>
      <c r="H6544" s="2" t="s">
        <v>2651</v>
      </c>
      <c r="J6544" s="8">
        <v>15517</v>
      </c>
    </row>
    <row r="6545" spans="1:11" x14ac:dyDescent="0.2">
      <c r="A6545" s="2" t="s">
        <v>522</v>
      </c>
      <c r="B6545" s="2" t="s">
        <v>70</v>
      </c>
      <c r="D6545" s="2" t="s">
        <v>203</v>
      </c>
      <c r="H6545" s="2" t="s">
        <v>2572</v>
      </c>
      <c r="J6545" s="8">
        <v>17990</v>
      </c>
    </row>
    <row r="6546" spans="1:11" x14ac:dyDescent="0.2">
      <c r="A6546" s="2" t="s">
        <v>281</v>
      </c>
      <c r="B6546" s="2" t="s">
        <v>137</v>
      </c>
      <c r="F6546" s="7">
        <v>2223</v>
      </c>
      <c r="H6546" s="2" t="s">
        <v>2572</v>
      </c>
      <c r="K6546" s="8">
        <v>33507</v>
      </c>
    </row>
    <row r="6547" spans="1:11" x14ac:dyDescent="0.2">
      <c r="A6547" s="5" t="s">
        <v>354</v>
      </c>
      <c r="J6547" s="8">
        <v>33507</v>
      </c>
      <c r="K6547" s="8">
        <v>33507</v>
      </c>
    </row>
    <row r="6550" spans="1:11" x14ac:dyDescent="0.2">
      <c r="A6550" s="5" t="s">
        <v>355</v>
      </c>
      <c r="D6550" s="4" t="s">
        <v>308</v>
      </c>
      <c r="E6550" s="5" t="s">
        <v>309</v>
      </c>
    </row>
    <row r="6551" spans="1:11" x14ac:dyDescent="0.2">
      <c r="A6551" s="1" t="s">
        <v>107</v>
      </c>
      <c r="B6551" s="1" t="s">
        <v>108</v>
      </c>
      <c r="D6551" s="278" t="s">
        <v>277</v>
      </c>
      <c r="E6551" s="1" t="s">
        <v>84</v>
      </c>
      <c r="F6551" s="268" t="s">
        <v>278</v>
      </c>
      <c r="G6551" s="1" t="s">
        <v>201</v>
      </c>
      <c r="H6551" s="1" t="s">
        <v>267</v>
      </c>
      <c r="J6551" s="268" t="s">
        <v>279</v>
      </c>
      <c r="K6551" s="268" t="s">
        <v>280</v>
      </c>
    </row>
    <row r="6554" spans="1:11" x14ac:dyDescent="0.2">
      <c r="A6554" s="2" t="s">
        <v>527</v>
      </c>
      <c r="B6554" s="2" t="s">
        <v>72</v>
      </c>
      <c r="D6554" s="2" t="s">
        <v>203</v>
      </c>
      <c r="H6554" s="2" t="s">
        <v>2573</v>
      </c>
      <c r="J6554" s="8">
        <v>27003</v>
      </c>
    </row>
    <row r="6555" spans="1:11" x14ac:dyDescent="0.2">
      <c r="A6555" s="2" t="s">
        <v>281</v>
      </c>
      <c r="B6555" s="2" t="s">
        <v>137</v>
      </c>
      <c r="F6555" s="7">
        <v>2224</v>
      </c>
      <c r="H6555" s="2" t="s">
        <v>2573</v>
      </c>
      <c r="K6555" s="8">
        <v>27003</v>
      </c>
    </row>
    <row r="6556" spans="1:11" x14ac:dyDescent="0.2">
      <c r="A6556" s="5" t="s">
        <v>356</v>
      </c>
      <c r="J6556" s="8">
        <v>27003</v>
      </c>
      <c r="K6556" s="8">
        <v>27003</v>
      </c>
    </row>
    <row r="6559" spans="1:11" x14ac:dyDescent="0.2">
      <c r="A6559" s="5" t="s">
        <v>357</v>
      </c>
      <c r="D6559" s="4" t="s">
        <v>308</v>
      </c>
      <c r="E6559" s="5" t="s">
        <v>309</v>
      </c>
    </row>
    <row r="6560" spans="1:11" x14ac:dyDescent="0.2">
      <c r="A6560" s="1" t="s">
        <v>107</v>
      </c>
      <c r="B6560" s="1" t="s">
        <v>108</v>
      </c>
      <c r="D6560" s="278" t="s">
        <v>277</v>
      </c>
      <c r="E6560" s="1" t="s">
        <v>84</v>
      </c>
      <c r="F6560" s="268" t="s">
        <v>278</v>
      </c>
      <c r="G6560" s="1" t="s">
        <v>201</v>
      </c>
      <c r="H6560" s="1" t="s">
        <v>267</v>
      </c>
      <c r="J6560" s="268" t="s">
        <v>279</v>
      </c>
      <c r="K6560" s="268" t="s">
        <v>280</v>
      </c>
    </row>
    <row r="6563" spans="1:11" x14ac:dyDescent="0.2">
      <c r="A6563" s="2" t="s">
        <v>35</v>
      </c>
      <c r="B6563" s="2" t="s">
        <v>36</v>
      </c>
      <c r="E6563" s="2" t="s">
        <v>310</v>
      </c>
      <c r="F6563" s="7">
        <v>41795588</v>
      </c>
      <c r="H6563" s="2" t="s">
        <v>2626</v>
      </c>
      <c r="J6563" s="8">
        <v>14057</v>
      </c>
    </row>
    <row r="6564" spans="1:11" x14ac:dyDescent="0.2">
      <c r="A6564" s="2" t="s">
        <v>35</v>
      </c>
      <c r="B6564" s="2" t="s">
        <v>36</v>
      </c>
      <c r="E6564" s="2" t="s">
        <v>310</v>
      </c>
      <c r="F6564" s="7">
        <v>41795586</v>
      </c>
      <c r="H6564" s="2" t="s">
        <v>2627</v>
      </c>
      <c r="J6564" s="8">
        <v>14057</v>
      </c>
    </row>
    <row r="6565" spans="1:11" x14ac:dyDescent="0.2">
      <c r="A6565" s="2" t="s">
        <v>35</v>
      </c>
      <c r="B6565" s="2" t="s">
        <v>36</v>
      </c>
      <c r="E6565" s="2" t="s">
        <v>310</v>
      </c>
      <c r="F6565" s="7">
        <v>41795585</v>
      </c>
      <c r="H6565" s="2" t="s">
        <v>2628</v>
      </c>
      <c r="J6565" s="8">
        <v>14057</v>
      </c>
    </row>
    <row r="6566" spans="1:11" x14ac:dyDescent="0.2">
      <c r="A6566" s="2" t="s">
        <v>35</v>
      </c>
      <c r="B6566" s="2" t="s">
        <v>36</v>
      </c>
      <c r="E6566" s="2" t="s">
        <v>310</v>
      </c>
      <c r="F6566" s="7">
        <v>41795587</v>
      </c>
      <c r="H6566" s="2" t="s">
        <v>2629</v>
      </c>
      <c r="J6566" s="8">
        <v>15933</v>
      </c>
    </row>
    <row r="6567" spans="1:11" x14ac:dyDescent="0.2">
      <c r="A6567" s="2" t="s">
        <v>35</v>
      </c>
      <c r="B6567" s="2" t="s">
        <v>36</v>
      </c>
      <c r="E6567" s="2" t="s">
        <v>310</v>
      </c>
      <c r="F6567" s="7">
        <v>41756691</v>
      </c>
      <c r="H6567" s="2" t="s">
        <v>2630</v>
      </c>
      <c r="J6567" s="8">
        <v>324104</v>
      </c>
    </row>
    <row r="6568" spans="1:11" x14ac:dyDescent="0.2">
      <c r="A6568" s="2" t="s">
        <v>35</v>
      </c>
      <c r="B6568" s="2" t="s">
        <v>36</v>
      </c>
      <c r="E6568" s="2" t="s">
        <v>310</v>
      </c>
      <c r="F6568" s="7">
        <v>41756692</v>
      </c>
      <c r="H6568" s="2" t="s">
        <v>2574</v>
      </c>
      <c r="J6568" s="8">
        <v>274455</v>
      </c>
    </row>
    <row r="6569" spans="1:11" x14ac:dyDescent="0.2">
      <c r="A6569" s="2" t="s">
        <v>281</v>
      </c>
      <c r="B6569" s="2" t="s">
        <v>137</v>
      </c>
      <c r="F6569" s="7">
        <v>2225</v>
      </c>
      <c r="H6569" s="2" t="s">
        <v>2574</v>
      </c>
      <c r="K6569" s="8">
        <v>656663</v>
      </c>
    </row>
    <row r="6570" spans="1:11" x14ac:dyDescent="0.2">
      <c r="A6570" s="5" t="s">
        <v>358</v>
      </c>
      <c r="J6570" s="8">
        <v>656663</v>
      </c>
      <c r="K6570" s="8">
        <v>656663</v>
      </c>
    </row>
    <row r="6573" spans="1:11" x14ac:dyDescent="0.2">
      <c r="A6573" s="5" t="s">
        <v>359</v>
      </c>
      <c r="D6573" s="4" t="s">
        <v>308</v>
      </c>
      <c r="E6573" s="5" t="s">
        <v>309</v>
      </c>
    </row>
    <row r="6574" spans="1:11" x14ac:dyDescent="0.2">
      <c r="A6574" s="1" t="s">
        <v>107</v>
      </c>
      <c r="B6574" s="1" t="s">
        <v>108</v>
      </c>
      <c r="D6574" s="278" t="s">
        <v>277</v>
      </c>
      <c r="E6574" s="1" t="s">
        <v>84</v>
      </c>
      <c r="F6574" s="268" t="s">
        <v>278</v>
      </c>
      <c r="G6574" s="1" t="s">
        <v>201</v>
      </c>
      <c r="H6574" s="1" t="s">
        <v>267</v>
      </c>
      <c r="J6574" s="268" t="s">
        <v>279</v>
      </c>
      <c r="K6574" s="268" t="s">
        <v>280</v>
      </c>
    </row>
    <row r="6577" spans="1:11" x14ac:dyDescent="0.2">
      <c r="A6577" s="2" t="s">
        <v>519</v>
      </c>
      <c r="B6577" s="2" t="s">
        <v>68</v>
      </c>
      <c r="D6577" s="2" t="s">
        <v>203</v>
      </c>
      <c r="H6577" s="2" t="s">
        <v>2575</v>
      </c>
      <c r="J6577" s="8">
        <v>1150811</v>
      </c>
    </row>
    <row r="6578" spans="1:11" x14ac:dyDescent="0.2">
      <c r="A6578" s="2" t="s">
        <v>281</v>
      </c>
      <c r="B6578" s="2" t="s">
        <v>137</v>
      </c>
      <c r="F6578" s="7">
        <v>2226</v>
      </c>
      <c r="H6578" s="2" t="s">
        <v>2575</v>
      </c>
      <c r="K6578" s="8">
        <v>1150811</v>
      </c>
    </row>
    <row r="6579" spans="1:11" x14ac:dyDescent="0.2">
      <c r="A6579" s="5" t="s">
        <v>360</v>
      </c>
      <c r="J6579" s="8">
        <v>1150811</v>
      </c>
      <c r="K6579" s="8">
        <v>1150811</v>
      </c>
    </row>
    <row r="6582" spans="1:11" x14ac:dyDescent="0.2">
      <c r="A6582" s="5" t="s">
        <v>361</v>
      </c>
      <c r="D6582" s="4" t="s">
        <v>308</v>
      </c>
      <c r="E6582" s="5" t="s">
        <v>309</v>
      </c>
    </row>
    <row r="6583" spans="1:11" x14ac:dyDescent="0.2">
      <c r="A6583" s="1" t="s">
        <v>107</v>
      </c>
      <c r="B6583" s="1" t="s">
        <v>108</v>
      </c>
      <c r="D6583" s="278" t="s">
        <v>277</v>
      </c>
      <c r="E6583" s="1" t="s">
        <v>84</v>
      </c>
      <c r="F6583" s="268" t="s">
        <v>278</v>
      </c>
      <c r="G6583" s="1" t="s">
        <v>201</v>
      </c>
      <c r="H6583" s="1" t="s">
        <v>267</v>
      </c>
      <c r="J6583" s="268" t="s">
        <v>279</v>
      </c>
      <c r="K6583" s="268" t="s">
        <v>280</v>
      </c>
    </row>
    <row r="6586" spans="1:11" x14ac:dyDescent="0.2">
      <c r="A6586" s="2" t="s">
        <v>53</v>
      </c>
      <c r="B6586" s="2" t="s">
        <v>54</v>
      </c>
      <c r="H6586" s="2" t="s">
        <v>2576</v>
      </c>
      <c r="J6586" s="8">
        <v>1526572</v>
      </c>
    </row>
    <row r="6587" spans="1:11" x14ac:dyDescent="0.2">
      <c r="A6587" s="2" t="s">
        <v>55</v>
      </c>
      <c r="B6587" s="2" t="s">
        <v>56</v>
      </c>
      <c r="H6587" s="2" t="s">
        <v>2576</v>
      </c>
      <c r="J6587" s="8">
        <v>231101</v>
      </c>
    </row>
    <row r="6588" spans="1:11" x14ac:dyDescent="0.2">
      <c r="A6588" s="2" t="s">
        <v>281</v>
      </c>
      <c r="B6588" s="2" t="s">
        <v>137</v>
      </c>
      <c r="F6588" s="7">
        <v>2227</v>
      </c>
      <c r="H6588" s="2" t="s">
        <v>2576</v>
      </c>
      <c r="K6588" s="8">
        <v>1757673</v>
      </c>
    </row>
    <row r="6589" spans="1:11" x14ac:dyDescent="0.2">
      <c r="A6589" s="5" t="s">
        <v>362</v>
      </c>
      <c r="J6589" s="8">
        <v>1757673</v>
      </c>
      <c r="K6589" s="8">
        <v>1757673</v>
      </c>
    </row>
    <row r="6592" spans="1:11" x14ac:dyDescent="0.2">
      <c r="A6592" s="5" t="s">
        <v>363</v>
      </c>
      <c r="D6592" s="4" t="s">
        <v>308</v>
      </c>
      <c r="E6592" s="5" t="s">
        <v>309</v>
      </c>
    </row>
    <row r="6593" spans="1:11" x14ac:dyDescent="0.2">
      <c r="A6593" s="1" t="s">
        <v>107</v>
      </c>
      <c r="B6593" s="1" t="s">
        <v>108</v>
      </c>
      <c r="D6593" s="278" t="s">
        <v>277</v>
      </c>
      <c r="E6593" s="1" t="s">
        <v>84</v>
      </c>
      <c r="F6593" s="268" t="s">
        <v>278</v>
      </c>
      <c r="G6593" s="1" t="s">
        <v>201</v>
      </c>
      <c r="H6593" s="1" t="s">
        <v>267</v>
      </c>
      <c r="J6593" s="268" t="s">
        <v>279</v>
      </c>
      <c r="K6593" s="268" t="s">
        <v>280</v>
      </c>
    </row>
    <row r="6596" spans="1:11" x14ac:dyDescent="0.2">
      <c r="A6596" s="2" t="s">
        <v>288</v>
      </c>
      <c r="B6596" s="2" t="s">
        <v>139</v>
      </c>
      <c r="E6596" s="2" t="s">
        <v>320</v>
      </c>
      <c r="F6596" s="7">
        <v>31072018</v>
      </c>
      <c r="H6596" s="2" t="s">
        <v>2577</v>
      </c>
      <c r="J6596" s="8">
        <v>55000</v>
      </c>
    </row>
    <row r="6597" spans="1:11" x14ac:dyDescent="0.2">
      <c r="A6597" s="2" t="s">
        <v>281</v>
      </c>
      <c r="B6597" s="2" t="s">
        <v>137</v>
      </c>
      <c r="F6597" s="7">
        <v>2228</v>
      </c>
      <c r="H6597" s="2" t="s">
        <v>2577</v>
      </c>
      <c r="K6597" s="8">
        <v>55000</v>
      </c>
    </row>
    <row r="6598" spans="1:11" x14ac:dyDescent="0.2">
      <c r="A6598" s="5" t="s">
        <v>364</v>
      </c>
      <c r="J6598" s="8">
        <v>55000</v>
      </c>
      <c r="K6598" s="8">
        <v>55000</v>
      </c>
    </row>
    <row r="6601" spans="1:11" x14ac:dyDescent="0.2">
      <c r="A6601" s="5" t="s">
        <v>365</v>
      </c>
      <c r="D6601" s="4" t="s">
        <v>308</v>
      </c>
      <c r="E6601" s="5" t="s">
        <v>309</v>
      </c>
    </row>
    <row r="6602" spans="1:11" x14ac:dyDescent="0.2">
      <c r="A6602" s="1" t="s">
        <v>107</v>
      </c>
      <c r="B6602" s="1" t="s">
        <v>108</v>
      </c>
      <c r="D6602" s="278" t="s">
        <v>277</v>
      </c>
      <c r="E6602" s="1" t="s">
        <v>84</v>
      </c>
      <c r="F6602" s="268" t="s">
        <v>278</v>
      </c>
      <c r="G6602" s="1" t="s">
        <v>201</v>
      </c>
      <c r="H6602" s="1" t="s">
        <v>267</v>
      </c>
      <c r="J6602" s="268" t="s">
        <v>279</v>
      </c>
      <c r="K6602" s="268" t="s">
        <v>280</v>
      </c>
    </row>
    <row r="6605" spans="1:11" x14ac:dyDescent="0.2">
      <c r="A6605" s="2" t="s">
        <v>41</v>
      </c>
      <c r="B6605" s="2" t="s">
        <v>42</v>
      </c>
      <c r="H6605" s="2" t="s">
        <v>2578</v>
      </c>
      <c r="J6605" s="8">
        <v>2481287</v>
      </c>
    </row>
    <row r="6606" spans="1:11" x14ac:dyDescent="0.2">
      <c r="A6606" s="2" t="s">
        <v>45</v>
      </c>
      <c r="B6606" s="2" t="s">
        <v>46</v>
      </c>
      <c r="H6606" s="2" t="s">
        <v>2578</v>
      </c>
      <c r="J6606" s="8">
        <v>212135</v>
      </c>
    </row>
    <row r="6607" spans="1:11" x14ac:dyDescent="0.2">
      <c r="A6607" s="2" t="s">
        <v>47</v>
      </c>
      <c r="B6607" s="2" t="s">
        <v>48</v>
      </c>
      <c r="H6607" s="2" t="s">
        <v>2578</v>
      </c>
      <c r="J6607" s="8">
        <v>62745</v>
      </c>
    </row>
    <row r="6608" spans="1:11" x14ac:dyDescent="0.2">
      <c r="A6608" s="2" t="s">
        <v>49</v>
      </c>
      <c r="B6608" s="2" t="s">
        <v>50</v>
      </c>
      <c r="H6608" s="2" t="s">
        <v>2578</v>
      </c>
      <c r="J6608" s="8">
        <v>669283</v>
      </c>
    </row>
    <row r="6609" spans="1:11" x14ac:dyDescent="0.2">
      <c r="A6609" s="2" t="s">
        <v>43</v>
      </c>
      <c r="B6609" s="2" t="s">
        <v>44</v>
      </c>
      <c r="H6609" s="2" t="s">
        <v>2578</v>
      </c>
      <c r="J6609" s="8">
        <v>437198</v>
      </c>
    </row>
    <row r="6610" spans="1:11" x14ac:dyDescent="0.2">
      <c r="A6610" s="2" t="s">
        <v>281</v>
      </c>
      <c r="B6610" s="2" t="s">
        <v>137</v>
      </c>
      <c r="F6610" s="7">
        <v>2229</v>
      </c>
      <c r="H6610" s="2" t="s">
        <v>2578</v>
      </c>
      <c r="K6610" s="8">
        <v>3862648</v>
      </c>
    </row>
    <row r="6611" spans="1:11" x14ac:dyDescent="0.2">
      <c r="A6611" s="5" t="s">
        <v>366</v>
      </c>
      <c r="J6611" s="8">
        <v>3862648</v>
      </c>
      <c r="K6611" s="8">
        <v>3862648</v>
      </c>
    </row>
    <row r="6614" spans="1:11" x14ac:dyDescent="0.2">
      <c r="A6614" s="5" t="s">
        <v>384</v>
      </c>
      <c r="D6614" s="4" t="s">
        <v>308</v>
      </c>
      <c r="E6614" s="5" t="s">
        <v>309</v>
      </c>
    </row>
    <row r="6615" spans="1:11" x14ac:dyDescent="0.2">
      <c r="A6615" s="1" t="s">
        <v>107</v>
      </c>
      <c r="B6615" s="1" t="s">
        <v>108</v>
      </c>
      <c r="D6615" s="278" t="s">
        <v>277</v>
      </c>
      <c r="E6615" s="1" t="s">
        <v>84</v>
      </c>
      <c r="F6615" s="268" t="s">
        <v>278</v>
      </c>
      <c r="G6615" s="1" t="s">
        <v>201</v>
      </c>
      <c r="H6615" s="1" t="s">
        <v>267</v>
      </c>
      <c r="J6615" s="268" t="s">
        <v>279</v>
      </c>
      <c r="K6615" s="268" t="s">
        <v>280</v>
      </c>
    </row>
    <row r="6618" spans="1:11" x14ac:dyDescent="0.2">
      <c r="A6618" s="2" t="s">
        <v>35</v>
      </c>
      <c r="B6618" s="2" t="s">
        <v>36</v>
      </c>
      <c r="E6618" s="2" t="s">
        <v>310</v>
      </c>
      <c r="F6618" s="7">
        <v>1888</v>
      </c>
      <c r="H6618" s="2" t="s">
        <v>2631</v>
      </c>
      <c r="J6618" s="8">
        <v>205335</v>
      </c>
    </row>
    <row r="6619" spans="1:11" x14ac:dyDescent="0.2">
      <c r="A6619" s="2" t="s">
        <v>35</v>
      </c>
      <c r="B6619" s="2" t="s">
        <v>36</v>
      </c>
      <c r="E6619" s="2" t="s">
        <v>310</v>
      </c>
      <c r="F6619" s="7">
        <v>1937</v>
      </c>
      <c r="H6619" s="2" t="s">
        <v>2579</v>
      </c>
      <c r="J6619" s="8">
        <v>818650</v>
      </c>
    </row>
    <row r="6620" spans="1:11" x14ac:dyDescent="0.2">
      <c r="A6620" s="2" t="s">
        <v>281</v>
      </c>
      <c r="B6620" s="2" t="s">
        <v>137</v>
      </c>
      <c r="F6620" s="7">
        <v>2230</v>
      </c>
      <c r="H6620" s="2" t="s">
        <v>2579</v>
      </c>
      <c r="K6620" s="8">
        <v>1023985</v>
      </c>
    </row>
    <row r="6621" spans="1:11" x14ac:dyDescent="0.2">
      <c r="A6621" s="5" t="s">
        <v>386</v>
      </c>
      <c r="J6621" s="8">
        <v>1023985</v>
      </c>
      <c r="K6621" s="8">
        <v>1023985</v>
      </c>
    </row>
    <row r="6624" spans="1:11" x14ac:dyDescent="0.2">
      <c r="A6624" s="5" t="s">
        <v>387</v>
      </c>
      <c r="D6624" s="4" t="s">
        <v>308</v>
      </c>
      <c r="E6624" s="5" t="s">
        <v>309</v>
      </c>
    </row>
    <row r="6625" spans="1:11" x14ac:dyDescent="0.2">
      <c r="A6625" s="1" t="s">
        <v>107</v>
      </c>
      <c r="B6625" s="1" t="s">
        <v>108</v>
      </c>
      <c r="D6625" s="278" t="s">
        <v>277</v>
      </c>
      <c r="E6625" s="1" t="s">
        <v>84</v>
      </c>
      <c r="F6625" s="268" t="s">
        <v>278</v>
      </c>
      <c r="G6625" s="1" t="s">
        <v>201</v>
      </c>
      <c r="H6625" s="1" t="s">
        <v>267</v>
      </c>
      <c r="J6625" s="268" t="s">
        <v>279</v>
      </c>
      <c r="K6625" s="268" t="s">
        <v>280</v>
      </c>
    </row>
    <row r="6628" spans="1:11" x14ac:dyDescent="0.2">
      <c r="A6628" s="2" t="s">
        <v>39</v>
      </c>
      <c r="B6628" s="2" t="s">
        <v>40</v>
      </c>
      <c r="E6628" s="2" t="s">
        <v>320</v>
      </c>
      <c r="F6628" s="7">
        <v>31072018</v>
      </c>
      <c r="H6628" s="2" t="s">
        <v>2580</v>
      </c>
      <c r="J6628" s="8">
        <v>1444791</v>
      </c>
    </row>
    <row r="6629" spans="1:11" x14ac:dyDescent="0.2">
      <c r="A6629" s="2" t="s">
        <v>281</v>
      </c>
      <c r="B6629" s="2" t="s">
        <v>137</v>
      </c>
      <c r="F6629" s="7">
        <v>2231</v>
      </c>
      <c r="H6629" s="2" t="s">
        <v>2580</v>
      </c>
      <c r="K6629" s="8">
        <v>1444791</v>
      </c>
    </row>
    <row r="6630" spans="1:11" x14ac:dyDescent="0.2">
      <c r="A6630" s="5" t="s">
        <v>388</v>
      </c>
      <c r="J6630" s="8">
        <v>1444791</v>
      </c>
      <c r="K6630" s="8">
        <v>1444791</v>
      </c>
    </row>
    <row r="6633" spans="1:11" x14ac:dyDescent="0.2">
      <c r="A6633" s="5" t="s">
        <v>389</v>
      </c>
      <c r="D6633" s="4" t="s">
        <v>308</v>
      </c>
      <c r="E6633" s="5" t="s">
        <v>309</v>
      </c>
    </row>
    <row r="6634" spans="1:11" x14ac:dyDescent="0.2">
      <c r="A6634" s="1" t="s">
        <v>107</v>
      </c>
      <c r="B6634" s="1" t="s">
        <v>108</v>
      </c>
      <c r="D6634" s="278" t="s">
        <v>277</v>
      </c>
      <c r="E6634" s="1" t="s">
        <v>84</v>
      </c>
      <c r="F6634" s="268" t="s">
        <v>278</v>
      </c>
      <c r="G6634" s="1" t="s">
        <v>201</v>
      </c>
      <c r="H6634" s="1" t="s">
        <v>267</v>
      </c>
      <c r="J6634" s="268" t="s">
        <v>279</v>
      </c>
      <c r="K6634" s="268" t="s">
        <v>280</v>
      </c>
    </row>
    <row r="6637" spans="1:11" x14ac:dyDescent="0.2">
      <c r="A6637" s="2" t="s">
        <v>39</v>
      </c>
      <c r="B6637" s="2" t="s">
        <v>40</v>
      </c>
      <c r="E6637" s="2" t="s">
        <v>320</v>
      </c>
      <c r="F6637" s="7">
        <v>31072018</v>
      </c>
      <c r="H6637" s="2" t="s">
        <v>2581</v>
      </c>
      <c r="J6637" s="8">
        <v>1195488</v>
      </c>
    </row>
    <row r="6638" spans="1:11" x14ac:dyDescent="0.2">
      <c r="A6638" s="2" t="s">
        <v>281</v>
      </c>
      <c r="B6638" s="2" t="s">
        <v>137</v>
      </c>
      <c r="F6638" s="7">
        <v>2232</v>
      </c>
      <c r="H6638" s="2" t="s">
        <v>2581</v>
      </c>
      <c r="K6638" s="8">
        <v>1195488</v>
      </c>
    </row>
    <row r="6639" spans="1:11" x14ac:dyDescent="0.2">
      <c r="A6639" s="5" t="s">
        <v>390</v>
      </c>
      <c r="J6639" s="8">
        <v>1195488</v>
      </c>
      <c r="K6639" s="8">
        <v>1195488</v>
      </c>
    </row>
    <row r="6642" spans="1:11" x14ac:dyDescent="0.2">
      <c r="A6642" s="5" t="s">
        <v>391</v>
      </c>
      <c r="D6642" s="4" t="s">
        <v>308</v>
      </c>
      <c r="E6642" s="5" t="s">
        <v>309</v>
      </c>
    </row>
    <row r="6643" spans="1:11" x14ac:dyDescent="0.2">
      <c r="A6643" s="1" t="s">
        <v>107</v>
      </c>
      <c r="B6643" s="1" t="s">
        <v>108</v>
      </c>
      <c r="D6643" s="278" t="s">
        <v>277</v>
      </c>
      <c r="E6643" s="1" t="s">
        <v>84</v>
      </c>
      <c r="F6643" s="268" t="s">
        <v>278</v>
      </c>
      <c r="G6643" s="1" t="s">
        <v>201</v>
      </c>
      <c r="H6643" s="1" t="s">
        <v>267</v>
      </c>
      <c r="J6643" s="268" t="s">
        <v>279</v>
      </c>
      <c r="K6643" s="268" t="s">
        <v>280</v>
      </c>
    </row>
    <row r="6646" spans="1:11" x14ac:dyDescent="0.2">
      <c r="A6646" s="2" t="s">
        <v>39</v>
      </c>
      <c r="B6646" s="2" t="s">
        <v>40</v>
      </c>
      <c r="E6646" s="2" t="s">
        <v>320</v>
      </c>
      <c r="F6646" s="7">
        <v>31072018</v>
      </c>
      <c r="H6646" s="2" t="s">
        <v>2582</v>
      </c>
      <c r="J6646" s="8">
        <v>1202255</v>
      </c>
    </row>
    <row r="6647" spans="1:11" x14ac:dyDescent="0.2">
      <c r="A6647" s="2" t="s">
        <v>281</v>
      </c>
      <c r="B6647" s="2" t="s">
        <v>137</v>
      </c>
      <c r="F6647" s="7">
        <v>2234</v>
      </c>
      <c r="H6647" s="2" t="s">
        <v>2582</v>
      </c>
      <c r="K6647" s="8">
        <v>1202255</v>
      </c>
    </row>
    <row r="6648" spans="1:11" x14ac:dyDescent="0.2">
      <c r="A6648" s="5" t="s">
        <v>392</v>
      </c>
      <c r="J6648" s="8">
        <v>1202255</v>
      </c>
      <c r="K6648" s="8">
        <v>1202255</v>
      </c>
    </row>
    <row r="6651" spans="1:11" x14ac:dyDescent="0.2">
      <c r="A6651" s="5" t="s">
        <v>393</v>
      </c>
      <c r="D6651" s="4" t="s">
        <v>308</v>
      </c>
      <c r="E6651" s="5" t="s">
        <v>309</v>
      </c>
    </row>
    <row r="6652" spans="1:11" x14ac:dyDescent="0.2">
      <c r="A6652" s="1" t="s">
        <v>107</v>
      </c>
      <c r="B6652" s="1" t="s">
        <v>108</v>
      </c>
      <c r="D6652" s="278" t="s">
        <v>277</v>
      </c>
      <c r="E6652" s="1" t="s">
        <v>84</v>
      </c>
      <c r="F6652" s="268" t="s">
        <v>278</v>
      </c>
      <c r="G6652" s="1" t="s">
        <v>201</v>
      </c>
      <c r="H6652" s="1" t="s">
        <v>267</v>
      </c>
      <c r="J6652" s="268" t="s">
        <v>279</v>
      </c>
      <c r="K6652" s="268" t="s">
        <v>280</v>
      </c>
    </row>
    <row r="6655" spans="1:11" x14ac:dyDescent="0.2">
      <c r="A6655" s="2" t="s">
        <v>39</v>
      </c>
      <c r="B6655" s="2" t="s">
        <v>40</v>
      </c>
      <c r="E6655" s="2" t="s">
        <v>320</v>
      </c>
      <c r="F6655" s="7">
        <v>31072018</v>
      </c>
      <c r="H6655" s="2" t="s">
        <v>2583</v>
      </c>
      <c r="J6655" s="8">
        <v>1576143</v>
      </c>
    </row>
    <row r="6656" spans="1:11" x14ac:dyDescent="0.2">
      <c r="A6656" s="2" t="s">
        <v>281</v>
      </c>
      <c r="B6656" s="2" t="s">
        <v>137</v>
      </c>
      <c r="F6656" s="7">
        <v>2235</v>
      </c>
      <c r="H6656" s="2" t="s">
        <v>2583</v>
      </c>
      <c r="K6656" s="8">
        <v>1576143</v>
      </c>
    </row>
    <row r="6657" spans="1:11" x14ac:dyDescent="0.2">
      <c r="A6657" s="5" t="s">
        <v>395</v>
      </c>
      <c r="J6657" s="8">
        <v>1576143</v>
      </c>
      <c r="K6657" s="8">
        <v>1576143</v>
      </c>
    </row>
    <row r="6660" spans="1:11" x14ac:dyDescent="0.2">
      <c r="A6660" s="5" t="s">
        <v>396</v>
      </c>
      <c r="D6660" s="4" t="s">
        <v>308</v>
      </c>
      <c r="E6660" s="5" t="s">
        <v>309</v>
      </c>
    </row>
    <row r="6661" spans="1:11" x14ac:dyDescent="0.2">
      <c r="A6661" s="1" t="s">
        <v>107</v>
      </c>
      <c r="B6661" s="1" t="s">
        <v>108</v>
      </c>
      <c r="D6661" s="278" t="s">
        <v>277</v>
      </c>
      <c r="E6661" s="1" t="s">
        <v>84</v>
      </c>
      <c r="F6661" s="268" t="s">
        <v>278</v>
      </c>
      <c r="G6661" s="1" t="s">
        <v>201</v>
      </c>
      <c r="H6661" s="1" t="s">
        <v>267</v>
      </c>
      <c r="J6661" s="268" t="s">
        <v>279</v>
      </c>
      <c r="K6661" s="268" t="s">
        <v>280</v>
      </c>
    </row>
    <row r="6664" spans="1:11" x14ac:dyDescent="0.2">
      <c r="A6664" s="2" t="s">
        <v>39</v>
      </c>
      <c r="B6664" s="2" t="s">
        <v>40</v>
      </c>
      <c r="E6664" s="2" t="s">
        <v>320</v>
      </c>
      <c r="F6664" s="7">
        <v>31072018</v>
      </c>
      <c r="H6664" s="2" t="s">
        <v>2584</v>
      </c>
      <c r="J6664" s="8">
        <v>1129171</v>
      </c>
    </row>
    <row r="6665" spans="1:11" x14ac:dyDescent="0.2">
      <c r="A6665" s="2" t="s">
        <v>281</v>
      </c>
      <c r="B6665" s="2" t="s">
        <v>137</v>
      </c>
      <c r="F6665" s="7">
        <v>2236</v>
      </c>
      <c r="H6665" s="2" t="s">
        <v>2584</v>
      </c>
      <c r="K6665" s="8">
        <v>1129171</v>
      </c>
    </row>
    <row r="6666" spans="1:11" x14ac:dyDescent="0.2">
      <c r="A6666" s="5" t="s">
        <v>398</v>
      </c>
      <c r="J6666" s="8">
        <v>1129171</v>
      </c>
      <c r="K6666" s="8">
        <v>1129171</v>
      </c>
    </row>
    <row r="6669" spans="1:11" x14ac:dyDescent="0.2">
      <c r="A6669" s="5" t="s">
        <v>399</v>
      </c>
      <c r="D6669" s="4" t="s">
        <v>308</v>
      </c>
      <c r="E6669" s="5" t="s">
        <v>309</v>
      </c>
    </row>
    <row r="6670" spans="1:11" x14ac:dyDescent="0.2">
      <c r="A6670" s="1" t="s">
        <v>107</v>
      </c>
      <c r="B6670" s="1" t="s">
        <v>108</v>
      </c>
      <c r="D6670" s="278" t="s">
        <v>277</v>
      </c>
      <c r="E6670" s="1" t="s">
        <v>84</v>
      </c>
      <c r="F6670" s="268" t="s">
        <v>278</v>
      </c>
      <c r="G6670" s="1" t="s">
        <v>201</v>
      </c>
      <c r="H6670" s="1" t="s">
        <v>267</v>
      </c>
      <c r="J6670" s="268" t="s">
        <v>279</v>
      </c>
      <c r="K6670" s="268" t="s">
        <v>280</v>
      </c>
    </row>
    <row r="6673" spans="1:11" x14ac:dyDescent="0.2">
      <c r="A6673" s="2" t="s">
        <v>39</v>
      </c>
      <c r="B6673" s="2" t="s">
        <v>40</v>
      </c>
      <c r="E6673" s="2" t="s">
        <v>320</v>
      </c>
      <c r="F6673" s="7">
        <v>31072018</v>
      </c>
      <c r="H6673" s="2" t="s">
        <v>2585</v>
      </c>
      <c r="J6673" s="8">
        <v>1326221</v>
      </c>
    </row>
    <row r="6674" spans="1:11" x14ac:dyDescent="0.2">
      <c r="A6674" s="2" t="s">
        <v>281</v>
      </c>
      <c r="B6674" s="2" t="s">
        <v>137</v>
      </c>
      <c r="F6674" s="7">
        <v>2237</v>
      </c>
      <c r="H6674" s="2" t="s">
        <v>2585</v>
      </c>
      <c r="K6674" s="8">
        <v>1326221</v>
      </c>
    </row>
    <row r="6675" spans="1:11" x14ac:dyDescent="0.2">
      <c r="A6675" s="5" t="s">
        <v>400</v>
      </c>
      <c r="J6675" s="8">
        <v>1326221</v>
      </c>
      <c r="K6675" s="8">
        <v>1326221</v>
      </c>
    </row>
    <row r="6678" spans="1:11" x14ac:dyDescent="0.2">
      <c r="A6678" s="5" t="s">
        <v>401</v>
      </c>
      <c r="D6678" s="4" t="s">
        <v>308</v>
      </c>
      <c r="E6678" s="5" t="s">
        <v>309</v>
      </c>
    </row>
    <row r="6679" spans="1:11" x14ac:dyDescent="0.2">
      <c r="A6679" s="1" t="s">
        <v>107</v>
      </c>
      <c r="B6679" s="1" t="s">
        <v>108</v>
      </c>
      <c r="D6679" s="278" t="s">
        <v>277</v>
      </c>
      <c r="E6679" s="1" t="s">
        <v>84</v>
      </c>
      <c r="F6679" s="268" t="s">
        <v>278</v>
      </c>
      <c r="G6679" s="1" t="s">
        <v>201</v>
      </c>
      <c r="H6679" s="1" t="s">
        <v>267</v>
      </c>
      <c r="J6679" s="268" t="s">
        <v>279</v>
      </c>
      <c r="K6679" s="268" t="s">
        <v>280</v>
      </c>
    </row>
    <row r="6682" spans="1:11" x14ac:dyDescent="0.2">
      <c r="A6682" s="2" t="s">
        <v>39</v>
      </c>
      <c r="B6682" s="2" t="s">
        <v>40</v>
      </c>
      <c r="E6682" s="2" t="s">
        <v>320</v>
      </c>
      <c r="F6682" s="7">
        <v>31072018</v>
      </c>
      <c r="H6682" s="2" t="s">
        <v>2586</v>
      </c>
      <c r="J6682" s="8">
        <v>503120</v>
      </c>
    </row>
    <row r="6683" spans="1:11" x14ac:dyDescent="0.2">
      <c r="A6683" s="2" t="s">
        <v>281</v>
      </c>
      <c r="B6683" s="2" t="s">
        <v>137</v>
      </c>
      <c r="F6683" s="7">
        <v>2238</v>
      </c>
      <c r="H6683" s="2" t="s">
        <v>2586</v>
      </c>
      <c r="K6683" s="8">
        <v>503120</v>
      </c>
    </row>
    <row r="6684" spans="1:11" x14ac:dyDescent="0.2">
      <c r="A6684" s="5" t="s">
        <v>405</v>
      </c>
      <c r="J6684" s="8">
        <v>503120</v>
      </c>
      <c r="K6684" s="8">
        <v>503120</v>
      </c>
    </row>
    <row r="6687" spans="1:11" x14ac:dyDescent="0.2">
      <c r="A6687" s="5" t="s">
        <v>367</v>
      </c>
      <c r="D6687" s="4" t="s">
        <v>308</v>
      </c>
      <c r="E6687" s="5" t="s">
        <v>309</v>
      </c>
    </row>
    <row r="6688" spans="1:11" x14ac:dyDescent="0.2">
      <c r="A6688" s="1" t="s">
        <v>107</v>
      </c>
      <c r="B6688" s="1" t="s">
        <v>108</v>
      </c>
      <c r="D6688" s="278" t="s">
        <v>277</v>
      </c>
      <c r="E6688" s="1" t="s">
        <v>84</v>
      </c>
      <c r="F6688" s="268" t="s">
        <v>278</v>
      </c>
      <c r="G6688" s="1" t="s">
        <v>201</v>
      </c>
      <c r="H6688" s="1" t="s">
        <v>267</v>
      </c>
      <c r="J6688" s="268" t="s">
        <v>279</v>
      </c>
      <c r="K6688" s="268" t="s">
        <v>280</v>
      </c>
    </row>
    <row r="6691" spans="1:11" x14ac:dyDescent="0.2">
      <c r="A6691" s="2" t="s">
        <v>39</v>
      </c>
      <c r="B6691" s="2" t="s">
        <v>40</v>
      </c>
      <c r="E6691" s="2" t="s">
        <v>320</v>
      </c>
      <c r="F6691" s="7">
        <v>31072018</v>
      </c>
      <c r="H6691" s="2" t="s">
        <v>2587</v>
      </c>
      <c r="J6691" s="8">
        <v>1363852</v>
      </c>
    </row>
    <row r="6692" spans="1:11" x14ac:dyDescent="0.2">
      <c r="A6692" s="2" t="s">
        <v>281</v>
      </c>
      <c r="B6692" s="2" t="s">
        <v>137</v>
      </c>
      <c r="F6692" s="7">
        <v>2239</v>
      </c>
      <c r="H6692" s="2" t="s">
        <v>2587</v>
      </c>
      <c r="K6692" s="8">
        <v>1363852</v>
      </c>
    </row>
    <row r="6693" spans="1:11" x14ac:dyDescent="0.2">
      <c r="A6693" s="5" t="s">
        <v>368</v>
      </c>
      <c r="J6693" s="8">
        <v>1363852</v>
      </c>
      <c r="K6693" s="8">
        <v>1363852</v>
      </c>
    </row>
    <row r="6696" spans="1:11" x14ac:dyDescent="0.2">
      <c r="A6696" s="5" t="s">
        <v>369</v>
      </c>
      <c r="D6696" s="4" t="s">
        <v>308</v>
      </c>
      <c r="E6696" s="5" t="s">
        <v>309</v>
      </c>
    </row>
    <row r="6697" spans="1:11" x14ac:dyDescent="0.2">
      <c r="A6697" s="1" t="s">
        <v>107</v>
      </c>
      <c r="B6697" s="1" t="s">
        <v>108</v>
      </c>
      <c r="D6697" s="278" t="s">
        <v>277</v>
      </c>
      <c r="E6697" s="1" t="s">
        <v>84</v>
      </c>
      <c r="F6697" s="268" t="s">
        <v>278</v>
      </c>
      <c r="G6697" s="1" t="s">
        <v>201</v>
      </c>
      <c r="H6697" s="1" t="s">
        <v>267</v>
      </c>
      <c r="J6697" s="268" t="s">
        <v>279</v>
      </c>
      <c r="K6697" s="268" t="s">
        <v>280</v>
      </c>
    </row>
    <row r="6700" spans="1:11" x14ac:dyDescent="0.2">
      <c r="A6700" s="2" t="s">
        <v>39</v>
      </c>
      <c r="B6700" s="2" t="s">
        <v>40</v>
      </c>
      <c r="E6700" s="2" t="s">
        <v>320</v>
      </c>
      <c r="F6700" s="7">
        <v>31072018</v>
      </c>
      <c r="H6700" s="2" t="s">
        <v>2588</v>
      </c>
      <c r="J6700" s="8">
        <v>1180342</v>
      </c>
    </row>
    <row r="6701" spans="1:11" x14ac:dyDescent="0.2">
      <c r="A6701" s="2" t="s">
        <v>281</v>
      </c>
      <c r="B6701" s="2" t="s">
        <v>137</v>
      </c>
      <c r="F6701" s="7">
        <v>2240</v>
      </c>
      <c r="H6701" s="2" t="s">
        <v>2588</v>
      </c>
      <c r="K6701" s="8">
        <v>1180342</v>
      </c>
    </row>
    <row r="6702" spans="1:11" x14ac:dyDescent="0.2">
      <c r="A6702" s="5" t="s">
        <v>370</v>
      </c>
      <c r="J6702" s="8">
        <v>1180342</v>
      </c>
      <c r="K6702" s="8">
        <v>1180342</v>
      </c>
    </row>
    <row r="6705" spans="1:11" x14ac:dyDescent="0.2">
      <c r="A6705" s="5" t="s">
        <v>371</v>
      </c>
      <c r="D6705" s="4" t="s">
        <v>308</v>
      </c>
      <c r="E6705" s="5" t="s">
        <v>309</v>
      </c>
    </row>
    <row r="6706" spans="1:11" x14ac:dyDescent="0.2">
      <c r="A6706" s="1" t="s">
        <v>107</v>
      </c>
      <c r="B6706" s="1" t="s">
        <v>108</v>
      </c>
      <c r="D6706" s="278" t="s">
        <v>277</v>
      </c>
      <c r="E6706" s="1" t="s">
        <v>84</v>
      </c>
      <c r="F6706" s="268" t="s">
        <v>278</v>
      </c>
      <c r="G6706" s="1" t="s">
        <v>201</v>
      </c>
      <c r="H6706" s="1" t="s">
        <v>267</v>
      </c>
      <c r="J6706" s="268" t="s">
        <v>279</v>
      </c>
      <c r="K6706" s="268" t="s">
        <v>280</v>
      </c>
    </row>
    <row r="6709" spans="1:11" x14ac:dyDescent="0.2">
      <c r="A6709" s="2" t="s">
        <v>39</v>
      </c>
      <c r="B6709" s="2" t="s">
        <v>40</v>
      </c>
      <c r="E6709" s="2" t="s">
        <v>320</v>
      </c>
      <c r="F6709" s="7">
        <v>31072018</v>
      </c>
      <c r="H6709" s="2" t="s">
        <v>2589</v>
      </c>
      <c r="J6709" s="8">
        <v>1021371</v>
      </c>
    </row>
    <row r="6710" spans="1:11" x14ac:dyDescent="0.2">
      <c r="A6710" s="2" t="s">
        <v>281</v>
      </c>
      <c r="B6710" s="2" t="s">
        <v>137</v>
      </c>
      <c r="F6710" s="7">
        <v>2241</v>
      </c>
      <c r="H6710" s="2" t="s">
        <v>2589</v>
      </c>
      <c r="K6710" s="8">
        <v>1021371</v>
      </c>
    </row>
    <row r="6711" spans="1:11" x14ac:dyDescent="0.2">
      <c r="A6711" s="5" t="s">
        <v>372</v>
      </c>
      <c r="J6711" s="8">
        <v>1021371</v>
      </c>
      <c r="K6711" s="8">
        <v>1021371</v>
      </c>
    </row>
    <row r="6714" spans="1:11" x14ac:dyDescent="0.2">
      <c r="A6714" s="5" t="s">
        <v>373</v>
      </c>
      <c r="D6714" s="4" t="s">
        <v>308</v>
      </c>
      <c r="E6714" s="5" t="s">
        <v>309</v>
      </c>
    </row>
    <row r="6715" spans="1:11" x14ac:dyDescent="0.2">
      <c r="A6715" s="1" t="s">
        <v>107</v>
      </c>
      <c r="B6715" s="1" t="s">
        <v>108</v>
      </c>
      <c r="D6715" s="278" t="s">
        <v>277</v>
      </c>
      <c r="E6715" s="1" t="s">
        <v>84</v>
      </c>
      <c r="F6715" s="268" t="s">
        <v>278</v>
      </c>
      <c r="G6715" s="1" t="s">
        <v>201</v>
      </c>
      <c r="H6715" s="1" t="s">
        <v>267</v>
      </c>
      <c r="J6715" s="268" t="s">
        <v>279</v>
      </c>
      <c r="K6715" s="268" t="s">
        <v>280</v>
      </c>
    </row>
    <row r="6718" spans="1:11" x14ac:dyDescent="0.2">
      <c r="A6718" s="2" t="s">
        <v>39</v>
      </c>
      <c r="B6718" s="2" t="s">
        <v>40</v>
      </c>
      <c r="E6718" s="2" t="s">
        <v>320</v>
      </c>
      <c r="F6718" s="7">
        <v>31072018</v>
      </c>
      <c r="H6718" s="2" t="s">
        <v>2590</v>
      </c>
      <c r="J6718" s="8">
        <v>931801</v>
      </c>
    </row>
    <row r="6719" spans="1:11" x14ac:dyDescent="0.2">
      <c r="A6719" s="2" t="s">
        <v>281</v>
      </c>
      <c r="B6719" s="2" t="s">
        <v>137</v>
      </c>
      <c r="F6719" s="7">
        <v>2242</v>
      </c>
      <c r="H6719" s="2" t="s">
        <v>2590</v>
      </c>
      <c r="K6719" s="8">
        <v>931801</v>
      </c>
    </row>
    <row r="6720" spans="1:11" x14ac:dyDescent="0.2">
      <c r="A6720" s="5" t="s">
        <v>374</v>
      </c>
      <c r="J6720" s="8">
        <v>931801</v>
      </c>
      <c r="K6720" s="8">
        <v>931801</v>
      </c>
    </row>
    <row r="6723" spans="1:11" x14ac:dyDescent="0.2">
      <c r="A6723" s="5" t="s">
        <v>375</v>
      </c>
      <c r="D6723" s="4" t="s">
        <v>308</v>
      </c>
      <c r="E6723" s="5" t="s">
        <v>309</v>
      </c>
    </row>
    <row r="6724" spans="1:11" x14ac:dyDescent="0.2">
      <c r="A6724" s="1" t="s">
        <v>107</v>
      </c>
      <c r="B6724" s="1" t="s">
        <v>108</v>
      </c>
      <c r="D6724" s="278" t="s">
        <v>277</v>
      </c>
      <c r="E6724" s="1" t="s">
        <v>84</v>
      </c>
      <c r="F6724" s="268" t="s">
        <v>278</v>
      </c>
      <c r="G6724" s="1" t="s">
        <v>201</v>
      </c>
      <c r="H6724" s="1" t="s">
        <v>267</v>
      </c>
      <c r="J6724" s="268" t="s">
        <v>279</v>
      </c>
      <c r="K6724" s="268" t="s">
        <v>280</v>
      </c>
    </row>
    <row r="6727" spans="1:11" x14ac:dyDescent="0.2">
      <c r="A6727" s="2" t="s">
        <v>39</v>
      </c>
      <c r="B6727" s="2" t="s">
        <v>40</v>
      </c>
      <c r="E6727" s="2" t="s">
        <v>320</v>
      </c>
      <c r="F6727" s="7">
        <v>31072018</v>
      </c>
      <c r="H6727" s="2" t="s">
        <v>2591</v>
      </c>
      <c r="J6727" s="8">
        <v>1111906</v>
      </c>
    </row>
    <row r="6728" spans="1:11" x14ac:dyDescent="0.2">
      <c r="A6728" s="2" t="s">
        <v>281</v>
      </c>
      <c r="B6728" s="2" t="s">
        <v>137</v>
      </c>
      <c r="F6728" s="7">
        <v>2243</v>
      </c>
      <c r="H6728" s="2" t="s">
        <v>2591</v>
      </c>
      <c r="K6728" s="8">
        <v>1111906</v>
      </c>
    </row>
    <row r="6729" spans="1:11" x14ac:dyDescent="0.2">
      <c r="A6729" s="5" t="s">
        <v>377</v>
      </c>
      <c r="J6729" s="8">
        <v>1111906</v>
      </c>
      <c r="K6729" s="8">
        <v>1111906</v>
      </c>
    </row>
    <row r="6732" spans="1:11" x14ac:dyDescent="0.2">
      <c r="A6732" s="5" t="s">
        <v>378</v>
      </c>
      <c r="D6732" s="4" t="s">
        <v>308</v>
      </c>
      <c r="E6732" s="5" t="s">
        <v>309</v>
      </c>
    </row>
    <row r="6733" spans="1:11" x14ac:dyDescent="0.2">
      <c r="A6733" s="1" t="s">
        <v>107</v>
      </c>
      <c r="B6733" s="1" t="s">
        <v>108</v>
      </c>
      <c r="D6733" s="278" t="s">
        <v>277</v>
      </c>
      <c r="E6733" s="1" t="s">
        <v>84</v>
      </c>
      <c r="F6733" s="268" t="s">
        <v>278</v>
      </c>
      <c r="G6733" s="1" t="s">
        <v>201</v>
      </c>
      <c r="H6733" s="1" t="s">
        <v>267</v>
      </c>
      <c r="J6733" s="268" t="s">
        <v>279</v>
      </c>
      <c r="K6733" s="268" t="s">
        <v>280</v>
      </c>
    </row>
    <row r="6736" spans="1:11" x14ac:dyDescent="0.2">
      <c r="A6736" s="2" t="s">
        <v>39</v>
      </c>
      <c r="B6736" s="2" t="s">
        <v>40</v>
      </c>
      <c r="E6736" s="2" t="s">
        <v>320</v>
      </c>
      <c r="F6736" s="7">
        <v>31072018</v>
      </c>
      <c r="H6736" s="2" t="s">
        <v>2592</v>
      </c>
      <c r="J6736" s="8">
        <v>364275</v>
      </c>
    </row>
    <row r="6737" spans="1:11" x14ac:dyDescent="0.2">
      <c r="A6737" s="2" t="s">
        <v>281</v>
      </c>
      <c r="B6737" s="2" t="s">
        <v>137</v>
      </c>
      <c r="F6737" s="7">
        <v>2244</v>
      </c>
      <c r="H6737" s="2" t="s">
        <v>2592</v>
      </c>
      <c r="K6737" s="8">
        <v>364275</v>
      </c>
    </row>
    <row r="6738" spans="1:11" x14ac:dyDescent="0.2">
      <c r="A6738" s="5" t="s">
        <v>379</v>
      </c>
      <c r="J6738" s="8">
        <v>364275</v>
      </c>
      <c r="K6738" s="8">
        <v>364275</v>
      </c>
    </row>
    <row r="6741" spans="1:11" x14ac:dyDescent="0.2">
      <c r="A6741" s="5" t="s">
        <v>380</v>
      </c>
      <c r="D6741" s="4" t="s">
        <v>308</v>
      </c>
      <c r="E6741" s="5" t="s">
        <v>309</v>
      </c>
    </row>
    <row r="6742" spans="1:11" x14ac:dyDescent="0.2">
      <c r="A6742" s="1" t="s">
        <v>107</v>
      </c>
      <c r="B6742" s="1" t="s">
        <v>108</v>
      </c>
      <c r="D6742" s="278" t="s">
        <v>277</v>
      </c>
      <c r="E6742" s="1" t="s">
        <v>84</v>
      </c>
      <c r="F6742" s="268" t="s">
        <v>278</v>
      </c>
      <c r="G6742" s="1" t="s">
        <v>201</v>
      </c>
      <c r="H6742" s="1" t="s">
        <v>267</v>
      </c>
      <c r="J6742" s="268" t="s">
        <v>279</v>
      </c>
      <c r="K6742" s="268" t="s">
        <v>280</v>
      </c>
    </row>
    <row r="6745" spans="1:11" x14ac:dyDescent="0.2">
      <c r="A6745" s="2" t="s">
        <v>37</v>
      </c>
      <c r="B6745" s="2" t="s">
        <v>38</v>
      </c>
      <c r="E6745" s="2" t="s">
        <v>376</v>
      </c>
      <c r="F6745" s="7">
        <v>50</v>
      </c>
      <c r="H6745" s="2" t="s">
        <v>2593</v>
      </c>
      <c r="J6745" s="8">
        <v>405000</v>
      </c>
    </row>
    <row r="6746" spans="1:11" x14ac:dyDescent="0.2">
      <c r="A6746" s="2" t="s">
        <v>281</v>
      </c>
      <c r="B6746" s="2" t="s">
        <v>137</v>
      </c>
      <c r="F6746" s="7">
        <v>2245</v>
      </c>
      <c r="H6746" s="2" t="s">
        <v>2593</v>
      </c>
      <c r="K6746" s="8">
        <v>405000</v>
      </c>
    </row>
    <row r="6747" spans="1:11" x14ac:dyDescent="0.2">
      <c r="A6747" s="5" t="s">
        <v>381</v>
      </c>
      <c r="J6747" s="8">
        <v>405000</v>
      </c>
      <c r="K6747" s="8">
        <v>405000</v>
      </c>
    </row>
    <row r="6750" spans="1:11" x14ac:dyDescent="0.2">
      <c r="A6750" s="5" t="s">
        <v>382</v>
      </c>
      <c r="D6750" s="4" t="s">
        <v>308</v>
      </c>
      <c r="E6750" s="5" t="s">
        <v>309</v>
      </c>
    </row>
    <row r="6751" spans="1:11" x14ac:dyDescent="0.2">
      <c r="A6751" s="1" t="s">
        <v>107</v>
      </c>
      <c r="B6751" s="1" t="s">
        <v>108</v>
      </c>
      <c r="D6751" s="278" t="s">
        <v>277</v>
      </c>
      <c r="E6751" s="1" t="s">
        <v>84</v>
      </c>
      <c r="F6751" s="268" t="s">
        <v>278</v>
      </c>
      <c r="G6751" s="1" t="s">
        <v>201</v>
      </c>
      <c r="H6751" s="1" t="s">
        <v>267</v>
      </c>
      <c r="J6751" s="268" t="s">
        <v>279</v>
      </c>
      <c r="K6751" s="268" t="s">
        <v>280</v>
      </c>
    </row>
    <row r="6754" spans="1:11" x14ac:dyDescent="0.2">
      <c r="A6754" s="2" t="s">
        <v>37</v>
      </c>
      <c r="B6754" s="2" t="s">
        <v>38</v>
      </c>
      <c r="E6754" s="2" t="s">
        <v>376</v>
      </c>
      <c r="F6754" s="7">
        <v>297</v>
      </c>
      <c r="H6754" s="2" t="s">
        <v>2594</v>
      </c>
      <c r="J6754" s="8">
        <v>2800000</v>
      </c>
    </row>
    <row r="6755" spans="1:11" x14ac:dyDescent="0.2">
      <c r="A6755" s="2" t="s">
        <v>281</v>
      </c>
      <c r="B6755" s="2" t="s">
        <v>137</v>
      </c>
      <c r="F6755" s="7">
        <v>2255</v>
      </c>
      <c r="H6755" s="2" t="s">
        <v>2594</v>
      </c>
      <c r="K6755" s="8">
        <v>2800000</v>
      </c>
    </row>
    <row r="6756" spans="1:11" x14ac:dyDescent="0.2">
      <c r="A6756" s="5" t="s">
        <v>383</v>
      </c>
      <c r="J6756" s="8">
        <v>2800000</v>
      </c>
      <c r="K6756" s="8">
        <v>2800000</v>
      </c>
    </row>
    <row r="6759" spans="1:11" x14ac:dyDescent="0.2">
      <c r="A6759" s="5" t="s">
        <v>406</v>
      </c>
      <c r="D6759" s="4" t="s">
        <v>308</v>
      </c>
      <c r="E6759" s="5" t="s">
        <v>309</v>
      </c>
    </row>
    <row r="6760" spans="1:11" x14ac:dyDescent="0.2">
      <c r="A6760" s="1" t="s">
        <v>107</v>
      </c>
      <c r="B6760" s="1" t="s">
        <v>108</v>
      </c>
      <c r="D6760" s="278" t="s">
        <v>277</v>
      </c>
      <c r="E6760" s="1" t="s">
        <v>84</v>
      </c>
      <c r="F6760" s="268" t="s">
        <v>278</v>
      </c>
      <c r="G6760" s="1" t="s">
        <v>201</v>
      </c>
      <c r="H6760" s="1" t="s">
        <v>267</v>
      </c>
      <c r="J6760" s="268" t="s">
        <v>279</v>
      </c>
      <c r="K6760" s="268" t="s">
        <v>280</v>
      </c>
    </row>
    <row r="6763" spans="1:11" x14ac:dyDescent="0.2">
      <c r="A6763" s="2" t="s">
        <v>37</v>
      </c>
      <c r="B6763" s="2" t="s">
        <v>38</v>
      </c>
      <c r="E6763" s="2" t="s">
        <v>376</v>
      </c>
      <c r="F6763" s="7">
        <v>28</v>
      </c>
      <c r="H6763" s="2" t="s">
        <v>2595</v>
      </c>
      <c r="J6763" s="8">
        <v>300000</v>
      </c>
    </row>
    <row r="6764" spans="1:11" x14ac:dyDescent="0.2">
      <c r="A6764" s="2" t="s">
        <v>281</v>
      </c>
      <c r="B6764" s="2" t="s">
        <v>137</v>
      </c>
      <c r="F6764" s="7">
        <v>2247</v>
      </c>
      <c r="H6764" s="2" t="s">
        <v>2595</v>
      </c>
      <c r="K6764" s="8">
        <v>300000</v>
      </c>
    </row>
    <row r="6765" spans="1:11" x14ac:dyDescent="0.2">
      <c r="A6765" s="5" t="s">
        <v>407</v>
      </c>
      <c r="J6765" s="8">
        <v>300000</v>
      </c>
      <c r="K6765" s="8">
        <v>300000</v>
      </c>
    </row>
    <row r="6768" spans="1:11" x14ac:dyDescent="0.2">
      <c r="A6768" s="5" t="s">
        <v>408</v>
      </c>
      <c r="D6768" s="4" t="s">
        <v>308</v>
      </c>
      <c r="E6768" s="5" t="s">
        <v>309</v>
      </c>
    </row>
    <row r="6769" spans="1:11" x14ac:dyDescent="0.2">
      <c r="A6769" s="1" t="s">
        <v>107</v>
      </c>
      <c r="B6769" s="1" t="s">
        <v>108</v>
      </c>
      <c r="D6769" s="278" t="s">
        <v>277</v>
      </c>
      <c r="E6769" s="1" t="s">
        <v>84</v>
      </c>
      <c r="F6769" s="268" t="s">
        <v>278</v>
      </c>
      <c r="G6769" s="1" t="s">
        <v>201</v>
      </c>
      <c r="H6769" s="1" t="s">
        <v>267</v>
      </c>
      <c r="J6769" s="268" t="s">
        <v>279</v>
      </c>
      <c r="K6769" s="268" t="s">
        <v>280</v>
      </c>
    </row>
    <row r="6772" spans="1:11" x14ac:dyDescent="0.2">
      <c r="A6772" s="2" t="s">
        <v>37</v>
      </c>
      <c r="B6772" s="2" t="s">
        <v>38</v>
      </c>
      <c r="E6772" s="2" t="s">
        <v>376</v>
      </c>
      <c r="F6772" s="7">
        <v>29</v>
      </c>
      <c r="H6772" s="2" t="s">
        <v>2596</v>
      </c>
      <c r="J6772" s="8">
        <v>450000</v>
      </c>
    </row>
    <row r="6773" spans="1:11" x14ac:dyDescent="0.2">
      <c r="A6773" s="2" t="s">
        <v>281</v>
      </c>
      <c r="B6773" s="2" t="s">
        <v>137</v>
      </c>
      <c r="F6773" s="7">
        <v>2248</v>
      </c>
      <c r="H6773" s="2" t="s">
        <v>2596</v>
      </c>
      <c r="K6773" s="8">
        <v>450000</v>
      </c>
    </row>
    <row r="6774" spans="1:11" x14ac:dyDescent="0.2">
      <c r="A6774" s="5" t="s">
        <v>409</v>
      </c>
      <c r="J6774" s="8">
        <v>450000</v>
      </c>
      <c r="K6774" s="8">
        <v>450000</v>
      </c>
    </row>
    <row r="6777" spans="1:11" x14ac:dyDescent="0.2">
      <c r="A6777" s="5" t="s">
        <v>410</v>
      </c>
      <c r="D6777" s="4" t="s">
        <v>308</v>
      </c>
      <c r="E6777" s="5" t="s">
        <v>309</v>
      </c>
    </row>
    <row r="6778" spans="1:11" x14ac:dyDescent="0.2">
      <c r="A6778" s="1" t="s">
        <v>107</v>
      </c>
      <c r="B6778" s="1" t="s">
        <v>108</v>
      </c>
      <c r="D6778" s="278" t="s">
        <v>277</v>
      </c>
      <c r="E6778" s="1" t="s">
        <v>84</v>
      </c>
      <c r="F6778" s="268" t="s">
        <v>278</v>
      </c>
      <c r="G6778" s="1" t="s">
        <v>201</v>
      </c>
      <c r="H6778" s="1" t="s">
        <v>267</v>
      </c>
      <c r="J6778" s="268" t="s">
        <v>279</v>
      </c>
      <c r="K6778" s="268" t="s">
        <v>280</v>
      </c>
    </row>
    <row r="6781" spans="1:11" x14ac:dyDescent="0.2">
      <c r="A6781" s="2" t="s">
        <v>37</v>
      </c>
      <c r="B6781" s="2" t="s">
        <v>38</v>
      </c>
      <c r="E6781" s="2" t="s">
        <v>376</v>
      </c>
      <c r="F6781" s="7">
        <v>67</v>
      </c>
      <c r="H6781" s="2" t="s">
        <v>2597</v>
      </c>
      <c r="J6781" s="8">
        <v>450000</v>
      </c>
    </row>
    <row r="6782" spans="1:11" x14ac:dyDescent="0.2">
      <c r="A6782" s="2" t="s">
        <v>281</v>
      </c>
      <c r="B6782" s="2" t="s">
        <v>137</v>
      </c>
      <c r="F6782" s="7">
        <v>2249</v>
      </c>
      <c r="H6782" s="2" t="s">
        <v>2597</v>
      </c>
      <c r="K6782" s="8">
        <v>450000</v>
      </c>
    </row>
    <row r="6783" spans="1:11" x14ac:dyDescent="0.2">
      <c r="A6783" s="5" t="s">
        <v>411</v>
      </c>
      <c r="J6783" s="8">
        <v>450000</v>
      </c>
      <c r="K6783" s="8">
        <v>450000</v>
      </c>
    </row>
    <row r="6786" spans="1:11" x14ac:dyDescent="0.2">
      <c r="A6786" s="5" t="s">
        <v>412</v>
      </c>
      <c r="D6786" s="4" t="s">
        <v>308</v>
      </c>
      <c r="E6786" s="5" t="s">
        <v>309</v>
      </c>
    </row>
    <row r="6787" spans="1:11" x14ac:dyDescent="0.2">
      <c r="A6787" s="1" t="s">
        <v>107</v>
      </c>
      <c r="B6787" s="1" t="s">
        <v>108</v>
      </c>
      <c r="D6787" s="278" t="s">
        <v>277</v>
      </c>
      <c r="E6787" s="1" t="s">
        <v>84</v>
      </c>
      <c r="F6787" s="268" t="s">
        <v>278</v>
      </c>
      <c r="G6787" s="1" t="s">
        <v>201</v>
      </c>
      <c r="H6787" s="1" t="s">
        <v>267</v>
      </c>
      <c r="J6787" s="268" t="s">
        <v>279</v>
      </c>
      <c r="K6787" s="268" t="s">
        <v>280</v>
      </c>
    </row>
    <row r="6790" spans="1:11" x14ac:dyDescent="0.2">
      <c r="A6790" s="2" t="s">
        <v>35</v>
      </c>
      <c r="B6790" s="2" t="s">
        <v>36</v>
      </c>
      <c r="E6790" s="2" t="s">
        <v>310</v>
      </c>
      <c r="F6790" s="7">
        <v>160</v>
      </c>
      <c r="H6790" s="2" t="s">
        <v>2598</v>
      </c>
      <c r="J6790" s="8">
        <v>549467</v>
      </c>
    </row>
    <row r="6791" spans="1:11" x14ac:dyDescent="0.2">
      <c r="A6791" s="2" t="s">
        <v>281</v>
      </c>
      <c r="B6791" s="2" t="s">
        <v>137</v>
      </c>
      <c r="F6791" s="7">
        <v>2250</v>
      </c>
      <c r="H6791" s="2" t="s">
        <v>2598</v>
      </c>
      <c r="K6791" s="8">
        <v>549467</v>
      </c>
    </row>
    <row r="6792" spans="1:11" x14ac:dyDescent="0.2">
      <c r="A6792" s="5" t="s">
        <v>413</v>
      </c>
      <c r="J6792" s="8">
        <v>549467</v>
      </c>
      <c r="K6792" s="8">
        <v>549467</v>
      </c>
    </row>
    <row r="6795" spans="1:11" x14ac:dyDescent="0.2">
      <c r="A6795" s="5" t="s">
        <v>414</v>
      </c>
      <c r="D6795" s="4" t="s">
        <v>308</v>
      </c>
      <c r="E6795" s="5" t="s">
        <v>309</v>
      </c>
    </row>
    <row r="6796" spans="1:11" x14ac:dyDescent="0.2">
      <c r="A6796" s="1" t="s">
        <v>107</v>
      </c>
      <c r="B6796" s="1" t="s">
        <v>108</v>
      </c>
      <c r="D6796" s="278" t="s">
        <v>277</v>
      </c>
      <c r="E6796" s="1" t="s">
        <v>84</v>
      </c>
      <c r="F6796" s="268" t="s">
        <v>278</v>
      </c>
      <c r="G6796" s="1" t="s">
        <v>201</v>
      </c>
      <c r="H6796" s="1" t="s">
        <v>267</v>
      </c>
      <c r="J6796" s="268" t="s">
        <v>279</v>
      </c>
      <c r="K6796" s="268" t="s">
        <v>280</v>
      </c>
    </row>
    <row r="6799" spans="1:11" x14ac:dyDescent="0.2">
      <c r="A6799" s="2" t="s">
        <v>37</v>
      </c>
      <c r="B6799" s="2" t="s">
        <v>38</v>
      </c>
      <c r="E6799" s="2" t="s">
        <v>376</v>
      </c>
      <c r="F6799" s="7">
        <v>80</v>
      </c>
      <c r="H6799" s="2" t="s">
        <v>2599</v>
      </c>
      <c r="J6799" s="8">
        <v>3499999</v>
      </c>
    </row>
    <row r="6800" spans="1:11" x14ac:dyDescent="0.2">
      <c r="A6800" s="2" t="s">
        <v>281</v>
      </c>
      <c r="B6800" s="2" t="s">
        <v>137</v>
      </c>
      <c r="F6800" s="7">
        <v>2251</v>
      </c>
      <c r="H6800" s="2" t="s">
        <v>2599</v>
      </c>
      <c r="K6800" s="8">
        <v>3499999</v>
      </c>
    </row>
    <row r="6801" spans="1:11" x14ac:dyDescent="0.2">
      <c r="A6801" s="5" t="s">
        <v>415</v>
      </c>
      <c r="J6801" s="8">
        <v>3499999</v>
      </c>
      <c r="K6801" s="8">
        <v>3499999</v>
      </c>
    </row>
    <row r="6804" spans="1:11" x14ac:dyDescent="0.2">
      <c r="A6804" s="5" t="s">
        <v>416</v>
      </c>
      <c r="D6804" s="4" t="s">
        <v>308</v>
      </c>
      <c r="E6804" s="5" t="s">
        <v>309</v>
      </c>
    </row>
    <row r="6805" spans="1:11" x14ac:dyDescent="0.2">
      <c r="A6805" s="1" t="s">
        <v>107</v>
      </c>
      <c r="B6805" s="1" t="s">
        <v>108</v>
      </c>
      <c r="D6805" s="278" t="s">
        <v>277</v>
      </c>
      <c r="E6805" s="1" t="s">
        <v>84</v>
      </c>
      <c r="F6805" s="268" t="s">
        <v>278</v>
      </c>
      <c r="G6805" s="1" t="s">
        <v>201</v>
      </c>
      <c r="H6805" s="1" t="s">
        <v>267</v>
      </c>
      <c r="J6805" s="268" t="s">
        <v>279</v>
      </c>
      <c r="K6805" s="268" t="s">
        <v>280</v>
      </c>
    </row>
    <row r="6808" spans="1:11" x14ac:dyDescent="0.2">
      <c r="A6808" s="2" t="s">
        <v>37</v>
      </c>
      <c r="B6808" s="2" t="s">
        <v>38</v>
      </c>
      <c r="E6808" s="2" t="s">
        <v>376</v>
      </c>
      <c r="F6808" s="7">
        <v>135</v>
      </c>
      <c r="H6808" s="2" t="s">
        <v>2600</v>
      </c>
      <c r="J6808" s="8">
        <v>1500000</v>
      </c>
    </row>
    <row r="6809" spans="1:11" x14ac:dyDescent="0.2">
      <c r="A6809" s="2" t="s">
        <v>281</v>
      </c>
      <c r="B6809" s="2" t="s">
        <v>137</v>
      </c>
      <c r="F6809" s="7">
        <v>2252</v>
      </c>
      <c r="H6809" s="2" t="s">
        <v>2600</v>
      </c>
      <c r="K6809" s="8">
        <v>1500000</v>
      </c>
    </row>
    <row r="6810" spans="1:11" x14ac:dyDescent="0.2">
      <c r="A6810" s="5" t="s">
        <v>417</v>
      </c>
      <c r="J6810" s="8">
        <v>1500000</v>
      </c>
      <c r="K6810" s="8">
        <v>1500000</v>
      </c>
    </row>
    <row r="6813" spans="1:11" x14ac:dyDescent="0.2">
      <c r="A6813" s="5" t="s">
        <v>418</v>
      </c>
      <c r="D6813" s="4" t="s">
        <v>308</v>
      </c>
      <c r="E6813" s="5" t="s">
        <v>309</v>
      </c>
    </row>
    <row r="6814" spans="1:11" x14ac:dyDescent="0.2">
      <c r="A6814" s="1" t="s">
        <v>107</v>
      </c>
      <c r="B6814" s="1" t="s">
        <v>108</v>
      </c>
      <c r="D6814" s="278" t="s">
        <v>277</v>
      </c>
      <c r="E6814" s="1" t="s">
        <v>84</v>
      </c>
      <c r="F6814" s="268" t="s">
        <v>278</v>
      </c>
      <c r="G6814" s="1" t="s">
        <v>201</v>
      </c>
      <c r="H6814" s="1" t="s">
        <v>267</v>
      </c>
      <c r="J6814" s="268" t="s">
        <v>279</v>
      </c>
      <c r="K6814" s="268" t="s">
        <v>280</v>
      </c>
    </row>
    <row r="6817" spans="1:11" x14ac:dyDescent="0.2">
      <c r="A6817" s="2" t="s">
        <v>19</v>
      </c>
      <c r="B6817" s="2" t="s">
        <v>20</v>
      </c>
      <c r="E6817" s="2" t="s">
        <v>320</v>
      </c>
      <c r="F6817" s="7">
        <v>1</v>
      </c>
      <c r="H6817" s="2" t="s">
        <v>2601</v>
      </c>
      <c r="J6817" s="8">
        <v>1500000</v>
      </c>
    </row>
    <row r="6818" spans="1:11" x14ac:dyDescent="0.2">
      <c r="A6818" s="2" t="s">
        <v>281</v>
      </c>
      <c r="B6818" s="2" t="s">
        <v>137</v>
      </c>
      <c r="F6818" s="7">
        <v>2253</v>
      </c>
      <c r="H6818" s="2" t="s">
        <v>2601</v>
      </c>
      <c r="K6818" s="8">
        <v>1500000</v>
      </c>
    </row>
    <row r="6819" spans="1:11" x14ac:dyDescent="0.2">
      <c r="A6819" s="5" t="s">
        <v>419</v>
      </c>
      <c r="J6819" s="8">
        <v>1500000</v>
      </c>
      <c r="K6819" s="8">
        <v>1500000</v>
      </c>
    </row>
    <row r="6822" spans="1:11" x14ac:dyDescent="0.2">
      <c r="A6822" s="5" t="s">
        <v>420</v>
      </c>
      <c r="D6822" s="4" t="s">
        <v>308</v>
      </c>
      <c r="E6822" s="5" t="s">
        <v>309</v>
      </c>
    </row>
    <row r="6823" spans="1:11" x14ac:dyDescent="0.2">
      <c r="A6823" s="1" t="s">
        <v>107</v>
      </c>
      <c r="B6823" s="1" t="s">
        <v>108</v>
      </c>
      <c r="D6823" s="278" t="s">
        <v>277</v>
      </c>
      <c r="E6823" s="1" t="s">
        <v>84</v>
      </c>
      <c r="F6823" s="268" t="s">
        <v>278</v>
      </c>
      <c r="G6823" s="1" t="s">
        <v>201</v>
      </c>
      <c r="H6823" s="1" t="s">
        <v>267</v>
      </c>
      <c r="J6823" s="268" t="s">
        <v>279</v>
      </c>
      <c r="K6823" s="268" t="s">
        <v>280</v>
      </c>
    </row>
    <row r="6826" spans="1:11" x14ac:dyDescent="0.2">
      <c r="A6826" s="2" t="s">
        <v>35</v>
      </c>
      <c r="B6826" s="2" t="s">
        <v>36</v>
      </c>
      <c r="E6826" s="2" t="s">
        <v>310</v>
      </c>
      <c r="F6826" s="7">
        <v>261</v>
      </c>
      <c r="H6826" s="2" t="s">
        <v>2602</v>
      </c>
      <c r="J6826" s="8">
        <v>238000</v>
      </c>
    </row>
    <row r="6827" spans="1:11" x14ac:dyDescent="0.2">
      <c r="A6827" s="2" t="s">
        <v>281</v>
      </c>
      <c r="B6827" s="2" t="s">
        <v>137</v>
      </c>
      <c r="F6827" s="7">
        <v>2254</v>
      </c>
      <c r="H6827" s="2" t="s">
        <v>2602</v>
      </c>
      <c r="K6827" s="8">
        <v>238000</v>
      </c>
    </row>
    <row r="6828" spans="1:11" x14ac:dyDescent="0.2">
      <c r="A6828" s="5" t="s">
        <v>421</v>
      </c>
      <c r="J6828" s="8">
        <v>238000</v>
      </c>
      <c r="K6828" s="8">
        <v>238000</v>
      </c>
    </row>
    <row r="6831" spans="1:11" x14ac:dyDescent="0.2">
      <c r="A6831" s="5" t="s">
        <v>422</v>
      </c>
      <c r="D6831" s="4" t="s">
        <v>308</v>
      </c>
      <c r="E6831" s="5" t="s">
        <v>309</v>
      </c>
    </row>
    <row r="6832" spans="1:11" x14ac:dyDescent="0.2">
      <c r="A6832" s="1" t="s">
        <v>107</v>
      </c>
      <c r="B6832" s="1" t="s">
        <v>108</v>
      </c>
      <c r="D6832" s="278" t="s">
        <v>277</v>
      </c>
      <c r="E6832" s="1" t="s">
        <v>84</v>
      </c>
      <c r="F6832" s="268" t="s">
        <v>278</v>
      </c>
      <c r="G6832" s="1" t="s">
        <v>201</v>
      </c>
      <c r="H6832" s="1" t="s">
        <v>267</v>
      </c>
      <c r="J6832" s="268" t="s">
        <v>279</v>
      </c>
      <c r="K6832" s="268" t="s">
        <v>280</v>
      </c>
    </row>
    <row r="6835" spans="1:11" x14ac:dyDescent="0.2">
      <c r="A6835" s="2" t="s">
        <v>37</v>
      </c>
      <c r="B6835" s="2" t="s">
        <v>38</v>
      </c>
      <c r="E6835" s="2" t="s">
        <v>376</v>
      </c>
      <c r="F6835" s="7">
        <v>16</v>
      </c>
      <c r="H6835" s="2" t="s">
        <v>2603</v>
      </c>
      <c r="J6835" s="8">
        <v>450000</v>
      </c>
    </row>
    <row r="6836" spans="1:11" x14ac:dyDescent="0.2">
      <c r="A6836" s="2" t="s">
        <v>281</v>
      </c>
      <c r="B6836" s="2" t="s">
        <v>137</v>
      </c>
      <c r="F6836" s="7">
        <v>2246</v>
      </c>
      <c r="H6836" s="2" t="s">
        <v>2603</v>
      </c>
      <c r="K6836" s="8">
        <v>450000</v>
      </c>
    </row>
    <row r="6837" spans="1:11" x14ac:dyDescent="0.2">
      <c r="A6837" s="5" t="s">
        <v>423</v>
      </c>
      <c r="J6837" s="8">
        <v>450000</v>
      </c>
      <c r="K6837" s="8">
        <v>450000</v>
      </c>
    </row>
    <row r="6840" spans="1:11" x14ac:dyDescent="0.2">
      <c r="A6840" s="5" t="s">
        <v>324</v>
      </c>
      <c r="D6840" s="4" t="s">
        <v>308</v>
      </c>
      <c r="E6840" s="5" t="s">
        <v>2256</v>
      </c>
    </row>
    <row r="6841" spans="1:11" x14ac:dyDescent="0.2">
      <c r="A6841" s="1" t="s">
        <v>107</v>
      </c>
      <c r="B6841" s="1" t="s">
        <v>108</v>
      </c>
      <c r="D6841" s="278" t="s">
        <v>277</v>
      </c>
      <c r="E6841" s="1" t="s">
        <v>84</v>
      </c>
      <c r="F6841" s="268" t="s">
        <v>278</v>
      </c>
      <c r="G6841" s="1" t="s">
        <v>201</v>
      </c>
      <c r="H6841" s="1" t="s">
        <v>267</v>
      </c>
      <c r="J6841" s="268" t="s">
        <v>279</v>
      </c>
      <c r="K6841" s="268" t="s">
        <v>280</v>
      </c>
    </row>
    <row r="6844" spans="1:11" x14ac:dyDescent="0.2">
      <c r="A6844" s="2" t="s">
        <v>35</v>
      </c>
      <c r="B6844" s="2" t="s">
        <v>36</v>
      </c>
      <c r="E6844" s="2" t="s">
        <v>310</v>
      </c>
      <c r="F6844" s="7">
        <v>7468081</v>
      </c>
      <c r="H6844" s="2" t="s">
        <v>2604</v>
      </c>
      <c r="J6844" s="8">
        <v>31799</v>
      </c>
    </row>
    <row r="6845" spans="1:11" x14ac:dyDescent="0.2">
      <c r="A6845" s="2" t="s">
        <v>281</v>
      </c>
      <c r="B6845" s="2" t="s">
        <v>137</v>
      </c>
      <c r="F6845" s="7">
        <v>2269</v>
      </c>
      <c r="H6845" s="2" t="s">
        <v>2604</v>
      </c>
      <c r="K6845" s="8">
        <v>31799</v>
      </c>
    </row>
    <row r="6846" spans="1:11" x14ac:dyDescent="0.2">
      <c r="A6846" s="5" t="s">
        <v>326</v>
      </c>
      <c r="J6846" s="8">
        <v>31799</v>
      </c>
      <c r="K6846" s="8">
        <v>31799</v>
      </c>
    </row>
    <row r="6849" spans="1:11" x14ac:dyDescent="0.2">
      <c r="A6849" s="5" t="s">
        <v>327</v>
      </c>
      <c r="D6849" s="4" t="s">
        <v>308</v>
      </c>
      <c r="E6849" s="5" t="s">
        <v>2256</v>
      </c>
    </row>
    <row r="6850" spans="1:11" x14ac:dyDescent="0.2">
      <c r="A6850" s="1" t="s">
        <v>107</v>
      </c>
      <c r="B6850" s="1" t="s">
        <v>108</v>
      </c>
      <c r="D6850" s="278" t="s">
        <v>277</v>
      </c>
      <c r="E6850" s="1" t="s">
        <v>84</v>
      </c>
      <c r="F6850" s="268" t="s">
        <v>278</v>
      </c>
      <c r="G6850" s="1" t="s">
        <v>201</v>
      </c>
      <c r="H6850" s="1" t="s">
        <v>267</v>
      </c>
      <c r="J6850" s="268" t="s">
        <v>279</v>
      </c>
      <c r="K6850" s="268" t="s">
        <v>280</v>
      </c>
    </row>
    <row r="6853" spans="1:11" x14ac:dyDescent="0.2">
      <c r="A6853" s="2" t="s">
        <v>35</v>
      </c>
      <c r="B6853" s="2" t="s">
        <v>36</v>
      </c>
      <c r="E6853" s="2" t="s">
        <v>310</v>
      </c>
      <c r="F6853" s="7">
        <v>16398825</v>
      </c>
      <c r="H6853" s="2" t="s">
        <v>2605</v>
      </c>
      <c r="J6853" s="8">
        <v>214619</v>
      </c>
    </row>
    <row r="6854" spans="1:11" x14ac:dyDescent="0.2">
      <c r="A6854" s="2" t="s">
        <v>281</v>
      </c>
      <c r="B6854" s="2" t="s">
        <v>137</v>
      </c>
      <c r="F6854" s="7">
        <v>2270</v>
      </c>
      <c r="H6854" s="2" t="s">
        <v>2605</v>
      </c>
      <c r="K6854" s="8">
        <v>214619</v>
      </c>
    </row>
    <row r="6855" spans="1:11" x14ac:dyDescent="0.2">
      <c r="A6855" s="5" t="s">
        <v>328</v>
      </c>
      <c r="J6855" s="8">
        <v>214619</v>
      </c>
      <c r="K6855" s="8">
        <v>214619</v>
      </c>
    </row>
    <row r="6858" spans="1:11" x14ac:dyDescent="0.2">
      <c r="A6858" s="5" t="s">
        <v>329</v>
      </c>
      <c r="D6858" s="4" t="s">
        <v>308</v>
      </c>
      <c r="E6858" s="5" t="s">
        <v>2256</v>
      </c>
    </row>
    <row r="6859" spans="1:11" x14ac:dyDescent="0.2">
      <c r="A6859" s="1" t="s">
        <v>107</v>
      </c>
      <c r="B6859" s="1" t="s">
        <v>108</v>
      </c>
      <c r="D6859" s="278" t="s">
        <v>277</v>
      </c>
      <c r="E6859" s="1" t="s">
        <v>84</v>
      </c>
      <c r="F6859" s="268" t="s">
        <v>278</v>
      </c>
      <c r="G6859" s="1" t="s">
        <v>201</v>
      </c>
      <c r="H6859" s="1" t="s">
        <v>267</v>
      </c>
      <c r="J6859" s="268" t="s">
        <v>279</v>
      </c>
      <c r="K6859" s="268" t="s">
        <v>280</v>
      </c>
    </row>
    <row r="6862" spans="1:11" x14ac:dyDescent="0.2">
      <c r="A6862" s="2" t="s">
        <v>35</v>
      </c>
      <c r="B6862" s="2" t="s">
        <v>36</v>
      </c>
      <c r="E6862" s="2" t="s">
        <v>310</v>
      </c>
      <c r="F6862" s="7">
        <v>7461361</v>
      </c>
      <c r="H6862" s="2" t="s">
        <v>2606</v>
      </c>
      <c r="J6862" s="8">
        <v>105190</v>
      </c>
    </row>
    <row r="6863" spans="1:11" x14ac:dyDescent="0.2">
      <c r="A6863" s="2" t="s">
        <v>281</v>
      </c>
      <c r="B6863" s="2" t="s">
        <v>137</v>
      </c>
      <c r="F6863" s="7">
        <v>2215</v>
      </c>
      <c r="H6863" s="2" t="s">
        <v>2606</v>
      </c>
      <c r="K6863" s="8">
        <v>105190</v>
      </c>
    </row>
    <row r="6864" spans="1:11" x14ac:dyDescent="0.2">
      <c r="A6864" s="5" t="s">
        <v>331</v>
      </c>
      <c r="J6864" s="8">
        <v>105190</v>
      </c>
      <c r="K6864" s="8">
        <v>105190</v>
      </c>
    </row>
    <row r="6867" spans="1:11" x14ac:dyDescent="0.2">
      <c r="A6867" s="5" t="s">
        <v>332</v>
      </c>
      <c r="D6867" s="4" t="s">
        <v>308</v>
      </c>
      <c r="E6867" s="5" t="s">
        <v>2256</v>
      </c>
    </row>
    <row r="6868" spans="1:11" x14ac:dyDescent="0.2">
      <c r="A6868" s="1" t="s">
        <v>107</v>
      </c>
      <c r="B6868" s="1" t="s">
        <v>108</v>
      </c>
      <c r="D6868" s="278" t="s">
        <v>277</v>
      </c>
      <c r="E6868" s="1" t="s">
        <v>84</v>
      </c>
      <c r="F6868" s="268" t="s">
        <v>278</v>
      </c>
      <c r="G6868" s="1" t="s">
        <v>201</v>
      </c>
      <c r="H6868" s="1" t="s">
        <v>267</v>
      </c>
      <c r="J6868" s="268" t="s">
        <v>279</v>
      </c>
      <c r="K6868" s="268" t="s">
        <v>280</v>
      </c>
    </row>
    <row r="6871" spans="1:11" x14ac:dyDescent="0.2">
      <c r="A6871" s="2" t="s">
        <v>35</v>
      </c>
      <c r="B6871" s="2" t="s">
        <v>36</v>
      </c>
      <c r="E6871" s="2" t="s">
        <v>310</v>
      </c>
      <c r="F6871" s="7">
        <v>19274602</v>
      </c>
      <c r="H6871" s="2" t="s">
        <v>2607</v>
      </c>
      <c r="J6871" s="8">
        <v>774946</v>
      </c>
    </row>
    <row r="6872" spans="1:11" x14ac:dyDescent="0.2">
      <c r="A6872" s="2" t="s">
        <v>281</v>
      </c>
      <c r="B6872" s="2" t="s">
        <v>137</v>
      </c>
      <c r="F6872" s="7">
        <v>2216</v>
      </c>
      <c r="H6872" s="2" t="s">
        <v>2607</v>
      </c>
      <c r="K6872" s="8">
        <v>774946</v>
      </c>
    </row>
    <row r="6873" spans="1:11" x14ac:dyDescent="0.2">
      <c r="A6873" s="5" t="s">
        <v>333</v>
      </c>
      <c r="J6873" s="8">
        <v>774946</v>
      </c>
      <c r="K6873" s="8">
        <v>774946</v>
      </c>
    </row>
    <row r="6876" spans="1:11" x14ac:dyDescent="0.2">
      <c r="A6876" s="5" t="s">
        <v>334</v>
      </c>
      <c r="D6876" s="4" t="s">
        <v>308</v>
      </c>
      <c r="E6876" s="5" t="s">
        <v>2256</v>
      </c>
    </row>
    <row r="6877" spans="1:11" x14ac:dyDescent="0.2">
      <c r="A6877" s="1" t="s">
        <v>107</v>
      </c>
      <c r="B6877" s="1" t="s">
        <v>108</v>
      </c>
      <c r="D6877" s="278" t="s">
        <v>277</v>
      </c>
      <c r="E6877" s="1" t="s">
        <v>84</v>
      </c>
      <c r="F6877" s="268" t="s">
        <v>278</v>
      </c>
      <c r="G6877" s="1" t="s">
        <v>201</v>
      </c>
      <c r="H6877" s="1" t="s">
        <v>267</v>
      </c>
      <c r="J6877" s="268" t="s">
        <v>279</v>
      </c>
      <c r="K6877" s="268" t="s">
        <v>280</v>
      </c>
    </row>
    <row r="6880" spans="1:11" x14ac:dyDescent="0.2">
      <c r="A6880" s="2" t="s">
        <v>35</v>
      </c>
      <c r="B6880" s="2" t="s">
        <v>36</v>
      </c>
      <c r="E6880" s="2" t="s">
        <v>310</v>
      </c>
      <c r="F6880" s="7">
        <v>19270801</v>
      </c>
      <c r="H6880" s="2" t="s">
        <v>2608</v>
      </c>
      <c r="J6880" s="8">
        <v>88750</v>
      </c>
    </row>
    <row r="6881" spans="1:11" x14ac:dyDescent="0.2">
      <c r="A6881" s="2" t="s">
        <v>281</v>
      </c>
      <c r="B6881" s="2" t="s">
        <v>137</v>
      </c>
      <c r="F6881" s="7">
        <v>2217</v>
      </c>
      <c r="H6881" s="2" t="s">
        <v>2608</v>
      </c>
      <c r="K6881" s="8">
        <v>88750</v>
      </c>
    </row>
    <row r="6882" spans="1:11" x14ac:dyDescent="0.2">
      <c r="A6882" s="5" t="s">
        <v>335</v>
      </c>
      <c r="J6882" s="8">
        <v>88750</v>
      </c>
      <c r="K6882" s="8">
        <v>88750</v>
      </c>
    </row>
    <row r="6885" spans="1:11" x14ac:dyDescent="0.2">
      <c r="A6885" s="5" t="s">
        <v>336</v>
      </c>
      <c r="D6885" s="4" t="s">
        <v>294</v>
      </c>
      <c r="E6885" s="5" t="s">
        <v>2256</v>
      </c>
    </row>
    <row r="6886" spans="1:11" x14ac:dyDescent="0.2">
      <c r="A6886" s="1" t="s">
        <v>107</v>
      </c>
      <c r="B6886" s="1" t="s">
        <v>108</v>
      </c>
      <c r="D6886" s="278" t="s">
        <v>277</v>
      </c>
      <c r="E6886" s="1" t="s">
        <v>84</v>
      </c>
      <c r="F6886" s="268" t="s">
        <v>278</v>
      </c>
      <c r="G6886" s="1" t="s">
        <v>201</v>
      </c>
      <c r="H6886" s="1" t="s">
        <v>267</v>
      </c>
      <c r="J6886" s="268" t="s">
        <v>279</v>
      </c>
      <c r="K6886" s="268" t="s">
        <v>280</v>
      </c>
    </row>
    <row r="6889" spans="1:11" x14ac:dyDescent="0.2">
      <c r="A6889" s="2" t="s">
        <v>281</v>
      </c>
      <c r="B6889" s="2" t="s">
        <v>137</v>
      </c>
      <c r="H6889" s="2" t="s">
        <v>2609</v>
      </c>
      <c r="J6889" s="8">
        <v>65962444</v>
      </c>
    </row>
    <row r="6890" spans="1:11" x14ac:dyDescent="0.2">
      <c r="A6890" s="2" t="s">
        <v>1042</v>
      </c>
      <c r="B6890" s="2" t="s">
        <v>1031</v>
      </c>
      <c r="D6890" s="2" t="s">
        <v>203</v>
      </c>
      <c r="H6890" s="2" t="s">
        <v>2609</v>
      </c>
      <c r="K6890" s="8">
        <v>33049378</v>
      </c>
    </row>
    <row r="6891" spans="1:11" x14ac:dyDescent="0.2">
      <c r="A6891" s="2" t="s">
        <v>1042</v>
      </c>
      <c r="B6891" s="2" t="s">
        <v>1031</v>
      </c>
      <c r="D6891" s="2" t="s">
        <v>203</v>
      </c>
      <c r="H6891" s="2" t="s">
        <v>2609</v>
      </c>
      <c r="K6891" s="8">
        <v>32913066</v>
      </c>
    </row>
    <row r="6892" spans="1:11" x14ac:dyDescent="0.2">
      <c r="A6892" s="5" t="s">
        <v>337</v>
      </c>
      <c r="J6892" s="8">
        <v>65962444</v>
      </c>
      <c r="K6892" s="8">
        <v>65962444</v>
      </c>
    </row>
    <row r="6895" spans="1:11" x14ac:dyDescent="0.2">
      <c r="A6895" s="5" t="s">
        <v>338</v>
      </c>
      <c r="D6895" s="4" t="s">
        <v>308</v>
      </c>
      <c r="E6895" s="5" t="s">
        <v>2256</v>
      </c>
    </row>
    <row r="6896" spans="1:11" x14ac:dyDescent="0.2">
      <c r="A6896" s="1" t="s">
        <v>107</v>
      </c>
      <c r="B6896" s="1" t="s">
        <v>108</v>
      </c>
      <c r="D6896" s="278" t="s">
        <v>277</v>
      </c>
      <c r="E6896" s="1" t="s">
        <v>84</v>
      </c>
      <c r="F6896" s="268" t="s">
        <v>278</v>
      </c>
      <c r="G6896" s="1" t="s">
        <v>201</v>
      </c>
      <c r="H6896" s="1" t="s">
        <v>267</v>
      </c>
      <c r="J6896" s="268" t="s">
        <v>279</v>
      </c>
      <c r="K6896" s="268" t="s">
        <v>280</v>
      </c>
    </row>
    <row r="6899" spans="1:11" x14ac:dyDescent="0.2">
      <c r="A6899" s="2" t="s">
        <v>35</v>
      </c>
      <c r="B6899" s="2" t="s">
        <v>36</v>
      </c>
      <c r="E6899" s="2" t="s">
        <v>310</v>
      </c>
      <c r="F6899" s="7">
        <v>5423103</v>
      </c>
      <c r="H6899" s="2" t="s">
        <v>2610</v>
      </c>
      <c r="J6899" s="8">
        <v>7830126</v>
      </c>
    </row>
    <row r="6900" spans="1:11" x14ac:dyDescent="0.2">
      <c r="A6900" s="2" t="s">
        <v>35</v>
      </c>
      <c r="B6900" s="2" t="s">
        <v>36</v>
      </c>
      <c r="E6900" s="2" t="s">
        <v>310</v>
      </c>
      <c r="F6900" s="7">
        <v>28421211</v>
      </c>
      <c r="H6900" s="2" t="s">
        <v>2611</v>
      </c>
      <c r="J6900" s="8">
        <v>75279</v>
      </c>
    </row>
    <row r="6901" spans="1:11" x14ac:dyDescent="0.2">
      <c r="A6901" s="2" t="s">
        <v>281</v>
      </c>
      <c r="B6901" s="2" t="s">
        <v>137</v>
      </c>
      <c r="H6901" s="2" t="s">
        <v>2610</v>
      </c>
      <c r="K6901" s="8">
        <v>7830126</v>
      </c>
    </row>
    <row r="6902" spans="1:11" x14ac:dyDescent="0.2">
      <c r="A6902" s="2" t="s">
        <v>281</v>
      </c>
      <c r="B6902" s="2" t="s">
        <v>137</v>
      </c>
      <c r="H6902" s="2" t="s">
        <v>2611</v>
      </c>
      <c r="K6902" s="8">
        <v>75279</v>
      </c>
    </row>
    <row r="6903" spans="1:11" x14ac:dyDescent="0.2">
      <c r="A6903" s="5" t="s">
        <v>340</v>
      </c>
      <c r="J6903" s="8">
        <v>7905405</v>
      </c>
      <c r="K6903" s="8">
        <v>7905405</v>
      </c>
    </row>
    <row r="6906" spans="1:11" x14ac:dyDescent="0.2">
      <c r="A6906" s="5" t="s">
        <v>341</v>
      </c>
      <c r="D6906" s="4" t="s">
        <v>308</v>
      </c>
      <c r="E6906" s="5" t="s">
        <v>2256</v>
      </c>
    </row>
    <row r="6907" spans="1:11" x14ac:dyDescent="0.2">
      <c r="A6907" s="1" t="s">
        <v>107</v>
      </c>
      <c r="B6907" s="1" t="s">
        <v>108</v>
      </c>
      <c r="D6907" s="278" t="s">
        <v>277</v>
      </c>
      <c r="E6907" s="1" t="s">
        <v>84</v>
      </c>
      <c r="F6907" s="268" t="s">
        <v>278</v>
      </c>
      <c r="G6907" s="1" t="s">
        <v>201</v>
      </c>
      <c r="H6907" s="1" t="s">
        <v>267</v>
      </c>
      <c r="J6907" s="268" t="s">
        <v>279</v>
      </c>
      <c r="K6907" s="268" t="s">
        <v>280</v>
      </c>
    </row>
    <row r="6910" spans="1:11" x14ac:dyDescent="0.2">
      <c r="A6910" s="2" t="s">
        <v>402</v>
      </c>
      <c r="B6910" s="2" t="s">
        <v>69</v>
      </c>
      <c r="D6910" s="2" t="s">
        <v>203</v>
      </c>
      <c r="H6910" s="2" t="s">
        <v>2612</v>
      </c>
      <c r="J6910" s="8">
        <v>10209</v>
      </c>
    </row>
    <row r="6911" spans="1:11" x14ac:dyDescent="0.2">
      <c r="A6911" s="2" t="s">
        <v>281</v>
      </c>
      <c r="B6911" s="2" t="s">
        <v>137</v>
      </c>
      <c r="F6911" s="7">
        <v>2218</v>
      </c>
      <c r="H6911" s="2" t="s">
        <v>2612</v>
      </c>
      <c r="K6911" s="8">
        <v>10209</v>
      </c>
    </row>
    <row r="6912" spans="1:11" x14ac:dyDescent="0.2">
      <c r="A6912" s="5" t="s">
        <v>343</v>
      </c>
      <c r="J6912" s="8">
        <v>10209</v>
      </c>
      <c r="K6912" s="8">
        <v>10209</v>
      </c>
    </row>
    <row r="6915" spans="1:11" x14ac:dyDescent="0.2">
      <c r="A6915" s="5" t="s">
        <v>344</v>
      </c>
      <c r="D6915" s="4" t="s">
        <v>294</v>
      </c>
      <c r="E6915" s="5" t="s">
        <v>339</v>
      </c>
    </row>
    <row r="6916" spans="1:11" x14ac:dyDescent="0.2">
      <c r="A6916" s="1" t="s">
        <v>107</v>
      </c>
      <c r="B6916" s="1" t="s">
        <v>108</v>
      </c>
      <c r="D6916" s="278" t="s">
        <v>277</v>
      </c>
      <c r="E6916" s="1" t="s">
        <v>84</v>
      </c>
      <c r="F6916" s="268" t="s">
        <v>278</v>
      </c>
      <c r="G6916" s="1" t="s">
        <v>201</v>
      </c>
      <c r="H6916" s="1" t="s">
        <v>267</v>
      </c>
      <c r="J6916" s="268" t="s">
        <v>279</v>
      </c>
      <c r="K6916" s="268" t="s">
        <v>280</v>
      </c>
    </row>
    <row r="6919" spans="1:11" x14ac:dyDescent="0.2">
      <c r="A6919" s="2" t="s">
        <v>11</v>
      </c>
      <c r="B6919" s="2" t="s">
        <v>12</v>
      </c>
      <c r="H6919" s="2" t="s">
        <v>2556</v>
      </c>
      <c r="J6919" s="8">
        <v>90000</v>
      </c>
    </row>
    <row r="6920" spans="1:11" x14ac:dyDescent="0.2">
      <c r="A6920" s="2" t="s">
        <v>2685</v>
      </c>
      <c r="B6920" s="2" t="s">
        <v>2510</v>
      </c>
      <c r="D6920" s="2" t="s">
        <v>202</v>
      </c>
      <c r="H6920" s="2" t="s">
        <v>2556</v>
      </c>
      <c r="K6920" s="8">
        <v>90000</v>
      </c>
    </row>
    <row r="6921" spans="1:11" x14ac:dyDescent="0.2">
      <c r="A6921" s="5" t="s">
        <v>345</v>
      </c>
      <c r="J6921" s="8">
        <v>90000</v>
      </c>
      <c r="K6921" s="8">
        <v>90000</v>
      </c>
    </row>
    <row r="6924" spans="1:11" x14ac:dyDescent="0.2">
      <c r="A6924" s="5" t="s">
        <v>424</v>
      </c>
      <c r="D6924" s="4" t="s">
        <v>308</v>
      </c>
      <c r="E6924" s="5" t="s">
        <v>521</v>
      </c>
    </row>
    <row r="6925" spans="1:11" x14ac:dyDescent="0.2">
      <c r="A6925" s="1" t="s">
        <v>107</v>
      </c>
      <c r="B6925" s="1" t="s">
        <v>108</v>
      </c>
      <c r="D6925" s="278" t="s">
        <v>277</v>
      </c>
      <c r="E6925" s="1" t="s">
        <v>84</v>
      </c>
      <c r="F6925" s="268" t="s">
        <v>278</v>
      </c>
      <c r="G6925" s="1" t="s">
        <v>201</v>
      </c>
      <c r="H6925" s="1" t="s">
        <v>267</v>
      </c>
      <c r="J6925" s="268" t="s">
        <v>279</v>
      </c>
      <c r="K6925" s="268" t="s">
        <v>280</v>
      </c>
    </row>
    <row r="6928" spans="1:11" x14ac:dyDescent="0.2">
      <c r="A6928" s="2" t="s">
        <v>35</v>
      </c>
      <c r="B6928" s="2" t="s">
        <v>36</v>
      </c>
      <c r="E6928" s="2" t="s">
        <v>310</v>
      </c>
      <c r="F6928" s="7">
        <v>249</v>
      </c>
      <c r="H6928" s="2" t="s">
        <v>2613</v>
      </c>
      <c r="J6928" s="8">
        <v>7700000</v>
      </c>
    </row>
    <row r="6929" spans="1:11" x14ac:dyDescent="0.2">
      <c r="A6929" s="2" t="s">
        <v>281</v>
      </c>
      <c r="B6929" s="2" t="s">
        <v>137</v>
      </c>
      <c r="F6929" s="7">
        <v>2256</v>
      </c>
      <c r="H6929" s="2" t="s">
        <v>2613</v>
      </c>
      <c r="K6929" s="8">
        <v>7700000</v>
      </c>
    </row>
    <row r="6930" spans="1:11" x14ac:dyDescent="0.2">
      <c r="A6930" s="5" t="s">
        <v>425</v>
      </c>
      <c r="J6930" s="8">
        <v>7700000</v>
      </c>
      <c r="K6930" s="8">
        <v>7700000</v>
      </c>
    </row>
    <row r="6933" spans="1:11" x14ac:dyDescent="0.2">
      <c r="A6933" s="5" t="s">
        <v>426</v>
      </c>
      <c r="D6933" s="4" t="s">
        <v>308</v>
      </c>
      <c r="E6933" s="5" t="s">
        <v>521</v>
      </c>
    </row>
    <row r="6934" spans="1:11" x14ac:dyDescent="0.2">
      <c r="A6934" s="1" t="s">
        <v>107</v>
      </c>
      <c r="B6934" s="1" t="s">
        <v>108</v>
      </c>
      <c r="D6934" s="278" t="s">
        <v>277</v>
      </c>
      <c r="E6934" s="1" t="s">
        <v>84</v>
      </c>
      <c r="F6934" s="268" t="s">
        <v>278</v>
      </c>
      <c r="G6934" s="1" t="s">
        <v>201</v>
      </c>
      <c r="H6934" s="1" t="s">
        <v>267</v>
      </c>
      <c r="J6934" s="268" t="s">
        <v>279</v>
      </c>
      <c r="K6934" s="268" t="s">
        <v>280</v>
      </c>
    </row>
    <row r="6937" spans="1:11" x14ac:dyDescent="0.2">
      <c r="A6937" s="2" t="s">
        <v>23</v>
      </c>
      <c r="B6937" s="2" t="s">
        <v>24</v>
      </c>
      <c r="H6937" s="2" t="s">
        <v>2614</v>
      </c>
      <c r="J6937" s="8">
        <v>490000</v>
      </c>
    </row>
    <row r="6938" spans="1:11" x14ac:dyDescent="0.2">
      <c r="A6938" s="2" t="s">
        <v>281</v>
      </c>
      <c r="B6938" s="2" t="s">
        <v>137</v>
      </c>
      <c r="F6938" s="7">
        <v>2257</v>
      </c>
      <c r="H6938" s="2" t="s">
        <v>2614</v>
      </c>
      <c r="K6938" s="8">
        <v>490000</v>
      </c>
    </row>
    <row r="6939" spans="1:11" x14ac:dyDescent="0.2">
      <c r="A6939" s="5" t="s">
        <v>429</v>
      </c>
      <c r="J6939" s="8">
        <v>490000</v>
      </c>
      <c r="K6939" s="8">
        <v>490000</v>
      </c>
    </row>
    <row r="6942" spans="1:11" x14ac:dyDescent="0.2">
      <c r="A6942" s="5" t="s">
        <v>430</v>
      </c>
      <c r="D6942" s="4" t="s">
        <v>308</v>
      </c>
      <c r="E6942" s="5" t="s">
        <v>521</v>
      </c>
    </row>
    <row r="6943" spans="1:11" x14ac:dyDescent="0.2">
      <c r="A6943" s="1" t="s">
        <v>107</v>
      </c>
      <c r="B6943" s="1" t="s">
        <v>108</v>
      </c>
      <c r="D6943" s="278" t="s">
        <v>277</v>
      </c>
      <c r="E6943" s="1" t="s">
        <v>84</v>
      </c>
      <c r="F6943" s="268" t="s">
        <v>278</v>
      </c>
      <c r="G6943" s="1" t="s">
        <v>201</v>
      </c>
      <c r="H6943" s="1" t="s">
        <v>267</v>
      </c>
      <c r="J6943" s="268" t="s">
        <v>279</v>
      </c>
      <c r="K6943" s="268" t="s">
        <v>280</v>
      </c>
    </row>
    <row r="6946" spans="1:11" x14ac:dyDescent="0.2">
      <c r="A6946" s="2" t="s">
        <v>23</v>
      </c>
      <c r="B6946" s="2" t="s">
        <v>24</v>
      </c>
      <c r="H6946" s="2" t="s">
        <v>2615</v>
      </c>
      <c r="J6946" s="8">
        <v>450000</v>
      </c>
    </row>
    <row r="6947" spans="1:11" x14ac:dyDescent="0.2">
      <c r="A6947" s="2" t="s">
        <v>281</v>
      </c>
      <c r="B6947" s="2" t="s">
        <v>137</v>
      </c>
      <c r="F6947" s="7">
        <v>2259</v>
      </c>
      <c r="H6947" s="2" t="s">
        <v>2615</v>
      </c>
      <c r="K6947" s="8">
        <v>450000</v>
      </c>
    </row>
    <row r="6948" spans="1:11" x14ac:dyDescent="0.2">
      <c r="A6948" s="5" t="s">
        <v>431</v>
      </c>
      <c r="J6948" s="8">
        <v>450000</v>
      </c>
      <c r="K6948" s="8">
        <v>450000</v>
      </c>
    </row>
    <row r="6951" spans="1:11" x14ac:dyDescent="0.2">
      <c r="A6951" s="5" t="s">
        <v>432</v>
      </c>
      <c r="D6951" s="4" t="s">
        <v>308</v>
      </c>
      <c r="E6951" s="5" t="s">
        <v>521</v>
      </c>
    </row>
    <row r="6952" spans="1:11" x14ac:dyDescent="0.2">
      <c r="A6952" s="1" t="s">
        <v>107</v>
      </c>
      <c r="B6952" s="1" t="s">
        <v>108</v>
      </c>
      <c r="D6952" s="278" t="s">
        <v>277</v>
      </c>
      <c r="E6952" s="1" t="s">
        <v>84</v>
      </c>
      <c r="F6952" s="268" t="s">
        <v>278</v>
      </c>
      <c r="G6952" s="1" t="s">
        <v>201</v>
      </c>
      <c r="H6952" s="1" t="s">
        <v>267</v>
      </c>
      <c r="J6952" s="268" t="s">
        <v>279</v>
      </c>
      <c r="K6952" s="268" t="s">
        <v>280</v>
      </c>
    </row>
    <row r="6955" spans="1:11" x14ac:dyDescent="0.2">
      <c r="A6955" s="2" t="s">
        <v>23</v>
      </c>
      <c r="B6955" s="2" t="s">
        <v>24</v>
      </c>
      <c r="H6955" s="2" t="s">
        <v>2616</v>
      </c>
      <c r="J6955" s="8">
        <v>237788</v>
      </c>
    </row>
    <row r="6956" spans="1:11" x14ac:dyDescent="0.2">
      <c r="A6956" s="2" t="s">
        <v>281</v>
      </c>
      <c r="B6956" s="2" t="s">
        <v>137</v>
      </c>
      <c r="F6956" s="7">
        <v>2260</v>
      </c>
      <c r="H6956" s="2" t="s">
        <v>2616</v>
      </c>
      <c r="K6956" s="8">
        <v>237788</v>
      </c>
    </row>
    <row r="6957" spans="1:11" x14ac:dyDescent="0.2">
      <c r="A6957" s="5" t="s">
        <v>433</v>
      </c>
      <c r="J6957" s="8">
        <v>237788</v>
      </c>
      <c r="K6957" s="8">
        <v>237788</v>
      </c>
    </row>
    <row r="6960" spans="1:11" x14ac:dyDescent="0.2">
      <c r="A6960" s="5" t="s">
        <v>436</v>
      </c>
      <c r="D6960" s="4" t="s">
        <v>308</v>
      </c>
      <c r="E6960" s="5" t="s">
        <v>521</v>
      </c>
    </row>
    <row r="6961" spans="1:11" x14ac:dyDescent="0.2">
      <c r="A6961" s="1" t="s">
        <v>107</v>
      </c>
      <c r="B6961" s="1" t="s">
        <v>108</v>
      </c>
      <c r="D6961" s="278" t="s">
        <v>277</v>
      </c>
      <c r="E6961" s="1" t="s">
        <v>84</v>
      </c>
      <c r="F6961" s="268" t="s">
        <v>278</v>
      </c>
      <c r="G6961" s="1" t="s">
        <v>201</v>
      </c>
      <c r="H6961" s="1" t="s">
        <v>267</v>
      </c>
      <c r="J6961" s="268" t="s">
        <v>279</v>
      </c>
      <c r="K6961" s="268" t="s">
        <v>280</v>
      </c>
    </row>
    <row r="6964" spans="1:11" x14ac:dyDescent="0.2">
      <c r="A6964" s="2" t="s">
        <v>23</v>
      </c>
      <c r="B6964" s="2" t="s">
        <v>24</v>
      </c>
      <c r="H6964" s="2" t="s">
        <v>2617</v>
      </c>
      <c r="J6964" s="8">
        <v>120000</v>
      </c>
    </row>
    <row r="6965" spans="1:11" x14ac:dyDescent="0.2">
      <c r="A6965" s="2" t="s">
        <v>281</v>
      </c>
      <c r="B6965" s="2" t="s">
        <v>137</v>
      </c>
      <c r="F6965" s="7">
        <v>2261</v>
      </c>
      <c r="H6965" s="2" t="s">
        <v>2617</v>
      </c>
      <c r="K6965" s="8">
        <v>120000</v>
      </c>
    </row>
    <row r="6966" spans="1:11" x14ac:dyDescent="0.2">
      <c r="A6966" s="5" t="s">
        <v>437</v>
      </c>
      <c r="J6966" s="8">
        <v>120000</v>
      </c>
      <c r="K6966" s="8">
        <v>120000</v>
      </c>
    </row>
    <row r="6969" spans="1:11" x14ac:dyDescent="0.2">
      <c r="A6969" s="5" t="s">
        <v>438</v>
      </c>
      <c r="D6969" s="4" t="s">
        <v>308</v>
      </c>
      <c r="E6969" s="5" t="s">
        <v>521</v>
      </c>
    </row>
    <row r="6970" spans="1:11" x14ac:dyDescent="0.2">
      <c r="A6970" s="1" t="s">
        <v>107</v>
      </c>
      <c r="B6970" s="1" t="s">
        <v>108</v>
      </c>
      <c r="D6970" s="278" t="s">
        <v>277</v>
      </c>
      <c r="E6970" s="1" t="s">
        <v>84</v>
      </c>
      <c r="F6970" s="268" t="s">
        <v>278</v>
      </c>
      <c r="G6970" s="1" t="s">
        <v>201</v>
      </c>
      <c r="H6970" s="1" t="s">
        <v>267</v>
      </c>
      <c r="J6970" s="268" t="s">
        <v>279</v>
      </c>
      <c r="K6970" s="268" t="s">
        <v>280</v>
      </c>
    </row>
    <row r="6973" spans="1:11" x14ac:dyDescent="0.2">
      <c r="A6973" s="2" t="s">
        <v>23</v>
      </c>
      <c r="B6973" s="2" t="s">
        <v>24</v>
      </c>
      <c r="H6973" s="2" t="s">
        <v>2618</v>
      </c>
      <c r="J6973" s="8">
        <v>500000</v>
      </c>
    </row>
    <row r="6974" spans="1:11" x14ac:dyDescent="0.2">
      <c r="A6974" s="2" t="s">
        <v>281</v>
      </c>
      <c r="B6974" s="2" t="s">
        <v>137</v>
      </c>
      <c r="F6974" s="7">
        <v>2262</v>
      </c>
      <c r="H6974" s="2" t="s">
        <v>2618</v>
      </c>
      <c r="K6974" s="8">
        <v>500000</v>
      </c>
    </row>
    <row r="6975" spans="1:11" x14ac:dyDescent="0.2">
      <c r="A6975" s="5" t="s">
        <v>439</v>
      </c>
      <c r="J6975" s="8">
        <v>500000</v>
      </c>
      <c r="K6975" s="8">
        <v>500000</v>
      </c>
    </row>
    <row r="6978" spans="1:11" x14ac:dyDescent="0.2">
      <c r="A6978" s="5" t="s">
        <v>440</v>
      </c>
      <c r="D6978" s="4" t="s">
        <v>308</v>
      </c>
      <c r="E6978" s="5" t="s">
        <v>521</v>
      </c>
    </row>
    <row r="6979" spans="1:11" x14ac:dyDescent="0.2">
      <c r="A6979" s="1" t="s">
        <v>107</v>
      </c>
      <c r="B6979" s="1" t="s">
        <v>108</v>
      </c>
      <c r="D6979" s="278" t="s">
        <v>277</v>
      </c>
      <c r="E6979" s="1" t="s">
        <v>84</v>
      </c>
      <c r="F6979" s="268" t="s">
        <v>278</v>
      </c>
      <c r="G6979" s="1" t="s">
        <v>201</v>
      </c>
      <c r="H6979" s="1" t="s">
        <v>267</v>
      </c>
      <c r="J6979" s="268" t="s">
        <v>279</v>
      </c>
      <c r="K6979" s="268" t="s">
        <v>280</v>
      </c>
    </row>
    <row r="6982" spans="1:11" x14ac:dyDescent="0.2">
      <c r="A6982" s="2" t="s">
        <v>23</v>
      </c>
      <c r="B6982" s="2" t="s">
        <v>24</v>
      </c>
      <c r="H6982" s="2" t="s">
        <v>2619</v>
      </c>
      <c r="J6982" s="8">
        <v>100000</v>
      </c>
    </row>
    <row r="6983" spans="1:11" x14ac:dyDescent="0.2">
      <c r="A6983" s="2" t="s">
        <v>281</v>
      </c>
      <c r="B6983" s="2" t="s">
        <v>137</v>
      </c>
      <c r="F6983" s="7">
        <v>2263</v>
      </c>
      <c r="H6983" s="2" t="s">
        <v>2619</v>
      </c>
      <c r="K6983" s="8">
        <v>100000</v>
      </c>
    </row>
    <row r="6984" spans="1:11" x14ac:dyDescent="0.2">
      <c r="A6984" s="5" t="s">
        <v>442</v>
      </c>
      <c r="J6984" s="8">
        <v>100000</v>
      </c>
      <c r="K6984" s="8">
        <v>100000</v>
      </c>
    </row>
    <row r="6987" spans="1:11" x14ac:dyDescent="0.2">
      <c r="A6987" s="5" t="s">
        <v>443</v>
      </c>
      <c r="D6987" s="4" t="s">
        <v>308</v>
      </c>
      <c r="E6987" s="5" t="s">
        <v>521</v>
      </c>
    </row>
    <row r="6988" spans="1:11" x14ac:dyDescent="0.2">
      <c r="A6988" s="1" t="s">
        <v>107</v>
      </c>
      <c r="B6988" s="1" t="s">
        <v>108</v>
      </c>
      <c r="D6988" s="278" t="s">
        <v>277</v>
      </c>
      <c r="E6988" s="1" t="s">
        <v>84</v>
      </c>
      <c r="F6988" s="268" t="s">
        <v>278</v>
      </c>
      <c r="G6988" s="1" t="s">
        <v>201</v>
      </c>
      <c r="H6988" s="1" t="s">
        <v>267</v>
      </c>
      <c r="J6988" s="268" t="s">
        <v>279</v>
      </c>
      <c r="K6988" s="268" t="s">
        <v>280</v>
      </c>
    </row>
    <row r="6991" spans="1:11" x14ac:dyDescent="0.2">
      <c r="A6991" s="2" t="s">
        <v>23</v>
      </c>
      <c r="B6991" s="2" t="s">
        <v>24</v>
      </c>
      <c r="H6991" s="2" t="s">
        <v>2620</v>
      </c>
      <c r="J6991" s="8">
        <v>411266</v>
      </c>
    </row>
    <row r="6992" spans="1:11" x14ac:dyDescent="0.2">
      <c r="A6992" s="2" t="s">
        <v>281</v>
      </c>
      <c r="B6992" s="2" t="s">
        <v>137</v>
      </c>
      <c r="F6992" s="7">
        <v>2264</v>
      </c>
      <c r="H6992" s="2" t="s">
        <v>2620</v>
      </c>
      <c r="K6992" s="8">
        <v>411266</v>
      </c>
    </row>
    <row r="6993" spans="1:11" x14ac:dyDescent="0.2">
      <c r="A6993" s="5" t="s">
        <v>444</v>
      </c>
      <c r="J6993" s="8">
        <v>411266</v>
      </c>
      <c r="K6993" s="8">
        <v>411266</v>
      </c>
    </row>
    <row r="6996" spans="1:11" x14ac:dyDescent="0.2">
      <c r="A6996" s="5" t="s">
        <v>445</v>
      </c>
      <c r="D6996" s="4" t="s">
        <v>308</v>
      </c>
      <c r="E6996" s="5" t="s">
        <v>521</v>
      </c>
    </row>
    <row r="6997" spans="1:11" x14ac:dyDescent="0.2">
      <c r="A6997" s="1" t="s">
        <v>107</v>
      </c>
      <c r="B6997" s="1" t="s">
        <v>108</v>
      </c>
      <c r="D6997" s="278" t="s">
        <v>277</v>
      </c>
      <c r="E6997" s="1" t="s">
        <v>84</v>
      </c>
      <c r="F6997" s="268" t="s">
        <v>278</v>
      </c>
      <c r="G6997" s="1" t="s">
        <v>201</v>
      </c>
      <c r="H6997" s="1" t="s">
        <v>267</v>
      </c>
      <c r="J6997" s="268" t="s">
        <v>279</v>
      </c>
      <c r="K6997" s="268" t="s">
        <v>280</v>
      </c>
    </row>
    <row r="7000" spans="1:11" x14ac:dyDescent="0.2">
      <c r="A7000" s="2" t="s">
        <v>23</v>
      </c>
      <c r="B7000" s="2" t="s">
        <v>24</v>
      </c>
      <c r="H7000" s="2" t="s">
        <v>2621</v>
      </c>
      <c r="J7000" s="8">
        <v>400000</v>
      </c>
    </row>
    <row r="7001" spans="1:11" x14ac:dyDescent="0.2">
      <c r="A7001" s="2" t="s">
        <v>281</v>
      </c>
      <c r="B7001" s="2" t="s">
        <v>137</v>
      </c>
      <c r="F7001" s="7">
        <v>2265</v>
      </c>
      <c r="H7001" s="2" t="s">
        <v>2621</v>
      </c>
      <c r="K7001" s="8">
        <v>400000</v>
      </c>
    </row>
    <row r="7002" spans="1:11" x14ac:dyDescent="0.2">
      <c r="A7002" s="5" t="s">
        <v>446</v>
      </c>
      <c r="J7002" s="8">
        <v>400000</v>
      </c>
      <c r="K7002" s="8">
        <v>400000</v>
      </c>
    </row>
    <row r="7005" spans="1:11" x14ac:dyDescent="0.2">
      <c r="A7005" s="5" t="s">
        <v>447</v>
      </c>
      <c r="D7005" s="4" t="s">
        <v>308</v>
      </c>
      <c r="E7005" s="5" t="s">
        <v>521</v>
      </c>
    </row>
    <row r="7006" spans="1:11" x14ac:dyDescent="0.2">
      <c r="A7006" s="1" t="s">
        <v>107</v>
      </c>
      <c r="B7006" s="1" t="s">
        <v>108</v>
      </c>
      <c r="D7006" s="278" t="s">
        <v>277</v>
      </c>
      <c r="E7006" s="1" t="s">
        <v>84</v>
      </c>
      <c r="F7006" s="268" t="s">
        <v>278</v>
      </c>
      <c r="G7006" s="1" t="s">
        <v>201</v>
      </c>
      <c r="H7006" s="1" t="s">
        <v>267</v>
      </c>
      <c r="J7006" s="268" t="s">
        <v>279</v>
      </c>
      <c r="K7006" s="268" t="s">
        <v>280</v>
      </c>
    </row>
    <row r="7009" spans="1:11" x14ac:dyDescent="0.2">
      <c r="A7009" s="2" t="s">
        <v>35</v>
      </c>
      <c r="B7009" s="2" t="s">
        <v>36</v>
      </c>
      <c r="E7009" s="2" t="s">
        <v>310</v>
      </c>
      <c r="F7009" s="7">
        <v>11730</v>
      </c>
      <c r="H7009" s="2" t="s">
        <v>2632</v>
      </c>
      <c r="J7009" s="8">
        <v>941200</v>
      </c>
    </row>
    <row r="7010" spans="1:11" x14ac:dyDescent="0.2">
      <c r="A7010" s="2" t="s">
        <v>35</v>
      </c>
      <c r="B7010" s="2" t="s">
        <v>36</v>
      </c>
      <c r="E7010" s="2" t="s">
        <v>310</v>
      </c>
      <c r="F7010" s="7">
        <v>11670</v>
      </c>
      <c r="H7010" s="2" t="s">
        <v>2633</v>
      </c>
      <c r="J7010" s="8">
        <v>180000</v>
      </c>
    </row>
    <row r="7011" spans="1:11" x14ac:dyDescent="0.2">
      <c r="A7011" s="2" t="s">
        <v>35</v>
      </c>
      <c r="B7011" s="2" t="s">
        <v>36</v>
      </c>
      <c r="E7011" s="2" t="s">
        <v>310</v>
      </c>
      <c r="F7011" s="7">
        <v>11640</v>
      </c>
      <c r="H7011" s="2" t="s">
        <v>2634</v>
      </c>
      <c r="J7011" s="8">
        <v>1085660</v>
      </c>
    </row>
    <row r="7012" spans="1:11" x14ac:dyDescent="0.2">
      <c r="A7012" s="2" t="s">
        <v>35</v>
      </c>
      <c r="B7012" s="2" t="s">
        <v>36</v>
      </c>
      <c r="E7012" s="2" t="s">
        <v>310</v>
      </c>
      <c r="F7012" s="7">
        <v>11652</v>
      </c>
      <c r="H7012" s="2" t="s">
        <v>2635</v>
      </c>
      <c r="J7012" s="8">
        <v>563650</v>
      </c>
    </row>
    <row r="7013" spans="1:11" x14ac:dyDescent="0.2">
      <c r="A7013" s="2" t="s">
        <v>35</v>
      </c>
      <c r="B7013" s="2" t="s">
        <v>36</v>
      </c>
      <c r="E7013" s="2" t="s">
        <v>2636</v>
      </c>
      <c r="F7013" s="7">
        <v>499</v>
      </c>
      <c r="H7013" s="2" t="s">
        <v>2637</v>
      </c>
      <c r="K7013" s="8">
        <v>563650</v>
      </c>
    </row>
    <row r="7014" spans="1:11" x14ac:dyDescent="0.2">
      <c r="A7014" s="2" t="s">
        <v>281</v>
      </c>
      <c r="B7014" s="2" t="s">
        <v>137</v>
      </c>
      <c r="F7014" s="7">
        <v>2267</v>
      </c>
      <c r="H7014" s="2" t="s">
        <v>2622</v>
      </c>
      <c r="K7014" s="8">
        <v>2206860</v>
      </c>
    </row>
    <row r="7015" spans="1:11" x14ac:dyDescent="0.2">
      <c r="A7015" s="5" t="s">
        <v>448</v>
      </c>
      <c r="J7015" s="8">
        <v>2770510</v>
      </c>
      <c r="K7015" s="8">
        <v>2770510</v>
      </c>
    </row>
    <row r="7018" spans="1:11" x14ac:dyDescent="0.2">
      <c r="A7018" s="5" t="s">
        <v>449</v>
      </c>
      <c r="D7018" s="4" t="s">
        <v>308</v>
      </c>
      <c r="E7018" s="5" t="s">
        <v>521</v>
      </c>
    </row>
    <row r="7019" spans="1:11" x14ac:dyDescent="0.2">
      <c r="A7019" s="1" t="s">
        <v>107</v>
      </c>
      <c r="B7019" s="1" t="s">
        <v>108</v>
      </c>
      <c r="D7019" s="278" t="s">
        <v>277</v>
      </c>
      <c r="E7019" s="1" t="s">
        <v>84</v>
      </c>
      <c r="F7019" s="268" t="s">
        <v>278</v>
      </c>
      <c r="G7019" s="1" t="s">
        <v>201</v>
      </c>
      <c r="H7019" s="1" t="s">
        <v>267</v>
      </c>
      <c r="J7019" s="268" t="s">
        <v>279</v>
      </c>
      <c r="K7019" s="268" t="s">
        <v>280</v>
      </c>
    </row>
    <row r="7022" spans="1:11" x14ac:dyDescent="0.2">
      <c r="A7022" s="2" t="s">
        <v>35</v>
      </c>
      <c r="B7022" s="2" t="s">
        <v>36</v>
      </c>
      <c r="E7022" s="2" t="s">
        <v>310</v>
      </c>
      <c r="F7022" s="7">
        <v>1792</v>
      </c>
      <c r="H7022" s="2" t="s">
        <v>2623</v>
      </c>
      <c r="J7022" s="8">
        <v>127449</v>
      </c>
    </row>
    <row r="7023" spans="1:11" x14ac:dyDescent="0.2">
      <c r="A7023" s="2" t="s">
        <v>281</v>
      </c>
      <c r="B7023" s="2" t="s">
        <v>137</v>
      </c>
      <c r="F7023" s="7">
        <v>2268</v>
      </c>
      <c r="H7023" s="2" t="s">
        <v>2623</v>
      </c>
      <c r="K7023" s="8">
        <v>127449</v>
      </c>
    </row>
    <row r="7024" spans="1:11" x14ac:dyDescent="0.2">
      <c r="A7024" s="5" t="s">
        <v>450</v>
      </c>
      <c r="J7024" s="8">
        <v>127449</v>
      </c>
      <c r="K7024" s="8">
        <v>127449</v>
      </c>
    </row>
    <row r="7027" spans="1:11" x14ac:dyDescent="0.2">
      <c r="A7027" s="5" t="s">
        <v>451</v>
      </c>
      <c r="D7027" s="4" t="s">
        <v>294</v>
      </c>
      <c r="E7027" s="5" t="s">
        <v>521</v>
      </c>
    </row>
    <row r="7028" spans="1:11" x14ac:dyDescent="0.2">
      <c r="A7028" s="1" t="s">
        <v>107</v>
      </c>
      <c r="B7028" s="1" t="s">
        <v>108</v>
      </c>
      <c r="D7028" s="278" t="s">
        <v>277</v>
      </c>
      <c r="E7028" s="1" t="s">
        <v>84</v>
      </c>
      <c r="F7028" s="268" t="s">
        <v>278</v>
      </c>
      <c r="G7028" s="1" t="s">
        <v>201</v>
      </c>
      <c r="H7028" s="1" t="s">
        <v>267</v>
      </c>
      <c r="J7028" s="268" t="s">
        <v>279</v>
      </c>
      <c r="K7028" s="268" t="s">
        <v>280</v>
      </c>
    </row>
    <row r="7031" spans="1:11" x14ac:dyDescent="0.2">
      <c r="A7031" s="2" t="s">
        <v>9</v>
      </c>
      <c r="B7031" s="2" t="s">
        <v>10</v>
      </c>
      <c r="H7031" s="2" t="s">
        <v>2552</v>
      </c>
      <c r="J7031" s="8">
        <v>20000</v>
      </c>
    </row>
    <row r="7032" spans="1:11" x14ac:dyDescent="0.2">
      <c r="A7032" s="2" t="s">
        <v>295</v>
      </c>
      <c r="B7032" s="2" t="s">
        <v>76</v>
      </c>
      <c r="D7032" s="2" t="s">
        <v>202</v>
      </c>
      <c r="H7032" s="2" t="s">
        <v>2552</v>
      </c>
      <c r="K7032" s="8">
        <v>20000</v>
      </c>
    </row>
    <row r="7033" spans="1:11" x14ac:dyDescent="0.2">
      <c r="A7033" s="5" t="s">
        <v>452</v>
      </c>
      <c r="J7033" s="8">
        <v>20000</v>
      </c>
      <c r="K7033" s="8">
        <v>20000</v>
      </c>
    </row>
    <row r="7036" spans="1:11" x14ac:dyDescent="0.2">
      <c r="A7036" s="5" t="s">
        <v>453</v>
      </c>
      <c r="D7036" s="4" t="s">
        <v>294</v>
      </c>
      <c r="E7036" s="5" t="s">
        <v>521</v>
      </c>
    </row>
    <row r="7037" spans="1:11" x14ac:dyDescent="0.2">
      <c r="A7037" s="1" t="s">
        <v>107</v>
      </c>
      <c r="B7037" s="1" t="s">
        <v>108</v>
      </c>
      <c r="D7037" s="278" t="s">
        <v>277</v>
      </c>
      <c r="E7037" s="1" t="s">
        <v>84</v>
      </c>
      <c r="F7037" s="268" t="s">
        <v>278</v>
      </c>
      <c r="G7037" s="1" t="s">
        <v>201</v>
      </c>
      <c r="H7037" s="1" t="s">
        <v>267</v>
      </c>
      <c r="J7037" s="268" t="s">
        <v>279</v>
      </c>
      <c r="K7037" s="268" t="s">
        <v>280</v>
      </c>
    </row>
    <row r="7040" spans="1:11" x14ac:dyDescent="0.2">
      <c r="A7040" s="2" t="s">
        <v>9</v>
      </c>
      <c r="B7040" s="2" t="s">
        <v>10</v>
      </c>
      <c r="H7040" s="2" t="s">
        <v>2553</v>
      </c>
      <c r="J7040" s="8">
        <v>30000</v>
      </c>
    </row>
    <row r="7041" spans="1:11" x14ac:dyDescent="0.2">
      <c r="A7041" s="2" t="s">
        <v>295</v>
      </c>
      <c r="B7041" s="2" t="s">
        <v>76</v>
      </c>
      <c r="D7041" s="2" t="s">
        <v>202</v>
      </c>
      <c r="H7041" s="2" t="s">
        <v>2553</v>
      </c>
      <c r="K7041" s="8">
        <v>30000</v>
      </c>
    </row>
    <row r="7042" spans="1:11" x14ac:dyDescent="0.2">
      <c r="A7042" s="5" t="s">
        <v>454</v>
      </c>
      <c r="J7042" s="8">
        <v>30000</v>
      </c>
      <c r="K7042" s="8">
        <v>30000</v>
      </c>
    </row>
    <row r="7045" spans="1:11" x14ac:dyDescent="0.2">
      <c r="A7045" s="5" t="s">
        <v>455</v>
      </c>
      <c r="D7045" s="4" t="s">
        <v>294</v>
      </c>
      <c r="E7045" s="5" t="s">
        <v>521</v>
      </c>
    </row>
    <row r="7046" spans="1:11" x14ac:dyDescent="0.2">
      <c r="A7046" s="1" t="s">
        <v>107</v>
      </c>
      <c r="B7046" s="1" t="s">
        <v>108</v>
      </c>
      <c r="D7046" s="278" t="s">
        <v>277</v>
      </c>
      <c r="E7046" s="1" t="s">
        <v>84</v>
      </c>
      <c r="F7046" s="268" t="s">
        <v>278</v>
      </c>
      <c r="G7046" s="1" t="s">
        <v>201</v>
      </c>
      <c r="H7046" s="1" t="s">
        <v>267</v>
      </c>
      <c r="J7046" s="268" t="s">
        <v>279</v>
      </c>
      <c r="K7046" s="268" t="s">
        <v>280</v>
      </c>
    </row>
    <row r="7049" spans="1:11" x14ac:dyDescent="0.2">
      <c r="A7049" s="2" t="s">
        <v>9</v>
      </c>
      <c r="B7049" s="2" t="s">
        <v>10</v>
      </c>
      <c r="H7049" s="2" t="s">
        <v>2554</v>
      </c>
      <c r="J7049" s="8">
        <v>180000</v>
      </c>
    </row>
    <row r="7050" spans="1:11" x14ac:dyDescent="0.2">
      <c r="A7050" s="2" t="s">
        <v>1186</v>
      </c>
      <c r="B7050" s="2" t="s">
        <v>252</v>
      </c>
      <c r="D7050" s="2" t="s">
        <v>202</v>
      </c>
      <c r="H7050" s="2" t="s">
        <v>2554</v>
      </c>
      <c r="K7050" s="8">
        <v>180000</v>
      </c>
    </row>
    <row r="7051" spans="1:11" x14ac:dyDescent="0.2">
      <c r="A7051" s="5" t="s">
        <v>456</v>
      </c>
      <c r="J7051" s="8">
        <v>180000</v>
      </c>
      <c r="K7051" s="8">
        <v>180000</v>
      </c>
    </row>
    <row r="7054" spans="1:11" x14ac:dyDescent="0.2">
      <c r="A7054" s="5" t="s">
        <v>457</v>
      </c>
      <c r="D7054" s="4" t="s">
        <v>294</v>
      </c>
      <c r="E7054" s="5" t="s">
        <v>521</v>
      </c>
    </row>
    <row r="7055" spans="1:11" x14ac:dyDescent="0.2">
      <c r="A7055" s="1" t="s">
        <v>107</v>
      </c>
      <c r="B7055" s="1" t="s">
        <v>108</v>
      </c>
      <c r="D7055" s="278" t="s">
        <v>277</v>
      </c>
      <c r="E7055" s="1" t="s">
        <v>84</v>
      </c>
      <c r="F7055" s="268" t="s">
        <v>278</v>
      </c>
      <c r="G7055" s="1" t="s">
        <v>201</v>
      </c>
      <c r="H7055" s="1" t="s">
        <v>267</v>
      </c>
      <c r="J7055" s="268" t="s">
        <v>279</v>
      </c>
      <c r="K7055" s="268" t="s">
        <v>280</v>
      </c>
    </row>
    <row r="7058" spans="1:11" x14ac:dyDescent="0.2">
      <c r="A7058" s="2" t="s">
        <v>11</v>
      </c>
      <c r="B7058" s="2" t="s">
        <v>12</v>
      </c>
      <c r="H7058" s="2" t="s">
        <v>2557</v>
      </c>
      <c r="J7058" s="8">
        <v>20000</v>
      </c>
    </row>
    <row r="7059" spans="1:11" x14ac:dyDescent="0.2">
      <c r="A7059" s="2" t="s">
        <v>1186</v>
      </c>
      <c r="B7059" s="2" t="s">
        <v>252</v>
      </c>
      <c r="D7059" s="2" t="s">
        <v>202</v>
      </c>
      <c r="H7059" s="2" t="s">
        <v>2557</v>
      </c>
      <c r="K7059" s="8">
        <v>20000</v>
      </c>
    </row>
    <row r="7060" spans="1:11" x14ac:dyDescent="0.2">
      <c r="A7060" s="5" t="s">
        <v>458</v>
      </c>
      <c r="J7060" s="8">
        <v>20000</v>
      </c>
      <c r="K7060" s="8">
        <v>20000</v>
      </c>
    </row>
    <row r="7063" spans="1:11" x14ac:dyDescent="0.2">
      <c r="A7063" s="5" t="s">
        <v>459</v>
      </c>
      <c r="D7063" s="4" t="s">
        <v>294</v>
      </c>
      <c r="E7063" s="5" t="s">
        <v>521</v>
      </c>
    </row>
    <row r="7064" spans="1:11" x14ac:dyDescent="0.2">
      <c r="A7064" s="1" t="s">
        <v>107</v>
      </c>
      <c r="B7064" s="1" t="s">
        <v>108</v>
      </c>
      <c r="D7064" s="278" t="s">
        <v>277</v>
      </c>
      <c r="E7064" s="1" t="s">
        <v>84</v>
      </c>
      <c r="F7064" s="268" t="s">
        <v>278</v>
      </c>
      <c r="G7064" s="1" t="s">
        <v>201</v>
      </c>
      <c r="H7064" s="1" t="s">
        <v>267</v>
      </c>
      <c r="J7064" s="268" t="s">
        <v>279</v>
      </c>
      <c r="K7064" s="268" t="s">
        <v>280</v>
      </c>
    </row>
    <row r="7067" spans="1:11" x14ac:dyDescent="0.2">
      <c r="A7067" s="2" t="s">
        <v>11</v>
      </c>
      <c r="B7067" s="2" t="s">
        <v>12</v>
      </c>
      <c r="H7067" s="2" t="s">
        <v>1826</v>
      </c>
      <c r="J7067" s="8">
        <v>47000</v>
      </c>
    </row>
    <row r="7068" spans="1:11" x14ac:dyDescent="0.2">
      <c r="A7068" s="2" t="s">
        <v>11</v>
      </c>
      <c r="B7068" s="2" t="s">
        <v>12</v>
      </c>
      <c r="H7068" s="2" t="s">
        <v>1826</v>
      </c>
      <c r="J7068" s="8">
        <v>100000</v>
      </c>
    </row>
    <row r="7069" spans="1:11" x14ac:dyDescent="0.2">
      <c r="A7069" s="2" t="s">
        <v>2685</v>
      </c>
      <c r="B7069" s="2" t="s">
        <v>2510</v>
      </c>
      <c r="D7069" s="2" t="s">
        <v>202</v>
      </c>
      <c r="H7069" s="2" t="s">
        <v>1826</v>
      </c>
      <c r="K7069" s="8">
        <v>147000</v>
      </c>
    </row>
    <row r="7070" spans="1:11" x14ac:dyDescent="0.2">
      <c r="A7070" s="5" t="s">
        <v>460</v>
      </c>
      <c r="J7070" s="8">
        <v>147000</v>
      </c>
      <c r="K7070" s="8">
        <v>147000</v>
      </c>
    </row>
    <row r="7073" spans="1:11" x14ac:dyDescent="0.2">
      <c r="A7073" s="5" t="s">
        <v>461</v>
      </c>
      <c r="D7073" s="4" t="s">
        <v>308</v>
      </c>
      <c r="E7073" s="5" t="s">
        <v>521</v>
      </c>
    </row>
    <row r="7074" spans="1:11" x14ac:dyDescent="0.2">
      <c r="A7074" s="1" t="s">
        <v>107</v>
      </c>
      <c r="B7074" s="1" t="s">
        <v>108</v>
      </c>
      <c r="D7074" s="278" t="s">
        <v>277</v>
      </c>
      <c r="E7074" s="1" t="s">
        <v>84</v>
      </c>
      <c r="F7074" s="268" t="s">
        <v>278</v>
      </c>
      <c r="G7074" s="1" t="s">
        <v>201</v>
      </c>
      <c r="H7074" s="1" t="s">
        <v>267</v>
      </c>
      <c r="J7074" s="268" t="s">
        <v>279</v>
      </c>
      <c r="K7074" s="268" t="s">
        <v>280</v>
      </c>
    </row>
    <row r="7077" spans="1:11" x14ac:dyDescent="0.2">
      <c r="A7077" s="2" t="s">
        <v>15</v>
      </c>
      <c r="B7077" s="2" t="s">
        <v>16</v>
      </c>
      <c r="E7077" s="2" t="s">
        <v>320</v>
      </c>
      <c r="F7077" s="7">
        <v>2200</v>
      </c>
      <c r="H7077" s="2" t="s">
        <v>2421</v>
      </c>
      <c r="K7077" s="8">
        <v>200000</v>
      </c>
    </row>
    <row r="7078" spans="1:11" x14ac:dyDescent="0.2">
      <c r="A7078" s="2" t="s">
        <v>281</v>
      </c>
      <c r="B7078" s="2" t="s">
        <v>137</v>
      </c>
      <c r="F7078" s="7">
        <v>1420</v>
      </c>
      <c r="H7078" s="2" t="s">
        <v>2421</v>
      </c>
      <c r="J7078" s="8">
        <v>1420</v>
      </c>
    </row>
    <row r="7079" spans="1:11" x14ac:dyDescent="0.2">
      <c r="A7079" s="2" t="s">
        <v>397</v>
      </c>
      <c r="B7079" s="2" t="s">
        <v>74</v>
      </c>
      <c r="D7079" s="2" t="s">
        <v>203</v>
      </c>
      <c r="H7079" s="2" t="s">
        <v>2421</v>
      </c>
      <c r="J7079" s="8">
        <v>96990</v>
      </c>
    </row>
    <row r="7080" spans="1:11" x14ac:dyDescent="0.2">
      <c r="A7080" s="2" t="s">
        <v>394</v>
      </c>
      <c r="B7080" s="2" t="s">
        <v>119</v>
      </c>
      <c r="D7080" s="2" t="s">
        <v>203</v>
      </c>
      <c r="H7080" s="2" t="s">
        <v>2421</v>
      </c>
      <c r="J7080" s="8">
        <v>61590</v>
      </c>
    </row>
    <row r="7081" spans="1:11" x14ac:dyDescent="0.2">
      <c r="A7081" s="2" t="s">
        <v>403</v>
      </c>
      <c r="B7081" s="2" t="s">
        <v>75</v>
      </c>
      <c r="D7081" s="2" t="s">
        <v>203</v>
      </c>
      <c r="H7081" s="2" t="s">
        <v>2421</v>
      </c>
      <c r="J7081" s="8">
        <v>40000</v>
      </c>
    </row>
    <row r="7082" spans="1:11" x14ac:dyDescent="0.2">
      <c r="A7082" s="5" t="s">
        <v>462</v>
      </c>
      <c r="J7082" s="8">
        <v>200000</v>
      </c>
      <c r="K7082" s="8">
        <v>200000</v>
      </c>
    </row>
    <row r="7085" spans="1:11" x14ac:dyDescent="0.2">
      <c r="A7085" s="5" t="s">
        <v>463</v>
      </c>
      <c r="D7085" s="4" t="s">
        <v>308</v>
      </c>
      <c r="E7085" s="5" t="s">
        <v>521</v>
      </c>
    </row>
    <row r="7086" spans="1:11" x14ac:dyDescent="0.2">
      <c r="A7086" s="1" t="s">
        <v>107</v>
      </c>
      <c r="B7086" s="1" t="s">
        <v>108</v>
      </c>
      <c r="D7086" s="278" t="s">
        <v>277</v>
      </c>
      <c r="E7086" s="1" t="s">
        <v>84</v>
      </c>
      <c r="F7086" s="268" t="s">
        <v>278</v>
      </c>
      <c r="G7086" s="1" t="s">
        <v>201</v>
      </c>
      <c r="H7086" s="1" t="s">
        <v>267</v>
      </c>
      <c r="J7086" s="268" t="s">
        <v>279</v>
      </c>
      <c r="K7086" s="268" t="s">
        <v>280</v>
      </c>
    </row>
    <row r="7089" spans="1:11" x14ac:dyDescent="0.2">
      <c r="A7089" s="2" t="s">
        <v>527</v>
      </c>
      <c r="B7089" s="2" t="s">
        <v>72</v>
      </c>
      <c r="D7089" s="2" t="s">
        <v>203</v>
      </c>
      <c r="H7089" s="2" t="s">
        <v>2664</v>
      </c>
      <c r="J7089" s="8">
        <v>162560</v>
      </c>
    </row>
    <row r="7090" spans="1:11" x14ac:dyDescent="0.2">
      <c r="A7090" s="2" t="s">
        <v>15</v>
      </c>
      <c r="B7090" s="2" t="s">
        <v>16</v>
      </c>
      <c r="E7090" s="2" t="s">
        <v>320</v>
      </c>
      <c r="F7090" s="7">
        <v>2130</v>
      </c>
      <c r="H7090" s="2" t="s">
        <v>2624</v>
      </c>
      <c r="K7090" s="8">
        <v>162560</v>
      </c>
    </row>
    <row r="7091" spans="1:11" x14ac:dyDescent="0.2">
      <c r="A7091" s="5" t="s">
        <v>464</v>
      </c>
      <c r="J7091" s="8">
        <v>162560</v>
      </c>
      <c r="K7091" s="8">
        <v>162560</v>
      </c>
    </row>
    <row r="7094" spans="1:11" x14ac:dyDescent="0.2">
      <c r="A7094" s="5" t="s">
        <v>465</v>
      </c>
      <c r="D7094" s="4" t="s">
        <v>308</v>
      </c>
      <c r="E7094" s="5" t="s">
        <v>521</v>
      </c>
    </row>
    <row r="7095" spans="1:11" x14ac:dyDescent="0.2">
      <c r="A7095" s="1" t="s">
        <v>107</v>
      </c>
      <c r="B7095" s="1" t="s">
        <v>108</v>
      </c>
      <c r="D7095" s="278" t="s">
        <v>277</v>
      </c>
      <c r="E7095" s="1" t="s">
        <v>84</v>
      </c>
      <c r="F7095" s="268" t="s">
        <v>278</v>
      </c>
      <c r="G7095" s="1" t="s">
        <v>201</v>
      </c>
      <c r="H7095" s="1" t="s">
        <v>267</v>
      </c>
      <c r="J7095" s="268" t="s">
        <v>279</v>
      </c>
      <c r="K7095" s="268" t="s">
        <v>280</v>
      </c>
    </row>
    <row r="7098" spans="1:11" x14ac:dyDescent="0.2">
      <c r="A7098" s="2" t="s">
        <v>394</v>
      </c>
      <c r="B7098" s="2" t="s">
        <v>119</v>
      </c>
      <c r="D7098" s="2" t="s">
        <v>203</v>
      </c>
      <c r="H7098" s="2" t="s">
        <v>2678</v>
      </c>
      <c r="J7098" s="8">
        <v>15800</v>
      </c>
    </row>
    <row r="7099" spans="1:11" x14ac:dyDescent="0.2">
      <c r="A7099" s="2" t="s">
        <v>397</v>
      </c>
      <c r="B7099" s="2" t="s">
        <v>74</v>
      </c>
      <c r="D7099" s="2" t="s">
        <v>203</v>
      </c>
      <c r="H7099" s="2" t="s">
        <v>2678</v>
      </c>
      <c r="J7099" s="8">
        <v>147800</v>
      </c>
    </row>
    <row r="7100" spans="1:11" x14ac:dyDescent="0.2">
      <c r="A7100" s="2" t="s">
        <v>15</v>
      </c>
      <c r="B7100" s="2" t="s">
        <v>16</v>
      </c>
      <c r="E7100" s="2" t="s">
        <v>320</v>
      </c>
      <c r="F7100" s="7">
        <v>1802</v>
      </c>
      <c r="H7100" s="2" t="s">
        <v>1504</v>
      </c>
      <c r="K7100" s="8">
        <v>163600</v>
      </c>
    </row>
    <row r="7101" spans="1:11" x14ac:dyDescent="0.2">
      <c r="A7101" s="5" t="s">
        <v>466</v>
      </c>
      <c r="J7101" s="8">
        <v>163600</v>
      </c>
      <c r="K7101" s="8">
        <v>163600</v>
      </c>
    </row>
    <row r="7104" spans="1:11" x14ac:dyDescent="0.2">
      <c r="A7104" s="5" t="s">
        <v>467</v>
      </c>
      <c r="D7104" s="4" t="s">
        <v>275</v>
      </c>
      <c r="E7104" s="5" t="s">
        <v>521</v>
      </c>
    </row>
    <row r="7105" spans="1:11" x14ac:dyDescent="0.2">
      <c r="A7105" s="1" t="s">
        <v>107</v>
      </c>
      <c r="B7105" s="1" t="s">
        <v>108</v>
      </c>
      <c r="D7105" s="278" t="s">
        <v>277</v>
      </c>
      <c r="E7105" s="1" t="s">
        <v>84</v>
      </c>
      <c r="F7105" s="268" t="s">
        <v>278</v>
      </c>
      <c r="G7105" s="1" t="s">
        <v>201</v>
      </c>
      <c r="H7105" s="1" t="s">
        <v>267</v>
      </c>
      <c r="J7105" s="268" t="s">
        <v>279</v>
      </c>
      <c r="K7105" s="268" t="s">
        <v>280</v>
      </c>
    </row>
    <row r="7108" spans="1:11" x14ac:dyDescent="0.2">
      <c r="A7108" s="2" t="s">
        <v>284</v>
      </c>
      <c r="B7108" s="2" t="s">
        <v>117</v>
      </c>
      <c r="E7108" s="2" t="s">
        <v>320</v>
      </c>
      <c r="F7108" s="7">
        <v>1</v>
      </c>
      <c r="H7108" s="2" t="s">
        <v>997</v>
      </c>
      <c r="J7108" s="8">
        <v>550337</v>
      </c>
    </row>
    <row r="7109" spans="1:11" x14ac:dyDescent="0.2">
      <c r="A7109" s="2" t="s">
        <v>281</v>
      </c>
      <c r="B7109" s="2" t="s">
        <v>137</v>
      </c>
      <c r="F7109" s="7">
        <v>2266</v>
      </c>
      <c r="H7109" s="2" t="s">
        <v>997</v>
      </c>
      <c r="K7109" s="8">
        <v>550337</v>
      </c>
    </row>
    <row r="7110" spans="1:11" x14ac:dyDescent="0.2">
      <c r="A7110" s="5" t="s">
        <v>468</v>
      </c>
      <c r="J7110" s="8">
        <v>550337</v>
      </c>
      <c r="K7110" s="8">
        <v>550337</v>
      </c>
    </row>
    <row r="7113" spans="1:11" x14ac:dyDescent="0.2">
      <c r="A7113" s="5" t="s">
        <v>469</v>
      </c>
      <c r="D7113" s="4" t="s">
        <v>275</v>
      </c>
      <c r="E7113" s="5" t="s">
        <v>521</v>
      </c>
    </row>
    <row r="7114" spans="1:11" x14ac:dyDescent="0.2">
      <c r="A7114" s="1" t="s">
        <v>107</v>
      </c>
      <c r="B7114" s="1" t="s">
        <v>108</v>
      </c>
      <c r="D7114" s="278" t="s">
        <v>277</v>
      </c>
      <c r="E7114" s="1" t="s">
        <v>84</v>
      </c>
      <c r="F7114" s="268" t="s">
        <v>278</v>
      </c>
      <c r="G7114" s="1" t="s">
        <v>201</v>
      </c>
      <c r="H7114" s="1" t="s">
        <v>267</v>
      </c>
      <c r="J7114" s="268" t="s">
        <v>279</v>
      </c>
      <c r="K7114" s="268" t="s">
        <v>280</v>
      </c>
    </row>
    <row r="7117" spans="1:11" x14ac:dyDescent="0.2">
      <c r="A7117" s="2" t="s">
        <v>529</v>
      </c>
      <c r="B7117" s="2" t="s">
        <v>136</v>
      </c>
      <c r="D7117" s="2" t="s">
        <v>203</v>
      </c>
      <c r="H7117" s="2" t="s">
        <v>2668</v>
      </c>
      <c r="J7117" s="8">
        <v>500000</v>
      </c>
    </row>
    <row r="7118" spans="1:11" x14ac:dyDescent="0.2">
      <c r="A7118" s="2" t="s">
        <v>529</v>
      </c>
      <c r="B7118" s="2" t="s">
        <v>136</v>
      </c>
      <c r="D7118" s="2" t="s">
        <v>203</v>
      </c>
      <c r="H7118" s="2" t="s">
        <v>2669</v>
      </c>
      <c r="J7118" s="8">
        <v>450000</v>
      </c>
    </row>
    <row r="7119" spans="1:11" x14ac:dyDescent="0.2">
      <c r="A7119" s="2" t="s">
        <v>529</v>
      </c>
      <c r="B7119" s="2" t="s">
        <v>136</v>
      </c>
      <c r="D7119" s="2" t="s">
        <v>203</v>
      </c>
      <c r="H7119" s="2" t="s">
        <v>2670</v>
      </c>
      <c r="J7119" s="8">
        <v>333333</v>
      </c>
    </row>
    <row r="7120" spans="1:11" x14ac:dyDescent="0.2">
      <c r="A7120" s="2" t="s">
        <v>529</v>
      </c>
      <c r="B7120" s="2" t="s">
        <v>136</v>
      </c>
      <c r="D7120" s="2" t="s">
        <v>203</v>
      </c>
      <c r="H7120" s="2" t="s">
        <v>2671</v>
      </c>
      <c r="J7120" s="8">
        <v>500000</v>
      </c>
    </row>
    <row r="7121" spans="1:11" x14ac:dyDescent="0.2">
      <c r="A7121" s="2" t="s">
        <v>529</v>
      </c>
      <c r="B7121" s="2" t="s">
        <v>136</v>
      </c>
      <c r="D7121" s="2" t="s">
        <v>203</v>
      </c>
      <c r="H7121" s="2" t="s">
        <v>2672</v>
      </c>
      <c r="J7121" s="8">
        <v>500000</v>
      </c>
    </row>
    <row r="7122" spans="1:11" x14ac:dyDescent="0.2">
      <c r="A7122" s="2" t="s">
        <v>529</v>
      </c>
      <c r="B7122" s="2" t="s">
        <v>136</v>
      </c>
      <c r="D7122" s="2" t="s">
        <v>203</v>
      </c>
      <c r="H7122" s="2" t="s">
        <v>2673</v>
      </c>
      <c r="J7122" s="8">
        <v>1666667</v>
      </c>
    </row>
    <row r="7123" spans="1:11" x14ac:dyDescent="0.2">
      <c r="A7123" s="2" t="s">
        <v>529</v>
      </c>
      <c r="B7123" s="2" t="s">
        <v>136</v>
      </c>
      <c r="D7123" s="2" t="s">
        <v>203</v>
      </c>
      <c r="H7123" s="2" t="s">
        <v>2674</v>
      </c>
      <c r="J7123" s="8">
        <v>3111111</v>
      </c>
    </row>
    <row r="7124" spans="1:11" x14ac:dyDescent="0.2">
      <c r="A7124" s="2" t="s">
        <v>529</v>
      </c>
      <c r="B7124" s="2" t="s">
        <v>136</v>
      </c>
      <c r="D7124" s="2" t="s">
        <v>203</v>
      </c>
      <c r="H7124" s="2" t="s">
        <v>2675</v>
      </c>
      <c r="J7124" s="8">
        <v>3333333</v>
      </c>
    </row>
    <row r="7125" spans="1:11" x14ac:dyDescent="0.2">
      <c r="A7125" s="2" t="s">
        <v>529</v>
      </c>
      <c r="B7125" s="2" t="s">
        <v>136</v>
      </c>
      <c r="D7125" s="2" t="s">
        <v>203</v>
      </c>
      <c r="H7125" s="2" t="s">
        <v>2676</v>
      </c>
      <c r="J7125" s="8">
        <v>888888</v>
      </c>
    </row>
    <row r="7126" spans="1:11" x14ac:dyDescent="0.2">
      <c r="A7126" s="2" t="s">
        <v>529</v>
      </c>
      <c r="B7126" s="2" t="s">
        <v>136</v>
      </c>
      <c r="D7126" s="2" t="s">
        <v>203</v>
      </c>
      <c r="H7126" s="2" t="s">
        <v>2677</v>
      </c>
      <c r="J7126" s="8">
        <v>3888888</v>
      </c>
    </row>
    <row r="7127" spans="1:11" x14ac:dyDescent="0.2">
      <c r="A7127" s="2" t="s">
        <v>403</v>
      </c>
      <c r="B7127" s="2" t="s">
        <v>75</v>
      </c>
      <c r="D7127" s="2" t="s">
        <v>203</v>
      </c>
      <c r="H7127" s="2" t="s">
        <v>2679</v>
      </c>
      <c r="J7127" s="8">
        <v>55500</v>
      </c>
    </row>
    <row r="7128" spans="1:11" x14ac:dyDescent="0.2">
      <c r="A7128" s="2" t="s">
        <v>527</v>
      </c>
      <c r="B7128" s="2" t="s">
        <v>72</v>
      </c>
      <c r="D7128" s="2" t="s">
        <v>203</v>
      </c>
      <c r="H7128" s="2" t="s">
        <v>2665</v>
      </c>
      <c r="J7128" s="8">
        <v>38000</v>
      </c>
    </row>
    <row r="7129" spans="1:11" x14ac:dyDescent="0.2">
      <c r="A7129" s="2" t="s">
        <v>37</v>
      </c>
      <c r="B7129" s="2" t="s">
        <v>38</v>
      </c>
      <c r="H7129" s="2" t="s">
        <v>2639</v>
      </c>
      <c r="K7129" s="8">
        <v>13739148</v>
      </c>
    </row>
    <row r="7130" spans="1:11" x14ac:dyDescent="0.2">
      <c r="A7130" s="2" t="s">
        <v>53</v>
      </c>
      <c r="B7130" s="2" t="s">
        <v>54</v>
      </c>
      <c r="H7130" s="2" t="s">
        <v>2640</v>
      </c>
      <c r="K7130" s="8">
        <v>1526572</v>
      </c>
    </row>
    <row r="7131" spans="1:11" x14ac:dyDescent="0.2">
      <c r="A7131" s="5" t="s">
        <v>470</v>
      </c>
      <c r="J7131" s="8">
        <v>15265720</v>
      </c>
      <c r="K7131" s="8">
        <v>15265720</v>
      </c>
    </row>
    <row r="7134" spans="1:11" x14ac:dyDescent="0.2">
      <c r="A7134" s="5" t="s">
        <v>483</v>
      </c>
      <c r="D7134" s="4" t="s">
        <v>275</v>
      </c>
      <c r="E7134" s="5" t="s">
        <v>521</v>
      </c>
    </row>
    <row r="7135" spans="1:11" x14ac:dyDescent="0.2">
      <c r="A7135" s="1" t="s">
        <v>107</v>
      </c>
      <c r="B7135" s="1" t="s">
        <v>108</v>
      </c>
      <c r="D7135" s="278" t="s">
        <v>277</v>
      </c>
      <c r="E7135" s="1" t="s">
        <v>84</v>
      </c>
      <c r="F7135" s="268" t="s">
        <v>278</v>
      </c>
      <c r="G7135" s="1" t="s">
        <v>201</v>
      </c>
      <c r="H7135" s="1" t="s">
        <v>267</v>
      </c>
      <c r="J7135" s="268" t="s">
        <v>279</v>
      </c>
      <c r="K7135" s="268" t="s">
        <v>280</v>
      </c>
    </row>
    <row r="7138" spans="1:10" x14ac:dyDescent="0.2">
      <c r="A7138" s="2" t="s">
        <v>522</v>
      </c>
      <c r="B7138" s="2" t="s">
        <v>70</v>
      </c>
      <c r="D7138" s="2" t="s">
        <v>203</v>
      </c>
      <c r="H7138" s="2" t="s">
        <v>2652</v>
      </c>
      <c r="J7138" s="8">
        <v>214619</v>
      </c>
    </row>
    <row r="7139" spans="1:10" x14ac:dyDescent="0.2">
      <c r="A7139" s="2" t="s">
        <v>522</v>
      </c>
      <c r="B7139" s="2" t="s">
        <v>70</v>
      </c>
      <c r="D7139" s="2" t="s">
        <v>203</v>
      </c>
      <c r="H7139" s="2" t="s">
        <v>2653</v>
      </c>
      <c r="J7139" s="8">
        <v>105190</v>
      </c>
    </row>
    <row r="7140" spans="1:10" x14ac:dyDescent="0.2">
      <c r="A7140" s="2" t="s">
        <v>522</v>
      </c>
      <c r="B7140" s="2" t="s">
        <v>70</v>
      </c>
      <c r="D7140" s="2" t="s">
        <v>203</v>
      </c>
      <c r="H7140" s="2" t="s">
        <v>2654</v>
      </c>
      <c r="J7140" s="8">
        <v>31799</v>
      </c>
    </row>
    <row r="7141" spans="1:10" x14ac:dyDescent="0.2">
      <c r="A7141" s="2" t="s">
        <v>404</v>
      </c>
      <c r="B7141" s="2" t="s">
        <v>71</v>
      </c>
      <c r="D7141" s="2" t="s">
        <v>203</v>
      </c>
      <c r="H7141" s="2" t="s">
        <v>2662</v>
      </c>
      <c r="J7141" s="8">
        <v>774946</v>
      </c>
    </row>
    <row r="7142" spans="1:10" x14ac:dyDescent="0.2">
      <c r="A7142" s="2" t="s">
        <v>404</v>
      </c>
      <c r="B7142" s="2" t="s">
        <v>71</v>
      </c>
      <c r="D7142" s="2" t="s">
        <v>203</v>
      </c>
      <c r="H7142" s="2" t="s">
        <v>2663</v>
      </c>
      <c r="J7142" s="8">
        <v>88750</v>
      </c>
    </row>
    <row r="7143" spans="1:10" x14ac:dyDescent="0.2">
      <c r="A7143" s="2" t="s">
        <v>523</v>
      </c>
      <c r="B7143" s="2" t="s">
        <v>120</v>
      </c>
      <c r="D7143" s="2" t="s">
        <v>203</v>
      </c>
      <c r="H7143" s="2" t="s">
        <v>2680</v>
      </c>
      <c r="J7143" s="8">
        <v>75279</v>
      </c>
    </row>
    <row r="7144" spans="1:10" x14ac:dyDescent="0.2">
      <c r="A7144" s="2" t="s">
        <v>1188</v>
      </c>
      <c r="B7144" s="2" t="s">
        <v>970</v>
      </c>
      <c r="D7144" s="2" t="s">
        <v>203</v>
      </c>
      <c r="H7144" s="2" t="s">
        <v>2641</v>
      </c>
      <c r="J7144" s="8">
        <v>7830126</v>
      </c>
    </row>
    <row r="7145" spans="1:10" x14ac:dyDescent="0.2">
      <c r="A7145" s="2" t="s">
        <v>522</v>
      </c>
      <c r="B7145" s="2" t="s">
        <v>70</v>
      </c>
      <c r="D7145" s="2" t="s">
        <v>203</v>
      </c>
      <c r="H7145" s="2" t="s">
        <v>2655</v>
      </c>
      <c r="J7145" s="8">
        <v>14057</v>
      </c>
    </row>
    <row r="7146" spans="1:10" x14ac:dyDescent="0.2">
      <c r="A7146" s="2" t="s">
        <v>522</v>
      </c>
      <c r="B7146" s="2" t="s">
        <v>70</v>
      </c>
      <c r="D7146" s="2" t="s">
        <v>203</v>
      </c>
      <c r="H7146" s="2" t="s">
        <v>2656</v>
      </c>
      <c r="J7146" s="8">
        <v>14057</v>
      </c>
    </row>
    <row r="7147" spans="1:10" x14ac:dyDescent="0.2">
      <c r="A7147" s="2" t="s">
        <v>522</v>
      </c>
      <c r="B7147" s="2" t="s">
        <v>70</v>
      </c>
      <c r="D7147" s="2" t="s">
        <v>203</v>
      </c>
      <c r="H7147" s="2" t="s">
        <v>2655</v>
      </c>
      <c r="J7147" s="8">
        <v>14057</v>
      </c>
    </row>
    <row r="7148" spans="1:10" x14ac:dyDescent="0.2">
      <c r="A7148" s="2" t="s">
        <v>522</v>
      </c>
      <c r="B7148" s="2" t="s">
        <v>70</v>
      </c>
      <c r="D7148" s="2" t="s">
        <v>203</v>
      </c>
      <c r="H7148" s="2" t="s">
        <v>2657</v>
      </c>
      <c r="J7148" s="8">
        <v>274455</v>
      </c>
    </row>
    <row r="7149" spans="1:10" x14ac:dyDescent="0.2">
      <c r="A7149" s="2" t="s">
        <v>522</v>
      </c>
      <c r="B7149" s="2" t="s">
        <v>70</v>
      </c>
      <c r="D7149" s="2" t="s">
        <v>203</v>
      </c>
      <c r="H7149" s="2" t="s">
        <v>2658</v>
      </c>
      <c r="J7149" s="8">
        <v>47740</v>
      </c>
    </row>
    <row r="7150" spans="1:10" x14ac:dyDescent="0.2">
      <c r="A7150" s="2" t="s">
        <v>522</v>
      </c>
      <c r="B7150" s="2" t="s">
        <v>70</v>
      </c>
      <c r="D7150" s="2" t="s">
        <v>203</v>
      </c>
      <c r="H7150" s="2" t="s">
        <v>2659</v>
      </c>
      <c r="J7150" s="8">
        <v>51290</v>
      </c>
    </row>
    <row r="7151" spans="1:10" x14ac:dyDescent="0.2">
      <c r="A7151" s="2" t="s">
        <v>522</v>
      </c>
      <c r="B7151" s="2" t="s">
        <v>70</v>
      </c>
      <c r="D7151" s="2" t="s">
        <v>203</v>
      </c>
      <c r="H7151" s="2" t="s">
        <v>2660</v>
      </c>
      <c r="J7151" s="8">
        <v>15933</v>
      </c>
    </row>
    <row r="7152" spans="1:10" x14ac:dyDescent="0.2">
      <c r="A7152" s="2" t="s">
        <v>522</v>
      </c>
      <c r="B7152" s="2" t="s">
        <v>70</v>
      </c>
      <c r="D7152" s="2" t="s">
        <v>203</v>
      </c>
      <c r="H7152" s="2" t="s">
        <v>2661</v>
      </c>
      <c r="J7152" s="8">
        <v>324104</v>
      </c>
    </row>
    <row r="7153" spans="1:11" x14ac:dyDescent="0.2">
      <c r="A7153" s="2" t="s">
        <v>1176</v>
      </c>
      <c r="B7153" s="2" t="s">
        <v>180</v>
      </c>
      <c r="D7153" s="2" t="s">
        <v>203</v>
      </c>
      <c r="H7153" s="2" t="s">
        <v>2667</v>
      </c>
      <c r="J7153" s="8">
        <v>549467</v>
      </c>
    </row>
    <row r="7154" spans="1:11" x14ac:dyDescent="0.2">
      <c r="A7154" s="2" t="s">
        <v>1187</v>
      </c>
      <c r="B7154" s="2" t="s">
        <v>259</v>
      </c>
      <c r="D7154" s="2" t="s">
        <v>203</v>
      </c>
      <c r="H7154" s="2" t="s">
        <v>2648</v>
      </c>
      <c r="J7154" s="8">
        <v>238000</v>
      </c>
    </row>
    <row r="7155" spans="1:11" x14ac:dyDescent="0.2">
      <c r="A7155" s="2" t="s">
        <v>1613</v>
      </c>
      <c r="B7155" s="2" t="s">
        <v>1388</v>
      </c>
      <c r="D7155" s="2" t="s">
        <v>203</v>
      </c>
      <c r="H7155" s="2" t="s">
        <v>2649</v>
      </c>
      <c r="J7155" s="8">
        <v>127449</v>
      </c>
    </row>
    <row r="7156" spans="1:11" x14ac:dyDescent="0.2">
      <c r="A7156" s="2" t="s">
        <v>23</v>
      </c>
      <c r="B7156" s="2" t="s">
        <v>24</v>
      </c>
      <c r="H7156" s="2" t="s">
        <v>2625</v>
      </c>
      <c r="J7156" s="8">
        <v>7700000</v>
      </c>
    </row>
    <row r="7157" spans="1:11" x14ac:dyDescent="0.2">
      <c r="A7157" s="2" t="s">
        <v>1188</v>
      </c>
      <c r="B7157" s="2" t="s">
        <v>970</v>
      </c>
      <c r="D7157" s="2" t="s">
        <v>203</v>
      </c>
      <c r="H7157" s="2" t="s">
        <v>2642</v>
      </c>
      <c r="J7157" s="8">
        <v>941200</v>
      </c>
    </row>
    <row r="7158" spans="1:11" x14ac:dyDescent="0.2">
      <c r="A7158" s="2" t="s">
        <v>1188</v>
      </c>
      <c r="B7158" s="2" t="s">
        <v>970</v>
      </c>
      <c r="D7158" s="2" t="s">
        <v>203</v>
      </c>
      <c r="H7158" s="2" t="s">
        <v>2643</v>
      </c>
      <c r="K7158" s="8">
        <v>563650</v>
      </c>
    </row>
    <row r="7159" spans="1:11" x14ac:dyDescent="0.2">
      <c r="A7159" s="2" t="s">
        <v>1188</v>
      </c>
      <c r="B7159" s="2" t="s">
        <v>970</v>
      </c>
      <c r="D7159" s="2" t="s">
        <v>203</v>
      </c>
      <c r="H7159" s="2" t="s">
        <v>2644</v>
      </c>
      <c r="J7159" s="8">
        <v>563650</v>
      </c>
    </row>
    <row r="7160" spans="1:11" x14ac:dyDescent="0.2">
      <c r="A7160" s="2" t="s">
        <v>1188</v>
      </c>
      <c r="B7160" s="2" t="s">
        <v>970</v>
      </c>
      <c r="D7160" s="2" t="s">
        <v>203</v>
      </c>
      <c r="H7160" s="2" t="s">
        <v>2645</v>
      </c>
      <c r="J7160" s="8">
        <v>180000</v>
      </c>
    </row>
    <row r="7161" spans="1:11" x14ac:dyDescent="0.2">
      <c r="A7161" s="2" t="s">
        <v>1188</v>
      </c>
      <c r="B7161" s="2" t="s">
        <v>970</v>
      </c>
      <c r="D7161" s="2" t="s">
        <v>203</v>
      </c>
      <c r="H7161" s="2" t="s">
        <v>2646</v>
      </c>
      <c r="J7161" s="8">
        <v>1085660</v>
      </c>
    </row>
    <row r="7162" spans="1:11" x14ac:dyDescent="0.2">
      <c r="A7162" s="2" t="s">
        <v>525</v>
      </c>
      <c r="B7162" s="2" t="s">
        <v>1780</v>
      </c>
      <c r="D7162" s="2" t="s">
        <v>203</v>
      </c>
      <c r="H7162" s="2" t="s">
        <v>2666</v>
      </c>
      <c r="J7162" s="8">
        <v>1925000</v>
      </c>
    </row>
    <row r="7163" spans="1:11" x14ac:dyDescent="0.2">
      <c r="A7163" s="2" t="s">
        <v>2251</v>
      </c>
      <c r="B7163" s="2" t="s">
        <v>1781</v>
      </c>
      <c r="D7163" s="2" t="s">
        <v>203</v>
      </c>
      <c r="H7163" s="2" t="s">
        <v>2666</v>
      </c>
      <c r="J7163" s="8">
        <v>1925000</v>
      </c>
    </row>
    <row r="7164" spans="1:11" x14ac:dyDescent="0.2">
      <c r="A7164" s="2" t="s">
        <v>2252</v>
      </c>
      <c r="B7164" s="2" t="s">
        <v>1782</v>
      </c>
      <c r="D7164" s="2" t="s">
        <v>203</v>
      </c>
      <c r="H7164" s="2" t="s">
        <v>2666</v>
      </c>
      <c r="J7164" s="8">
        <v>1925000</v>
      </c>
    </row>
    <row r="7165" spans="1:11" x14ac:dyDescent="0.2">
      <c r="A7165" s="2" t="s">
        <v>2253</v>
      </c>
      <c r="B7165" s="2" t="s">
        <v>1783</v>
      </c>
      <c r="D7165" s="2" t="s">
        <v>203</v>
      </c>
      <c r="H7165" s="2" t="s">
        <v>2666</v>
      </c>
      <c r="J7165" s="8">
        <v>1925000</v>
      </c>
    </row>
    <row r="7166" spans="1:11" x14ac:dyDescent="0.2">
      <c r="A7166" s="2" t="s">
        <v>402</v>
      </c>
      <c r="B7166" s="2" t="s">
        <v>69</v>
      </c>
      <c r="D7166" s="2" t="s">
        <v>203</v>
      </c>
      <c r="H7166" s="2" t="s">
        <v>2650</v>
      </c>
      <c r="J7166" s="8">
        <v>818650</v>
      </c>
    </row>
    <row r="7167" spans="1:11" x14ac:dyDescent="0.2">
      <c r="A7167" s="2" t="s">
        <v>524</v>
      </c>
      <c r="B7167" s="2" t="s">
        <v>174</v>
      </c>
      <c r="D7167" s="2" t="s">
        <v>203</v>
      </c>
      <c r="H7167" s="2" t="s">
        <v>2647</v>
      </c>
      <c r="J7167" s="8">
        <v>155771</v>
      </c>
    </row>
    <row r="7168" spans="1:11" x14ac:dyDescent="0.2">
      <c r="A7168" s="2" t="s">
        <v>1183</v>
      </c>
      <c r="B7168" s="2" t="s">
        <v>224</v>
      </c>
      <c r="D7168" s="2" t="s">
        <v>203</v>
      </c>
      <c r="H7168" s="2" t="s">
        <v>2647</v>
      </c>
      <c r="J7168" s="8">
        <v>49564</v>
      </c>
    </row>
    <row r="7169" spans="1:11" x14ac:dyDescent="0.2">
      <c r="A7169" s="2" t="s">
        <v>35</v>
      </c>
      <c r="B7169" s="2" t="s">
        <v>36</v>
      </c>
      <c r="H7169" s="2" t="s">
        <v>2638</v>
      </c>
      <c r="K7169" s="8">
        <v>29422163</v>
      </c>
    </row>
    <row r="7170" spans="1:11" x14ac:dyDescent="0.2">
      <c r="A7170" s="5" t="s">
        <v>485</v>
      </c>
      <c r="J7170" s="8">
        <v>29985813</v>
      </c>
      <c r="K7170" s="8">
        <v>29985813</v>
      </c>
    </row>
    <row r="7173" spans="1:11" x14ac:dyDescent="0.2">
      <c r="A7173" s="5" t="s">
        <v>486</v>
      </c>
      <c r="D7173" s="4" t="s">
        <v>275</v>
      </c>
      <c r="E7173" s="5" t="s">
        <v>521</v>
      </c>
    </row>
    <row r="7174" spans="1:11" x14ac:dyDescent="0.2">
      <c r="A7174" s="1" t="s">
        <v>107</v>
      </c>
      <c r="B7174" s="1" t="s">
        <v>108</v>
      </c>
      <c r="D7174" s="278" t="s">
        <v>277</v>
      </c>
      <c r="E7174" s="1" t="s">
        <v>84</v>
      </c>
      <c r="F7174" s="268" t="s">
        <v>278</v>
      </c>
      <c r="G7174" s="1" t="s">
        <v>201</v>
      </c>
      <c r="H7174" s="1" t="s">
        <v>267</v>
      </c>
      <c r="J7174" s="268" t="s">
        <v>279</v>
      </c>
      <c r="K7174" s="268" t="s">
        <v>280</v>
      </c>
    </row>
    <row r="7177" spans="1:11" x14ac:dyDescent="0.2">
      <c r="A7177" s="2" t="s">
        <v>563</v>
      </c>
      <c r="B7177" s="2" t="s">
        <v>63</v>
      </c>
      <c r="D7177" s="2" t="s">
        <v>203</v>
      </c>
      <c r="H7177" s="2" t="s">
        <v>564</v>
      </c>
      <c r="J7177" s="8">
        <v>10295028</v>
      </c>
    </row>
    <row r="7178" spans="1:11" x14ac:dyDescent="0.2">
      <c r="A7178" s="2" t="s">
        <v>565</v>
      </c>
      <c r="B7178" s="2" t="s">
        <v>64</v>
      </c>
      <c r="D7178" s="2" t="s">
        <v>203</v>
      </c>
      <c r="H7178" s="2" t="s">
        <v>564</v>
      </c>
      <c r="J7178" s="8">
        <v>458395</v>
      </c>
    </row>
    <row r="7179" spans="1:11" x14ac:dyDescent="0.2">
      <c r="A7179" s="2" t="s">
        <v>566</v>
      </c>
      <c r="B7179" s="2" t="s">
        <v>65</v>
      </c>
      <c r="D7179" s="2" t="s">
        <v>203</v>
      </c>
      <c r="H7179" s="2" t="s">
        <v>564</v>
      </c>
      <c r="J7179" s="8">
        <v>1018150</v>
      </c>
    </row>
    <row r="7180" spans="1:11" x14ac:dyDescent="0.2">
      <c r="A7180" s="2" t="s">
        <v>1182</v>
      </c>
      <c r="B7180" s="2" t="s">
        <v>223</v>
      </c>
      <c r="D7180" s="2" t="s">
        <v>203</v>
      </c>
      <c r="H7180" s="2" t="s">
        <v>564</v>
      </c>
      <c r="J7180" s="8">
        <v>5949812</v>
      </c>
    </row>
    <row r="7181" spans="1:11" x14ac:dyDescent="0.2">
      <c r="A7181" s="2" t="s">
        <v>41</v>
      </c>
      <c r="B7181" s="2" t="s">
        <v>42</v>
      </c>
      <c r="H7181" s="2" t="s">
        <v>545</v>
      </c>
      <c r="K7181" s="8">
        <v>41371</v>
      </c>
    </row>
    <row r="7182" spans="1:11" x14ac:dyDescent="0.2">
      <c r="A7182" s="2" t="s">
        <v>41</v>
      </c>
      <c r="B7182" s="2" t="s">
        <v>42</v>
      </c>
      <c r="H7182" s="2" t="s">
        <v>546</v>
      </c>
      <c r="K7182" s="8">
        <v>156799</v>
      </c>
    </row>
    <row r="7183" spans="1:11" x14ac:dyDescent="0.2">
      <c r="A7183" s="2" t="s">
        <v>41</v>
      </c>
      <c r="B7183" s="2" t="s">
        <v>42</v>
      </c>
      <c r="H7183" s="2" t="s">
        <v>547</v>
      </c>
      <c r="K7183" s="8">
        <v>58604</v>
      </c>
    </row>
    <row r="7184" spans="1:11" x14ac:dyDescent="0.2">
      <c r="A7184" s="2" t="s">
        <v>41</v>
      </c>
      <c r="B7184" s="2" t="s">
        <v>42</v>
      </c>
      <c r="H7184" s="2" t="s">
        <v>548</v>
      </c>
      <c r="K7184" s="8">
        <v>83169</v>
      </c>
    </row>
    <row r="7185" spans="1:11" x14ac:dyDescent="0.2">
      <c r="A7185" s="2" t="s">
        <v>41</v>
      </c>
      <c r="B7185" s="2" t="s">
        <v>42</v>
      </c>
      <c r="H7185" s="2" t="s">
        <v>549</v>
      </c>
      <c r="K7185" s="8">
        <v>63390</v>
      </c>
    </row>
    <row r="7186" spans="1:11" x14ac:dyDescent="0.2">
      <c r="A7186" s="2" t="s">
        <v>41</v>
      </c>
      <c r="B7186" s="2" t="s">
        <v>42</v>
      </c>
      <c r="H7186" s="2" t="s">
        <v>551</v>
      </c>
      <c r="K7186" s="8">
        <v>178862</v>
      </c>
    </row>
    <row r="7187" spans="1:11" x14ac:dyDescent="0.2">
      <c r="A7187" s="2" t="s">
        <v>41</v>
      </c>
      <c r="B7187" s="2" t="s">
        <v>42</v>
      </c>
      <c r="H7187" s="2" t="s">
        <v>552</v>
      </c>
      <c r="K7187" s="8">
        <v>793287</v>
      </c>
    </row>
    <row r="7188" spans="1:11" x14ac:dyDescent="0.2">
      <c r="A7188" s="2" t="s">
        <v>41</v>
      </c>
      <c r="B7188" s="2" t="s">
        <v>42</v>
      </c>
      <c r="H7188" s="2" t="s">
        <v>553</v>
      </c>
      <c r="K7188" s="8">
        <v>381988</v>
      </c>
    </row>
    <row r="7189" spans="1:11" x14ac:dyDescent="0.2">
      <c r="A7189" s="2" t="s">
        <v>41</v>
      </c>
      <c r="B7189" s="2" t="s">
        <v>42</v>
      </c>
      <c r="H7189" s="2" t="s">
        <v>554</v>
      </c>
      <c r="K7189" s="8">
        <v>449553</v>
      </c>
    </row>
    <row r="7190" spans="1:11" x14ac:dyDescent="0.2">
      <c r="A7190" s="2" t="s">
        <v>41</v>
      </c>
      <c r="B7190" s="2" t="s">
        <v>42</v>
      </c>
      <c r="H7190" s="2" t="s">
        <v>555</v>
      </c>
      <c r="K7190" s="8">
        <v>274264</v>
      </c>
    </row>
    <row r="7191" spans="1:11" x14ac:dyDescent="0.2">
      <c r="A7191" s="2" t="s">
        <v>43</v>
      </c>
      <c r="B7191" s="2" t="s">
        <v>44</v>
      </c>
      <c r="H7191" s="2" t="s">
        <v>556</v>
      </c>
      <c r="K7191" s="8">
        <v>94272</v>
      </c>
    </row>
    <row r="7192" spans="1:11" x14ac:dyDescent="0.2">
      <c r="A7192" s="2" t="s">
        <v>43</v>
      </c>
      <c r="B7192" s="2" t="s">
        <v>44</v>
      </c>
      <c r="H7192" s="2" t="s">
        <v>557</v>
      </c>
      <c r="K7192" s="8">
        <v>238288</v>
      </c>
    </row>
    <row r="7193" spans="1:11" x14ac:dyDescent="0.2">
      <c r="A7193" s="2" t="s">
        <v>43</v>
      </c>
      <c r="B7193" s="2" t="s">
        <v>44</v>
      </c>
      <c r="H7193" s="2" t="s">
        <v>558</v>
      </c>
      <c r="K7193" s="8">
        <v>104638</v>
      </c>
    </row>
    <row r="7194" spans="1:11" x14ac:dyDescent="0.2">
      <c r="A7194" s="2" t="s">
        <v>45</v>
      </c>
      <c r="B7194" s="2" t="s">
        <v>46</v>
      </c>
      <c r="H7194" s="2" t="s">
        <v>559</v>
      </c>
      <c r="K7194" s="8">
        <v>212135</v>
      </c>
    </row>
    <row r="7195" spans="1:11" x14ac:dyDescent="0.2">
      <c r="A7195" s="2" t="s">
        <v>47</v>
      </c>
      <c r="B7195" s="2" t="s">
        <v>48</v>
      </c>
      <c r="H7195" s="2" t="s">
        <v>560</v>
      </c>
      <c r="K7195" s="8">
        <v>62745</v>
      </c>
    </row>
    <row r="7196" spans="1:11" x14ac:dyDescent="0.2">
      <c r="A7196" s="2" t="s">
        <v>49</v>
      </c>
      <c r="B7196" s="2" t="s">
        <v>50</v>
      </c>
      <c r="H7196" s="2" t="s">
        <v>561</v>
      </c>
      <c r="K7196" s="8">
        <v>669283</v>
      </c>
    </row>
    <row r="7197" spans="1:11" x14ac:dyDescent="0.2">
      <c r="A7197" s="2" t="s">
        <v>567</v>
      </c>
      <c r="B7197" s="2" t="s">
        <v>66</v>
      </c>
      <c r="D7197" s="2" t="s">
        <v>203</v>
      </c>
      <c r="H7197" s="2" t="s">
        <v>568</v>
      </c>
      <c r="J7197" s="8">
        <v>33097</v>
      </c>
    </row>
    <row r="7198" spans="1:11" x14ac:dyDescent="0.2">
      <c r="A7198" s="2" t="s">
        <v>567</v>
      </c>
      <c r="B7198" s="2" t="s">
        <v>66</v>
      </c>
      <c r="D7198" s="2" t="s">
        <v>203</v>
      </c>
      <c r="H7198" s="2" t="s">
        <v>569</v>
      </c>
      <c r="J7198" s="8">
        <v>127712</v>
      </c>
    </row>
    <row r="7199" spans="1:11" x14ac:dyDescent="0.2">
      <c r="A7199" s="2" t="s">
        <v>567</v>
      </c>
      <c r="B7199" s="2" t="s">
        <v>66</v>
      </c>
      <c r="D7199" s="2" t="s">
        <v>203</v>
      </c>
      <c r="H7199" s="2" t="s">
        <v>570</v>
      </c>
      <c r="J7199" s="8">
        <v>49397</v>
      </c>
    </row>
    <row r="7200" spans="1:11" x14ac:dyDescent="0.2">
      <c r="A7200" s="2" t="s">
        <v>567</v>
      </c>
      <c r="B7200" s="2" t="s">
        <v>66</v>
      </c>
      <c r="D7200" s="2" t="s">
        <v>203</v>
      </c>
      <c r="H7200" s="2" t="s">
        <v>571</v>
      </c>
      <c r="J7200" s="8">
        <v>66535</v>
      </c>
    </row>
    <row r="7201" spans="1:11" x14ac:dyDescent="0.2">
      <c r="A7201" s="2" t="s">
        <v>567</v>
      </c>
      <c r="B7201" s="2" t="s">
        <v>66</v>
      </c>
      <c r="D7201" s="2" t="s">
        <v>203</v>
      </c>
      <c r="H7201" s="2" t="s">
        <v>572</v>
      </c>
      <c r="J7201" s="8">
        <v>50712</v>
      </c>
    </row>
    <row r="7202" spans="1:11" x14ac:dyDescent="0.2">
      <c r="A7202" s="2" t="s">
        <v>567</v>
      </c>
      <c r="B7202" s="2" t="s">
        <v>66</v>
      </c>
      <c r="D7202" s="2" t="s">
        <v>203</v>
      </c>
      <c r="H7202" s="2" t="s">
        <v>573</v>
      </c>
      <c r="J7202" s="8">
        <v>21099</v>
      </c>
    </row>
    <row r="7203" spans="1:11" x14ac:dyDescent="0.2">
      <c r="A7203" s="2" t="s">
        <v>567</v>
      </c>
      <c r="B7203" s="2" t="s">
        <v>66</v>
      </c>
      <c r="D7203" s="2" t="s">
        <v>203</v>
      </c>
      <c r="H7203" s="2" t="s">
        <v>574</v>
      </c>
      <c r="J7203" s="8">
        <v>95153</v>
      </c>
    </row>
    <row r="7204" spans="1:11" x14ac:dyDescent="0.2">
      <c r="A7204" s="2" t="s">
        <v>567</v>
      </c>
      <c r="B7204" s="2" t="s">
        <v>66</v>
      </c>
      <c r="D7204" s="2" t="s">
        <v>203</v>
      </c>
      <c r="H7204" s="2" t="s">
        <v>575</v>
      </c>
      <c r="J7204" s="8">
        <v>47516</v>
      </c>
    </row>
    <row r="7205" spans="1:11" x14ac:dyDescent="0.2">
      <c r="A7205" s="2" t="s">
        <v>567</v>
      </c>
      <c r="B7205" s="2" t="s">
        <v>66</v>
      </c>
      <c r="D7205" s="2" t="s">
        <v>203</v>
      </c>
      <c r="H7205" s="2" t="s">
        <v>576</v>
      </c>
      <c r="J7205" s="8">
        <v>42416</v>
      </c>
    </row>
    <row r="7206" spans="1:11" x14ac:dyDescent="0.2">
      <c r="A7206" s="2" t="s">
        <v>567</v>
      </c>
      <c r="B7206" s="2" t="s">
        <v>66</v>
      </c>
      <c r="D7206" s="2" t="s">
        <v>203</v>
      </c>
      <c r="H7206" s="2" t="s">
        <v>577</v>
      </c>
      <c r="J7206" s="8">
        <v>32329</v>
      </c>
    </row>
    <row r="7207" spans="1:11" x14ac:dyDescent="0.2">
      <c r="A7207" s="2" t="s">
        <v>567</v>
      </c>
      <c r="B7207" s="2" t="s">
        <v>66</v>
      </c>
      <c r="D7207" s="2" t="s">
        <v>203</v>
      </c>
      <c r="H7207" s="2" t="s">
        <v>578</v>
      </c>
      <c r="J7207" s="8">
        <v>212135</v>
      </c>
    </row>
    <row r="7208" spans="1:11" x14ac:dyDescent="0.2">
      <c r="A7208" s="2" t="s">
        <v>55</v>
      </c>
      <c r="B7208" s="2" t="s">
        <v>56</v>
      </c>
      <c r="H7208" s="2" t="s">
        <v>562</v>
      </c>
      <c r="K7208" s="8">
        <v>231101</v>
      </c>
    </row>
    <row r="7209" spans="1:11" x14ac:dyDescent="0.2">
      <c r="A7209" s="2" t="s">
        <v>288</v>
      </c>
      <c r="B7209" s="2" t="s">
        <v>139</v>
      </c>
      <c r="E7209" s="2" t="s">
        <v>320</v>
      </c>
      <c r="F7209" s="7">
        <v>31072018</v>
      </c>
      <c r="H7209" s="2" t="s">
        <v>1014</v>
      </c>
      <c r="K7209" s="8">
        <v>5000</v>
      </c>
    </row>
    <row r="7210" spans="1:11" x14ac:dyDescent="0.2">
      <c r="A7210" s="2" t="s">
        <v>288</v>
      </c>
      <c r="B7210" s="2" t="s">
        <v>139</v>
      </c>
      <c r="E7210" s="2" t="s">
        <v>320</v>
      </c>
      <c r="F7210" s="7">
        <v>31072018</v>
      </c>
      <c r="H7210" s="2" t="s">
        <v>541</v>
      </c>
      <c r="K7210" s="8">
        <v>5000</v>
      </c>
    </row>
    <row r="7211" spans="1:11" x14ac:dyDescent="0.2">
      <c r="A7211" s="2" t="s">
        <v>288</v>
      </c>
      <c r="B7211" s="2" t="s">
        <v>139</v>
      </c>
      <c r="E7211" s="2" t="s">
        <v>320</v>
      </c>
      <c r="F7211" s="7">
        <v>31072018</v>
      </c>
      <c r="H7211" s="2" t="s">
        <v>1015</v>
      </c>
      <c r="K7211" s="8">
        <v>5000</v>
      </c>
    </row>
    <row r="7212" spans="1:11" x14ac:dyDescent="0.2">
      <c r="A7212" s="2" t="s">
        <v>288</v>
      </c>
      <c r="B7212" s="2" t="s">
        <v>139</v>
      </c>
      <c r="E7212" s="2" t="s">
        <v>320</v>
      </c>
      <c r="F7212" s="7">
        <v>31072018</v>
      </c>
      <c r="H7212" s="2" t="s">
        <v>1016</v>
      </c>
      <c r="K7212" s="8">
        <v>5000</v>
      </c>
    </row>
    <row r="7213" spans="1:11" x14ac:dyDescent="0.2">
      <c r="A7213" s="2" t="s">
        <v>288</v>
      </c>
      <c r="B7213" s="2" t="s">
        <v>139</v>
      </c>
      <c r="E7213" s="2" t="s">
        <v>320</v>
      </c>
      <c r="F7213" s="7">
        <v>31072018</v>
      </c>
      <c r="H7213" s="2" t="s">
        <v>1017</v>
      </c>
      <c r="K7213" s="8">
        <v>5000</v>
      </c>
    </row>
    <row r="7214" spans="1:11" x14ac:dyDescent="0.2">
      <c r="A7214" s="2" t="s">
        <v>288</v>
      </c>
      <c r="B7214" s="2" t="s">
        <v>139</v>
      </c>
      <c r="E7214" s="2" t="s">
        <v>320</v>
      </c>
      <c r="F7214" s="7">
        <v>31072018</v>
      </c>
      <c r="H7214" s="2" t="s">
        <v>1153</v>
      </c>
      <c r="K7214" s="8">
        <v>5000</v>
      </c>
    </row>
    <row r="7215" spans="1:11" x14ac:dyDescent="0.2">
      <c r="A7215" s="2" t="s">
        <v>288</v>
      </c>
      <c r="B7215" s="2" t="s">
        <v>139</v>
      </c>
      <c r="E7215" s="2" t="s">
        <v>320</v>
      </c>
      <c r="F7215" s="7">
        <v>31072018</v>
      </c>
      <c r="H7215" s="2" t="s">
        <v>1002</v>
      </c>
      <c r="K7215" s="8">
        <v>5000</v>
      </c>
    </row>
    <row r="7216" spans="1:11" x14ac:dyDescent="0.2">
      <c r="A7216" s="2" t="s">
        <v>288</v>
      </c>
      <c r="B7216" s="2" t="s">
        <v>139</v>
      </c>
      <c r="E7216" s="2" t="s">
        <v>320</v>
      </c>
      <c r="F7216" s="7">
        <v>31072018</v>
      </c>
      <c r="H7216" s="2" t="s">
        <v>1003</v>
      </c>
      <c r="K7216" s="8">
        <v>5000</v>
      </c>
    </row>
    <row r="7217" spans="1:11" x14ac:dyDescent="0.2">
      <c r="A7217" s="2" t="s">
        <v>288</v>
      </c>
      <c r="B7217" s="2" t="s">
        <v>139</v>
      </c>
      <c r="E7217" s="2" t="s">
        <v>320</v>
      </c>
      <c r="F7217" s="7">
        <v>31072018</v>
      </c>
      <c r="H7217" s="2" t="s">
        <v>543</v>
      </c>
      <c r="K7217" s="8">
        <v>5000</v>
      </c>
    </row>
    <row r="7218" spans="1:11" x14ac:dyDescent="0.2">
      <c r="A7218" s="2" t="s">
        <v>288</v>
      </c>
      <c r="B7218" s="2" t="s">
        <v>139</v>
      </c>
      <c r="E7218" s="2" t="s">
        <v>320</v>
      </c>
      <c r="F7218" s="7">
        <v>31072018</v>
      </c>
      <c r="H7218" s="2" t="s">
        <v>544</v>
      </c>
      <c r="K7218" s="8">
        <v>5000</v>
      </c>
    </row>
    <row r="7219" spans="1:11" x14ac:dyDescent="0.2">
      <c r="A7219" s="2" t="s">
        <v>288</v>
      </c>
      <c r="B7219" s="2" t="s">
        <v>139</v>
      </c>
      <c r="E7219" s="2" t="s">
        <v>320</v>
      </c>
      <c r="F7219" s="7">
        <v>31072018</v>
      </c>
      <c r="H7219" s="2" t="s">
        <v>1018</v>
      </c>
      <c r="K7219" s="8">
        <v>5000</v>
      </c>
    </row>
    <row r="7220" spans="1:11" x14ac:dyDescent="0.2">
      <c r="A7220" s="2" t="s">
        <v>39</v>
      </c>
      <c r="B7220" s="2" t="s">
        <v>40</v>
      </c>
      <c r="E7220" s="2" t="s">
        <v>320</v>
      </c>
      <c r="F7220" s="7">
        <v>31072018</v>
      </c>
      <c r="H7220" s="2" t="s">
        <v>591</v>
      </c>
      <c r="K7220" s="8">
        <v>1444791</v>
      </c>
    </row>
    <row r="7221" spans="1:11" x14ac:dyDescent="0.2">
      <c r="A7221" s="2" t="s">
        <v>39</v>
      </c>
      <c r="B7221" s="2" t="s">
        <v>40</v>
      </c>
      <c r="E7221" s="2" t="s">
        <v>320</v>
      </c>
      <c r="F7221" s="7">
        <v>31072018</v>
      </c>
      <c r="H7221" s="2" t="s">
        <v>531</v>
      </c>
      <c r="K7221" s="8">
        <v>1195488</v>
      </c>
    </row>
    <row r="7222" spans="1:11" x14ac:dyDescent="0.2">
      <c r="A7222" s="2" t="s">
        <v>39</v>
      </c>
      <c r="B7222" s="2" t="s">
        <v>40</v>
      </c>
      <c r="E7222" s="2" t="s">
        <v>320</v>
      </c>
      <c r="F7222" s="7">
        <v>31072018</v>
      </c>
      <c r="H7222" s="2" t="s">
        <v>533</v>
      </c>
      <c r="K7222" s="8">
        <v>1202255</v>
      </c>
    </row>
    <row r="7223" spans="1:11" x14ac:dyDescent="0.2">
      <c r="A7223" s="2" t="s">
        <v>39</v>
      </c>
      <c r="B7223" s="2" t="s">
        <v>40</v>
      </c>
      <c r="E7223" s="2" t="s">
        <v>320</v>
      </c>
      <c r="F7223" s="7">
        <v>31072018</v>
      </c>
      <c r="H7223" s="2" t="s">
        <v>592</v>
      </c>
      <c r="K7223" s="8">
        <v>1576143</v>
      </c>
    </row>
    <row r="7224" spans="1:11" x14ac:dyDescent="0.2">
      <c r="A7224" s="2" t="s">
        <v>39</v>
      </c>
      <c r="B7224" s="2" t="s">
        <v>40</v>
      </c>
      <c r="E7224" s="2" t="s">
        <v>320</v>
      </c>
      <c r="F7224" s="7">
        <v>31072018</v>
      </c>
      <c r="H7224" s="2" t="s">
        <v>597</v>
      </c>
      <c r="K7224" s="8">
        <v>1129171</v>
      </c>
    </row>
    <row r="7225" spans="1:11" x14ac:dyDescent="0.2">
      <c r="A7225" s="2" t="s">
        <v>39</v>
      </c>
      <c r="B7225" s="2" t="s">
        <v>40</v>
      </c>
      <c r="E7225" s="2" t="s">
        <v>320</v>
      </c>
      <c r="F7225" s="7">
        <v>31072018</v>
      </c>
      <c r="H7225" s="2" t="s">
        <v>534</v>
      </c>
      <c r="K7225" s="8">
        <v>1326221</v>
      </c>
    </row>
    <row r="7226" spans="1:11" x14ac:dyDescent="0.2">
      <c r="A7226" s="2" t="s">
        <v>39</v>
      </c>
      <c r="B7226" s="2" t="s">
        <v>40</v>
      </c>
      <c r="E7226" s="2" t="s">
        <v>320</v>
      </c>
      <c r="F7226" s="7">
        <v>31072018</v>
      </c>
      <c r="H7226" s="2" t="s">
        <v>535</v>
      </c>
      <c r="K7226" s="8">
        <v>503120</v>
      </c>
    </row>
    <row r="7227" spans="1:11" x14ac:dyDescent="0.2">
      <c r="A7227" s="2" t="s">
        <v>39</v>
      </c>
      <c r="B7227" s="2" t="s">
        <v>40</v>
      </c>
      <c r="E7227" s="2" t="s">
        <v>320</v>
      </c>
      <c r="F7227" s="7">
        <v>31072018</v>
      </c>
      <c r="H7227" s="2" t="s">
        <v>536</v>
      </c>
      <c r="K7227" s="8">
        <v>1363852</v>
      </c>
    </row>
    <row r="7228" spans="1:11" x14ac:dyDescent="0.2">
      <c r="A7228" s="2" t="s">
        <v>39</v>
      </c>
      <c r="B7228" s="2" t="s">
        <v>40</v>
      </c>
      <c r="E7228" s="2" t="s">
        <v>320</v>
      </c>
      <c r="F7228" s="7">
        <v>31072018</v>
      </c>
      <c r="H7228" s="2" t="s">
        <v>2036</v>
      </c>
      <c r="K7228" s="8">
        <v>364275</v>
      </c>
    </row>
    <row r="7229" spans="1:11" x14ac:dyDescent="0.2">
      <c r="A7229" s="2" t="s">
        <v>39</v>
      </c>
      <c r="B7229" s="2" t="s">
        <v>40</v>
      </c>
      <c r="E7229" s="2" t="s">
        <v>320</v>
      </c>
      <c r="F7229" s="7">
        <v>31072018</v>
      </c>
      <c r="H7229" s="2" t="s">
        <v>537</v>
      </c>
      <c r="K7229" s="8">
        <v>1180342</v>
      </c>
    </row>
    <row r="7230" spans="1:11" x14ac:dyDescent="0.2">
      <c r="A7230" s="2" t="s">
        <v>39</v>
      </c>
      <c r="B7230" s="2" t="s">
        <v>40</v>
      </c>
      <c r="E7230" s="2" t="s">
        <v>320</v>
      </c>
      <c r="F7230" s="7">
        <v>31072018</v>
      </c>
      <c r="H7230" s="2" t="s">
        <v>539</v>
      </c>
      <c r="K7230" s="8">
        <v>1021371</v>
      </c>
    </row>
    <row r="7231" spans="1:11" x14ac:dyDescent="0.2">
      <c r="A7231" s="2" t="s">
        <v>39</v>
      </c>
      <c r="B7231" s="2" t="s">
        <v>40</v>
      </c>
      <c r="E7231" s="2" t="s">
        <v>320</v>
      </c>
      <c r="F7231" s="7">
        <v>31072018</v>
      </c>
      <c r="H7231" s="2" t="s">
        <v>540</v>
      </c>
      <c r="K7231" s="8">
        <v>931801</v>
      </c>
    </row>
    <row r="7232" spans="1:11" x14ac:dyDescent="0.2">
      <c r="A7232" s="2" t="s">
        <v>39</v>
      </c>
      <c r="B7232" s="2" t="s">
        <v>40</v>
      </c>
      <c r="E7232" s="2" t="s">
        <v>320</v>
      </c>
      <c r="F7232" s="7">
        <v>31072018</v>
      </c>
      <c r="H7232" s="2" t="s">
        <v>598</v>
      </c>
      <c r="K7232" s="8">
        <v>1111906</v>
      </c>
    </row>
    <row r="7233" spans="1:11" x14ac:dyDescent="0.2">
      <c r="A7233" s="2" t="s">
        <v>403</v>
      </c>
      <c r="B7233" s="2" t="s">
        <v>75</v>
      </c>
      <c r="D7233" s="2" t="s">
        <v>203</v>
      </c>
      <c r="H7233" s="2" t="s">
        <v>579</v>
      </c>
      <c r="K7233" s="8">
        <v>1</v>
      </c>
    </row>
    <row r="7234" spans="1:11" x14ac:dyDescent="0.2">
      <c r="A7234" s="5" t="s">
        <v>487</v>
      </c>
      <c r="J7234" s="8">
        <v>18499486</v>
      </c>
      <c r="K7234" s="8">
        <v>18499486</v>
      </c>
    </row>
    <row r="7236" spans="1:11" x14ac:dyDescent="0.2">
      <c r="A7236" s="5" t="s">
        <v>261</v>
      </c>
      <c r="B7236" s="4" t="s">
        <v>2686</v>
      </c>
      <c r="J7236" s="8">
        <v>200400330</v>
      </c>
      <c r="K7236" s="8">
        <v>200400330</v>
      </c>
    </row>
    <row r="7238" spans="1:11" x14ac:dyDescent="0.2">
      <c r="A7238" s="5" t="s">
        <v>610</v>
      </c>
      <c r="J7238" s="8">
        <v>6232487709</v>
      </c>
      <c r="K7238" s="8">
        <v>6232487709</v>
      </c>
    </row>
  </sheetData>
  <customSheetViews>
    <customSheetView guid="{6698E5B6-2E69-4A58-B892-90E9A2C92828}" showPageBreaks="1" fitToPage="1">
      <selection activeCell="N13" sqref="N13"/>
      <pageMargins left="0.70866141732283472" right="0.70866141732283472" top="0.74803149606299213" bottom="0.74803149606299213" header="0.31496062992125984" footer="0.31496062992125984"/>
      <pageSetup paperSize="9" scale="52" fitToHeight="100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52" fitToHeight="10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8938"/>
  <sheetViews>
    <sheetView zoomScaleNormal="100" workbookViewId="0">
      <pane ySplit="7" topLeftCell="A329" activePane="bottomLeft" state="frozen"/>
      <selection activeCell="K266" sqref="K266"/>
      <selection pane="bottomLeft" activeCell="G19" sqref="G19"/>
    </sheetView>
  </sheetViews>
  <sheetFormatPr baseColWidth="10" defaultRowHeight="12" x14ac:dyDescent="0.2"/>
  <cols>
    <col min="1" max="1" width="10.140625" style="257" customWidth="1"/>
    <col min="2" max="2" width="6.85546875" style="257" bestFit="1" customWidth="1"/>
    <col min="3" max="3" width="8.85546875" style="257" customWidth="1"/>
    <col min="4" max="4" width="8.5703125" style="257" bestFit="1" customWidth="1"/>
    <col min="5" max="5" width="3.140625" style="257" bestFit="1" customWidth="1"/>
    <col min="6" max="6" width="10" style="257" bestFit="1" customWidth="1"/>
    <col min="7" max="7" width="49.85546875" style="257" bestFit="1" customWidth="1"/>
    <col min="8" max="8" width="11.42578125" style="257"/>
    <col min="9" max="10" width="12.28515625" style="257" bestFit="1" customWidth="1"/>
    <col min="11" max="11" width="12.85546875" style="257" bestFit="1" customWidth="1"/>
    <col min="12" max="12" width="3.7109375" style="257" bestFit="1" customWidth="1"/>
    <col min="13" max="16384" width="11.42578125" style="257"/>
  </cols>
  <sheetData>
    <row r="1" spans="1:12" x14ac:dyDescent="0.2">
      <c r="A1" s="1" t="s">
        <v>0</v>
      </c>
      <c r="C1" s="2" t="s">
        <v>1</v>
      </c>
      <c r="I1" s="1"/>
    </row>
    <row r="2" spans="1:12" x14ac:dyDescent="0.2">
      <c r="A2" s="1" t="s">
        <v>181</v>
      </c>
      <c r="C2" s="2" t="s">
        <v>1165</v>
      </c>
    </row>
    <row r="3" spans="1:12" x14ac:dyDescent="0.2">
      <c r="A3" s="1" t="s">
        <v>4</v>
      </c>
      <c r="C3" s="2" t="s">
        <v>5</v>
      </c>
    </row>
    <row r="4" spans="1:12" x14ac:dyDescent="0.2">
      <c r="A4" s="1" t="s">
        <v>7</v>
      </c>
      <c r="C4" s="2" t="s">
        <v>8</v>
      </c>
    </row>
    <row r="6" spans="1:12" ht="20.25" x14ac:dyDescent="0.2">
      <c r="G6" s="271" t="s">
        <v>611</v>
      </c>
    </row>
    <row r="7" spans="1:12" x14ac:dyDescent="0.2">
      <c r="G7" s="278" t="s">
        <v>2550</v>
      </c>
    </row>
    <row r="9" spans="1:12" x14ac:dyDescent="0.2">
      <c r="A9" s="4" t="s">
        <v>621</v>
      </c>
    </row>
    <row r="11" spans="1:12" x14ac:dyDescent="0.2">
      <c r="A11" s="4" t="s">
        <v>79</v>
      </c>
      <c r="G11" s="9" t="s">
        <v>612</v>
      </c>
      <c r="I11" s="267">
        <v>0</v>
      </c>
      <c r="J11" s="267">
        <v>0</v>
      </c>
      <c r="K11" s="267">
        <v>0</v>
      </c>
    </row>
    <row r="13" spans="1:12" x14ac:dyDescent="0.2">
      <c r="A13" s="1" t="s">
        <v>80</v>
      </c>
      <c r="B13" s="1" t="s">
        <v>81</v>
      </c>
      <c r="C13" s="268" t="s">
        <v>82</v>
      </c>
      <c r="D13" s="1" t="s">
        <v>83</v>
      </c>
      <c r="E13" s="1" t="s">
        <v>84</v>
      </c>
      <c r="F13" s="268" t="s">
        <v>85</v>
      </c>
      <c r="G13" s="1" t="s">
        <v>86</v>
      </c>
      <c r="I13" s="268" t="s">
        <v>613</v>
      </c>
      <c r="J13" s="268" t="s">
        <v>614</v>
      </c>
      <c r="K13" s="268" t="s">
        <v>87</v>
      </c>
    </row>
    <row r="15" spans="1:12" x14ac:dyDescent="0.2">
      <c r="A15" s="8">
        <v>1</v>
      </c>
      <c r="B15" s="2" t="s">
        <v>79</v>
      </c>
      <c r="C15" s="7">
        <v>1</v>
      </c>
      <c r="D15" s="2" t="s">
        <v>88</v>
      </c>
      <c r="F15" s="7">
        <v>0</v>
      </c>
      <c r="G15" s="2" t="s">
        <v>1214</v>
      </c>
      <c r="I15" s="8">
        <v>29061256</v>
      </c>
      <c r="K15" s="12">
        <v>29061256</v>
      </c>
      <c r="L15" s="1" t="s">
        <v>615</v>
      </c>
    </row>
    <row r="17" spans="1:12" x14ac:dyDescent="0.2">
      <c r="A17" s="8">
        <v>2</v>
      </c>
      <c r="B17" s="2" t="s">
        <v>79</v>
      </c>
      <c r="C17" s="7">
        <v>4</v>
      </c>
      <c r="D17" s="2" t="s">
        <v>622</v>
      </c>
      <c r="F17" s="7">
        <v>0</v>
      </c>
      <c r="G17" s="2" t="s">
        <v>1225</v>
      </c>
      <c r="I17" s="8">
        <v>316240</v>
      </c>
      <c r="K17" s="12">
        <v>29377496</v>
      </c>
      <c r="L17" s="1" t="s">
        <v>615</v>
      </c>
    </row>
    <row r="19" spans="1:12" x14ac:dyDescent="0.2">
      <c r="A19" s="8">
        <v>2</v>
      </c>
      <c r="B19" s="2" t="s">
        <v>79</v>
      </c>
      <c r="C19" s="7">
        <v>5</v>
      </c>
      <c r="D19" s="2" t="s">
        <v>622</v>
      </c>
      <c r="F19" s="7">
        <v>0</v>
      </c>
      <c r="G19" s="2" t="s">
        <v>1226</v>
      </c>
      <c r="I19" s="8">
        <v>4980</v>
      </c>
      <c r="K19" s="12">
        <v>29382476</v>
      </c>
      <c r="L19" s="1" t="s">
        <v>615</v>
      </c>
    </row>
    <row r="21" spans="1:12" x14ac:dyDescent="0.2">
      <c r="A21" s="8">
        <v>2</v>
      </c>
      <c r="B21" s="2" t="s">
        <v>79</v>
      </c>
      <c r="C21" s="7">
        <v>5</v>
      </c>
      <c r="D21" s="2" t="s">
        <v>622</v>
      </c>
      <c r="F21" s="7">
        <v>0</v>
      </c>
      <c r="G21" s="2" t="s">
        <v>1227</v>
      </c>
      <c r="I21" s="8">
        <v>1402</v>
      </c>
      <c r="K21" s="12">
        <v>29383878</v>
      </c>
      <c r="L21" s="1" t="s">
        <v>615</v>
      </c>
    </row>
    <row r="23" spans="1:12" x14ac:dyDescent="0.2">
      <c r="A23" s="8">
        <v>2</v>
      </c>
      <c r="B23" s="2" t="s">
        <v>79</v>
      </c>
      <c r="C23" s="7">
        <v>5</v>
      </c>
      <c r="D23" s="2" t="s">
        <v>622</v>
      </c>
      <c r="F23" s="7">
        <v>0</v>
      </c>
      <c r="G23" s="2" t="s">
        <v>1228</v>
      </c>
      <c r="I23" s="8">
        <v>992</v>
      </c>
      <c r="K23" s="12">
        <v>29384870</v>
      </c>
      <c r="L23" s="1" t="s">
        <v>615</v>
      </c>
    </row>
    <row r="25" spans="1:12" x14ac:dyDescent="0.2">
      <c r="A25" s="8">
        <v>2</v>
      </c>
      <c r="B25" s="2" t="s">
        <v>79</v>
      </c>
      <c r="C25" s="7">
        <v>5</v>
      </c>
      <c r="D25" s="2" t="s">
        <v>622</v>
      </c>
      <c r="F25" s="7">
        <v>0</v>
      </c>
      <c r="G25" s="2" t="s">
        <v>1229</v>
      </c>
      <c r="I25" s="8">
        <v>600</v>
      </c>
      <c r="K25" s="12">
        <v>29385470</v>
      </c>
      <c r="L25" s="1" t="s">
        <v>615</v>
      </c>
    </row>
    <row r="27" spans="1:12" x14ac:dyDescent="0.2">
      <c r="A27" s="8">
        <v>2</v>
      </c>
      <c r="B27" s="2" t="s">
        <v>79</v>
      </c>
      <c r="C27" s="7">
        <v>5</v>
      </c>
      <c r="D27" s="2" t="s">
        <v>622</v>
      </c>
      <c r="F27" s="7">
        <v>0</v>
      </c>
      <c r="G27" s="2" t="s">
        <v>1230</v>
      </c>
      <c r="I27" s="8">
        <v>542</v>
      </c>
      <c r="K27" s="12">
        <v>29386012</v>
      </c>
      <c r="L27" s="1" t="s">
        <v>615</v>
      </c>
    </row>
    <row r="29" spans="1:12" x14ac:dyDescent="0.2">
      <c r="A29" s="8">
        <v>2</v>
      </c>
      <c r="B29" s="2" t="s">
        <v>79</v>
      </c>
      <c r="C29" s="7">
        <v>5</v>
      </c>
      <c r="D29" s="2" t="s">
        <v>622</v>
      </c>
      <c r="F29" s="7">
        <v>0</v>
      </c>
      <c r="G29" s="2" t="s">
        <v>1227</v>
      </c>
      <c r="I29" s="8">
        <v>540</v>
      </c>
      <c r="K29" s="12">
        <v>29386552</v>
      </c>
      <c r="L29" s="1" t="s">
        <v>615</v>
      </c>
    </row>
    <row r="31" spans="1:12" x14ac:dyDescent="0.2">
      <c r="A31" s="8">
        <v>2</v>
      </c>
      <c r="B31" s="2" t="s">
        <v>79</v>
      </c>
      <c r="C31" s="7">
        <v>5</v>
      </c>
      <c r="D31" s="2" t="s">
        <v>622</v>
      </c>
      <c r="F31" s="7">
        <v>0</v>
      </c>
      <c r="G31" s="2" t="s">
        <v>1231</v>
      </c>
      <c r="I31" s="8">
        <v>463</v>
      </c>
      <c r="K31" s="12">
        <v>29387015</v>
      </c>
      <c r="L31" s="1" t="s">
        <v>615</v>
      </c>
    </row>
    <row r="33" spans="1:12" x14ac:dyDescent="0.2">
      <c r="A33" s="8">
        <v>4</v>
      </c>
      <c r="B33" s="2" t="s">
        <v>79</v>
      </c>
      <c r="C33" s="7">
        <v>7</v>
      </c>
      <c r="D33" s="2" t="s">
        <v>622</v>
      </c>
      <c r="F33" s="7">
        <v>27597</v>
      </c>
      <c r="G33" s="2" t="s">
        <v>1232</v>
      </c>
      <c r="I33" s="8">
        <v>40000</v>
      </c>
      <c r="K33" s="12">
        <v>29427015</v>
      </c>
      <c r="L33" s="1" t="s">
        <v>615</v>
      </c>
    </row>
    <row r="35" spans="1:12" x14ac:dyDescent="0.2">
      <c r="A35" s="8">
        <v>4</v>
      </c>
      <c r="B35" s="2" t="s">
        <v>79</v>
      </c>
      <c r="C35" s="7">
        <v>8</v>
      </c>
      <c r="D35" s="2" t="s">
        <v>622</v>
      </c>
      <c r="F35" s="7">
        <v>27596</v>
      </c>
      <c r="G35" s="2" t="s">
        <v>1233</v>
      </c>
      <c r="I35" s="8">
        <v>10000</v>
      </c>
      <c r="K35" s="12">
        <v>29437015</v>
      </c>
      <c r="L35" s="1" t="s">
        <v>615</v>
      </c>
    </row>
    <row r="37" spans="1:12" x14ac:dyDescent="0.2">
      <c r="A37" s="8">
        <v>5</v>
      </c>
      <c r="B37" s="2" t="s">
        <v>79</v>
      </c>
      <c r="C37" s="7">
        <v>6</v>
      </c>
      <c r="D37" s="2" t="s">
        <v>622</v>
      </c>
      <c r="F37" s="7">
        <v>27595</v>
      </c>
      <c r="G37" s="2" t="s">
        <v>1234</v>
      </c>
      <c r="I37" s="8">
        <v>35000</v>
      </c>
      <c r="K37" s="12">
        <v>29472015</v>
      </c>
      <c r="L37" s="1" t="s">
        <v>615</v>
      </c>
    </row>
    <row r="39" spans="1:12" x14ac:dyDescent="0.2">
      <c r="A39" s="8">
        <v>8</v>
      </c>
      <c r="B39" s="2" t="s">
        <v>79</v>
      </c>
      <c r="C39" s="7">
        <v>11</v>
      </c>
      <c r="D39" s="2" t="s">
        <v>622</v>
      </c>
      <c r="F39" s="7">
        <v>0</v>
      </c>
      <c r="G39" s="2" t="s">
        <v>1236</v>
      </c>
      <c r="I39" s="8">
        <v>25000</v>
      </c>
      <c r="K39" s="12">
        <v>29497015</v>
      </c>
      <c r="L39" s="1" t="s">
        <v>615</v>
      </c>
    </row>
    <row r="41" spans="1:12" x14ac:dyDescent="0.2">
      <c r="A41" s="8">
        <v>9</v>
      </c>
      <c r="B41" s="2" t="s">
        <v>79</v>
      </c>
      <c r="C41" s="7">
        <v>12</v>
      </c>
      <c r="D41" s="2" t="s">
        <v>622</v>
      </c>
      <c r="F41" s="7">
        <v>27600</v>
      </c>
      <c r="G41" s="2" t="s">
        <v>1237</v>
      </c>
      <c r="I41" s="8">
        <v>30000</v>
      </c>
      <c r="K41" s="12">
        <v>29527015</v>
      </c>
      <c r="L41" s="1" t="s">
        <v>615</v>
      </c>
    </row>
    <row r="43" spans="1:12" x14ac:dyDescent="0.2">
      <c r="A43" s="8">
        <v>11</v>
      </c>
      <c r="B43" s="2" t="s">
        <v>79</v>
      </c>
      <c r="C43" s="7">
        <v>13</v>
      </c>
      <c r="D43" s="2" t="s">
        <v>622</v>
      </c>
      <c r="F43" s="7">
        <v>28001</v>
      </c>
      <c r="G43" s="2" t="s">
        <v>1238</v>
      </c>
      <c r="I43" s="8">
        <v>50000</v>
      </c>
      <c r="K43" s="12">
        <v>29577015</v>
      </c>
      <c r="L43" s="1" t="s">
        <v>615</v>
      </c>
    </row>
    <row r="45" spans="1:12" x14ac:dyDescent="0.2">
      <c r="A45" s="8">
        <v>12</v>
      </c>
      <c r="B45" s="2" t="s">
        <v>79</v>
      </c>
      <c r="C45" s="7">
        <v>14</v>
      </c>
      <c r="D45" s="2" t="s">
        <v>622</v>
      </c>
      <c r="F45" s="7">
        <v>28002</v>
      </c>
      <c r="G45" s="2" t="s">
        <v>1239</v>
      </c>
      <c r="I45" s="8">
        <v>30000</v>
      </c>
      <c r="K45" s="12">
        <v>29607015</v>
      </c>
      <c r="L45" s="1" t="s">
        <v>615</v>
      </c>
    </row>
    <row r="47" spans="1:12" x14ac:dyDescent="0.2">
      <c r="A47" s="8">
        <v>19</v>
      </c>
      <c r="B47" s="2" t="s">
        <v>79</v>
      </c>
      <c r="C47" s="7">
        <v>16</v>
      </c>
      <c r="D47" s="2" t="s">
        <v>622</v>
      </c>
      <c r="F47" s="7">
        <v>0</v>
      </c>
      <c r="G47" s="2" t="s">
        <v>1032</v>
      </c>
      <c r="I47" s="8">
        <v>900000</v>
      </c>
      <c r="K47" s="12">
        <v>30507015</v>
      </c>
      <c r="L47" s="1" t="s">
        <v>615</v>
      </c>
    </row>
    <row r="49" spans="1:12" x14ac:dyDescent="0.2">
      <c r="A49" s="8">
        <v>22</v>
      </c>
      <c r="B49" s="2" t="s">
        <v>79</v>
      </c>
      <c r="C49" s="7">
        <v>15</v>
      </c>
      <c r="D49" s="2" t="s">
        <v>622</v>
      </c>
      <c r="F49" s="7">
        <v>28003</v>
      </c>
      <c r="G49" s="2" t="s">
        <v>1240</v>
      </c>
      <c r="I49" s="8">
        <v>30000</v>
      </c>
      <c r="K49" s="12">
        <v>30537015</v>
      </c>
      <c r="L49" s="1" t="s">
        <v>615</v>
      </c>
    </row>
    <row r="51" spans="1:12" x14ac:dyDescent="0.2">
      <c r="A51" s="8">
        <v>22</v>
      </c>
      <c r="B51" s="2" t="s">
        <v>79</v>
      </c>
      <c r="C51" s="7">
        <v>17</v>
      </c>
      <c r="D51" s="2" t="s">
        <v>622</v>
      </c>
      <c r="F51" s="7">
        <v>28004</v>
      </c>
      <c r="G51" s="2" t="s">
        <v>1241</v>
      </c>
      <c r="I51" s="8">
        <v>60000</v>
      </c>
      <c r="K51" s="12">
        <v>30597015</v>
      </c>
      <c r="L51" s="1" t="s">
        <v>615</v>
      </c>
    </row>
    <row r="53" spans="1:12" x14ac:dyDescent="0.2">
      <c r="A53" s="8">
        <v>23</v>
      </c>
      <c r="B53" s="2" t="s">
        <v>79</v>
      </c>
      <c r="C53" s="7">
        <v>18</v>
      </c>
      <c r="D53" s="2" t="s">
        <v>622</v>
      </c>
      <c r="F53" s="7">
        <v>28005</v>
      </c>
      <c r="G53" s="2" t="s">
        <v>1242</v>
      </c>
      <c r="I53" s="8">
        <v>10000</v>
      </c>
      <c r="K53" s="12">
        <v>30607015</v>
      </c>
      <c r="L53" s="1" t="s">
        <v>615</v>
      </c>
    </row>
    <row r="55" spans="1:12" x14ac:dyDescent="0.2">
      <c r="A55" s="8">
        <v>23</v>
      </c>
      <c r="B55" s="2" t="s">
        <v>79</v>
      </c>
      <c r="C55" s="7">
        <v>19</v>
      </c>
      <c r="D55" s="2" t="s">
        <v>622</v>
      </c>
      <c r="F55" s="7">
        <v>28006</v>
      </c>
      <c r="G55" s="2" t="s">
        <v>1243</v>
      </c>
      <c r="I55" s="8">
        <v>10000</v>
      </c>
      <c r="K55" s="12">
        <v>30617015</v>
      </c>
      <c r="L55" s="1" t="s">
        <v>615</v>
      </c>
    </row>
    <row r="57" spans="1:12" x14ac:dyDescent="0.2">
      <c r="A57" s="8">
        <v>23</v>
      </c>
      <c r="B57" s="2" t="s">
        <v>79</v>
      </c>
      <c r="C57" s="7">
        <v>23</v>
      </c>
      <c r="D57" s="2" t="s">
        <v>90</v>
      </c>
      <c r="F57" s="7">
        <v>4532009</v>
      </c>
      <c r="G57" s="2" t="s">
        <v>1244</v>
      </c>
      <c r="J57" s="8">
        <v>2000000</v>
      </c>
      <c r="K57" s="12">
        <v>28617015</v>
      </c>
      <c r="L57" s="1" t="s">
        <v>615</v>
      </c>
    </row>
    <row r="59" spans="1:12" x14ac:dyDescent="0.2">
      <c r="A59" s="8">
        <v>23</v>
      </c>
      <c r="B59" s="2" t="s">
        <v>79</v>
      </c>
      <c r="C59" s="7">
        <v>69</v>
      </c>
      <c r="D59" s="2" t="s">
        <v>622</v>
      </c>
      <c r="F59" s="7">
        <v>27599</v>
      </c>
      <c r="G59" s="2" t="s">
        <v>1245</v>
      </c>
      <c r="I59" s="8">
        <v>75000</v>
      </c>
      <c r="K59" s="12">
        <v>28692015</v>
      </c>
      <c r="L59" s="1" t="s">
        <v>615</v>
      </c>
    </row>
    <row r="61" spans="1:12" x14ac:dyDescent="0.2">
      <c r="A61" s="8">
        <v>24</v>
      </c>
      <c r="B61" s="2" t="s">
        <v>79</v>
      </c>
      <c r="C61" s="7">
        <v>20</v>
      </c>
      <c r="D61" s="2" t="s">
        <v>622</v>
      </c>
      <c r="F61" s="7">
        <v>28008</v>
      </c>
      <c r="G61" s="2" t="s">
        <v>1246</v>
      </c>
      <c r="I61" s="8">
        <v>50000</v>
      </c>
      <c r="K61" s="12">
        <v>28742015</v>
      </c>
      <c r="L61" s="1" t="s">
        <v>615</v>
      </c>
    </row>
    <row r="63" spans="1:12" x14ac:dyDescent="0.2">
      <c r="A63" s="8">
        <v>24</v>
      </c>
      <c r="B63" s="2" t="s">
        <v>79</v>
      </c>
      <c r="C63" s="7">
        <v>21</v>
      </c>
      <c r="D63" s="2" t="s">
        <v>622</v>
      </c>
      <c r="F63" s="7">
        <v>28009</v>
      </c>
      <c r="G63" s="2" t="s">
        <v>1247</v>
      </c>
      <c r="I63" s="8">
        <v>70000</v>
      </c>
      <c r="K63" s="12">
        <v>28812015</v>
      </c>
      <c r="L63" s="1" t="s">
        <v>615</v>
      </c>
    </row>
    <row r="65" spans="1:12" x14ac:dyDescent="0.2">
      <c r="A65" s="8">
        <v>24</v>
      </c>
      <c r="B65" s="2" t="s">
        <v>79</v>
      </c>
      <c r="C65" s="7">
        <v>22</v>
      </c>
      <c r="D65" s="2" t="s">
        <v>622</v>
      </c>
      <c r="F65" s="7">
        <v>28007</v>
      </c>
      <c r="G65" s="2" t="s">
        <v>1248</v>
      </c>
      <c r="I65" s="8">
        <v>60000</v>
      </c>
      <c r="K65" s="12">
        <v>28872015</v>
      </c>
      <c r="L65" s="1" t="s">
        <v>615</v>
      </c>
    </row>
    <row r="67" spans="1:12" x14ac:dyDescent="0.2">
      <c r="A67" s="8">
        <v>26</v>
      </c>
      <c r="B67" s="2" t="s">
        <v>79</v>
      </c>
      <c r="C67" s="7">
        <v>27</v>
      </c>
      <c r="D67" s="2" t="s">
        <v>90</v>
      </c>
      <c r="F67" s="7">
        <v>4532010</v>
      </c>
      <c r="G67" s="2" t="s">
        <v>1255</v>
      </c>
      <c r="J67" s="8">
        <v>1002202</v>
      </c>
      <c r="K67" s="12">
        <v>27869813</v>
      </c>
      <c r="L67" s="1" t="s">
        <v>615</v>
      </c>
    </row>
    <row r="69" spans="1:12" x14ac:dyDescent="0.2">
      <c r="A69" s="8">
        <v>26</v>
      </c>
      <c r="B69" s="2" t="s">
        <v>79</v>
      </c>
      <c r="C69" s="7">
        <v>28</v>
      </c>
      <c r="D69" s="2" t="s">
        <v>90</v>
      </c>
      <c r="F69" s="7">
        <v>4532011</v>
      </c>
      <c r="G69" s="2" t="s">
        <v>1256</v>
      </c>
      <c r="J69" s="8">
        <v>770670</v>
      </c>
      <c r="K69" s="12">
        <v>27099143</v>
      </c>
      <c r="L69" s="1" t="s">
        <v>615</v>
      </c>
    </row>
    <row r="71" spans="1:12" x14ac:dyDescent="0.2">
      <c r="A71" s="8">
        <v>26</v>
      </c>
      <c r="B71" s="2" t="s">
        <v>79</v>
      </c>
      <c r="C71" s="7">
        <v>29</v>
      </c>
      <c r="D71" s="2" t="s">
        <v>90</v>
      </c>
      <c r="F71" s="7">
        <v>4532013</v>
      </c>
      <c r="G71" s="2" t="s">
        <v>1257</v>
      </c>
      <c r="J71" s="8">
        <v>800455</v>
      </c>
      <c r="K71" s="12">
        <v>26298688</v>
      </c>
      <c r="L71" s="1" t="s">
        <v>615</v>
      </c>
    </row>
    <row r="73" spans="1:12" x14ac:dyDescent="0.2">
      <c r="A73" s="8">
        <v>26</v>
      </c>
      <c r="B73" s="2" t="s">
        <v>79</v>
      </c>
      <c r="C73" s="7">
        <v>30</v>
      </c>
      <c r="D73" s="2" t="s">
        <v>90</v>
      </c>
      <c r="F73" s="7">
        <v>4532014</v>
      </c>
      <c r="G73" s="2" t="s">
        <v>1258</v>
      </c>
      <c r="J73" s="8">
        <v>202403</v>
      </c>
      <c r="K73" s="12">
        <v>26096285</v>
      </c>
      <c r="L73" s="1" t="s">
        <v>615</v>
      </c>
    </row>
    <row r="75" spans="1:12" x14ac:dyDescent="0.2">
      <c r="A75" s="8">
        <v>26</v>
      </c>
      <c r="B75" s="2" t="s">
        <v>79</v>
      </c>
      <c r="C75" s="7">
        <v>31</v>
      </c>
      <c r="D75" s="2" t="s">
        <v>90</v>
      </c>
      <c r="F75" s="7">
        <v>4532015</v>
      </c>
      <c r="G75" s="2" t="s">
        <v>1259</v>
      </c>
      <c r="J75" s="8">
        <v>1198225</v>
      </c>
      <c r="K75" s="12">
        <v>24898060</v>
      </c>
      <c r="L75" s="1" t="s">
        <v>615</v>
      </c>
    </row>
    <row r="77" spans="1:12" x14ac:dyDescent="0.2">
      <c r="A77" s="8">
        <v>26</v>
      </c>
      <c r="B77" s="2" t="s">
        <v>79</v>
      </c>
      <c r="C77" s="7">
        <v>32</v>
      </c>
      <c r="D77" s="2" t="s">
        <v>90</v>
      </c>
      <c r="F77" s="7">
        <v>4532016</v>
      </c>
      <c r="G77" s="2" t="s">
        <v>1260</v>
      </c>
      <c r="J77" s="8">
        <v>1143248</v>
      </c>
      <c r="K77" s="12">
        <v>23754812</v>
      </c>
      <c r="L77" s="1" t="s">
        <v>615</v>
      </c>
    </row>
    <row r="79" spans="1:12" x14ac:dyDescent="0.2">
      <c r="A79" s="8">
        <v>26</v>
      </c>
      <c r="B79" s="2" t="s">
        <v>79</v>
      </c>
      <c r="C79" s="7">
        <v>33</v>
      </c>
      <c r="D79" s="2" t="s">
        <v>90</v>
      </c>
      <c r="F79" s="7">
        <v>4532017</v>
      </c>
      <c r="G79" s="2" t="s">
        <v>1261</v>
      </c>
      <c r="J79" s="8">
        <v>700196</v>
      </c>
      <c r="K79" s="12">
        <v>23054616</v>
      </c>
      <c r="L79" s="1" t="s">
        <v>615</v>
      </c>
    </row>
    <row r="81" spans="1:12" x14ac:dyDescent="0.2">
      <c r="A81" s="8">
        <v>26</v>
      </c>
      <c r="B81" s="2" t="s">
        <v>79</v>
      </c>
      <c r="C81" s="7">
        <v>34</v>
      </c>
      <c r="D81" s="2" t="s">
        <v>90</v>
      </c>
      <c r="F81" s="7">
        <v>4532018</v>
      </c>
      <c r="G81" s="2" t="s">
        <v>1262</v>
      </c>
      <c r="J81" s="8">
        <v>971989</v>
      </c>
      <c r="K81" s="12">
        <v>22082627</v>
      </c>
      <c r="L81" s="1" t="s">
        <v>615</v>
      </c>
    </row>
    <row r="83" spans="1:12" x14ac:dyDescent="0.2">
      <c r="A83" s="8">
        <v>26</v>
      </c>
      <c r="B83" s="2" t="s">
        <v>79</v>
      </c>
      <c r="C83" s="7">
        <v>35</v>
      </c>
      <c r="D83" s="2" t="s">
        <v>90</v>
      </c>
      <c r="F83" s="7">
        <v>4532019</v>
      </c>
      <c r="G83" s="2" t="s">
        <v>1263</v>
      </c>
      <c r="J83" s="8">
        <v>218422</v>
      </c>
      <c r="K83" s="12">
        <v>21864205</v>
      </c>
      <c r="L83" s="1" t="s">
        <v>615</v>
      </c>
    </row>
    <row r="85" spans="1:12" x14ac:dyDescent="0.2">
      <c r="A85" s="8">
        <v>26</v>
      </c>
      <c r="B85" s="2" t="s">
        <v>79</v>
      </c>
      <c r="C85" s="7">
        <v>36</v>
      </c>
      <c r="D85" s="2" t="s">
        <v>90</v>
      </c>
      <c r="F85" s="7">
        <v>4532020</v>
      </c>
      <c r="G85" s="2" t="s">
        <v>1264</v>
      </c>
      <c r="J85" s="8">
        <v>622841</v>
      </c>
      <c r="K85" s="12">
        <v>21241364</v>
      </c>
      <c r="L85" s="1" t="s">
        <v>615</v>
      </c>
    </row>
    <row r="87" spans="1:12" x14ac:dyDescent="0.2">
      <c r="A87" s="8">
        <v>26</v>
      </c>
      <c r="B87" s="2" t="s">
        <v>79</v>
      </c>
      <c r="C87" s="7">
        <v>37</v>
      </c>
      <c r="D87" s="2" t="s">
        <v>90</v>
      </c>
      <c r="F87" s="7">
        <v>4532021</v>
      </c>
      <c r="G87" s="2" t="s">
        <v>1265</v>
      </c>
      <c r="J87" s="8">
        <v>751491</v>
      </c>
      <c r="K87" s="12">
        <v>20489873</v>
      </c>
      <c r="L87" s="1" t="s">
        <v>615</v>
      </c>
    </row>
    <row r="89" spans="1:12" x14ac:dyDescent="0.2">
      <c r="A89" s="8">
        <v>26</v>
      </c>
      <c r="B89" s="2" t="s">
        <v>79</v>
      </c>
      <c r="C89" s="7">
        <v>38</v>
      </c>
      <c r="D89" s="2" t="s">
        <v>90</v>
      </c>
      <c r="F89" s="7">
        <v>4532023</v>
      </c>
      <c r="G89" s="2" t="s">
        <v>1266</v>
      </c>
      <c r="J89" s="8">
        <v>648844</v>
      </c>
      <c r="K89" s="12">
        <v>19841029</v>
      </c>
      <c r="L89" s="1" t="s">
        <v>615</v>
      </c>
    </row>
    <row r="91" spans="1:12" x14ac:dyDescent="0.2">
      <c r="A91" s="8">
        <v>26</v>
      </c>
      <c r="B91" s="2" t="s">
        <v>79</v>
      </c>
      <c r="C91" s="7">
        <v>39</v>
      </c>
      <c r="D91" s="2" t="s">
        <v>90</v>
      </c>
      <c r="F91" s="7">
        <v>4532025</v>
      </c>
      <c r="G91" s="2" t="s">
        <v>1267</v>
      </c>
      <c r="J91" s="8">
        <v>687522</v>
      </c>
      <c r="K91" s="12">
        <v>19153507</v>
      </c>
      <c r="L91" s="1" t="s">
        <v>615</v>
      </c>
    </row>
    <row r="93" spans="1:12" x14ac:dyDescent="0.2">
      <c r="A93" s="8">
        <v>26</v>
      </c>
      <c r="B93" s="2" t="s">
        <v>79</v>
      </c>
      <c r="C93" s="7">
        <v>40</v>
      </c>
      <c r="D93" s="2" t="s">
        <v>90</v>
      </c>
      <c r="F93" s="7">
        <v>4532026</v>
      </c>
      <c r="G93" s="2" t="s">
        <v>1268</v>
      </c>
      <c r="J93" s="8">
        <v>2000000</v>
      </c>
      <c r="K93" s="12">
        <v>17153507</v>
      </c>
      <c r="L93" s="1" t="s">
        <v>615</v>
      </c>
    </row>
    <row r="95" spans="1:12" x14ac:dyDescent="0.2">
      <c r="A95" s="8">
        <v>26</v>
      </c>
      <c r="B95" s="2" t="s">
        <v>79</v>
      </c>
      <c r="C95" s="7">
        <v>41</v>
      </c>
      <c r="D95" s="2" t="s">
        <v>90</v>
      </c>
      <c r="F95" s="7">
        <v>4532027</v>
      </c>
      <c r="G95" s="2" t="s">
        <v>1269</v>
      </c>
      <c r="J95" s="8">
        <v>300000</v>
      </c>
      <c r="K95" s="12">
        <v>16853507</v>
      </c>
      <c r="L95" s="1" t="s">
        <v>615</v>
      </c>
    </row>
    <row r="97" spans="1:12" x14ac:dyDescent="0.2">
      <c r="A97" s="8">
        <v>26</v>
      </c>
      <c r="B97" s="2" t="s">
        <v>79</v>
      </c>
      <c r="C97" s="7">
        <v>42</v>
      </c>
      <c r="D97" s="2" t="s">
        <v>90</v>
      </c>
      <c r="F97" s="7">
        <v>4532029</v>
      </c>
      <c r="G97" s="2" t="s">
        <v>1270</v>
      </c>
      <c r="J97" s="8">
        <v>450000</v>
      </c>
      <c r="K97" s="12">
        <v>16403507</v>
      </c>
      <c r="L97" s="1" t="s">
        <v>615</v>
      </c>
    </row>
    <row r="99" spans="1:12" x14ac:dyDescent="0.2">
      <c r="A99" s="8">
        <v>26</v>
      </c>
      <c r="B99" s="2" t="s">
        <v>79</v>
      </c>
      <c r="C99" s="7">
        <v>43</v>
      </c>
      <c r="D99" s="2" t="s">
        <v>90</v>
      </c>
      <c r="F99" s="7">
        <v>4532030</v>
      </c>
      <c r="G99" s="2" t="s">
        <v>1271</v>
      </c>
      <c r="J99" s="8">
        <v>405000</v>
      </c>
      <c r="K99" s="12">
        <v>15998507</v>
      </c>
      <c r="L99" s="1" t="s">
        <v>615</v>
      </c>
    </row>
    <row r="101" spans="1:12" x14ac:dyDescent="0.2">
      <c r="A101" s="8">
        <v>26</v>
      </c>
      <c r="B101" s="2" t="s">
        <v>79</v>
      </c>
      <c r="C101" s="7">
        <v>44</v>
      </c>
      <c r="D101" s="2" t="s">
        <v>90</v>
      </c>
      <c r="F101" s="7">
        <v>4532032</v>
      </c>
      <c r="G101" s="2" t="s">
        <v>1272</v>
      </c>
      <c r="J101" s="8">
        <v>300000</v>
      </c>
      <c r="K101" s="12">
        <v>15698507</v>
      </c>
      <c r="L101" s="1" t="s">
        <v>615</v>
      </c>
    </row>
    <row r="103" spans="1:12" x14ac:dyDescent="0.2">
      <c r="A103" s="8">
        <v>26</v>
      </c>
      <c r="B103" s="2" t="s">
        <v>79</v>
      </c>
      <c r="C103" s="7">
        <v>45</v>
      </c>
      <c r="D103" s="2" t="s">
        <v>90</v>
      </c>
      <c r="F103" s="7">
        <v>4532031</v>
      </c>
      <c r="G103" s="2" t="s">
        <v>1273</v>
      </c>
      <c r="J103" s="8">
        <v>400000</v>
      </c>
      <c r="K103" s="12">
        <v>15298507</v>
      </c>
      <c r="L103" s="1" t="s">
        <v>615</v>
      </c>
    </row>
    <row r="105" spans="1:12" x14ac:dyDescent="0.2">
      <c r="A105" s="8">
        <v>26</v>
      </c>
      <c r="B105" s="2" t="s">
        <v>79</v>
      </c>
      <c r="C105" s="7">
        <v>46</v>
      </c>
      <c r="D105" s="2" t="s">
        <v>90</v>
      </c>
      <c r="F105" s="7">
        <v>4532033</v>
      </c>
      <c r="G105" s="2" t="s">
        <v>1274</v>
      </c>
      <c r="J105" s="8">
        <v>348702</v>
      </c>
      <c r="K105" s="12">
        <v>14949805</v>
      </c>
      <c r="L105" s="1" t="s">
        <v>615</v>
      </c>
    </row>
    <row r="107" spans="1:12" x14ac:dyDescent="0.2">
      <c r="A107" s="8">
        <v>26</v>
      </c>
      <c r="B107" s="2" t="s">
        <v>79</v>
      </c>
      <c r="C107" s="7">
        <v>47</v>
      </c>
      <c r="D107" s="2" t="s">
        <v>90</v>
      </c>
      <c r="F107" s="7">
        <v>4532034</v>
      </c>
      <c r="G107" s="2" t="s">
        <v>1275</v>
      </c>
      <c r="J107" s="8">
        <v>405000</v>
      </c>
      <c r="K107" s="12">
        <v>14544805</v>
      </c>
      <c r="L107" s="1" t="s">
        <v>615</v>
      </c>
    </row>
    <row r="109" spans="1:12" x14ac:dyDescent="0.2">
      <c r="A109" s="8">
        <v>26</v>
      </c>
      <c r="B109" s="2" t="s">
        <v>79</v>
      </c>
      <c r="C109" s="7">
        <v>48</v>
      </c>
      <c r="D109" s="2" t="s">
        <v>90</v>
      </c>
      <c r="F109" s="7">
        <v>4532036</v>
      </c>
      <c r="G109" s="2" t="s">
        <v>1276</v>
      </c>
      <c r="J109" s="8">
        <v>2000000</v>
      </c>
      <c r="K109" s="12">
        <v>12544805</v>
      </c>
      <c r="L109" s="1" t="s">
        <v>615</v>
      </c>
    </row>
    <row r="111" spans="1:12" x14ac:dyDescent="0.2">
      <c r="A111" s="8">
        <v>26</v>
      </c>
      <c r="B111" s="2" t="s">
        <v>79</v>
      </c>
      <c r="C111" s="7">
        <v>49</v>
      </c>
      <c r="D111" s="2" t="s">
        <v>90</v>
      </c>
      <c r="F111" s="7">
        <v>4532038</v>
      </c>
      <c r="G111" s="2" t="s">
        <v>1277</v>
      </c>
      <c r="J111" s="8">
        <v>527400</v>
      </c>
      <c r="K111" s="12">
        <v>12017405</v>
      </c>
      <c r="L111" s="1" t="s">
        <v>615</v>
      </c>
    </row>
    <row r="113" spans="1:12" x14ac:dyDescent="0.2">
      <c r="A113" s="8">
        <v>29</v>
      </c>
      <c r="B113" s="2" t="s">
        <v>79</v>
      </c>
      <c r="C113" s="7">
        <v>57</v>
      </c>
      <c r="D113" s="2" t="s">
        <v>90</v>
      </c>
      <c r="F113" s="7">
        <v>1756</v>
      </c>
      <c r="G113" s="2" t="s">
        <v>1286</v>
      </c>
      <c r="I113" s="8">
        <v>16100908</v>
      </c>
      <c r="K113" s="12">
        <v>28118313</v>
      </c>
      <c r="L113" s="1" t="s">
        <v>615</v>
      </c>
    </row>
    <row r="115" spans="1:12" x14ac:dyDescent="0.2">
      <c r="A115" s="8">
        <v>29</v>
      </c>
      <c r="B115" s="2" t="s">
        <v>79</v>
      </c>
      <c r="C115" s="7">
        <v>61</v>
      </c>
      <c r="D115" s="2" t="s">
        <v>622</v>
      </c>
      <c r="F115" s="7">
        <v>0</v>
      </c>
      <c r="G115" s="2" t="s">
        <v>1293</v>
      </c>
      <c r="I115" s="8">
        <v>4580000</v>
      </c>
      <c r="K115" s="12">
        <v>32698313</v>
      </c>
      <c r="L115" s="1" t="s">
        <v>615</v>
      </c>
    </row>
    <row r="117" spans="1:12" x14ac:dyDescent="0.2">
      <c r="A117" s="8">
        <v>29</v>
      </c>
      <c r="B117" s="2" t="s">
        <v>79</v>
      </c>
      <c r="C117" s="7">
        <v>61</v>
      </c>
      <c r="D117" s="2" t="s">
        <v>622</v>
      </c>
      <c r="F117" s="7">
        <v>0</v>
      </c>
      <c r="G117" s="2" t="s">
        <v>1293</v>
      </c>
      <c r="I117" s="8">
        <v>50000</v>
      </c>
      <c r="K117" s="12">
        <v>32748313</v>
      </c>
      <c r="L117" s="1" t="s">
        <v>615</v>
      </c>
    </row>
    <row r="119" spans="1:12" x14ac:dyDescent="0.2">
      <c r="A119" s="8">
        <v>29</v>
      </c>
      <c r="B119" s="2" t="s">
        <v>79</v>
      </c>
      <c r="C119" s="7">
        <v>61</v>
      </c>
      <c r="D119" s="2" t="s">
        <v>622</v>
      </c>
      <c r="F119" s="7">
        <v>0</v>
      </c>
      <c r="G119" s="2" t="s">
        <v>1293</v>
      </c>
      <c r="I119" s="8">
        <v>50000</v>
      </c>
      <c r="K119" s="12">
        <v>32798313</v>
      </c>
      <c r="L119" s="1" t="s">
        <v>615</v>
      </c>
    </row>
    <row r="121" spans="1:12" x14ac:dyDescent="0.2">
      <c r="A121" s="8">
        <v>29</v>
      </c>
      <c r="B121" s="2" t="s">
        <v>79</v>
      </c>
      <c r="C121" s="7">
        <v>61</v>
      </c>
      <c r="D121" s="2" t="s">
        <v>622</v>
      </c>
      <c r="F121" s="7">
        <v>0</v>
      </c>
      <c r="G121" s="2" t="s">
        <v>1293</v>
      </c>
      <c r="I121" s="8">
        <v>10000</v>
      </c>
      <c r="K121" s="12">
        <v>32808313</v>
      </c>
      <c r="L121" s="1" t="s">
        <v>615</v>
      </c>
    </row>
    <row r="123" spans="1:12" x14ac:dyDescent="0.2">
      <c r="A123" s="8">
        <v>29</v>
      </c>
      <c r="B123" s="2" t="s">
        <v>79</v>
      </c>
      <c r="C123" s="7">
        <v>61</v>
      </c>
      <c r="D123" s="2" t="s">
        <v>622</v>
      </c>
      <c r="F123" s="7">
        <v>0</v>
      </c>
      <c r="G123" s="2" t="s">
        <v>1293</v>
      </c>
      <c r="I123" s="8">
        <v>20000</v>
      </c>
      <c r="K123" s="12">
        <v>32828313</v>
      </c>
      <c r="L123" s="1" t="s">
        <v>615</v>
      </c>
    </row>
    <row r="125" spans="1:12" x14ac:dyDescent="0.2">
      <c r="A125" s="8">
        <v>29</v>
      </c>
      <c r="B125" s="2" t="s">
        <v>79</v>
      </c>
      <c r="C125" s="7">
        <v>61</v>
      </c>
      <c r="D125" s="2" t="s">
        <v>622</v>
      </c>
      <c r="F125" s="7">
        <v>0</v>
      </c>
      <c r="G125" s="2" t="s">
        <v>1293</v>
      </c>
      <c r="I125" s="8">
        <v>10000</v>
      </c>
      <c r="K125" s="12">
        <v>32838313</v>
      </c>
      <c r="L125" s="1" t="s">
        <v>615</v>
      </c>
    </row>
    <row r="127" spans="1:12" x14ac:dyDescent="0.2">
      <c r="A127" s="8">
        <v>30</v>
      </c>
      <c r="B127" s="2" t="s">
        <v>79</v>
      </c>
      <c r="C127" s="7">
        <v>63</v>
      </c>
      <c r="D127" s="2" t="s">
        <v>90</v>
      </c>
      <c r="F127" s="7">
        <v>4532039</v>
      </c>
      <c r="G127" s="2" t="s">
        <v>1307</v>
      </c>
      <c r="J127" s="8">
        <v>3808000</v>
      </c>
      <c r="K127" s="12">
        <v>29030313</v>
      </c>
      <c r="L127" s="1" t="s">
        <v>615</v>
      </c>
    </row>
    <row r="129" spans="1:12" x14ac:dyDescent="0.2">
      <c r="A129" s="8">
        <v>30</v>
      </c>
      <c r="B129" s="2" t="s">
        <v>79</v>
      </c>
      <c r="C129" s="7">
        <v>64</v>
      </c>
      <c r="D129" s="2" t="s">
        <v>622</v>
      </c>
      <c r="F129" s="7">
        <v>28010</v>
      </c>
      <c r="G129" s="2" t="s">
        <v>1308</v>
      </c>
      <c r="I129" s="8">
        <v>25000</v>
      </c>
      <c r="K129" s="12">
        <v>29055313</v>
      </c>
      <c r="L129" s="1" t="s">
        <v>615</v>
      </c>
    </row>
    <row r="131" spans="1:12" x14ac:dyDescent="0.2">
      <c r="A131" s="8">
        <v>30</v>
      </c>
      <c r="B131" s="2" t="s">
        <v>79</v>
      </c>
      <c r="C131" s="7">
        <v>65</v>
      </c>
      <c r="D131" s="2" t="s">
        <v>622</v>
      </c>
      <c r="F131" s="7">
        <v>0</v>
      </c>
      <c r="G131" s="2" t="s">
        <v>1309</v>
      </c>
      <c r="I131" s="8">
        <v>20000</v>
      </c>
      <c r="K131" s="12">
        <v>29075313</v>
      </c>
      <c r="L131" s="1" t="s">
        <v>615</v>
      </c>
    </row>
    <row r="133" spans="1:12" x14ac:dyDescent="0.2">
      <c r="A133" s="8">
        <v>31</v>
      </c>
      <c r="B133" s="2" t="s">
        <v>79</v>
      </c>
      <c r="C133" s="7">
        <v>78</v>
      </c>
      <c r="D133" s="2" t="s">
        <v>88</v>
      </c>
      <c r="F133" s="7">
        <v>0</v>
      </c>
      <c r="G133" s="2" t="s">
        <v>1368</v>
      </c>
      <c r="I133" s="8">
        <v>1</v>
      </c>
      <c r="K133" s="12">
        <v>29075314</v>
      </c>
      <c r="L133" s="1" t="s">
        <v>615</v>
      </c>
    </row>
    <row r="136" spans="1:12" x14ac:dyDescent="0.2">
      <c r="G136" s="9" t="s">
        <v>616</v>
      </c>
      <c r="I136" s="269">
        <v>51737924</v>
      </c>
      <c r="J136" s="269">
        <v>22662610</v>
      </c>
      <c r="K136" s="269">
        <v>29075314</v>
      </c>
      <c r="L136" s="270" t="s">
        <v>615</v>
      </c>
    </row>
    <row r="137" spans="1:12" x14ac:dyDescent="0.2">
      <c r="G137" s="9" t="s">
        <v>610</v>
      </c>
      <c r="I137" s="267">
        <v>51737924</v>
      </c>
      <c r="J137" s="267">
        <v>22662610</v>
      </c>
      <c r="K137" s="267">
        <v>29075314</v>
      </c>
      <c r="L137" s="9" t="s">
        <v>617</v>
      </c>
    </row>
    <row r="140" spans="1:12" x14ac:dyDescent="0.2">
      <c r="A140" s="4" t="s">
        <v>123</v>
      </c>
      <c r="G140" s="9" t="s">
        <v>612</v>
      </c>
      <c r="I140" s="267">
        <v>51737924</v>
      </c>
      <c r="J140" s="267">
        <v>22662610</v>
      </c>
      <c r="K140" s="267">
        <v>29075314</v>
      </c>
      <c r="L140" s="2" t="s">
        <v>615</v>
      </c>
    </row>
    <row r="142" spans="1:12" x14ac:dyDescent="0.2">
      <c r="A142" s="1" t="s">
        <v>80</v>
      </c>
      <c r="B142" s="1" t="s">
        <v>81</v>
      </c>
      <c r="C142" s="268" t="s">
        <v>82</v>
      </c>
      <c r="D142" s="1" t="s">
        <v>83</v>
      </c>
      <c r="E142" s="1" t="s">
        <v>84</v>
      </c>
      <c r="F142" s="268" t="s">
        <v>85</v>
      </c>
      <c r="G142" s="1" t="s">
        <v>86</v>
      </c>
      <c r="I142" s="268" t="s">
        <v>613</v>
      </c>
      <c r="J142" s="268" t="s">
        <v>614</v>
      </c>
      <c r="K142" s="268" t="s">
        <v>87</v>
      </c>
    </row>
    <row r="144" spans="1:12" x14ac:dyDescent="0.2">
      <c r="A144" s="8">
        <v>1</v>
      </c>
      <c r="B144" s="2" t="s">
        <v>123</v>
      </c>
      <c r="C144" s="7">
        <v>1</v>
      </c>
      <c r="D144" s="2" t="s">
        <v>622</v>
      </c>
      <c r="F144" s="7">
        <v>28012</v>
      </c>
      <c r="G144" s="2" t="s">
        <v>1391</v>
      </c>
      <c r="I144" s="8">
        <v>30000</v>
      </c>
      <c r="K144" s="12">
        <v>29105314</v>
      </c>
      <c r="L144" s="1" t="s">
        <v>615</v>
      </c>
    </row>
    <row r="146" spans="1:12" x14ac:dyDescent="0.2">
      <c r="A146" s="8">
        <v>1</v>
      </c>
      <c r="B146" s="2" t="s">
        <v>123</v>
      </c>
      <c r="C146" s="7">
        <v>2</v>
      </c>
      <c r="D146" s="2" t="s">
        <v>622</v>
      </c>
      <c r="F146" s="7">
        <v>28011</v>
      </c>
      <c r="G146" s="2" t="s">
        <v>1392</v>
      </c>
      <c r="I146" s="8">
        <v>60000</v>
      </c>
      <c r="K146" s="12">
        <v>29165314</v>
      </c>
      <c r="L146" s="1" t="s">
        <v>615</v>
      </c>
    </row>
    <row r="148" spans="1:12" x14ac:dyDescent="0.2">
      <c r="A148" s="8">
        <v>1</v>
      </c>
      <c r="B148" s="2" t="s">
        <v>123</v>
      </c>
      <c r="C148" s="7">
        <v>4</v>
      </c>
      <c r="D148" s="2" t="s">
        <v>90</v>
      </c>
      <c r="F148" s="7">
        <v>4532041</v>
      </c>
      <c r="G148" s="2" t="s">
        <v>1395</v>
      </c>
      <c r="J148" s="8">
        <v>234495</v>
      </c>
      <c r="K148" s="12">
        <v>28930819</v>
      </c>
      <c r="L148" s="1" t="s">
        <v>615</v>
      </c>
    </row>
    <row r="150" spans="1:12" x14ac:dyDescent="0.2">
      <c r="A150" s="8">
        <v>1</v>
      </c>
      <c r="B150" s="2" t="s">
        <v>123</v>
      </c>
      <c r="C150" s="7">
        <v>5</v>
      </c>
      <c r="D150" s="2" t="s">
        <v>90</v>
      </c>
      <c r="F150" s="7">
        <v>4532042</v>
      </c>
      <c r="G150" s="2" t="s">
        <v>1396</v>
      </c>
      <c r="J150" s="8">
        <v>405566</v>
      </c>
      <c r="K150" s="12">
        <v>28525253</v>
      </c>
      <c r="L150" s="1" t="s">
        <v>615</v>
      </c>
    </row>
    <row r="152" spans="1:12" x14ac:dyDescent="0.2">
      <c r="A152" s="8">
        <v>1</v>
      </c>
      <c r="B152" s="2" t="s">
        <v>123</v>
      </c>
      <c r="C152" s="7">
        <v>6</v>
      </c>
      <c r="D152" s="2" t="s">
        <v>90</v>
      </c>
      <c r="F152" s="7">
        <v>4532043</v>
      </c>
      <c r="G152" s="2" t="s">
        <v>1397</v>
      </c>
      <c r="J152" s="8">
        <v>400000</v>
      </c>
      <c r="K152" s="12">
        <v>28125253</v>
      </c>
      <c r="L152" s="1" t="s">
        <v>615</v>
      </c>
    </row>
    <row r="154" spans="1:12" x14ac:dyDescent="0.2">
      <c r="A154" s="8">
        <v>1</v>
      </c>
      <c r="B154" s="2" t="s">
        <v>123</v>
      </c>
      <c r="C154" s="7">
        <v>7</v>
      </c>
      <c r="D154" s="2" t="s">
        <v>90</v>
      </c>
      <c r="F154" s="7">
        <v>4532044</v>
      </c>
      <c r="G154" s="2" t="s">
        <v>1398</v>
      </c>
      <c r="J154" s="8">
        <v>490000</v>
      </c>
      <c r="K154" s="12">
        <v>27635253</v>
      </c>
      <c r="L154" s="1" t="s">
        <v>615</v>
      </c>
    </row>
    <row r="156" spans="1:12" x14ac:dyDescent="0.2">
      <c r="A156" s="8">
        <v>1</v>
      </c>
      <c r="B156" s="2" t="s">
        <v>123</v>
      </c>
      <c r="C156" s="7">
        <v>8</v>
      </c>
      <c r="D156" s="2" t="s">
        <v>90</v>
      </c>
      <c r="F156" s="7">
        <v>4532045</v>
      </c>
      <c r="G156" s="2" t="s">
        <v>1399</v>
      </c>
      <c r="J156" s="8">
        <v>600000</v>
      </c>
      <c r="K156" s="12">
        <v>27035253</v>
      </c>
      <c r="L156" s="1" t="s">
        <v>615</v>
      </c>
    </row>
    <row r="158" spans="1:12" x14ac:dyDescent="0.2">
      <c r="A158" s="8">
        <v>1</v>
      </c>
      <c r="B158" s="2" t="s">
        <v>123</v>
      </c>
      <c r="C158" s="7">
        <v>9</v>
      </c>
      <c r="D158" s="2" t="s">
        <v>90</v>
      </c>
      <c r="F158" s="7">
        <v>4532046</v>
      </c>
      <c r="G158" s="2" t="s">
        <v>1400</v>
      </c>
      <c r="J158" s="8">
        <v>450000</v>
      </c>
      <c r="K158" s="12">
        <v>26585253</v>
      </c>
      <c r="L158" s="1" t="s">
        <v>615</v>
      </c>
    </row>
    <row r="160" spans="1:12" x14ac:dyDescent="0.2">
      <c r="A160" s="8">
        <v>1</v>
      </c>
      <c r="B160" s="2" t="s">
        <v>123</v>
      </c>
      <c r="C160" s="7">
        <v>10</v>
      </c>
      <c r="D160" s="2" t="s">
        <v>90</v>
      </c>
      <c r="F160" s="7">
        <v>4532047</v>
      </c>
      <c r="G160" s="2" t="s">
        <v>1401</v>
      </c>
      <c r="J160" s="8">
        <v>120000</v>
      </c>
      <c r="K160" s="12">
        <v>26465253</v>
      </c>
      <c r="L160" s="1" t="s">
        <v>615</v>
      </c>
    </row>
    <row r="162" spans="1:12" x14ac:dyDescent="0.2">
      <c r="A162" s="8">
        <v>1</v>
      </c>
      <c r="B162" s="2" t="s">
        <v>123</v>
      </c>
      <c r="C162" s="7">
        <v>11</v>
      </c>
      <c r="D162" s="2" t="s">
        <v>90</v>
      </c>
      <c r="F162" s="7">
        <v>4532048</v>
      </c>
      <c r="G162" s="2" t="s">
        <v>1402</v>
      </c>
      <c r="J162" s="8">
        <v>500000</v>
      </c>
      <c r="K162" s="12">
        <v>25965253</v>
      </c>
      <c r="L162" s="1" t="s">
        <v>615</v>
      </c>
    </row>
    <row r="164" spans="1:12" x14ac:dyDescent="0.2">
      <c r="A164" s="8">
        <v>1</v>
      </c>
      <c r="B164" s="2" t="s">
        <v>123</v>
      </c>
      <c r="C164" s="7">
        <v>12</v>
      </c>
      <c r="D164" s="2" t="s">
        <v>90</v>
      </c>
      <c r="F164" s="7">
        <v>4532049</v>
      </c>
      <c r="G164" s="2" t="s">
        <v>1403</v>
      </c>
      <c r="J164" s="8">
        <v>100000</v>
      </c>
      <c r="K164" s="12">
        <v>25865253</v>
      </c>
      <c r="L164" s="1" t="s">
        <v>615</v>
      </c>
    </row>
    <row r="166" spans="1:12" x14ac:dyDescent="0.2">
      <c r="A166" s="8">
        <v>1</v>
      </c>
      <c r="B166" s="2" t="s">
        <v>123</v>
      </c>
      <c r="C166" s="7">
        <v>14</v>
      </c>
      <c r="D166" s="2" t="s">
        <v>90</v>
      </c>
      <c r="F166" s="7">
        <v>1762</v>
      </c>
      <c r="G166" s="2" t="s">
        <v>1405</v>
      </c>
      <c r="I166" s="8">
        <v>3300016</v>
      </c>
      <c r="K166" s="12">
        <v>29165269</v>
      </c>
      <c r="L166" s="1" t="s">
        <v>615</v>
      </c>
    </row>
    <row r="168" spans="1:12" x14ac:dyDescent="0.2">
      <c r="A168" s="8">
        <v>2</v>
      </c>
      <c r="B168" s="2" t="s">
        <v>123</v>
      </c>
      <c r="C168" s="7">
        <v>53</v>
      </c>
      <c r="D168" s="2" t="s">
        <v>622</v>
      </c>
      <c r="F168" s="7">
        <v>28014</v>
      </c>
      <c r="G168" s="2" t="s">
        <v>1448</v>
      </c>
      <c r="I168" s="8">
        <v>40000</v>
      </c>
      <c r="K168" s="12">
        <v>29205269</v>
      </c>
      <c r="L168" s="1" t="s">
        <v>615</v>
      </c>
    </row>
    <row r="170" spans="1:12" x14ac:dyDescent="0.2">
      <c r="A170" s="8">
        <v>2</v>
      </c>
      <c r="B170" s="2" t="s">
        <v>123</v>
      </c>
      <c r="C170" s="7">
        <v>54</v>
      </c>
      <c r="D170" s="2" t="s">
        <v>622</v>
      </c>
      <c r="F170" s="7">
        <v>28013</v>
      </c>
      <c r="G170" s="2" t="s">
        <v>1449</v>
      </c>
      <c r="I170" s="8">
        <v>20000</v>
      </c>
      <c r="K170" s="12">
        <v>29225269</v>
      </c>
      <c r="L170" s="1" t="s">
        <v>615</v>
      </c>
    </row>
    <row r="172" spans="1:12" x14ac:dyDescent="0.2">
      <c r="A172" s="8">
        <v>26</v>
      </c>
      <c r="B172" s="2" t="s">
        <v>123</v>
      </c>
      <c r="C172" s="7">
        <v>55</v>
      </c>
      <c r="D172" s="2" t="s">
        <v>622</v>
      </c>
      <c r="F172" s="7">
        <v>28017</v>
      </c>
      <c r="G172" s="2" t="s">
        <v>1450</v>
      </c>
      <c r="I172" s="8">
        <v>400000</v>
      </c>
      <c r="K172" s="12">
        <v>29625269</v>
      </c>
      <c r="L172" s="1" t="s">
        <v>615</v>
      </c>
    </row>
    <row r="174" spans="1:12" x14ac:dyDescent="0.2">
      <c r="A174" s="8">
        <v>26</v>
      </c>
      <c r="B174" s="2" t="s">
        <v>123</v>
      </c>
      <c r="C174" s="7">
        <v>56</v>
      </c>
      <c r="D174" s="2" t="s">
        <v>622</v>
      </c>
      <c r="F174" s="7">
        <v>28018</v>
      </c>
      <c r="G174" s="2" t="s">
        <v>1451</v>
      </c>
      <c r="I174" s="8">
        <v>50000</v>
      </c>
      <c r="K174" s="12">
        <v>29675269</v>
      </c>
      <c r="L174" s="1" t="s">
        <v>615</v>
      </c>
    </row>
    <row r="176" spans="1:12" x14ac:dyDescent="0.2">
      <c r="A176" s="8">
        <v>26</v>
      </c>
      <c r="B176" s="2" t="s">
        <v>123</v>
      </c>
      <c r="C176" s="7">
        <v>57</v>
      </c>
      <c r="D176" s="2" t="s">
        <v>622</v>
      </c>
      <c r="F176" s="7">
        <v>28016</v>
      </c>
      <c r="G176" s="2" t="s">
        <v>1452</v>
      </c>
      <c r="I176" s="8">
        <v>25000</v>
      </c>
      <c r="K176" s="12">
        <v>29700269</v>
      </c>
      <c r="L176" s="1" t="s">
        <v>615</v>
      </c>
    </row>
    <row r="178" spans="1:12" x14ac:dyDescent="0.2">
      <c r="A178" s="8">
        <v>26</v>
      </c>
      <c r="B178" s="2" t="s">
        <v>123</v>
      </c>
      <c r="C178" s="7">
        <v>58</v>
      </c>
      <c r="D178" s="2" t="s">
        <v>622</v>
      </c>
      <c r="F178" s="7">
        <v>28015</v>
      </c>
      <c r="G178" s="2" t="s">
        <v>1453</v>
      </c>
      <c r="I178" s="8">
        <v>30000</v>
      </c>
      <c r="K178" s="12">
        <v>29730269</v>
      </c>
      <c r="L178" s="1" t="s">
        <v>615</v>
      </c>
    </row>
    <row r="180" spans="1:12" x14ac:dyDescent="0.2">
      <c r="A180" s="8">
        <v>26</v>
      </c>
      <c r="B180" s="2" t="s">
        <v>123</v>
      </c>
      <c r="C180" s="7">
        <v>71</v>
      </c>
      <c r="D180" s="2" t="s">
        <v>622</v>
      </c>
      <c r="F180" s="7">
        <v>0</v>
      </c>
      <c r="G180" s="2" t="s">
        <v>1454</v>
      </c>
      <c r="I180" s="8">
        <v>20000</v>
      </c>
      <c r="K180" s="12">
        <v>29750269</v>
      </c>
      <c r="L180" s="1" t="s">
        <v>615</v>
      </c>
    </row>
    <row r="182" spans="1:12" x14ac:dyDescent="0.2">
      <c r="A182" s="8">
        <v>27</v>
      </c>
      <c r="B182" s="2" t="s">
        <v>123</v>
      </c>
      <c r="C182" s="7">
        <v>59</v>
      </c>
      <c r="D182" s="2" t="s">
        <v>622</v>
      </c>
      <c r="F182" s="7">
        <v>30000</v>
      </c>
      <c r="G182" s="2" t="s">
        <v>1455</v>
      </c>
      <c r="I182" s="8">
        <v>30000</v>
      </c>
      <c r="K182" s="12">
        <v>29780269</v>
      </c>
      <c r="L182" s="1" t="s">
        <v>615</v>
      </c>
    </row>
    <row r="184" spans="1:12" x14ac:dyDescent="0.2">
      <c r="A184" s="8">
        <v>27</v>
      </c>
      <c r="B184" s="2" t="s">
        <v>123</v>
      </c>
      <c r="C184" s="7">
        <v>60</v>
      </c>
      <c r="D184" s="2" t="s">
        <v>622</v>
      </c>
      <c r="F184" s="7">
        <v>28020</v>
      </c>
      <c r="G184" s="2" t="s">
        <v>1456</v>
      </c>
      <c r="I184" s="8">
        <v>10000</v>
      </c>
      <c r="K184" s="12">
        <v>29790269</v>
      </c>
      <c r="L184" s="1" t="s">
        <v>615</v>
      </c>
    </row>
    <row r="186" spans="1:12" x14ac:dyDescent="0.2">
      <c r="A186" s="8">
        <v>27</v>
      </c>
      <c r="B186" s="2" t="s">
        <v>123</v>
      </c>
      <c r="C186" s="7">
        <v>61</v>
      </c>
      <c r="D186" s="2" t="s">
        <v>622</v>
      </c>
      <c r="F186" s="7">
        <v>28019</v>
      </c>
      <c r="G186" s="2" t="s">
        <v>1457</v>
      </c>
      <c r="I186" s="8">
        <v>200000</v>
      </c>
      <c r="K186" s="12">
        <v>29990269</v>
      </c>
      <c r="L186" s="1" t="s">
        <v>615</v>
      </c>
    </row>
    <row r="188" spans="1:12" x14ac:dyDescent="0.2">
      <c r="A188" s="8">
        <v>28</v>
      </c>
      <c r="B188" s="2" t="s">
        <v>123</v>
      </c>
      <c r="C188" s="7">
        <v>62</v>
      </c>
      <c r="D188" s="2" t="s">
        <v>622</v>
      </c>
      <c r="F188" s="7">
        <v>28022</v>
      </c>
      <c r="G188" s="2" t="s">
        <v>1458</v>
      </c>
      <c r="I188" s="8">
        <v>30000</v>
      </c>
      <c r="K188" s="12">
        <v>30020269</v>
      </c>
      <c r="L188" s="1" t="s">
        <v>615</v>
      </c>
    </row>
    <row r="190" spans="1:12" x14ac:dyDescent="0.2">
      <c r="A190" s="8">
        <v>28</v>
      </c>
      <c r="B190" s="2" t="s">
        <v>123</v>
      </c>
      <c r="C190" s="7">
        <v>63</v>
      </c>
      <c r="D190" s="2" t="s">
        <v>622</v>
      </c>
      <c r="F190" s="7">
        <v>28023</v>
      </c>
      <c r="G190" s="2" t="s">
        <v>1459</v>
      </c>
      <c r="I190" s="8">
        <v>60000</v>
      </c>
      <c r="K190" s="12">
        <v>30080269</v>
      </c>
      <c r="L190" s="1" t="s">
        <v>615</v>
      </c>
    </row>
    <row r="192" spans="1:12" x14ac:dyDescent="0.2">
      <c r="A192" s="8">
        <v>28</v>
      </c>
      <c r="B192" s="2" t="s">
        <v>123</v>
      </c>
      <c r="C192" s="7">
        <v>64</v>
      </c>
      <c r="D192" s="2" t="s">
        <v>622</v>
      </c>
      <c r="F192" s="7">
        <v>28024</v>
      </c>
      <c r="G192" s="2" t="s">
        <v>1460</v>
      </c>
      <c r="I192" s="8">
        <v>100000</v>
      </c>
      <c r="K192" s="12">
        <v>30180269</v>
      </c>
      <c r="L192" s="1" t="s">
        <v>615</v>
      </c>
    </row>
    <row r="194" spans="1:12" x14ac:dyDescent="0.2">
      <c r="A194" s="8">
        <v>28</v>
      </c>
      <c r="B194" s="2" t="s">
        <v>123</v>
      </c>
      <c r="C194" s="7">
        <v>76</v>
      </c>
      <c r="D194" s="2" t="s">
        <v>622</v>
      </c>
      <c r="F194" s="7">
        <v>0</v>
      </c>
      <c r="G194" s="2" t="s">
        <v>1500</v>
      </c>
      <c r="I194" s="8">
        <v>900000</v>
      </c>
      <c r="K194" s="12">
        <v>31080269</v>
      </c>
      <c r="L194" s="1" t="s">
        <v>615</v>
      </c>
    </row>
    <row r="196" spans="1:12" x14ac:dyDescent="0.2">
      <c r="A196" s="8">
        <v>28</v>
      </c>
      <c r="B196" s="2" t="s">
        <v>123</v>
      </c>
      <c r="C196" s="7">
        <v>77</v>
      </c>
      <c r="D196" s="2" t="s">
        <v>622</v>
      </c>
      <c r="F196" s="7">
        <v>0</v>
      </c>
      <c r="G196" s="2" t="s">
        <v>1501</v>
      </c>
      <c r="I196" s="8">
        <v>4540</v>
      </c>
      <c r="K196" s="12">
        <v>31084809</v>
      </c>
      <c r="L196" s="1" t="s">
        <v>615</v>
      </c>
    </row>
    <row r="198" spans="1:12" x14ac:dyDescent="0.2">
      <c r="A198" s="8">
        <v>28</v>
      </c>
      <c r="B198" s="2" t="s">
        <v>123</v>
      </c>
      <c r="C198" s="7">
        <v>78</v>
      </c>
      <c r="D198" s="2" t="s">
        <v>622</v>
      </c>
      <c r="F198" s="7">
        <v>0</v>
      </c>
      <c r="G198" s="2" t="s">
        <v>1502</v>
      </c>
      <c r="I198" s="8">
        <v>46000</v>
      </c>
      <c r="K198" s="12">
        <v>31130809</v>
      </c>
      <c r="L198" s="1" t="s">
        <v>615</v>
      </c>
    </row>
    <row r="200" spans="1:12" x14ac:dyDescent="0.2">
      <c r="A200" s="8">
        <v>28</v>
      </c>
      <c r="B200" s="2" t="s">
        <v>123</v>
      </c>
      <c r="C200" s="7">
        <v>81</v>
      </c>
      <c r="D200" s="2" t="s">
        <v>622</v>
      </c>
      <c r="F200" s="7">
        <v>0</v>
      </c>
      <c r="G200" s="2" t="s">
        <v>1012</v>
      </c>
      <c r="I200" s="8">
        <v>316620</v>
      </c>
      <c r="K200" s="12">
        <v>31447429</v>
      </c>
      <c r="L200" s="1" t="s">
        <v>615</v>
      </c>
    </row>
    <row r="202" spans="1:12" x14ac:dyDescent="0.2">
      <c r="A202" s="8">
        <v>28</v>
      </c>
      <c r="B202" s="2" t="s">
        <v>123</v>
      </c>
      <c r="C202" s="7">
        <v>82</v>
      </c>
      <c r="D202" s="2" t="s">
        <v>622</v>
      </c>
      <c r="F202" s="7">
        <v>0</v>
      </c>
      <c r="G202" s="2" t="s">
        <v>589</v>
      </c>
      <c r="I202" s="8">
        <v>51000</v>
      </c>
      <c r="K202" s="12">
        <v>31498429</v>
      </c>
      <c r="L202" s="1" t="s">
        <v>615</v>
      </c>
    </row>
    <row r="205" spans="1:12" x14ac:dyDescent="0.2">
      <c r="G205" s="9" t="s">
        <v>623</v>
      </c>
      <c r="I205" s="269">
        <v>5723176</v>
      </c>
      <c r="J205" s="269">
        <v>3300061</v>
      </c>
      <c r="K205" s="269">
        <v>2423115</v>
      </c>
      <c r="L205" s="270" t="s">
        <v>615</v>
      </c>
    </row>
    <row r="206" spans="1:12" x14ac:dyDescent="0.2">
      <c r="G206" s="9" t="s">
        <v>610</v>
      </c>
      <c r="I206" s="267">
        <v>57461100</v>
      </c>
      <c r="J206" s="267">
        <v>25962671</v>
      </c>
      <c r="K206" s="267">
        <v>31498429</v>
      </c>
      <c r="L206" s="9" t="s">
        <v>617</v>
      </c>
    </row>
    <row r="209" spans="1:12" x14ac:dyDescent="0.2">
      <c r="A209" s="4" t="s">
        <v>208</v>
      </c>
      <c r="G209" s="9" t="s">
        <v>612</v>
      </c>
      <c r="I209" s="267">
        <v>57461100</v>
      </c>
      <c r="J209" s="267">
        <v>25962671</v>
      </c>
      <c r="K209" s="267">
        <v>31498429</v>
      </c>
      <c r="L209" s="2" t="s">
        <v>615</v>
      </c>
    </row>
    <row r="211" spans="1:12" x14ac:dyDescent="0.2">
      <c r="A211" s="1" t="s">
        <v>80</v>
      </c>
      <c r="B211" s="1" t="s">
        <v>81</v>
      </c>
      <c r="C211" s="268" t="s">
        <v>82</v>
      </c>
      <c r="D211" s="1" t="s">
        <v>83</v>
      </c>
      <c r="E211" s="1" t="s">
        <v>84</v>
      </c>
      <c r="F211" s="268" t="s">
        <v>85</v>
      </c>
      <c r="G211" s="1" t="s">
        <v>86</v>
      </c>
      <c r="I211" s="268" t="s">
        <v>613</v>
      </c>
      <c r="J211" s="268" t="s">
        <v>614</v>
      </c>
      <c r="K211" s="268" t="s">
        <v>87</v>
      </c>
    </row>
    <row r="213" spans="1:12" x14ac:dyDescent="0.2">
      <c r="A213" s="8">
        <v>1</v>
      </c>
      <c r="B213" s="2" t="s">
        <v>208</v>
      </c>
      <c r="C213" s="7">
        <v>1</v>
      </c>
      <c r="D213" s="2" t="s">
        <v>622</v>
      </c>
      <c r="F213" s="7">
        <v>28025</v>
      </c>
      <c r="G213" s="2" t="s">
        <v>1525</v>
      </c>
      <c r="I213" s="8">
        <v>10000</v>
      </c>
      <c r="K213" s="12">
        <v>31508429</v>
      </c>
      <c r="L213" s="1" t="s">
        <v>615</v>
      </c>
    </row>
    <row r="215" spans="1:12" x14ac:dyDescent="0.2">
      <c r="A215" s="8">
        <v>26</v>
      </c>
      <c r="B215" s="2" t="s">
        <v>208</v>
      </c>
      <c r="C215" s="7">
        <v>92</v>
      </c>
      <c r="D215" s="2" t="s">
        <v>622</v>
      </c>
      <c r="F215" s="7">
        <v>0</v>
      </c>
      <c r="G215" s="2" t="s">
        <v>1642</v>
      </c>
      <c r="I215" s="8">
        <v>1000</v>
      </c>
      <c r="K215" s="12">
        <v>31509429</v>
      </c>
      <c r="L215" s="1" t="s">
        <v>615</v>
      </c>
    </row>
    <row r="217" spans="1:12" x14ac:dyDescent="0.2">
      <c r="A217" s="8">
        <v>26</v>
      </c>
      <c r="B217" s="2" t="s">
        <v>208</v>
      </c>
      <c r="C217" s="7">
        <v>93</v>
      </c>
      <c r="D217" s="2" t="s">
        <v>622</v>
      </c>
      <c r="F217" s="7">
        <v>0</v>
      </c>
      <c r="G217" s="2" t="s">
        <v>1012</v>
      </c>
      <c r="I217" s="8">
        <v>318210</v>
      </c>
      <c r="K217" s="12">
        <v>31827639</v>
      </c>
      <c r="L217" s="1" t="s">
        <v>615</v>
      </c>
    </row>
    <row r="219" spans="1:12" x14ac:dyDescent="0.2">
      <c r="A219" s="8">
        <v>26</v>
      </c>
      <c r="B219" s="2" t="s">
        <v>208</v>
      </c>
      <c r="C219" s="7">
        <v>94</v>
      </c>
      <c r="D219" s="2" t="s">
        <v>622</v>
      </c>
      <c r="F219" s="7">
        <v>0</v>
      </c>
      <c r="G219" s="2" t="s">
        <v>582</v>
      </c>
      <c r="I219" s="8">
        <v>180000</v>
      </c>
      <c r="K219" s="12">
        <v>32007639</v>
      </c>
      <c r="L219" s="1" t="s">
        <v>615</v>
      </c>
    </row>
    <row r="221" spans="1:12" x14ac:dyDescent="0.2">
      <c r="A221" s="8">
        <v>26</v>
      </c>
      <c r="B221" s="2" t="s">
        <v>208</v>
      </c>
      <c r="C221" s="7">
        <v>94</v>
      </c>
      <c r="D221" s="2" t="s">
        <v>622</v>
      </c>
      <c r="F221" s="7">
        <v>0</v>
      </c>
      <c r="G221" s="2" t="s">
        <v>582</v>
      </c>
      <c r="I221" s="8">
        <v>720000</v>
      </c>
      <c r="K221" s="12">
        <v>32727639</v>
      </c>
      <c r="L221" s="1" t="s">
        <v>615</v>
      </c>
    </row>
    <row r="223" spans="1:12" x14ac:dyDescent="0.2">
      <c r="A223" s="8">
        <v>26</v>
      </c>
      <c r="B223" s="2" t="s">
        <v>208</v>
      </c>
      <c r="C223" s="7">
        <v>95</v>
      </c>
      <c r="D223" s="2" t="s">
        <v>622</v>
      </c>
      <c r="F223" s="7">
        <v>20</v>
      </c>
      <c r="G223" s="2" t="s">
        <v>1643</v>
      </c>
      <c r="I223" s="8">
        <v>20000</v>
      </c>
      <c r="K223" s="12">
        <v>32747639</v>
      </c>
      <c r="L223" s="1" t="s">
        <v>615</v>
      </c>
    </row>
    <row r="225" spans="1:12" x14ac:dyDescent="0.2">
      <c r="A225" s="8">
        <v>26</v>
      </c>
      <c r="B225" s="2" t="s">
        <v>208</v>
      </c>
      <c r="C225" s="7">
        <v>96</v>
      </c>
      <c r="D225" s="2" t="s">
        <v>622</v>
      </c>
      <c r="F225" s="7">
        <v>0</v>
      </c>
      <c r="G225" s="2" t="s">
        <v>1644</v>
      </c>
      <c r="I225" s="8">
        <v>318210</v>
      </c>
      <c r="K225" s="12">
        <v>33065849</v>
      </c>
      <c r="L225" s="1" t="s">
        <v>615</v>
      </c>
    </row>
    <row r="227" spans="1:12" x14ac:dyDescent="0.2">
      <c r="A227" s="8">
        <v>31</v>
      </c>
      <c r="B227" s="2" t="s">
        <v>208</v>
      </c>
      <c r="C227" s="7">
        <v>97</v>
      </c>
      <c r="D227" s="2" t="s">
        <v>88</v>
      </c>
      <c r="F227" s="7">
        <v>0</v>
      </c>
      <c r="G227" s="2" t="s">
        <v>1659</v>
      </c>
      <c r="I227" s="8">
        <v>4</v>
      </c>
      <c r="K227" s="12">
        <v>33065853</v>
      </c>
      <c r="L227" s="1" t="s">
        <v>615</v>
      </c>
    </row>
    <row r="230" spans="1:12" x14ac:dyDescent="0.2">
      <c r="G230" s="9" t="s">
        <v>618</v>
      </c>
      <c r="I230" s="269">
        <v>1567424</v>
      </c>
      <c r="J230" s="269">
        <v>0</v>
      </c>
      <c r="K230" s="269">
        <v>1567424</v>
      </c>
      <c r="L230" s="270" t="s">
        <v>615</v>
      </c>
    </row>
    <row r="231" spans="1:12" x14ac:dyDescent="0.2">
      <c r="G231" s="9" t="s">
        <v>610</v>
      </c>
      <c r="I231" s="267">
        <v>59028524</v>
      </c>
      <c r="J231" s="267">
        <v>25962671</v>
      </c>
      <c r="K231" s="267">
        <v>33065853</v>
      </c>
      <c r="L231" s="9" t="s">
        <v>617</v>
      </c>
    </row>
    <row r="234" spans="1:12" x14ac:dyDescent="0.2">
      <c r="A234" s="4" t="s">
        <v>209</v>
      </c>
      <c r="G234" s="9" t="s">
        <v>612</v>
      </c>
      <c r="I234" s="267">
        <v>59028524</v>
      </c>
      <c r="J234" s="267">
        <v>25962671</v>
      </c>
      <c r="K234" s="267">
        <v>33065853</v>
      </c>
      <c r="L234" s="2" t="s">
        <v>615</v>
      </c>
    </row>
    <row r="236" spans="1:12" x14ac:dyDescent="0.2">
      <c r="A236" s="1" t="s">
        <v>80</v>
      </c>
      <c r="B236" s="1" t="s">
        <v>81</v>
      </c>
      <c r="C236" s="268" t="s">
        <v>82</v>
      </c>
      <c r="D236" s="1" t="s">
        <v>83</v>
      </c>
      <c r="E236" s="1" t="s">
        <v>84</v>
      </c>
      <c r="F236" s="268" t="s">
        <v>85</v>
      </c>
      <c r="G236" s="1" t="s">
        <v>86</v>
      </c>
      <c r="I236" s="268" t="s">
        <v>613</v>
      </c>
      <c r="J236" s="268" t="s">
        <v>614</v>
      </c>
      <c r="K236" s="268" t="s">
        <v>87</v>
      </c>
    </row>
    <row r="238" spans="1:12" x14ac:dyDescent="0.2">
      <c r="A238" s="8">
        <v>2</v>
      </c>
      <c r="B238" s="2" t="s">
        <v>209</v>
      </c>
      <c r="C238" s="7">
        <v>20</v>
      </c>
      <c r="D238" s="2" t="s">
        <v>622</v>
      </c>
      <c r="F238" s="7">
        <v>0</v>
      </c>
      <c r="G238" s="2" t="s">
        <v>1784</v>
      </c>
      <c r="I238" s="8">
        <v>19442</v>
      </c>
      <c r="K238" s="12">
        <v>33085295</v>
      </c>
      <c r="L238" s="1" t="s">
        <v>615</v>
      </c>
    </row>
    <row r="240" spans="1:12" x14ac:dyDescent="0.2">
      <c r="A240" s="8">
        <v>23</v>
      </c>
      <c r="B240" s="2" t="s">
        <v>209</v>
      </c>
      <c r="C240" s="7">
        <v>68</v>
      </c>
      <c r="D240" s="2" t="s">
        <v>622</v>
      </c>
      <c r="F240" s="7">
        <v>0</v>
      </c>
      <c r="G240" s="2" t="s">
        <v>1785</v>
      </c>
      <c r="I240" s="8">
        <v>20000</v>
      </c>
      <c r="K240" s="12">
        <v>33105295</v>
      </c>
      <c r="L240" s="1" t="s">
        <v>615</v>
      </c>
    </row>
    <row r="242" spans="1:12" x14ac:dyDescent="0.2">
      <c r="A242" s="8">
        <v>25</v>
      </c>
      <c r="B242" s="2" t="s">
        <v>209</v>
      </c>
      <c r="C242" s="7">
        <v>73</v>
      </c>
      <c r="D242" s="2" t="s">
        <v>622</v>
      </c>
      <c r="F242" s="7">
        <v>0</v>
      </c>
      <c r="G242" s="2" t="s">
        <v>1786</v>
      </c>
      <c r="I242" s="8">
        <v>180000</v>
      </c>
      <c r="K242" s="12">
        <v>33285295</v>
      </c>
      <c r="L242" s="1" t="s">
        <v>615</v>
      </c>
    </row>
    <row r="245" spans="1:12" x14ac:dyDescent="0.2">
      <c r="G245" s="9" t="s">
        <v>1787</v>
      </c>
      <c r="I245" s="269">
        <v>219442</v>
      </c>
      <c r="J245" s="269">
        <v>0</v>
      </c>
      <c r="K245" s="269">
        <v>219442</v>
      </c>
      <c r="L245" s="270" t="s">
        <v>615</v>
      </c>
    </row>
    <row r="246" spans="1:12" x14ac:dyDescent="0.2">
      <c r="G246" s="9" t="s">
        <v>610</v>
      </c>
      <c r="I246" s="267">
        <v>59247966</v>
      </c>
      <c r="J246" s="267">
        <v>25962671</v>
      </c>
      <c r="K246" s="267">
        <v>33285295</v>
      </c>
      <c r="L246" s="9" t="s">
        <v>617</v>
      </c>
    </row>
    <row r="249" spans="1:12" x14ac:dyDescent="0.2">
      <c r="A249" s="4" t="s">
        <v>210</v>
      </c>
      <c r="G249" s="9" t="s">
        <v>612</v>
      </c>
      <c r="I249" s="267">
        <v>59247966</v>
      </c>
      <c r="J249" s="267">
        <v>25962671</v>
      </c>
      <c r="K249" s="267">
        <v>33285295</v>
      </c>
      <c r="L249" s="2" t="s">
        <v>615</v>
      </c>
    </row>
    <row r="251" spans="1:12" x14ac:dyDescent="0.2">
      <c r="A251" s="1" t="s">
        <v>80</v>
      </c>
      <c r="B251" s="1" t="s">
        <v>81</v>
      </c>
      <c r="C251" s="268" t="s">
        <v>82</v>
      </c>
      <c r="D251" s="1" t="s">
        <v>83</v>
      </c>
      <c r="E251" s="1" t="s">
        <v>84</v>
      </c>
      <c r="F251" s="268" t="s">
        <v>85</v>
      </c>
      <c r="G251" s="1" t="s">
        <v>86</v>
      </c>
      <c r="I251" s="268" t="s">
        <v>613</v>
      </c>
      <c r="J251" s="268" t="s">
        <v>614</v>
      </c>
      <c r="K251" s="268" t="s">
        <v>87</v>
      </c>
    </row>
    <row r="253" spans="1:12" x14ac:dyDescent="0.2">
      <c r="A253" s="8">
        <v>31</v>
      </c>
      <c r="B253" s="2" t="s">
        <v>210</v>
      </c>
      <c r="C253" s="7">
        <v>58</v>
      </c>
      <c r="D253" s="2" t="s">
        <v>88</v>
      </c>
      <c r="F253" s="7">
        <v>4532050</v>
      </c>
      <c r="G253" s="2" t="s">
        <v>1788</v>
      </c>
      <c r="J253" s="8">
        <v>1002405</v>
      </c>
      <c r="K253" s="12">
        <v>32282890</v>
      </c>
      <c r="L253" s="1" t="s">
        <v>615</v>
      </c>
    </row>
    <row r="255" spans="1:12" x14ac:dyDescent="0.2">
      <c r="A255" s="8">
        <v>31</v>
      </c>
      <c r="B255" s="2" t="s">
        <v>210</v>
      </c>
      <c r="C255" s="7">
        <v>59</v>
      </c>
      <c r="D255" s="2" t="s">
        <v>88</v>
      </c>
      <c r="F255" s="7">
        <v>4532051</v>
      </c>
      <c r="G255" s="2" t="s">
        <v>1789</v>
      </c>
      <c r="J255" s="8">
        <v>760873</v>
      </c>
      <c r="K255" s="12">
        <v>31522017</v>
      </c>
      <c r="L255" s="1" t="s">
        <v>615</v>
      </c>
    </row>
    <row r="257" spans="1:12" x14ac:dyDescent="0.2">
      <c r="A257" s="8">
        <v>31</v>
      </c>
      <c r="B257" s="2" t="s">
        <v>210</v>
      </c>
      <c r="C257" s="7">
        <v>60</v>
      </c>
      <c r="D257" s="2" t="s">
        <v>90</v>
      </c>
      <c r="F257" s="7">
        <v>4532052</v>
      </c>
      <c r="G257" s="2" t="s">
        <v>1790</v>
      </c>
      <c r="J257" s="8">
        <v>1198428</v>
      </c>
      <c r="K257" s="12">
        <v>30323589</v>
      </c>
      <c r="L257" s="1" t="s">
        <v>615</v>
      </c>
    </row>
    <row r="259" spans="1:12" x14ac:dyDescent="0.2">
      <c r="A259" s="8">
        <v>31</v>
      </c>
      <c r="B259" s="2" t="s">
        <v>210</v>
      </c>
      <c r="C259" s="7">
        <v>61</v>
      </c>
      <c r="D259" s="2" t="s">
        <v>90</v>
      </c>
      <c r="F259" s="7">
        <v>4532053</v>
      </c>
      <c r="G259" s="2" t="s">
        <v>1791</v>
      </c>
      <c r="J259" s="8">
        <v>1133451</v>
      </c>
      <c r="K259" s="12">
        <v>29190138</v>
      </c>
      <c r="L259" s="1" t="s">
        <v>615</v>
      </c>
    </row>
    <row r="261" spans="1:12" x14ac:dyDescent="0.2">
      <c r="A261" s="8">
        <v>31</v>
      </c>
      <c r="B261" s="2" t="s">
        <v>210</v>
      </c>
      <c r="C261" s="7">
        <v>62</v>
      </c>
      <c r="D261" s="2" t="s">
        <v>90</v>
      </c>
      <c r="F261" s="7">
        <v>4532054</v>
      </c>
      <c r="G261" s="2" t="s">
        <v>1792</v>
      </c>
      <c r="J261" s="8">
        <v>695196</v>
      </c>
      <c r="K261" s="12">
        <v>28494942</v>
      </c>
      <c r="L261" s="1" t="s">
        <v>615</v>
      </c>
    </row>
    <row r="263" spans="1:12" x14ac:dyDescent="0.2">
      <c r="A263" s="8">
        <v>31</v>
      </c>
      <c r="B263" s="2" t="s">
        <v>210</v>
      </c>
      <c r="C263" s="7">
        <v>63</v>
      </c>
      <c r="D263" s="2" t="s">
        <v>90</v>
      </c>
      <c r="F263" s="7">
        <v>4532055</v>
      </c>
      <c r="G263" s="2" t="s">
        <v>1793</v>
      </c>
      <c r="J263" s="8">
        <v>863941</v>
      </c>
      <c r="K263" s="12">
        <v>27631001</v>
      </c>
      <c r="L263" s="1" t="s">
        <v>615</v>
      </c>
    </row>
    <row r="265" spans="1:12" x14ac:dyDescent="0.2">
      <c r="A265" s="8">
        <v>31</v>
      </c>
      <c r="B265" s="2" t="s">
        <v>210</v>
      </c>
      <c r="C265" s="7">
        <v>64</v>
      </c>
      <c r="D265" s="2" t="s">
        <v>90</v>
      </c>
      <c r="F265" s="7">
        <v>4532056</v>
      </c>
      <c r="G265" s="2" t="s">
        <v>1794</v>
      </c>
      <c r="J265" s="8">
        <v>218422</v>
      </c>
      <c r="K265" s="12">
        <v>27412579</v>
      </c>
      <c r="L265" s="1" t="s">
        <v>615</v>
      </c>
    </row>
    <row r="267" spans="1:12" x14ac:dyDescent="0.2">
      <c r="A267" s="8">
        <v>31</v>
      </c>
      <c r="B267" s="2" t="s">
        <v>210</v>
      </c>
      <c r="C267" s="7">
        <v>65</v>
      </c>
      <c r="D267" s="2" t="s">
        <v>90</v>
      </c>
      <c r="F267" s="7">
        <v>4532057</v>
      </c>
      <c r="G267" s="2" t="s">
        <v>1795</v>
      </c>
      <c r="J267" s="8">
        <v>729016</v>
      </c>
      <c r="K267" s="12">
        <v>26683563</v>
      </c>
      <c r="L267" s="1" t="s">
        <v>615</v>
      </c>
    </row>
    <row r="269" spans="1:12" x14ac:dyDescent="0.2">
      <c r="A269" s="8">
        <v>31</v>
      </c>
      <c r="B269" s="2" t="s">
        <v>210</v>
      </c>
      <c r="C269" s="7">
        <v>66</v>
      </c>
      <c r="D269" s="2" t="s">
        <v>90</v>
      </c>
      <c r="F269" s="7">
        <v>4532058</v>
      </c>
      <c r="G269" s="2" t="s">
        <v>1796</v>
      </c>
      <c r="J269" s="8">
        <v>366975</v>
      </c>
      <c r="K269" s="12">
        <v>26316588</v>
      </c>
      <c r="L269" s="1" t="s">
        <v>615</v>
      </c>
    </row>
    <row r="271" spans="1:12" x14ac:dyDescent="0.2">
      <c r="A271" s="8">
        <v>31</v>
      </c>
      <c r="B271" s="2" t="s">
        <v>210</v>
      </c>
      <c r="C271" s="7">
        <v>67</v>
      </c>
      <c r="D271" s="2" t="s">
        <v>90</v>
      </c>
      <c r="F271" s="7">
        <v>4532059</v>
      </c>
      <c r="G271" s="2" t="s">
        <v>1797</v>
      </c>
      <c r="J271" s="8">
        <v>776814</v>
      </c>
      <c r="K271" s="12">
        <v>25539774</v>
      </c>
      <c r="L271" s="1" t="s">
        <v>615</v>
      </c>
    </row>
    <row r="273" spans="1:12" x14ac:dyDescent="0.2">
      <c r="A273" s="8">
        <v>31</v>
      </c>
      <c r="B273" s="2" t="s">
        <v>210</v>
      </c>
      <c r="C273" s="7">
        <v>68</v>
      </c>
      <c r="D273" s="2" t="s">
        <v>90</v>
      </c>
      <c r="F273" s="7">
        <v>4532060</v>
      </c>
      <c r="G273" s="2" t="s">
        <v>1798</v>
      </c>
      <c r="J273" s="8">
        <v>565889</v>
      </c>
      <c r="K273" s="12">
        <v>24973885</v>
      </c>
      <c r="L273" s="1" t="s">
        <v>615</v>
      </c>
    </row>
    <row r="275" spans="1:12" x14ac:dyDescent="0.2">
      <c r="A275" s="8">
        <v>31</v>
      </c>
      <c r="B275" s="2" t="s">
        <v>210</v>
      </c>
      <c r="C275" s="7">
        <v>69</v>
      </c>
      <c r="D275" s="2" t="s">
        <v>90</v>
      </c>
      <c r="F275" s="7">
        <v>4532061</v>
      </c>
      <c r="G275" s="2" t="s">
        <v>1798</v>
      </c>
      <c r="J275" s="8">
        <v>529698</v>
      </c>
      <c r="K275" s="12">
        <v>24444187</v>
      </c>
      <c r="L275" s="1" t="s">
        <v>615</v>
      </c>
    </row>
    <row r="277" spans="1:12" x14ac:dyDescent="0.2">
      <c r="A277" s="8">
        <v>31</v>
      </c>
      <c r="B277" s="2" t="s">
        <v>210</v>
      </c>
      <c r="C277" s="7">
        <v>70</v>
      </c>
      <c r="D277" s="2" t="s">
        <v>90</v>
      </c>
      <c r="F277" s="7">
        <v>4532062</v>
      </c>
      <c r="G277" s="2" t="s">
        <v>1799</v>
      </c>
      <c r="J277" s="8">
        <v>692522</v>
      </c>
      <c r="K277" s="12">
        <v>23751665</v>
      </c>
      <c r="L277" s="1" t="s">
        <v>615</v>
      </c>
    </row>
    <row r="279" spans="1:12" x14ac:dyDescent="0.2">
      <c r="A279" s="8">
        <v>31</v>
      </c>
      <c r="B279" s="2" t="s">
        <v>210</v>
      </c>
      <c r="C279" s="7">
        <v>71</v>
      </c>
      <c r="D279" s="2" t="s">
        <v>90</v>
      </c>
      <c r="F279" s="7">
        <v>4532064</v>
      </c>
      <c r="G279" s="2" t="s">
        <v>1800</v>
      </c>
      <c r="J279" s="8">
        <v>2000000</v>
      </c>
      <c r="K279" s="12">
        <v>21751665</v>
      </c>
      <c r="L279" s="1" t="s">
        <v>615</v>
      </c>
    </row>
    <row r="281" spans="1:12" x14ac:dyDescent="0.2">
      <c r="A281" s="8">
        <v>31</v>
      </c>
      <c r="B281" s="2" t="s">
        <v>210</v>
      </c>
      <c r="C281" s="7">
        <v>72</v>
      </c>
      <c r="D281" s="2" t="s">
        <v>90</v>
      </c>
      <c r="F281" s="7">
        <v>4532065</v>
      </c>
      <c r="G281" s="2" t="s">
        <v>1801</v>
      </c>
      <c r="J281" s="8">
        <v>405000</v>
      </c>
      <c r="K281" s="12">
        <v>21346665</v>
      </c>
      <c r="L281" s="1" t="s">
        <v>615</v>
      </c>
    </row>
    <row r="283" spans="1:12" x14ac:dyDescent="0.2">
      <c r="A283" s="8">
        <v>31</v>
      </c>
      <c r="B283" s="2" t="s">
        <v>210</v>
      </c>
      <c r="C283" s="7">
        <v>73</v>
      </c>
      <c r="D283" s="2" t="s">
        <v>90</v>
      </c>
      <c r="F283" s="7">
        <v>4532066</v>
      </c>
      <c r="G283" s="2" t="s">
        <v>1802</v>
      </c>
      <c r="J283" s="8">
        <v>450000</v>
      </c>
      <c r="K283" s="12">
        <v>20896665</v>
      </c>
      <c r="L283" s="1" t="s">
        <v>615</v>
      </c>
    </row>
    <row r="285" spans="1:12" x14ac:dyDescent="0.2">
      <c r="A285" s="8">
        <v>31</v>
      </c>
      <c r="B285" s="2" t="s">
        <v>210</v>
      </c>
      <c r="C285" s="7">
        <v>74</v>
      </c>
      <c r="D285" s="2" t="s">
        <v>90</v>
      </c>
      <c r="F285" s="7">
        <v>4532067</v>
      </c>
      <c r="G285" s="2" t="s">
        <v>583</v>
      </c>
      <c r="J285" s="8">
        <v>300000</v>
      </c>
      <c r="K285" s="12">
        <v>20596665</v>
      </c>
      <c r="L285" s="1" t="s">
        <v>615</v>
      </c>
    </row>
    <row r="287" spans="1:12" x14ac:dyDescent="0.2">
      <c r="A287" s="8">
        <v>31</v>
      </c>
      <c r="B287" s="2" t="s">
        <v>210</v>
      </c>
      <c r="C287" s="7">
        <v>75</v>
      </c>
      <c r="D287" s="2" t="s">
        <v>90</v>
      </c>
      <c r="F287" s="7">
        <v>4532068</v>
      </c>
      <c r="G287" s="2" t="s">
        <v>1803</v>
      </c>
      <c r="J287" s="8">
        <v>400000</v>
      </c>
      <c r="K287" s="12">
        <v>20196665</v>
      </c>
      <c r="L287" s="1" t="s">
        <v>615</v>
      </c>
    </row>
    <row r="289" spans="1:12" x14ac:dyDescent="0.2">
      <c r="A289" s="8">
        <v>31</v>
      </c>
      <c r="B289" s="2" t="s">
        <v>210</v>
      </c>
      <c r="C289" s="7">
        <v>76</v>
      </c>
      <c r="D289" s="2" t="s">
        <v>90</v>
      </c>
      <c r="F289" s="7">
        <v>4532069</v>
      </c>
      <c r="G289" s="2" t="s">
        <v>1804</v>
      </c>
      <c r="J289" s="8">
        <v>2000000</v>
      </c>
      <c r="K289" s="12">
        <v>18196665</v>
      </c>
      <c r="L289" s="1" t="s">
        <v>615</v>
      </c>
    </row>
    <row r="291" spans="1:12" x14ac:dyDescent="0.2">
      <c r="A291" s="8">
        <v>31</v>
      </c>
      <c r="B291" s="2" t="s">
        <v>210</v>
      </c>
      <c r="C291" s="7">
        <v>77</v>
      </c>
      <c r="D291" s="2" t="s">
        <v>90</v>
      </c>
      <c r="F291" s="7">
        <v>4532070</v>
      </c>
      <c r="G291" s="2" t="s">
        <v>1805</v>
      </c>
      <c r="J291" s="8">
        <v>300000</v>
      </c>
      <c r="K291" s="12">
        <v>17896665</v>
      </c>
      <c r="L291" s="1" t="s">
        <v>615</v>
      </c>
    </row>
    <row r="293" spans="1:12" x14ac:dyDescent="0.2">
      <c r="A293" s="8">
        <v>31</v>
      </c>
      <c r="B293" s="2" t="s">
        <v>210</v>
      </c>
      <c r="C293" s="7">
        <v>78</v>
      </c>
      <c r="D293" s="2" t="s">
        <v>90</v>
      </c>
      <c r="F293" s="7">
        <v>4532071</v>
      </c>
      <c r="G293" s="2" t="s">
        <v>1806</v>
      </c>
      <c r="J293" s="8">
        <v>225000</v>
      </c>
      <c r="K293" s="12">
        <v>17671665</v>
      </c>
      <c r="L293" s="1" t="s">
        <v>615</v>
      </c>
    </row>
    <row r="295" spans="1:12" x14ac:dyDescent="0.2">
      <c r="A295" s="8">
        <v>31</v>
      </c>
      <c r="B295" s="2" t="s">
        <v>210</v>
      </c>
      <c r="C295" s="7">
        <v>79</v>
      </c>
      <c r="D295" s="2" t="s">
        <v>90</v>
      </c>
      <c r="F295" s="7">
        <v>4532072</v>
      </c>
      <c r="G295" s="2" t="s">
        <v>1807</v>
      </c>
      <c r="J295" s="8">
        <v>450000</v>
      </c>
      <c r="K295" s="12">
        <v>17221665</v>
      </c>
      <c r="L295" s="1" t="s">
        <v>615</v>
      </c>
    </row>
    <row r="297" spans="1:12" x14ac:dyDescent="0.2">
      <c r="A297" s="8">
        <v>31</v>
      </c>
      <c r="B297" s="2" t="s">
        <v>210</v>
      </c>
      <c r="C297" s="7">
        <v>80</v>
      </c>
      <c r="D297" s="2" t="s">
        <v>90</v>
      </c>
      <c r="F297" s="7">
        <v>4532073</v>
      </c>
      <c r="G297" s="2" t="s">
        <v>1808</v>
      </c>
      <c r="J297" s="8">
        <v>471200</v>
      </c>
      <c r="K297" s="12">
        <v>16750465</v>
      </c>
      <c r="L297" s="1" t="s">
        <v>615</v>
      </c>
    </row>
    <row r="299" spans="1:12" x14ac:dyDescent="0.2">
      <c r="A299" s="8">
        <v>31</v>
      </c>
      <c r="B299" s="2" t="s">
        <v>210</v>
      </c>
      <c r="C299" s="7">
        <v>81</v>
      </c>
      <c r="D299" s="2" t="s">
        <v>622</v>
      </c>
      <c r="F299" s="7">
        <v>0</v>
      </c>
      <c r="G299" s="2" t="s">
        <v>1809</v>
      </c>
      <c r="I299" s="8">
        <v>318830</v>
      </c>
      <c r="K299" s="12">
        <v>17069295</v>
      </c>
      <c r="L299" s="1" t="s">
        <v>615</v>
      </c>
    </row>
    <row r="301" spans="1:12" x14ac:dyDescent="0.2">
      <c r="A301" s="8">
        <v>31</v>
      </c>
      <c r="B301" s="2" t="s">
        <v>210</v>
      </c>
      <c r="C301" s="7">
        <v>82</v>
      </c>
      <c r="D301" s="2" t="s">
        <v>622</v>
      </c>
      <c r="F301" s="7">
        <v>27856</v>
      </c>
      <c r="G301" s="2" t="s">
        <v>1810</v>
      </c>
      <c r="I301" s="8">
        <v>60000</v>
      </c>
      <c r="K301" s="12">
        <v>17129295</v>
      </c>
      <c r="L301" s="1" t="s">
        <v>615</v>
      </c>
    </row>
    <row r="303" spans="1:12" x14ac:dyDescent="0.2">
      <c r="A303" s="8">
        <v>31</v>
      </c>
      <c r="B303" s="2" t="s">
        <v>210</v>
      </c>
      <c r="C303" s="7">
        <v>83</v>
      </c>
      <c r="D303" s="2" t="s">
        <v>622</v>
      </c>
      <c r="F303" s="7">
        <v>0</v>
      </c>
      <c r="G303" s="2" t="s">
        <v>1811</v>
      </c>
      <c r="I303" s="8">
        <v>180000</v>
      </c>
      <c r="K303" s="12">
        <v>17309295</v>
      </c>
      <c r="L303" s="1" t="s">
        <v>615</v>
      </c>
    </row>
    <row r="305" spans="1:12" x14ac:dyDescent="0.2">
      <c r="A305" s="8">
        <v>31</v>
      </c>
      <c r="B305" s="2" t="s">
        <v>210</v>
      </c>
      <c r="C305" s="7">
        <v>84</v>
      </c>
      <c r="D305" s="2" t="s">
        <v>622</v>
      </c>
      <c r="F305" s="7">
        <v>27857</v>
      </c>
      <c r="G305" s="2" t="s">
        <v>1812</v>
      </c>
      <c r="I305" s="8">
        <v>30000</v>
      </c>
      <c r="K305" s="12">
        <v>17339295</v>
      </c>
      <c r="L305" s="1" t="s">
        <v>615</v>
      </c>
    </row>
    <row r="307" spans="1:12" x14ac:dyDescent="0.2">
      <c r="A307" s="8">
        <v>31</v>
      </c>
      <c r="B307" s="2" t="s">
        <v>210</v>
      </c>
      <c r="C307" s="7">
        <v>85</v>
      </c>
      <c r="D307" s="2" t="s">
        <v>622</v>
      </c>
      <c r="F307" s="7">
        <v>0</v>
      </c>
      <c r="G307" s="2" t="s">
        <v>1813</v>
      </c>
      <c r="I307" s="8">
        <v>20000</v>
      </c>
      <c r="K307" s="12">
        <v>17359295</v>
      </c>
      <c r="L307" s="1" t="s">
        <v>615</v>
      </c>
    </row>
    <row r="309" spans="1:12" x14ac:dyDescent="0.2">
      <c r="A309" s="8">
        <v>31</v>
      </c>
      <c r="B309" s="2" t="s">
        <v>210</v>
      </c>
      <c r="C309" s="7">
        <v>96</v>
      </c>
      <c r="D309" s="2" t="s">
        <v>622</v>
      </c>
      <c r="F309" s="7">
        <v>0</v>
      </c>
      <c r="G309" s="2" t="s">
        <v>1814</v>
      </c>
      <c r="I309" s="8">
        <v>9533630</v>
      </c>
      <c r="K309" s="12">
        <v>26892925</v>
      </c>
      <c r="L309" s="1" t="s">
        <v>615</v>
      </c>
    </row>
    <row r="311" spans="1:12" x14ac:dyDescent="0.2">
      <c r="A311" s="8">
        <v>31</v>
      </c>
      <c r="B311" s="2" t="s">
        <v>210</v>
      </c>
      <c r="C311" s="7">
        <v>97</v>
      </c>
      <c r="D311" s="2" t="s">
        <v>622</v>
      </c>
      <c r="F311" s="7">
        <v>0</v>
      </c>
      <c r="G311" s="2" t="s">
        <v>1815</v>
      </c>
      <c r="I311" s="8">
        <v>6530000</v>
      </c>
      <c r="K311" s="12">
        <v>33422925</v>
      </c>
      <c r="L311" s="1" t="s">
        <v>615</v>
      </c>
    </row>
    <row r="314" spans="1:12" x14ac:dyDescent="0.2">
      <c r="G314" s="9" t="s">
        <v>1816</v>
      </c>
      <c r="I314" s="269">
        <v>16672460</v>
      </c>
      <c r="J314" s="269">
        <v>16534830</v>
      </c>
      <c r="K314" s="269">
        <v>137630</v>
      </c>
      <c r="L314" s="270" t="s">
        <v>615</v>
      </c>
    </row>
    <row r="315" spans="1:12" x14ac:dyDescent="0.2">
      <c r="G315" s="9" t="s">
        <v>610</v>
      </c>
      <c r="I315" s="267">
        <v>75920426</v>
      </c>
      <c r="J315" s="267">
        <v>42497501</v>
      </c>
      <c r="K315" s="267">
        <v>33422925</v>
      </c>
      <c r="L315" s="9" t="s">
        <v>617</v>
      </c>
    </row>
    <row r="318" spans="1:12" x14ac:dyDescent="0.2">
      <c r="A318" s="4" t="s">
        <v>211</v>
      </c>
      <c r="G318" s="9" t="s">
        <v>612</v>
      </c>
      <c r="I318" s="267">
        <v>75920426</v>
      </c>
      <c r="J318" s="267">
        <v>42497501</v>
      </c>
      <c r="K318" s="267">
        <v>33422925</v>
      </c>
      <c r="L318" s="2" t="s">
        <v>615</v>
      </c>
    </row>
    <row r="320" spans="1:12" x14ac:dyDescent="0.2">
      <c r="A320" s="1" t="s">
        <v>80</v>
      </c>
      <c r="B320" s="1" t="s">
        <v>81</v>
      </c>
      <c r="C320" s="268" t="s">
        <v>82</v>
      </c>
      <c r="D320" s="1" t="s">
        <v>83</v>
      </c>
      <c r="E320" s="1" t="s">
        <v>84</v>
      </c>
      <c r="F320" s="268" t="s">
        <v>85</v>
      </c>
      <c r="G320" s="1" t="s">
        <v>86</v>
      </c>
      <c r="I320" s="268" t="s">
        <v>613</v>
      </c>
      <c r="J320" s="268" t="s">
        <v>614</v>
      </c>
      <c r="K320" s="268" t="s">
        <v>87</v>
      </c>
    </row>
    <row r="322" spans="1:12" x14ac:dyDescent="0.2">
      <c r="A322" s="8">
        <v>30</v>
      </c>
      <c r="B322" s="2" t="s">
        <v>211</v>
      </c>
      <c r="C322" s="7">
        <v>89</v>
      </c>
      <c r="D322" s="2" t="s">
        <v>622</v>
      </c>
      <c r="F322" s="7">
        <v>0</v>
      </c>
      <c r="G322" s="2" t="s">
        <v>2452</v>
      </c>
      <c r="I322" s="8">
        <v>180000</v>
      </c>
      <c r="K322" s="12">
        <v>33602925</v>
      </c>
      <c r="L322" s="1" t="s">
        <v>615</v>
      </c>
    </row>
    <row r="324" spans="1:12" x14ac:dyDescent="0.2">
      <c r="A324" s="8">
        <v>30</v>
      </c>
      <c r="B324" s="2" t="s">
        <v>211</v>
      </c>
      <c r="C324" s="7">
        <v>90</v>
      </c>
      <c r="D324" s="2" t="s">
        <v>622</v>
      </c>
      <c r="F324" s="7">
        <v>0</v>
      </c>
      <c r="G324" s="2" t="s">
        <v>2453</v>
      </c>
      <c r="I324" s="8">
        <v>30000</v>
      </c>
      <c r="K324" s="12">
        <v>33632925</v>
      </c>
      <c r="L324" s="1" t="s">
        <v>615</v>
      </c>
    </row>
    <row r="326" spans="1:12" x14ac:dyDescent="0.2">
      <c r="A326" s="8">
        <v>30</v>
      </c>
      <c r="B326" s="2" t="s">
        <v>211</v>
      </c>
      <c r="C326" s="7">
        <v>91</v>
      </c>
      <c r="D326" s="2" t="s">
        <v>622</v>
      </c>
      <c r="F326" s="7">
        <v>0</v>
      </c>
      <c r="G326" s="2" t="s">
        <v>1809</v>
      </c>
      <c r="I326" s="8">
        <v>319990</v>
      </c>
      <c r="K326" s="12">
        <v>33952915</v>
      </c>
      <c r="L326" s="1" t="s">
        <v>615</v>
      </c>
    </row>
    <row r="329" spans="1:12" x14ac:dyDescent="0.2">
      <c r="G329" s="9" t="s">
        <v>2551</v>
      </c>
      <c r="I329" s="269">
        <v>529990</v>
      </c>
      <c r="J329" s="269">
        <v>0</v>
      </c>
      <c r="K329" s="269">
        <v>529990</v>
      </c>
      <c r="L329" s="270" t="s">
        <v>615</v>
      </c>
    </row>
    <row r="330" spans="1:12" x14ac:dyDescent="0.2">
      <c r="G330" s="9" t="s">
        <v>610</v>
      </c>
      <c r="I330" s="267">
        <v>76450416</v>
      </c>
      <c r="J330" s="267">
        <v>42497501</v>
      </c>
      <c r="K330" s="267">
        <v>33952915</v>
      </c>
      <c r="L330" s="9" t="s">
        <v>617</v>
      </c>
    </row>
    <row r="333" spans="1:12" x14ac:dyDescent="0.2">
      <c r="A333" s="4" t="s">
        <v>212</v>
      </c>
      <c r="G333" s="9" t="s">
        <v>612</v>
      </c>
      <c r="I333" s="267">
        <v>76450416</v>
      </c>
      <c r="J333" s="267">
        <v>42497501</v>
      </c>
      <c r="K333" s="267">
        <v>33952915</v>
      </c>
      <c r="L333" s="2" t="s">
        <v>615</v>
      </c>
    </row>
    <row r="335" spans="1:12" x14ac:dyDescent="0.2">
      <c r="A335" s="1" t="s">
        <v>80</v>
      </c>
      <c r="B335" s="1" t="s">
        <v>81</v>
      </c>
      <c r="C335" s="268" t="s">
        <v>82</v>
      </c>
      <c r="D335" s="1" t="s">
        <v>83</v>
      </c>
      <c r="E335" s="1" t="s">
        <v>84</v>
      </c>
      <c r="F335" s="268" t="s">
        <v>85</v>
      </c>
      <c r="G335" s="1" t="s">
        <v>86</v>
      </c>
      <c r="I335" s="268" t="s">
        <v>613</v>
      </c>
      <c r="J335" s="268" t="s">
        <v>614</v>
      </c>
      <c r="K335" s="268" t="s">
        <v>87</v>
      </c>
    </row>
    <row r="337" spans="1:12" x14ac:dyDescent="0.2">
      <c r="A337" s="8">
        <v>31</v>
      </c>
      <c r="B337" s="2" t="s">
        <v>212</v>
      </c>
      <c r="C337" s="7">
        <v>69</v>
      </c>
      <c r="D337" s="2" t="s">
        <v>622</v>
      </c>
      <c r="F337" s="7">
        <v>0</v>
      </c>
      <c r="G337" s="2" t="s">
        <v>2552</v>
      </c>
      <c r="I337" s="8">
        <v>20000</v>
      </c>
      <c r="K337" s="12">
        <v>33972915</v>
      </c>
      <c r="L337" s="1" t="s">
        <v>615</v>
      </c>
    </row>
    <row r="339" spans="1:12" x14ac:dyDescent="0.2">
      <c r="A339" s="8">
        <v>31</v>
      </c>
      <c r="B339" s="2" t="s">
        <v>212</v>
      </c>
      <c r="C339" s="7">
        <v>70</v>
      </c>
      <c r="D339" s="2" t="s">
        <v>622</v>
      </c>
      <c r="F339" s="7">
        <v>0</v>
      </c>
      <c r="G339" s="2" t="s">
        <v>2553</v>
      </c>
      <c r="I339" s="8">
        <v>30000</v>
      </c>
      <c r="K339" s="12">
        <v>34002915</v>
      </c>
      <c r="L339" s="1" t="s">
        <v>615</v>
      </c>
    </row>
    <row r="341" spans="1:12" x14ac:dyDescent="0.2">
      <c r="A341" s="8">
        <v>31</v>
      </c>
      <c r="B341" s="2" t="s">
        <v>212</v>
      </c>
      <c r="C341" s="7">
        <v>71</v>
      </c>
      <c r="D341" s="2" t="s">
        <v>622</v>
      </c>
      <c r="F341" s="7">
        <v>0</v>
      </c>
      <c r="G341" s="2" t="s">
        <v>2554</v>
      </c>
      <c r="I341" s="8">
        <v>180000</v>
      </c>
      <c r="K341" s="12">
        <v>34182915</v>
      </c>
      <c r="L341" s="1" t="s">
        <v>615</v>
      </c>
    </row>
    <row r="344" spans="1:12" x14ac:dyDescent="0.2">
      <c r="G344" s="9" t="s">
        <v>2555</v>
      </c>
      <c r="I344" s="269">
        <v>230000</v>
      </c>
      <c r="J344" s="269">
        <v>0</v>
      </c>
      <c r="K344" s="269">
        <v>230000</v>
      </c>
      <c r="L344" s="270" t="s">
        <v>615</v>
      </c>
    </row>
    <row r="345" spans="1:12" x14ac:dyDescent="0.2">
      <c r="G345" s="9" t="s">
        <v>610</v>
      </c>
      <c r="I345" s="267">
        <v>76680416</v>
      </c>
      <c r="J345" s="267">
        <v>42497501</v>
      </c>
      <c r="K345" s="267">
        <v>34182915</v>
      </c>
      <c r="L345" s="9" t="s">
        <v>617</v>
      </c>
    </row>
    <row r="347" spans="1:12" x14ac:dyDescent="0.2">
      <c r="A347" s="5" t="s">
        <v>624</v>
      </c>
      <c r="I347" s="267">
        <v>76680416</v>
      </c>
      <c r="J347" s="267">
        <v>42497501</v>
      </c>
      <c r="K347" s="267">
        <v>34182915</v>
      </c>
      <c r="L347" s="2" t="s">
        <v>617</v>
      </c>
    </row>
    <row r="350" spans="1:12" x14ac:dyDescent="0.2">
      <c r="A350" s="4" t="s">
        <v>625</v>
      </c>
    </row>
    <row r="352" spans="1:12" x14ac:dyDescent="0.2">
      <c r="A352" s="4" t="s">
        <v>79</v>
      </c>
      <c r="G352" s="9" t="s">
        <v>612</v>
      </c>
      <c r="I352" s="267">
        <v>0</v>
      </c>
      <c r="J352" s="267">
        <v>0</v>
      </c>
      <c r="K352" s="267">
        <v>0</v>
      </c>
    </row>
    <row r="354" spans="1:12" x14ac:dyDescent="0.2">
      <c r="A354" s="1" t="s">
        <v>80</v>
      </c>
      <c r="B354" s="1" t="s">
        <v>81</v>
      </c>
      <c r="C354" s="268" t="s">
        <v>82</v>
      </c>
      <c r="D354" s="1" t="s">
        <v>83</v>
      </c>
      <c r="E354" s="1" t="s">
        <v>84</v>
      </c>
      <c r="F354" s="268" t="s">
        <v>85</v>
      </c>
      <c r="G354" s="1" t="s">
        <v>86</v>
      </c>
      <c r="I354" s="268" t="s">
        <v>613</v>
      </c>
      <c r="J354" s="268" t="s">
        <v>614</v>
      </c>
      <c r="K354" s="268" t="s">
        <v>87</v>
      </c>
    </row>
    <row r="356" spans="1:12" x14ac:dyDescent="0.2">
      <c r="A356" s="8">
        <v>1</v>
      </c>
      <c r="B356" s="2" t="s">
        <v>79</v>
      </c>
      <c r="C356" s="7">
        <v>1</v>
      </c>
      <c r="D356" s="2" t="s">
        <v>88</v>
      </c>
      <c r="F356" s="7">
        <v>0</v>
      </c>
      <c r="G356" s="2" t="s">
        <v>1214</v>
      </c>
      <c r="I356" s="8">
        <v>96823</v>
      </c>
      <c r="K356" s="12">
        <v>96823</v>
      </c>
      <c r="L356" s="1" t="s">
        <v>615</v>
      </c>
    </row>
    <row r="358" spans="1:12" x14ac:dyDescent="0.2">
      <c r="A358" s="8">
        <v>8</v>
      </c>
      <c r="B358" s="2" t="s">
        <v>79</v>
      </c>
      <c r="C358" s="7">
        <v>9</v>
      </c>
      <c r="D358" s="2" t="s">
        <v>622</v>
      </c>
      <c r="F358" s="7">
        <v>28707</v>
      </c>
      <c r="G358" s="2" t="s">
        <v>1235</v>
      </c>
      <c r="I358" s="8">
        <v>10216</v>
      </c>
      <c r="K358" s="12">
        <v>107039</v>
      </c>
      <c r="L358" s="1" t="s">
        <v>615</v>
      </c>
    </row>
    <row r="360" spans="1:12" x14ac:dyDescent="0.2">
      <c r="A360" s="8">
        <v>19</v>
      </c>
      <c r="B360" s="2" t="s">
        <v>79</v>
      </c>
      <c r="C360" s="7">
        <v>16</v>
      </c>
      <c r="D360" s="2" t="s">
        <v>622</v>
      </c>
      <c r="F360" s="7">
        <v>0</v>
      </c>
      <c r="G360" s="2" t="s">
        <v>1032</v>
      </c>
      <c r="I360" s="8">
        <v>100000</v>
      </c>
      <c r="K360" s="12">
        <v>207039</v>
      </c>
      <c r="L360" s="1" t="s">
        <v>615</v>
      </c>
    </row>
    <row r="362" spans="1:12" x14ac:dyDescent="0.2">
      <c r="A362" s="8">
        <v>26</v>
      </c>
      <c r="B362" s="2" t="s">
        <v>79</v>
      </c>
      <c r="C362" s="7">
        <v>26</v>
      </c>
      <c r="D362" s="2" t="s">
        <v>90</v>
      </c>
      <c r="F362" s="7">
        <v>76</v>
      </c>
      <c r="G362" s="2" t="s">
        <v>1254</v>
      </c>
      <c r="J362" s="8">
        <v>205550</v>
      </c>
      <c r="K362" s="12">
        <v>1489</v>
      </c>
      <c r="L362" s="1" t="s">
        <v>615</v>
      </c>
    </row>
    <row r="364" spans="1:12" x14ac:dyDescent="0.2">
      <c r="A364" s="8">
        <v>29</v>
      </c>
      <c r="B364" s="2" t="s">
        <v>79</v>
      </c>
      <c r="C364" s="7">
        <v>66</v>
      </c>
      <c r="D364" s="2" t="s">
        <v>622</v>
      </c>
      <c r="F364" s="7">
        <v>0</v>
      </c>
      <c r="G364" s="2" t="s">
        <v>1294</v>
      </c>
      <c r="I364" s="8">
        <v>97000</v>
      </c>
      <c r="K364" s="12">
        <v>98489</v>
      </c>
      <c r="L364" s="1" t="s">
        <v>615</v>
      </c>
    </row>
    <row r="366" spans="1:12" x14ac:dyDescent="0.2">
      <c r="A366" s="8">
        <v>30</v>
      </c>
      <c r="B366" s="2" t="s">
        <v>79</v>
      </c>
      <c r="C366" s="7">
        <v>67</v>
      </c>
      <c r="D366" s="2" t="s">
        <v>622</v>
      </c>
      <c r="F366" s="7">
        <v>0</v>
      </c>
      <c r="G366" s="2" t="s">
        <v>1294</v>
      </c>
      <c r="I366" s="8">
        <v>140000</v>
      </c>
      <c r="K366" s="12">
        <v>238489</v>
      </c>
      <c r="L366" s="1" t="s">
        <v>615</v>
      </c>
    </row>
    <row r="368" spans="1:12" x14ac:dyDescent="0.2">
      <c r="A368" s="8">
        <v>31</v>
      </c>
      <c r="B368" s="2" t="s">
        <v>79</v>
      </c>
      <c r="C368" s="7">
        <v>78</v>
      </c>
      <c r="D368" s="2" t="s">
        <v>88</v>
      </c>
      <c r="F368" s="7">
        <v>0</v>
      </c>
      <c r="G368" s="2" t="s">
        <v>1368</v>
      </c>
      <c r="J368" s="8">
        <v>3</v>
      </c>
      <c r="K368" s="12">
        <v>238486</v>
      </c>
      <c r="L368" s="1" t="s">
        <v>615</v>
      </c>
    </row>
    <row r="371" spans="1:12" x14ac:dyDescent="0.2">
      <c r="G371" s="9" t="s">
        <v>616</v>
      </c>
      <c r="I371" s="269">
        <v>444039</v>
      </c>
      <c r="J371" s="269">
        <v>205553</v>
      </c>
      <c r="K371" s="269">
        <v>238486</v>
      </c>
      <c r="L371" s="270" t="s">
        <v>615</v>
      </c>
    </row>
    <row r="372" spans="1:12" x14ac:dyDescent="0.2">
      <c r="G372" s="9" t="s">
        <v>610</v>
      </c>
      <c r="I372" s="267">
        <v>444039</v>
      </c>
      <c r="J372" s="267">
        <v>205553</v>
      </c>
      <c r="K372" s="267">
        <v>238486</v>
      </c>
      <c r="L372" s="9" t="s">
        <v>617</v>
      </c>
    </row>
    <row r="375" spans="1:12" x14ac:dyDescent="0.2">
      <c r="A375" s="4" t="s">
        <v>123</v>
      </c>
      <c r="G375" s="9" t="s">
        <v>612</v>
      </c>
      <c r="I375" s="267">
        <v>444039</v>
      </c>
      <c r="J375" s="267">
        <v>205553</v>
      </c>
      <c r="K375" s="267">
        <v>238486</v>
      </c>
      <c r="L375" s="2" t="s">
        <v>615</v>
      </c>
    </row>
    <row r="377" spans="1:12" x14ac:dyDescent="0.2">
      <c r="A377" s="1" t="s">
        <v>80</v>
      </c>
      <c r="B377" s="1" t="s">
        <v>81</v>
      </c>
      <c r="C377" s="268" t="s">
        <v>82</v>
      </c>
      <c r="D377" s="1" t="s">
        <v>83</v>
      </c>
      <c r="E377" s="1" t="s">
        <v>84</v>
      </c>
      <c r="F377" s="268" t="s">
        <v>85</v>
      </c>
      <c r="G377" s="1" t="s">
        <v>86</v>
      </c>
      <c r="I377" s="268" t="s">
        <v>613</v>
      </c>
      <c r="J377" s="268" t="s">
        <v>614</v>
      </c>
      <c r="K377" s="268" t="s">
        <v>87</v>
      </c>
    </row>
    <row r="379" spans="1:12" x14ac:dyDescent="0.2">
      <c r="A379" s="8">
        <v>1</v>
      </c>
      <c r="B379" s="2" t="s">
        <v>123</v>
      </c>
      <c r="C379" s="7">
        <v>3</v>
      </c>
      <c r="D379" s="2" t="s">
        <v>90</v>
      </c>
      <c r="F379" s="7">
        <v>77</v>
      </c>
      <c r="G379" s="2" t="s">
        <v>1394</v>
      </c>
      <c r="J379" s="8">
        <v>206166</v>
      </c>
      <c r="K379" s="12">
        <v>32320</v>
      </c>
      <c r="L379" s="1" t="s">
        <v>615</v>
      </c>
    </row>
    <row r="381" spans="1:12" x14ac:dyDescent="0.2">
      <c r="A381" s="8">
        <v>28</v>
      </c>
      <c r="B381" s="2" t="s">
        <v>123</v>
      </c>
      <c r="C381" s="7">
        <v>72</v>
      </c>
      <c r="D381" s="2" t="s">
        <v>90</v>
      </c>
      <c r="F381" s="7">
        <v>0</v>
      </c>
      <c r="G381" s="2" t="s">
        <v>1497</v>
      </c>
      <c r="J381" s="8">
        <v>12742</v>
      </c>
      <c r="K381" s="12">
        <v>19578</v>
      </c>
      <c r="L381" s="1" t="s">
        <v>615</v>
      </c>
    </row>
    <row r="383" spans="1:12" x14ac:dyDescent="0.2">
      <c r="A383" s="8">
        <v>28</v>
      </c>
      <c r="B383" s="2" t="s">
        <v>123</v>
      </c>
      <c r="C383" s="7">
        <v>72</v>
      </c>
      <c r="D383" s="2" t="s">
        <v>90</v>
      </c>
      <c r="F383" s="7">
        <v>0</v>
      </c>
      <c r="G383" s="2" t="s">
        <v>1497</v>
      </c>
      <c r="J383" s="8">
        <v>2421</v>
      </c>
      <c r="K383" s="12">
        <v>17157</v>
      </c>
      <c r="L383" s="1" t="s">
        <v>615</v>
      </c>
    </row>
    <row r="385" spans="1:12" x14ac:dyDescent="0.2">
      <c r="A385" s="8">
        <v>28</v>
      </c>
      <c r="B385" s="2" t="s">
        <v>123</v>
      </c>
      <c r="C385" s="7">
        <v>73</v>
      </c>
      <c r="D385" s="2" t="s">
        <v>90</v>
      </c>
      <c r="F385" s="7">
        <v>0</v>
      </c>
      <c r="G385" s="2" t="s">
        <v>1498</v>
      </c>
      <c r="I385" s="8">
        <v>97000</v>
      </c>
      <c r="K385" s="12">
        <v>114157</v>
      </c>
      <c r="L385" s="1" t="s">
        <v>615</v>
      </c>
    </row>
    <row r="387" spans="1:12" x14ac:dyDescent="0.2">
      <c r="A387" s="8">
        <v>28</v>
      </c>
      <c r="B387" s="2" t="s">
        <v>123</v>
      </c>
      <c r="C387" s="7">
        <v>74</v>
      </c>
      <c r="D387" s="2" t="s">
        <v>90</v>
      </c>
      <c r="F387" s="7">
        <v>0</v>
      </c>
      <c r="G387" s="2" t="s">
        <v>1498</v>
      </c>
      <c r="I387" s="8">
        <v>120000</v>
      </c>
      <c r="K387" s="12">
        <v>234157</v>
      </c>
      <c r="L387" s="1" t="s">
        <v>615</v>
      </c>
    </row>
    <row r="389" spans="1:12" x14ac:dyDescent="0.2">
      <c r="A389" s="8">
        <v>28</v>
      </c>
      <c r="B389" s="2" t="s">
        <v>123</v>
      </c>
      <c r="C389" s="7">
        <v>75</v>
      </c>
      <c r="D389" s="2" t="s">
        <v>90</v>
      </c>
      <c r="F389" s="7">
        <v>0</v>
      </c>
      <c r="G389" s="2" t="s">
        <v>1499</v>
      </c>
      <c r="I389" s="8">
        <v>100000</v>
      </c>
      <c r="K389" s="12">
        <v>334157</v>
      </c>
      <c r="L389" s="1" t="s">
        <v>615</v>
      </c>
    </row>
    <row r="392" spans="1:12" x14ac:dyDescent="0.2">
      <c r="G392" s="9" t="s">
        <v>623</v>
      </c>
      <c r="I392" s="269">
        <v>317000</v>
      </c>
      <c r="J392" s="269">
        <v>221329</v>
      </c>
      <c r="K392" s="269">
        <v>95671</v>
      </c>
      <c r="L392" s="270" t="s">
        <v>615</v>
      </c>
    </row>
    <row r="393" spans="1:12" x14ac:dyDescent="0.2">
      <c r="G393" s="9" t="s">
        <v>610</v>
      </c>
      <c r="I393" s="267">
        <v>761039</v>
      </c>
      <c r="J393" s="267">
        <v>426882</v>
      </c>
      <c r="K393" s="267">
        <v>334157</v>
      </c>
      <c r="L393" s="9" t="s">
        <v>617</v>
      </c>
    </row>
    <row r="396" spans="1:12" x14ac:dyDescent="0.2">
      <c r="A396" s="4" t="s">
        <v>208</v>
      </c>
      <c r="G396" s="9" t="s">
        <v>612</v>
      </c>
      <c r="I396" s="267">
        <v>761039</v>
      </c>
      <c r="J396" s="267">
        <v>426882</v>
      </c>
      <c r="K396" s="267">
        <v>334157</v>
      </c>
      <c r="L396" s="2" t="s">
        <v>615</v>
      </c>
    </row>
    <row r="398" spans="1:12" x14ac:dyDescent="0.2">
      <c r="A398" s="1" t="s">
        <v>80</v>
      </c>
      <c r="B398" s="1" t="s">
        <v>81</v>
      </c>
      <c r="C398" s="268" t="s">
        <v>82</v>
      </c>
      <c r="D398" s="1" t="s">
        <v>83</v>
      </c>
      <c r="E398" s="1" t="s">
        <v>84</v>
      </c>
      <c r="F398" s="268" t="s">
        <v>85</v>
      </c>
      <c r="G398" s="1" t="s">
        <v>86</v>
      </c>
      <c r="I398" s="268" t="s">
        <v>613</v>
      </c>
      <c r="J398" s="268" t="s">
        <v>614</v>
      </c>
      <c r="K398" s="268" t="s">
        <v>87</v>
      </c>
    </row>
    <row r="400" spans="1:12" x14ac:dyDescent="0.2">
      <c r="A400" s="8">
        <v>26</v>
      </c>
      <c r="B400" s="2" t="s">
        <v>208</v>
      </c>
      <c r="C400" s="7">
        <v>91</v>
      </c>
      <c r="D400" s="2" t="s">
        <v>90</v>
      </c>
      <c r="F400" s="7">
        <v>78</v>
      </c>
      <c r="G400" s="2" t="s">
        <v>1641</v>
      </c>
      <c r="J400" s="8">
        <v>275472</v>
      </c>
      <c r="K400" s="12">
        <v>58685</v>
      </c>
      <c r="L400" s="1" t="s">
        <v>615</v>
      </c>
    </row>
    <row r="402" spans="1:12" x14ac:dyDescent="0.2">
      <c r="A402" s="8">
        <v>28</v>
      </c>
      <c r="B402" s="2" t="s">
        <v>208</v>
      </c>
      <c r="C402" s="7">
        <v>88</v>
      </c>
      <c r="D402" s="2" t="s">
        <v>622</v>
      </c>
      <c r="F402" s="7">
        <v>0</v>
      </c>
      <c r="G402" s="2" t="s">
        <v>582</v>
      </c>
      <c r="I402" s="8">
        <v>80000</v>
      </c>
      <c r="K402" s="12">
        <v>138685</v>
      </c>
      <c r="L402" s="1" t="s">
        <v>615</v>
      </c>
    </row>
    <row r="404" spans="1:12" x14ac:dyDescent="0.2">
      <c r="A404" s="8">
        <v>28</v>
      </c>
      <c r="B404" s="2" t="s">
        <v>208</v>
      </c>
      <c r="C404" s="7">
        <v>88</v>
      </c>
      <c r="D404" s="2" t="s">
        <v>622</v>
      </c>
      <c r="F404" s="7">
        <v>0</v>
      </c>
      <c r="G404" s="2" t="s">
        <v>582</v>
      </c>
      <c r="I404" s="8">
        <v>20000</v>
      </c>
      <c r="K404" s="12">
        <v>158685</v>
      </c>
      <c r="L404" s="1" t="s">
        <v>615</v>
      </c>
    </row>
    <row r="406" spans="1:12" x14ac:dyDescent="0.2">
      <c r="A406" s="8">
        <v>28</v>
      </c>
      <c r="B406" s="2" t="s">
        <v>208</v>
      </c>
      <c r="C406" s="7">
        <v>89</v>
      </c>
      <c r="D406" s="2" t="s">
        <v>622</v>
      </c>
      <c r="F406" s="7">
        <v>0</v>
      </c>
      <c r="G406" s="2" t="s">
        <v>1652</v>
      </c>
      <c r="I406" s="8">
        <v>87000</v>
      </c>
      <c r="K406" s="12">
        <v>245685</v>
      </c>
      <c r="L406" s="1" t="s">
        <v>615</v>
      </c>
    </row>
    <row r="408" spans="1:12" x14ac:dyDescent="0.2">
      <c r="A408" s="8">
        <v>28</v>
      </c>
      <c r="B408" s="2" t="s">
        <v>208</v>
      </c>
      <c r="C408" s="7">
        <v>90</v>
      </c>
      <c r="D408" s="2" t="s">
        <v>90</v>
      </c>
      <c r="F408" s="7">
        <v>0</v>
      </c>
      <c r="G408" s="2" t="s">
        <v>1653</v>
      </c>
      <c r="J408" s="8">
        <v>2172</v>
      </c>
      <c r="K408" s="12">
        <v>243513</v>
      </c>
      <c r="L408" s="1" t="s">
        <v>615</v>
      </c>
    </row>
    <row r="410" spans="1:12" x14ac:dyDescent="0.2">
      <c r="A410" s="8">
        <v>28</v>
      </c>
      <c r="B410" s="2" t="s">
        <v>208</v>
      </c>
      <c r="C410" s="7">
        <v>90</v>
      </c>
      <c r="D410" s="2" t="s">
        <v>90</v>
      </c>
      <c r="F410" s="7">
        <v>0</v>
      </c>
      <c r="G410" s="2" t="s">
        <v>1653</v>
      </c>
      <c r="J410" s="8">
        <v>11430</v>
      </c>
      <c r="K410" s="12">
        <v>232083</v>
      </c>
      <c r="L410" s="1" t="s">
        <v>615</v>
      </c>
    </row>
    <row r="413" spans="1:12" x14ac:dyDescent="0.2">
      <c r="G413" s="9" t="s">
        <v>618</v>
      </c>
      <c r="I413" s="269">
        <v>187000</v>
      </c>
      <c r="J413" s="269">
        <v>289074</v>
      </c>
      <c r="K413" s="269">
        <v>-102074</v>
      </c>
      <c r="L413" s="270" t="s">
        <v>619</v>
      </c>
    </row>
    <row r="414" spans="1:12" x14ac:dyDescent="0.2">
      <c r="G414" s="9" t="s">
        <v>610</v>
      </c>
      <c r="I414" s="267">
        <v>948039</v>
      </c>
      <c r="J414" s="267">
        <v>715956</v>
      </c>
      <c r="K414" s="267">
        <v>232083</v>
      </c>
      <c r="L414" s="9" t="s">
        <v>617</v>
      </c>
    </row>
    <row r="417" spans="1:12" x14ac:dyDescent="0.2">
      <c r="A417" s="4" t="s">
        <v>209</v>
      </c>
      <c r="G417" s="9" t="s">
        <v>612</v>
      </c>
      <c r="I417" s="267">
        <v>948039</v>
      </c>
      <c r="J417" s="267">
        <v>715956</v>
      </c>
      <c r="K417" s="267">
        <v>232083</v>
      </c>
      <c r="L417" s="2" t="s">
        <v>615</v>
      </c>
    </row>
    <row r="419" spans="1:12" x14ac:dyDescent="0.2">
      <c r="A419" s="1" t="s">
        <v>80</v>
      </c>
      <c r="B419" s="1" t="s">
        <v>81</v>
      </c>
      <c r="C419" s="268" t="s">
        <v>82</v>
      </c>
      <c r="D419" s="1" t="s">
        <v>83</v>
      </c>
      <c r="E419" s="1" t="s">
        <v>84</v>
      </c>
      <c r="F419" s="268" t="s">
        <v>85</v>
      </c>
      <c r="G419" s="1" t="s">
        <v>86</v>
      </c>
      <c r="I419" s="268" t="s">
        <v>613</v>
      </c>
      <c r="J419" s="268" t="s">
        <v>614</v>
      </c>
      <c r="K419" s="268" t="s">
        <v>87</v>
      </c>
    </row>
    <row r="421" spans="1:12" x14ac:dyDescent="0.2">
      <c r="A421" s="8">
        <v>10</v>
      </c>
      <c r="B421" s="2" t="s">
        <v>209</v>
      </c>
      <c r="C421" s="7">
        <v>99</v>
      </c>
      <c r="D421" s="2" t="s">
        <v>90</v>
      </c>
      <c r="F421" s="7">
        <v>0</v>
      </c>
      <c r="G421" s="2" t="s">
        <v>1817</v>
      </c>
      <c r="J421" s="8">
        <v>4719</v>
      </c>
      <c r="K421" s="12">
        <v>227364</v>
      </c>
      <c r="L421" s="1" t="s">
        <v>615</v>
      </c>
    </row>
    <row r="423" spans="1:12" x14ac:dyDescent="0.2">
      <c r="A423" s="8">
        <v>10</v>
      </c>
      <c r="B423" s="2" t="s">
        <v>209</v>
      </c>
      <c r="C423" s="7">
        <v>99</v>
      </c>
      <c r="D423" s="2" t="s">
        <v>90</v>
      </c>
      <c r="F423" s="7">
        <v>0</v>
      </c>
      <c r="G423" s="2" t="s">
        <v>1817</v>
      </c>
      <c r="J423" s="8">
        <v>897</v>
      </c>
      <c r="K423" s="12">
        <v>226467</v>
      </c>
      <c r="L423" s="1" t="s">
        <v>615</v>
      </c>
    </row>
    <row r="425" spans="1:12" x14ac:dyDescent="0.2">
      <c r="A425" s="8">
        <v>17</v>
      </c>
      <c r="B425" s="2" t="s">
        <v>209</v>
      </c>
      <c r="C425" s="7">
        <v>100</v>
      </c>
      <c r="D425" s="2" t="s">
        <v>622</v>
      </c>
      <c r="F425" s="7">
        <v>0</v>
      </c>
      <c r="G425" s="2" t="s">
        <v>1818</v>
      </c>
      <c r="I425" s="8">
        <v>87000</v>
      </c>
      <c r="K425" s="12">
        <v>313467</v>
      </c>
      <c r="L425" s="1" t="s">
        <v>615</v>
      </c>
    </row>
    <row r="427" spans="1:12" x14ac:dyDescent="0.2">
      <c r="A427" s="8">
        <v>19</v>
      </c>
      <c r="B427" s="2" t="s">
        <v>209</v>
      </c>
      <c r="C427" s="7">
        <v>101</v>
      </c>
      <c r="D427" s="2" t="s">
        <v>622</v>
      </c>
      <c r="F427" s="7">
        <v>0</v>
      </c>
      <c r="G427" s="2" t="s">
        <v>1819</v>
      </c>
      <c r="I427" s="8">
        <v>20000</v>
      </c>
      <c r="K427" s="12">
        <v>333467</v>
      </c>
      <c r="L427" s="1" t="s">
        <v>615</v>
      </c>
    </row>
    <row r="429" spans="1:12" x14ac:dyDescent="0.2">
      <c r="A429" s="8">
        <v>20</v>
      </c>
      <c r="B429" s="2" t="s">
        <v>209</v>
      </c>
      <c r="C429" s="7">
        <v>102</v>
      </c>
      <c r="D429" s="2" t="s">
        <v>622</v>
      </c>
      <c r="F429" s="7">
        <v>27851</v>
      </c>
      <c r="G429" s="2" t="s">
        <v>1820</v>
      </c>
      <c r="I429" s="8">
        <v>318593</v>
      </c>
      <c r="K429" s="12">
        <v>652060</v>
      </c>
      <c r="L429" s="1" t="s">
        <v>615</v>
      </c>
    </row>
    <row r="431" spans="1:12" x14ac:dyDescent="0.2">
      <c r="A431" s="8">
        <v>23</v>
      </c>
      <c r="B431" s="2" t="s">
        <v>209</v>
      </c>
      <c r="C431" s="7">
        <v>103</v>
      </c>
      <c r="D431" s="2" t="s">
        <v>622</v>
      </c>
      <c r="F431" s="7">
        <v>27852</v>
      </c>
      <c r="G431" s="2" t="s">
        <v>1821</v>
      </c>
      <c r="I431" s="8">
        <v>168600</v>
      </c>
      <c r="K431" s="12">
        <v>820660</v>
      </c>
      <c r="L431" s="1" t="s">
        <v>615</v>
      </c>
    </row>
    <row r="433" spans="1:12" x14ac:dyDescent="0.2">
      <c r="A433" s="8">
        <v>23</v>
      </c>
      <c r="B433" s="2" t="s">
        <v>209</v>
      </c>
      <c r="C433" s="7">
        <v>104</v>
      </c>
      <c r="D433" s="2" t="s">
        <v>622</v>
      </c>
      <c r="F433" s="7">
        <v>27853</v>
      </c>
      <c r="G433" s="2" t="s">
        <v>1822</v>
      </c>
      <c r="I433" s="8">
        <v>30780</v>
      </c>
      <c r="K433" s="12">
        <v>851440</v>
      </c>
      <c r="L433" s="1" t="s">
        <v>615</v>
      </c>
    </row>
    <row r="435" spans="1:12" x14ac:dyDescent="0.2">
      <c r="A435" s="8">
        <v>24</v>
      </c>
      <c r="B435" s="2" t="s">
        <v>209</v>
      </c>
      <c r="C435" s="7">
        <v>105</v>
      </c>
      <c r="D435" s="2" t="s">
        <v>622</v>
      </c>
      <c r="F435" s="7">
        <v>27854</v>
      </c>
      <c r="G435" s="2" t="s">
        <v>1823</v>
      </c>
      <c r="I435" s="8">
        <v>77060</v>
      </c>
      <c r="K435" s="12">
        <v>928500</v>
      </c>
      <c r="L435" s="1" t="s">
        <v>615</v>
      </c>
    </row>
    <row r="437" spans="1:12" x14ac:dyDescent="0.2">
      <c r="A437" s="8">
        <v>30</v>
      </c>
      <c r="B437" s="2" t="s">
        <v>209</v>
      </c>
      <c r="C437" s="7">
        <v>106</v>
      </c>
      <c r="D437" s="2" t="s">
        <v>622</v>
      </c>
      <c r="F437" s="7">
        <v>27855</v>
      </c>
      <c r="G437" s="2" t="s">
        <v>1824</v>
      </c>
      <c r="I437" s="8">
        <v>50000</v>
      </c>
      <c r="K437" s="12">
        <v>978500</v>
      </c>
      <c r="L437" s="1" t="s">
        <v>615</v>
      </c>
    </row>
    <row r="440" spans="1:12" x14ac:dyDescent="0.2">
      <c r="G440" s="9" t="s">
        <v>1787</v>
      </c>
      <c r="I440" s="269">
        <v>752033</v>
      </c>
      <c r="J440" s="269">
        <v>5616</v>
      </c>
      <c r="K440" s="269">
        <v>746417</v>
      </c>
      <c r="L440" s="270" t="s">
        <v>615</v>
      </c>
    </row>
    <row r="441" spans="1:12" x14ac:dyDescent="0.2">
      <c r="G441" s="9" t="s">
        <v>610</v>
      </c>
      <c r="I441" s="267">
        <v>1700072</v>
      </c>
      <c r="J441" s="267">
        <v>721572</v>
      </c>
      <c r="K441" s="267">
        <v>978500</v>
      </c>
      <c r="L441" s="9" t="s">
        <v>617</v>
      </c>
    </row>
    <row r="444" spans="1:12" x14ac:dyDescent="0.2">
      <c r="A444" s="4" t="s">
        <v>210</v>
      </c>
      <c r="G444" s="9" t="s">
        <v>612</v>
      </c>
      <c r="I444" s="267">
        <v>1700072</v>
      </c>
      <c r="J444" s="267">
        <v>721572</v>
      </c>
      <c r="K444" s="267">
        <v>978500</v>
      </c>
      <c r="L444" s="2" t="s">
        <v>615</v>
      </c>
    </row>
    <row r="446" spans="1:12" x14ac:dyDescent="0.2">
      <c r="A446" s="1" t="s">
        <v>80</v>
      </c>
      <c r="B446" s="1" t="s">
        <v>81</v>
      </c>
      <c r="C446" s="268" t="s">
        <v>82</v>
      </c>
      <c r="D446" s="1" t="s">
        <v>83</v>
      </c>
      <c r="E446" s="1" t="s">
        <v>84</v>
      </c>
      <c r="F446" s="268" t="s">
        <v>85</v>
      </c>
      <c r="G446" s="1" t="s">
        <v>86</v>
      </c>
      <c r="I446" s="268" t="s">
        <v>613</v>
      </c>
      <c r="J446" s="268" t="s">
        <v>614</v>
      </c>
      <c r="K446" s="268" t="s">
        <v>87</v>
      </c>
    </row>
    <row r="448" spans="1:12" x14ac:dyDescent="0.2">
      <c r="A448" s="8">
        <v>5</v>
      </c>
      <c r="B448" s="2" t="s">
        <v>210</v>
      </c>
      <c r="C448" s="7">
        <v>12</v>
      </c>
      <c r="D448" s="2" t="s">
        <v>90</v>
      </c>
      <c r="F448" s="7">
        <v>79</v>
      </c>
      <c r="G448" s="2" t="s">
        <v>1825</v>
      </c>
      <c r="J448" s="8">
        <v>821135</v>
      </c>
      <c r="K448" s="12">
        <v>157365</v>
      </c>
      <c r="L448" s="1" t="s">
        <v>615</v>
      </c>
    </row>
    <row r="450" spans="1:12" x14ac:dyDescent="0.2">
      <c r="A450" s="8">
        <v>30</v>
      </c>
      <c r="B450" s="2" t="s">
        <v>210</v>
      </c>
      <c r="C450" s="7">
        <v>54</v>
      </c>
      <c r="D450" s="2" t="s">
        <v>90</v>
      </c>
      <c r="F450" s="7">
        <v>82</v>
      </c>
      <c r="G450" s="2" t="s">
        <v>1253</v>
      </c>
      <c r="J450" s="8">
        <v>301182</v>
      </c>
      <c r="K450" s="12">
        <v>-143817</v>
      </c>
      <c r="L450" s="1" t="s">
        <v>619</v>
      </c>
    </row>
    <row r="452" spans="1:12" x14ac:dyDescent="0.2">
      <c r="A452" s="8">
        <v>31</v>
      </c>
      <c r="B452" s="2" t="s">
        <v>210</v>
      </c>
      <c r="C452" s="7">
        <v>83</v>
      </c>
      <c r="D452" s="2" t="s">
        <v>622</v>
      </c>
      <c r="F452" s="7">
        <v>0</v>
      </c>
      <c r="G452" s="2" t="s">
        <v>1811</v>
      </c>
      <c r="I452" s="8">
        <v>20000</v>
      </c>
      <c r="K452" s="12">
        <v>-123817</v>
      </c>
      <c r="L452" s="1" t="s">
        <v>619</v>
      </c>
    </row>
    <row r="454" spans="1:12" x14ac:dyDescent="0.2">
      <c r="A454" s="8">
        <v>31</v>
      </c>
      <c r="B454" s="2" t="s">
        <v>210</v>
      </c>
      <c r="C454" s="7">
        <v>86</v>
      </c>
      <c r="D454" s="2" t="s">
        <v>622</v>
      </c>
      <c r="F454" s="7">
        <v>0</v>
      </c>
      <c r="G454" s="2" t="s">
        <v>1826</v>
      </c>
      <c r="I454" s="8">
        <v>120000</v>
      </c>
      <c r="K454" s="12">
        <v>-3817</v>
      </c>
      <c r="L454" s="1" t="s">
        <v>619</v>
      </c>
    </row>
    <row r="456" spans="1:12" x14ac:dyDescent="0.2">
      <c r="A456" s="8">
        <v>31</v>
      </c>
      <c r="B456" s="2" t="s">
        <v>210</v>
      </c>
      <c r="C456" s="7">
        <v>86</v>
      </c>
      <c r="D456" s="2" t="s">
        <v>622</v>
      </c>
      <c r="F456" s="7">
        <v>0</v>
      </c>
      <c r="G456" s="2" t="s">
        <v>1826</v>
      </c>
      <c r="I456" s="8">
        <v>37000</v>
      </c>
      <c r="K456" s="12">
        <v>33183</v>
      </c>
      <c r="L456" s="1" t="s">
        <v>615</v>
      </c>
    </row>
    <row r="458" spans="1:12" x14ac:dyDescent="0.2">
      <c r="A458" s="8">
        <v>31</v>
      </c>
      <c r="B458" s="2" t="s">
        <v>210</v>
      </c>
      <c r="C458" s="7">
        <v>87</v>
      </c>
      <c r="D458" s="2" t="s">
        <v>90</v>
      </c>
      <c r="F458" s="7">
        <v>28020487</v>
      </c>
      <c r="G458" s="2" t="s">
        <v>1827</v>
      </c>
      <c r="J458" s="8">
        <v>4722</v>
      </c>
      <c r="K458" s="12">
        <v>28461</v>
      </c>
      <c r="L458" s="1" t="s">
        <v>615</v>
      </c>
    </row>
    <row r="460" spans="1:12" x14ac:dyDescent="0.2">
      <c r="A460" s="8">
        <v>31</v>
      </c>
      <c r="B460" s="2" t="s">
        <v>210</v>
      </c>
      <c r="C460" s="7">
        <v>87</v>
      </c>
      <c r="D460" s="2" t="s">
        <v>90</v>
      </c>
      <c r="F460" s="7">
        <v>28020487</v>
      </c>
      <c r="G460" s="2" t="s">
        <v>1827</v>
      </c>
      <c r="J460" s="8">
        <v>897</v>
      </c>
      <c r="K460" s="12">
        <v>27564</v>
      </c>
      <c r="L460" s="1" t="s">
        <v>615</v>
      </c>
    </row>
    <row r="463" spans="1:12" x14ac:dyDescent="0.2">
      <c r="G463" s="9" t="s">
        <v>1816</v>
      </c>
      <c r="I463" s="269">
        <v>177000</v>
      </c>
      <c r="J463" s="269">
        <v>1127936</v>
      </c>
      <c r="K463" s="269">
        <v>-950936</v>
      </c>
      <c r="L463" s="270" t="s">
        <v>619</v>
      </c>
    </row>
    <row r="464" spans="1:12" x14ac:dyDescent="0.2">
      <c r="G464" s="9" t="s">
        <v>610</v>
      </c>
      <c r="I464" s="267">
        <v>1877072</v>
      </c>
      <c r="J464" s="267">
        <v>1849508</v>
      </c>
      <c r="K464" s="267">
        <v>27564</v>
      </c>
      <c r="L464" s="9" t="s">
        <v>617</v>
      </c>
    </row>
    <row r="467" spans="1:12" x14ac:dyDescent="0.2">
      <c r="A467" s="4" t="s">
        <v>211</v>
      </c>
      <c r="G467" s="9" t="s">
        <v>612</v>
      </c>
      <c r="I467" s="267">
        <v>1877072</v>
      </c>
      <c r="J467" s="267">
        <v>1849508</v>
      </c>
      <c r="K467" s="267">
        <v>27564</v>
      </c>
      <c r="L467" s="2" t="s">
        <v>615</v>
      </c>
    </row>
    <row r="469" spans="1:12" x14ac:dyDescent="0.2">
      <c r="A469" s="1" t="s">
        <v>80</v>
      </c>
      <c r="B469" s="1" t="s">
        <v>81</v>
      </c>
      <c r="C469" s="268" t="s">
        <v>82</v>
      </c>
      <c r="D469" s="1" t="s">
        <v>83</v>
      </c>
      <c r="E469" s="1" t="s">
        <v>84</v>
      </c>
      <c r="F469" s="268" t="s">
        <v>85</v>
      </c>
      <c r="G469" s="1" t="s">
        <v>86</v>
      </c>
      <c r="I469" s="268" t="s">
        <v>613</v>
      </c>
      <c r="J469" s="268" t="s">
        <v>614</v>
      </c>
      <c r="K469" s="268" t="s">
        <v>87</v>
      </c>
    </row>
    <row r="471" spans="1:12" x14ac:dyDescent="0.2">
      <c r="A471" s="8">
        <v>11</v>
      </c>
      <c r="B471" s="2" t="s">
        <v>211</v>
      </c>
      <c r="C471" s="7">
        <v>33</v>
      </c>
      <c r="D471" s="2" t="s">
        <v>90</v>
      </c>
      <c r="F471" s="7">
        <v>0</v>
      </c>
      <c r="G471" s="2" t="s">
        <v>2353</v>
      </c>
      <c r="J471" s="8">
        <v>10134</v>
      </c>
      <c r="K471" s="12">
        <v>17430</v>
      </c>
      <c r="L471" s="1" t="s">
        <v>615</v>
      </c>
    </row>
    <row r="473" spans="1:12" x14ac:dyDescent="0.2">
      <c r="A473" s="8">
        <v>11</v>
      </c>
      <c r="B473" s="2" t="s">
        <v>211</v>
      </c>
      <c r="C473" s="7">
        <v>33</v>
      </c>
      <c r="D473" s="2" t="s">
        <v>90</v>
      </c>
      <c r="F473" s="7">
        <v>0</v>
      </c>
      <c r="G473" s="2" t="s">
        <v>2353</v>
      </c>
      <c r="J473" s="8">
        <v>1925</v>
      </c>
      <c r="K473" s="12">
        <v>15505</v>
      </c>
      <c r="L473" s="1" t="s">
        <v>615</v>
      </c>
    </row>
    <row r="475" spans="1:12" x14ac:dyDescent="0.2">
      <c r="A475" s="8">
        <v>25</v>
      </c>
      <c r="B475" s="2" t="s">
        <v>211</v>
      </c>
      <c r="C475" s="7">
        <v>76</v>
      </c>
      <c r="D475" s="2" t="s">
        <v>88</v>
      </c>
      <c r="F475" s="7">
        <v>84</v>
      </c>
      <c r="G475" s="2" t="s">
        <v>2399</v>
      </c>
      <c r="J475" s="8">
        <v>327817</v>
      </c>
      <c r="K475" s="12">
        <v>-312312</v>
      </c>
      <c r="L475" s="1" t="s">
        <v>619</v>
      </c>
    </row>
    <row r="477" spans="1:12" x14ac:dyDescent="0.2">
      <c r="A477" s="8">
        <v>30</v>
      </c>
      <c r="B477" s="2" t="s">
        <v>211</v>
      </c>
      <c r="C477" s="7">
        <v>89</v>
      </c>
      <c r="D477" s="2" t="s">
        <v>622</v>
      </c>
      <c r="F477" s="7">
        <v>0</v>
      </c>
      <c r="G477" s="2" t="s">
        <v>2452</v>
      </c>
      <c r="I477" s="8">
        <v>20000</v>
      </c>
      <c r="K477" s="12">
        <v>-292312</v>
      </c>
      <c r="L477" s="1" t="s">
        <v>619</v>
      </c>
    </row>
    <row r="480" spans="1:12" x14ac:dyDescent="0.2">
      <c r="G480" s="9" t="s">
        <v>2551</v>
      </c>
      <c r="I480" s="269">
        <v>20000</v>
      </c>
      <c r="J480" s="269">
        <v>339876</v>
      </c>
      <c r="K480" s="269">
        <v>-319876</v>
      </c>
      <c r="L480" s="270" t="s">
        <v>619</v>
      </c>
    </row>
    <row r="481" spans="1:12" x14ac:dyDescent="0.2">
      <c r="G481" s="9" t="s">
        <v>610</v>
      </c>
      <c r="I481" s="267">
        <v>1897072</v>
      </c>
      <c r="J481" s="267">
        <v>2189384</v>
      </c>
      <c r="K481" s="267">
        <v>-292312</v>
      </c>
      <c r="L481" s="9" t="s">
        <v>620</v>
      </c>
    </row>
    <row r="484" spans="1:12" x14ac:dyDescent="0.2">
      <c r="A484" s="4" t="s">
        <v>212</v>
      </c>
      <c r="G484" s="9" t="s">
        <v>612</v>
      </c>
      <c r="I484" s="267">
        <v>1897072</v>
      </c>
      <c r="J484" s="267">
        <v>2189384</v>
      </c>
      <c r="K484" s="267">
        <v>-292312</v>
      </c>
      <c r="L484" s="2" t="s">
        <v>619</v>
      </c>
    </row>
    <row r="486" spans="1:12" x14ac:dyDescent="0.2">
      <c r="A486" s="1" t="s">
        <v>80</v>
      </c>
      <c r="B486" s="1" t="s">
        <v>81</v>
      </c>
      <c r="C486" s="268" t="s">
        <v>82</v>
      </c>
      <c r="D486" s="1" t="s">
        <v>83</v>
      </c>
      <c r="E486" s="1" t="s">
        <v>84</v>
      </c>
      <c r="F486" s="268" t="s">
        <v>85</v>
      </c>
      <c r="G486" s="1" t="s">
        <v>86</v>
      </c>
      <c r="I486" s="268" t="s">
        <v>613</v>
      </c>
      <c r="J486" s="268" t="s">
        <v>614</v>
      </c>
      <c r="K486" s="268" t="s">
        <v>87</v>
      </c>
    </row>
    <row r="488" spans="1:12" x14ac:dyDescent="0.2">
      <c r="A488" s="8">
        <v>11</v>
      </c>
      <c r="B488" s="2" t="s">
        <v>212</v>
      </c>
      <c r="C488" s="7">
        <v>21</v>
      </c>
      <c r="D488" s="2" t="s">
        <v>622</v>
      </c>
      <c r="F488" s="7">
        <v>0</v>
      </c>
      <c r="G488" s="2" t="s">
        <v>2556</v>
      </c>
      <c r="I488" s="8">
        <v>90000</v>
      </c>
      <c r="K488" s="12">
        <v>-202312</v>
      </c>
      <c r="L488" s="1" t="s">
        <v>619</v>
      </c>
    </row>
    <row r="490" spans="1:12" x14ac:dyDescent="0.2">
      <c r="A490" s="8">
        <v>31</v>
      </c>
      <c r="B490" s="2" t="s">
        <v>212</v>
      </c>
      <c r="C490" s="7">
        <v>72</v>
      </c>
      <c r="D490" s="2" t="s">
        <v>622</v>
      </c>
      <c r="F490" s="7">
        <v>0</v>
      </c>
      <c r="G490" s="2" t="s">
        <v>2557</v>
      </c>
      <c r="I490" s="8">
        <v>20000</v>
      </c>
      <c r="K490" s="12">
        <v>-182312</v>
      </c>
      <c r="L490" s="1" t="s">
        <v>619</v>
      </c>
    </row>
    <row r="492" spans="1:12" x14ac:dyDescent="0.2">
      <c r="A492" s="8">
        <v>31</v>
      </c>
      <c r="B492" s="2" t="s">
        <v>212</v>
      </c>
      <c r="C492" s="7">
        <v>73</v>
      </c>
      <c r="D492" s="2" t="s">
        <v>622</v>
      </c>
      <c r="F492" s="7">
        <v>0</v>
      </c>
      <c r="G492" s="2" t="s">
        <v>1826</v>
      </c>
      <c r="I492" s="8">
        <v>47000</v>
      </c>
      <c r="K492" s="12">
        <v>-135312</v>
      </c>
      <c r="L492" s="1" t="s">
        <v>619</v>
      </c>
    </row>
    <row r="494" spans="1:12" x14ac:dyDescent="0.2">
      <c r="A494" s="8">
        <v>31</v>
      </c>
      <c r="B494" s="2" t="s">
        <v>212</v>
      </c>
      <c r="C494" s="7">
        <v>73</v>
      </c>
      <c r="D494" s="2" t="s">
        <v>622</v>
      </c>
      <c r="F494" s="7">
        <v>0</v>
      </c>
      <c r="G494" s="2" t="s">
        <v>1826</v>
      </c>
      <c r="I494" s="8">
        <v>100000</v>
      </c>
      <c r="K494" s="12">
        <v>-35312</v>
      </c>
      <c r="L494" s="1" t="s">
        <v>619</v>
      </c>
    </row>
    <row r="497" spans="1:12" x14ac:dyDescent="0.2">
      <c r="G497" s="9" t="s">
        <v>2555</v>
      </c>
      <c r="I497" s="269">
        <v>257000</v>
      </c>
      <c r="J497" s="269">
        <v>0</v>
      </c>
      <c r="K497" s="269">
        <v>257000</v>
      </c>
      <c r="L497" s="270" t="s">
        <v>615</v>
      </c>
    </row>
    <row r="498" spans="1:12" x14ac:dyDescent="0.2">
      <c r="G498" s="9" t="s">
        <v>610</v>
      </c>
      <c r="I498" s="267">
        <v>2154072</v>
      </c>
      <c r="J498" s="267">
        <v>2189384</v>
      </c>
      <c r="K498" s="267">
        <v>-35312</v>
      </c>
      <c r="L498" s="9" t="s">
        <v>620</v>
      </c>
    </row>
    <row r="500" spans="1:12" x14ac:dyDescent="0.2">
      <c r="A500" s="5" t="s">
        <v>626</v>
      </c>
      <c r="I500" s="267">
        <v>2154072</v>
      </c>
      <c r="J500" s="267">
        <v>2189384</v>
      </c>
      <c r="K500" s="267">
        <v>-35312</v>
      </c>
      <c r="L500" s="2" t="s">
        <v>620</v>
      </c>
    </row>
    <row r="503" spans="1:12" x14ac:dyDescent="0.2">
      <c r="A503" s="4" t="s">
        <v>627</v>
      </c>
    </row>
    <row r="505" spans="1:12" x14ac:dyDescent="0.2">
      <c r="A505" s="4" t="s">
        <v>79</v>
      </c>
      <c r="G505" s="9" t="s">
        <v>612</v>
      </c>
      <c r="I505" s="267">
        <v>0</v>
      </c>
      <c r="J505" s="267">
        <v>0</v>
      </c>
      <c r="K505" s="267">
        <v>0</v>
      </c>
    </row>
    <row r="507" spans="1:12" x14ac:dyDescent="0.2">
      <c r="A507" s="1" t="s">
        <v>80</v>
      </c>
      <c r="B507" s="1" t="s">
        <v>81</v>
      </c>
      <c r="C507" s="268" t="s">
        <v>82</v>
      </c>
      <c r="D507" s="1" t="s">
        <v>83</v>
      </c>
      <c r="E507" s="1" t="s">
        <v>84</v>
      </c>
      <c r="F507" s="268" t="s">
        <v>85</v>
      </c>
      <c r="G507" s="1" t="s">
        <v>86</v>
      </c>
      <c r="I507" s="268" t="s">
        <v>613</v>
      </c>
      <c r="J507" s="268" t="s">
        <v>614</v>
      </c>
      <c r="K507" s="268" t="s">
        <v>87</v>
      </c>
    </row>
    <row r="509" spans="1:12" x14ac:dyDescent="0.2">
      <c r="A509" s="8">
        <v>1</v>
      </c>
      <c r="B509" s="2" t="s">
        <v>79</v>
      </c>
      <c r="C509" s="7">
        <v>1</v>
      </c>
      <c r="D509" s="2" t="s">
        <v>88</v>
      </c>
      <c r="F509" s="7">
        <v>0</v>
      </c>
      <c r="G509" s="2" t="s">
        <v>1214</v>
      </c>
      <c r="I509" s="8">
        <v>3947</v>
      </c>
      <c r="K509" s="12">
        <v>3947</v>
      </c>
      <c r="L509" s="1" t="s">
        <v>615</v>
      </c>
    </row>
    <row r="512" spans="1:12" x14ac:dyDescent="0.2">
      <c r="G512" s="9" t="s">
        <v>616</v>
      </c>
      <c r="I512" s="269">
        <v>3947</v>
      </c>
      <c r="J512" s="269">
        <v>0</v>
      </c>
      <c r="K512" s="269">
        <v>3947</v>
      </c>
      <c r="L512" s="270" t="s">
        <v>615</v>
      </c>
    </row>
    <row r="513" spans="1:12" x14ac:dyDescent="0.2">
      <c r="G513" s="9" t="s">
        <v>610</v>
      </c>
      <c r="I513" s="267">
        <v>3947</v>
      </c>
      <c r="J513" s="267">
        <v>0</v>
      </c>
      <c r="K513" s="267">
        <v>3947</v>
      </c>
      <c r="L513" s="9" t="s">
        <v>617</v>
      </c>
    </row>
    <row r="516" spans="1:12" x14ac:dyDescent="0.2">
      <c r="A516" s="4" t="s">
        <v>123</v>
      </c>
      <c r="G516" s="9" t="s">
        <v>612</v>
      </c>
      <c r="I516" s="267">
        <v>3947</v>
      </c>
      <c r="J516" s="267">
        <v>0</v>
      </c>
      <c r="K516" s="267">
        <v>3947</v>
      </c>
      <c r="L516" s="2" t="s">
        <v>615</v>
      </c>
    </row>
    <row r="518" spans="1:12" x14ac:dyDescent="0.2">
      <c r="A518" s="1" t="s">
        <v>80</v>
      </c>
      <c r="B518" s="1" t="s">
        <v>81</v>
      </c>
      <c r="C518" s="268" t="s">
        <v>82</v>
      </c>
      <c r="D518" s="1" t="s">
        <v>83</v>
      </c>
      <c r="E518" s="1" t="s">
        <v>84</v>
      </c>
      <c r="F518" s="268" t="s">
        <v>85</v>
      </c>
      <c r="G518" s="1" t="s">
        <v>86</v>
      </c>
      <c r="I518" s="268" t="s">
        <v>613</v>
      </c>
      <c r="J518" s="268" t="s">
        <v>614</v>
      </c>
      <c r="K518" s="268" t="s">
        <v>87</v>
      </c>
    </row>
    <row r="520" spans="1:12" x14ac:dyDescent="0.2">
      <c r="A520" s="8">
        <v>28</v>
      </c>
      <c r="B520" s="2" t="s">
        <v>123</v>
      </c>
      <c r="C520" s="7">
        <v>85</v>
      </c>
      <c r="D520" s="2" t="s">
        <v>88</v>
      </c>
      <c r="F520" s="7">
        <v>0</v>
      </c>
      <c r="G520" s="2" t="s">
        <v>1506</v>
      </c>
      <c r="I520" s="8">
        <v>3550</v>
      </c>
      <c r="K520" s="12">
        <v>7497</v>
      </c>
      <c r="L520" s="1" t="s">
        <v>615</v>
      </c>
    </row>
    <row r="523" spans="1:12" x14ac:dyDescent="0.2">
      <c r="G523" s="9" t="s">
        <v>623</v>
      </c>
      <c r="I523" s="269">
        <v>3550</v>
      </c>
      <c r="J523" s="269">
        <v>0</v>
      </c>
      <c r="K523" s="269">
        <v>3550</v>
      </c>
      <c r="L523" s="270" t="s">
        <v>615</v>
      </c>
    </row>
    <row r="524" spans="1:12" x14ac:dyDescent="0.2">
      <c r="G524" s="9" t="s">
        <v>610</v>
      </c>
      <c r="I524" s="267">
        <v>7497</v>
      </c>
      <c r="J524" s="267">
        <v>0</v>
      </c>
      <c r="K524" s="267">
        <v>7497</v>
      </c>
      <c r="L524" s="9" t="s">
        <v>617</v>
      </c>
    </row>
    <row r="526" spans="1:12" x14ac:dyDescent="0.2">
      <c r="A526" s="5" t="s">
        <v>628</v>
      </c>
      <c r="I526" s="267">
        <v>7497</v>
      </c>
      <c r="J526" s="267">
        <v>0</v>
      </c>
      <c r="K526" s="267">
        <v>7497</v>
      </c>
      <c r="L526" s="2" t="s">
        <v>617</v>
      </c>
    </row>
    <row r="529" spans="1:12" x14ac:dyDescent="0.2">
      <c r="A529" s="4" t="s">
        <v>629</v>
      </c>
    </row>
    <row r="531" spans="1:12" x14ac:dyDescent="0.2">
      <c r="A531" s="4" t="s">
        <v>79</v>
      </c>
      <c r="G531" s="9" t="s">
        <v>612</v>
      </c>
      <c r="I531" s="267">
        <v>0</v>
      </c>
      <c r="J531" s="267">
        <v>0</v>
      </c>
      <c r="K531" s="267">
        <v>0</v>
      </c>
    </row>
    <row r="533" spans="1:12" x14ac:dyDescent="0.2">
      <c r="A533" s="1" t="s">
        <v>80</v>
      </c>
      <c r="B533" s="1" t="s">
        <v>81</v>
      </c>
      <c r="C533" s="268" t="s">
        <v>82</v>
      </c>
      <c r="D533" s="1" t="s">
        <v>83</v>
      </c>
      <c r="E533" s="1" t="s">
        <v>84</v>
      </c>
      <c r="F533" s="268" t="s">
        <v>85</v>
      </c>
      <c r="G533" s="1" t="s">
        <v>86</v>
      </c>
      <c r="I533" s="268" t="s">
        <v>613</v>
      </c>
      <c r="J533" s="268" t="s">
        <v>614</v>
      </c>
      <c r="K533" s="268" t="s">
        <v>87</v>
      </c>
    </row>
    <row r="535" spans="1:12" x14ac:dyDescent="0.2">
      <c r="A535" s="8">
        <v>1</v>
      </c>
      <c r="B535" s="2" t="s">
        <v>79</v>
      </c>
      <c r="C535" s="7">
        <v>1</v>
      </c>
      <c r="D535" s="2" t="s">
        <v>88</v>
      </c>
      <c r="F535" s="7">
        <v>0</v>
      </c>
      <c r="G535" s="2" t="s">
        <v>1214</v>
      </c>
      <c r="I535" s="8">
        <v>140269</v>
      </c>
      <c r="K535" s="12">
        <v>140269</v>
      </c>
      <c r="L535" s="1" t="s">
        <v>615</v>
      </c>
    </row>
    <row r="537" spans="1:12" x14ac:dyDescent="0.2">
      <c r="A537" s="8">
        <v>26</v>
      </c>
      <c r="B537" s="2" t="s">
        <v>79</v>
      </c>
      <c r="C537" s="7">
        <v>50</v>
      </c>
      <c r="D537" s="2" t="s">
        <v>90</v>
      </c>
      <c r="F537" s="7">
        <v>1743</v>
      </c>
      <c r="G537" s="2" t="s">
        <v>1278</v>
      </c>
      <c r="J537" s="8">
        <v>2430000</v>
      </c>
      <c r="K537" s="12">
        <v>-2289731</v>
      </c>
      <c r="L537" s="1" t="s">
        <v>619</v>
      </c>
    </row>
    <row r="539" spans="1:12" x14ac:dyDescent="0.2">
      <c r="A539" s="8">
        <v>29</v>
      </c>
      <c r="B539" s="2" t="s">
        <v>79</v>
      </c>
      <c r="C539" s="7">
        <v>51</v>
      </c>
      <c r="D539" s="2" t="s">
        <v>90</v>
      </c>
      <c r="F539" s="7">
        <v>1749</v>
      </c>
      <c r="G539" s="2" t="s">
        <v>1280</v>
      </c>
      <c r="J539" s="8">
        <v>2499000</v>
      </c>
      <c r="K539" s="12">
        <v>-4788731</v>
      </c>
      <c r="L539" s="1" t="s">
        <v>619</v>
      </c>
    </row>
    <row r="541" spans="1:12" x14ac:dyDescent="0.2">
      <c r="A541" s="8">
        <v>29</v>
      </c>
      <c r="B541" s="2" t="s">
        <v>79</v>
      </c>
      <c r="C541" s="7">
        <v>52</v>
      </c>
      <c r="D541" s="2" t="s">
        <v>90</v>
      </c>
      <c r="F541" s="7">
        <v>1752</v>
      </c>
      <c r="G541" s="2" t="s">
        <v>1281</v>
      </c>
      <c r="J541" s="8">
        <v>117894</v>
      </c>
      <c r="K541" s="12">
        <v>-4906625</v>
      </c>
      <c r="L541" s="1" t="s">
        <v>619</v>
      </c>
    </row>
    <row r="543" spans="1:12" x14ac:dyDescent="0.2">
      <c r="A543" s="8">
        <v>29</v>
      </c>
      <c r="B543" s="2" t="s">
        <v>79</v>
      </c>
      <c r="C543" s="7">
        <v>53</v>
      </c>
      <c r="D543" s="2" t="s">
        <v>90</v>
      </c>
      <c r="F543" s="7">
        <v>1753</v>
      </c>
      <c r="G543" s="2" t="s">
        <v>1282</v>
      </c>
      <c r="J543" s="8">
        <v>2201500</v>
      </c>
      <c r="K543" s="12">
        <v>-7108125</v>
      </c>
      <c r="L543" s="1" t="s">
        <v>619</v>
      </c>
    </row>
    <row r="545" spans="1:12" x14ac:dyDescent="0.2">
      <c r="A545" s="8">
        <v>29</v>
      </c>
      <c r="B545" s="2" t="s">
        <v>79</v>
      </c>
      <c r="C545" s="7">
        <v>54</v>
      </c>
      <c r="D545" s="2" t="s">
        <v>90</v>
      </c>
      <c r="F545" s="7">
        <v>1751</v>
      </c>
      <c r="G545" s="2" t="s">
        <v>1283</v>
      </c>
      <c r="J545" s="8">
        <v>357895</v>
      </c>
      <c r="K545" s="12">
        <v>-7466020</v>
      </c>
      <c r="L545" s="1" t="s">
        <v>619</v>
      </c>
    </row>
    <row r="547" spans="1:12" x14ac:dyDescent="0.2">
      <c r="A547" s="8">
        <v>29</v>
      </c>
      <c r="B547" s="2" t="s">
        <v>79</v>
      </c>
      <c r="C547" s="7">
        <v>55</v>
      </c>
      <c r="D547" s="2" t="s">
        <v>90</v>
      </c>
      <c r="F547" s="7">
        <v>1754</v>
      </c>
      <c r="G547" s="2" t="s">
        <v>1284</v>
      </c>
      <c r="J547" s="8">
        <v>185235</v>
      </c>
      <c r="K547" s="12">
        <v>-7651255</v>
      </c>
      <c r="L547" s="1" t="s">
        <v>619</v>
      </c>
    </row>
    <row r="549" spans="1:12" x14ac:dyDescent="0.2">
      <c r="A549" s="8">
        <v>29</v>
      </c>
      <c r="B549" s="2" t="s">
        <v>79</v>
      </c>
      <c r="C549" s="7">
        <v>56</v>
      </c>
      <c r="D549" s="2" t="s">
        <v>90</v>
      </c>
      <c r="F549" s="7">
        <v>1755</v>
      </c>
      <c r="G549" s="2" t="s">
        <v>1285</v>
      </c>
      <c r="J549" s="8">
        <v>547400</v>
      </c>
      <c r="K549" s="12">
        <v>-8198655</v>
      </c>
      <c r="L549" s="1" t="s">
        <v>619</v>
      </c>
    </row>
    <row r="551" spans="1:12" x14ac:dyDescent="0.2">
      <c r="A551" s="8">
        <v>29</v>
      </c>
      <c r="B551" s="2" t="s">
        <v>79</v>
      </c>
      <c r="C551" s="7">
        <v>57</v>
      </c>
      <c r="D551" s="2" t="s">
        <v>90</v>
      </c>
      <c r="F551" s="7">
        <v>1756</v>
      </c>
      <c r="G551" s="2" t="s">
        <v>1286</v>
      </c>
      <c r="J551" s="8">
        <v>16100908</v>
      </c>
      <c r="K551" s="12">
        <v>-24299563</v>
      </c>
      <c r="L551" s="1" t="s">
        <v>619</v>
      </c>
    </row>
    <row r="553" spans="1:12" x14ac:dyDescent="0.2">
      <c r="A553" s="8">
        <v>29</v>
      </c>
      <c r="B553" s="2" t="s">
        <v>79</v>
      </c>
      <c r="C553" s="7">
        <v>60</v>
      </c>
      <c r="D553" s="2" t="s">
        <v>90</v>
      </c>
      <c r="F553" s="7">
        <v>1698</v>
      </c>
      <c r="G553" s="2" t="s">
        <v>1292</v>
      </c>
      <c r="I553" s="8">
        <v>3056</v>
      </c>
      <c r="K553" s="12">
        <v>-24296507</v>
      </c>
      <c r="L553" s="1" t="s">
        <v>619</v>
      </c>
    </row>
    <row r="555" spans="1:12" x14ac:dyDescent="0.2">
      <c r="A555" s="8">
        <v>30</v>
      </c>
      <c r="B555" s="2" t="s">
        <v>79</v>
      </c>
      <c r="C555" s="7">
        <v>58</v>
      </c>
      <c r="D555" s="2" t="s">
        <v>90</v>
      </c>
      <c r="F555" s="7">
        <v>1758</v>
      </c>
      <c r="G555" s="2" t="s">
        <v>1295</v>
      </c>
      <c r="J555" s="8">
        <v>2628073</v>
      </c>
      <c r="K555" s="12">
        <v>-26924580</v>
      </c>
      <c r="L555" s="1" t="s">
        <v>619</v>
      </c>
    </row>
    <row r="557" spans="1:12" x14ac:dyDescent="0.2">
      <c r="A557" s="8">
        <v>30</v>
      </c>
      <c r="B557" s="2" t="s">
        <v>79</v>
      </c>
      <c r="C557" s="7">
        <v>59</v>
      </c>
      <c r="D557" s="2" t="s">
        <v>90</v>
      </c>
      <c r="F557" s="7">
        <v>1759</v>
      </c>
      <c r="G557" s="2" t="s">
        <v>1296</v>
      </c>
      <c r="J557" s="8">
        <v>2000000</v>
      </c>
      <c r="K557" s="12">
        <v>-28924580</v>
      </c>
      <c r="L557" s="1" t="s">
        <v>619</v>
      </c>
    </row>
    <row r="559" spans="1:12" x14ac:dyDescent="0.2">
      <c r="A559" s="8">
        <v>31</v>
      </c>
      <c r="B559" s="2" t="s">
        <v>79</v>
      </c>
      <c r="C559" s="7">
        <v>78</v>
      </c>
      <c r="D559" s="2" t="s">
        <v>88</v>
      </c>
      <c r="F559" s="7">
        <v>0</v>
      </c>
      <c r="G559" s="2" t="s">
        <v>1368</v>
      </c>
      <c r="I559" s="8">
        <v>4</v>
      </c>
      <c r="K559" s="12">
        <v>-28924576</v>
      </c>
      <c r="L559" s="1" t="s">
        <v>619</v>
      </c>
    </row>
    <row r="562" spans="1:12" x14ac:dyDescent="0.2">
      <c r="G562" s="9" t="s">
        <v>616</v>
      </c>
      <c r="I562" s="269">
        <v>143329</v>
      </c>
      <c r="J562" s="269">
        <v>29067905</v>
      </c>
      <c r="K562" s="269">
        <v>-28924576</v>
      </c>
      <c r="L562" s="270" t="s">
        <v>619</v>
      </c>
    </row>
    <row r="563" spans="1:12" x14ac:dyDescent="0.2">
      <c r="G563" s="9" t="s">
        <v>610</v>
      </c>
      <c r="I563" s="267">
        <v>143329</v>
      </c>
      <c r="J563" s="267">
        <v>29067905</v>
      </c>
      <c r="K563" s="267">
        <v>-28924576</v>
      </c>
      <c r="L563" s="9" t="s">
        <v>620</v>
      </c>
    </row>
    <row r="566" spans="1:12" x14ac:dyDescent="0.2">
      <c r="A566" s="4" t="s">
        <v>123</v>
      </c>
      <c r="G566" s="9" t="s">
        <v>612</v>
      </c>
      <c r="I566" s="267">
        <v>143329</v>
      </c>
      <c r="J566" s="267">
        <v>29067905</v>
      </c>
      <c r="K566" s="267">
        <v>-28924576</v>
      </c>
      <c r="L566" s="2" t="s">
        <v>619</v>
      </c>
    </row>
    <row r="568" spans="1:12" x14ac:dyDescent="0.2">
      <c r="A568" s="1" t="s">
        <v>80</v>
      </c>
      <c r="B568" s="1" t="s">
        <v>81</v>
      </c>
      <c r="C568" s="268" t="s">
        <v>82</v>
      </c>
      <c r="D568" s="1" t="s">
        <v>83</v>
      </c>
      <c r="E568" s="1" t="s">
        <v>84</v>
      </c>
      <c r="F568" s="268" t="s">
        <v>85</v>
      </c>
      <c r="G568" s="1" t="s">
        <v>86</v>
      </c>
      <c r="I568" s="268" t="s">
        <v>613</v>
      </c>
      <c r="J568" s="268" t="s">
        <v>614</v>
      </c>
      <c r="K568" s="268" t="s">
        <v>87</v>
      </c>
    </row>
    <row r="570" spans="1:12" x14ac:dyDescent="0.2">
      <c r="A570" s="8">
        <v>1</v>
      </c>
      <c r="B570" s="2" t="s">
        <v>123</v>
      </c>
      <c r="C570" s="7">
        <v>13</v>
      </c>
      <c r="D570" s="2" t="s">
        <v>90</v>
      </c>
      <c r="F570" s="7">
        <v>1761</v>
      </c>
      <c r="G570" s="2" t="s">
        <v>1404</v>
      </c>
      <c r="J570" s="8">
        <v>7700000</v>
      </c>
      <c r="K570" s="12">
        <v>-36624576</v>
      </c>
      <c r="L570" s="1" t="s">
        <v>619</v>
      </c>
    </row>
    <row r="572" spans="1:12" x14ac:dyDescent="0.2">
      <c r="A572" s="8">
        <v>1</v>
      </c>
      <c r="B572" s="2" t="s">
        <v>123</v>
      </c>
      <c r="C572" s="7">
        <v>14</v>
      </c>
      <c r="D572" s="2" t="s">
        <v>90</v>
      </c>
      <c r="F572" s="7">
        <v>1762</v>
      </c>
      <c r="G572" s="2" t="s">
        <v>1405</v>
      </c>
      <c r="J572" s="8">
        <v>3300016</v>
      </c>
      <c r="K572" s="12">
        <v>-39924592</v>
      </c>
      <c r="L572" s="1" t="s">
        <v>619</v>
      </c>
    </row>
    <row r="574" spans="1:12" x14ac:dyDescent="0.2">
      <c r="A574" s="8">
        <v>1</v>
      </c>
      <c r="B574" s="2" t="s">
        <v>123</v>
      </c>
      <c r="C574" s="7">
        <v>15</v>
      </c>
      <c r="D574" s="2" t="s">
        <v>90</v>
      </c>
      <c r="F574" s="7">
        <v>1764</v>
      </c>
      <c r="G574" s="2" t="s">
        <v>1406</v>
      </c>
      <c r="J574" s="8">
        <v>1500000</v>
      </c>
      <c r="K574" s="12">
        <v>-41424592</v>
      </c>
      <c r="L574" s="1" t="s">
        <v>619</v>
      </c>
    </row>
    <row r="576" spans="1:12" x14ac:dyDescent="0.2">
      <c r="A576" s="8">
        <v>1</v>
      </c>
      <c r="B576" s="2" t="s">
        <v>123</v>
      </c>
      <c r="C576" s="7">
        <v>16</v>
      </c>
      <c r="D576" s="2" t="s">
        <v>90</v>
      </c>
      <c r="F576" s="7">
        <v>1768</v>
      </c>
      <c r="G576" s="2" t="s">
        <v>1407</v>
      </c>
      <c r="J576" s="8">
        <v>115152</v>
      </c>
      <c r="K576" s="12">
        <v>-41539744</v>
      </c>
      <c r="L576" s="1" t="s">
        <v>619</v>
      </c>
    </row>
    <row r="578" spans="1:12" x14ac:dyDescent="0.2">
      <c r="A578" s="8">
        <v>1</v>
      </c>
      <c r="B578" s="2" t="s">
        <v>123</v>
      </c>
      <c r="C578" s="7">
        <v>17</v>
      </c>
      <c r="D578" s="2" t="s">
        <v>90</v>
      </c>
      <c r="F578" s="7">
        <v>1771</v>
      </c>
      <c r="G578" s="2" t="s">
        <v>1408</v>
      </c>
      <c r="J578" s="8">
        <v>406987</v>
      </c>
      <c r="K578" s="12">
        <v>-41946731</v>
      </c>
      <c r="L578" s="1" t="s">
        <v>619</v>
      </c>
    </row>
    <row r="580" spans="1:12" x14ac:dyDescent="0.2">
      <c r="A580" s="8">
        <v>1</v>
      </c>
      <c r="B580" s="2" t="s">
        <v>123</v>
      </c>
      <c r="C580" s="7">
        <v>18</v>
      </c>
      <c r="D580" s="2" t="s">
        <v>90</v>
      </c>
      <c r="F580" s="7">
        <v>1772</v>
      </c>
      <c r="G580" s="2" t="s">
        <v>1409</v>
      </c>
      <c r="J580" s="8">
        <v>10000000</v>
      </c>
      <c r="K580" s="12">
        <v>-51946731</v>
      </c>
      <c r="L580" s="1" t="s">
        <v>619</v>
      </c>
    </row>
    <row r="582" spans="1:12" x14ac:dyDescent="0.2">
      <c r="A582" s="8">
        <v>1</v>
      </c>
      <c r="B582" s="2" t="s">
        <v>123</v>
      </c>
      <c r="C582" s="7">
        <v>19</v>
      </c>
      <c r="D582" s="2" t="s">
        <v>90</v>
      </c>
      <c r="F582" s="7">
        <v>1773</v>
      </c>
      <c r="G582" s="2" t="s">
        <v>1410</v>
      </c>
      <c r="J582" s="8">
        <v>10000000</v>
      </c>
      <c r="K582" s="12">
        <v>-61946731</v>
      </c>
      <c r="L582" s="1" t="s">
        <v>619</v>
      </c>
    </row>
    <row r="584" spans="1:12" x14ac:dyDescent="0.2">
      <c r="A584" s="8">
        <v>1</v>
      </c>
      <c r="B584" s="2" t="s">
        <v>123</v>
      </c>
      <c r="C584" s="7">
        <v>20</v>
      </c>
      <c r="D584" s="2" t="s">
        <v>90</v>
      </c>
      <c r="F584" s="7">
        <v>1474</v>
      </c>
      <c r="G584" s="2" t="s">
        <v>1411</v>
      </c>
      <c r="I584" s="8">
        <v>2396077</v>
      </c>
      <c r="K584" s="12">
        <v>-59550654</v>
      </c>
      <c r="L584" s="1" t="s">
        <v>619</v>
      </c>
    </row>
    <row r="586" spans="1:12" x14ac:dyDescent="0.2">
      <c r="A586" s="8">
        <v>1</v>
      </c>
      <c r="B586" s="2" t="s">
        <v>123</v>
      </c>
      <c r="C586" s="7">
        <v>20</v>
      </c>
      <c r="D586" s="2" t="s">
        <v>90</v>
      </c>
      <c r="F586" s="7">
        <v>1774</v>
      </c>
      <c r="G586" s="2" t="s">
        <v>1411</v>
      </c>
      <c r="J586" s="8">
        <v>2396077</v>
      </c>
      <c r="K586" s="12">
        <v>-61946731</v>
      </c>
      <c r="L586" s="1" t="s">
        <v>619</v>
      </c>
    </row>
    <row r="588" spans="1:12" x14ac:dyDescent="0.2">
      <c r="A588" s="8">
        <v>1</v>
      </c>
      <c r="B588" s="2" t="s">
        <v>123</v>
      </c>
      <c r="C588" s="7">
        <v>21</v>
      </c>
      <c r="D588" s="2" t="s">
        <v>90</v>
      </c>
      <c r="F588" s="7">
        <v>1775</v>
      </c>
      <c r="G588" s="2" t="s">
        <v>1412</v>
      </c>
      <c r="J588" s="8">
        <v>2000000</v>
      </c>
      <c r="K588" s="12">
        <v>-63946731</v>
      </c>
      <c r="L588" s="1" t="s">
        <v>619</v>
      </c>
    </row>
    <row r="590" spans="1:12" x14ac:dyDescent="0.2">
      <c r="A590" s="8">
        <v>1</v>
      </c>
      <c r="B590" s="2" t="s">
        <v>123</v>
      </c>
      <c r="C590" s="7">
        <v>22</v>
      </c>
      <c r="D590" s="2" t="s">
        <v>90</v>
      </c>
      <c r="F590" s="7">
        <v>1777</v>
      </c>
      <c r="G590" s="2" t="s">
        <v>1413</v>
      </c>
      <c r="J590" s="8">
        <v>300000</v>
      </c>
      <c r="K590" s="12">
        <v>-64246731</v>
      </c>
      <c r="L590" s="1" t="s">
        <v>619</v>
      </c>
    </row>
    <row r="592" spans="1:12" x14ac:dyDescent="0.2">
      <c r="A592" s="8">
        <v>1</v>
      </c>
      <c r="B592" s="2" t="s">
        <v>123</v>
      </c>
      <c r="C592" s="7">
        <v>23</v>
      </c>
      <c r="D592" s="2" t="s">
        <v>90</v>
      </c>
      <c r="F592" s="7">
        <v>1778</v>
      </c>
      <c r="G592" s="2" t="s">
        <v>1414</v>
      </c>
      <c r="J592" s="8">
        <v>450000</v>
      </c>
      <c r="K592" s="12">
        <v>-64696731</v>
      </c>
      <c r="L592" s="1" t="s">
        <v>619</v>
      </c>
    </row>
    <row r="594" spans="1:12" x14ac:dyDescent="0.2">
      <c r="A594" s="8">
        <v>1</v>
      </c>
      <c r="B594" s="2" t="s">
        <v>123</v>
      </c>
      <c r="C594" s="7">
        <v>24</v>
      </c>
      <c r="D594" s="2" t="s">
        <v>90</v>
      </c>
      <c r="F594" s="7">
        <v>1779</v>
      </c>
      <c r="G594" s="2" t="s">
        <v>1415</v>
      </c>
      <c r="J594" s="8">
        <v>405000</v>
      </c>
      <c r="K594" s="12">
        <v>-65101731</v>
      </c>
      <c r="L594" s="1" t="s">
        <v>619</v>
      </c>
    </row>
    <row r="596" spans="1:12" x14ac:dyDescent="0.2">
      <c r="A596" s="8">
        <v>1</v>
      </c>
      <c r="B596" s="2" t="s">
        <v>123</v>
      </c>
      <c r="C596" s="7">
        <v>25</v>
      </c>
      <c r="D596" s="2" t="s">
        <v>90</v>
      </c>
      <c r="F596" s="7">
        <v>1780</v>
      </c>
      <c r="G596" s="2" t="s">
        <v>1416</v>
      </c>
      <c r="J596" s="8">
        <v>400000</v>
      </c>
      <c r="K596" s="12">
        <v>-65501731</v>
      </c>
      <c r="L596" s="1" t="s">
        <v>619</v>
      </c>
    </row>
    <row r="598" spans="1:12" x14ac:dyDescent="0.2">
      <c r="A598" s="8">
        <v>1</v>
      </c>
      <c r="B598" s="2" t="s">
        <v>123</v>
      </c>
      <c r="C598" s="7">
        <v>26</v>
      </c>
      <c r="D598" s="2" t="s">
        <v>90</v>
      </c>
      <c r="F598" s="7">
        <v>1781</v>
      </c>
      <c r="G598" s="2" t="s">
        <v>1417</v>
      </c>
      <c r="J598" s="8">
        <v>300000</v>
      </c>
      <c r="K598" s="12">
        <v>-65801731</v>
      </c>
      <c r="L598" s="1" t="s">
        <v>619</v>
      </c>
    </row>
    <row r="600" spans="1:12" x14ac:dyDescent="0.2">
      <c r="A600" s="8">
        <v>1</v>
      </c>
      <c r="B600" s="2" t="s">
        <v>123</v>
      </c>
      <c r="C600" s="7">
        <v>27</v>
      </c>
      <c r="D600" s="2" t="s">
        <v>622</v>
      </c>
      <c r="F600" s="7">
        <v>0</v>
      </c>
      <c r="G600" s="2" t="s">
        <v>1418</v>
      </c>
      <c r="I600" s="8">
        <v>261762241</v>
      </c>
      <c r="K600" s="12">
        <v>195960510</v>
      </c>
      <c r="L600" s="1" t="s">
        <v>615</v>
      </c>
    </row>
    <row r="602" spans="1:12" x14ac:dyDescent="0.2">
      <c r="A602" s="8">
        <v>1</v>
      </c>
      <c r="B602" s="2" t="s">
        <v>123</v>
      </c>
      <c r="C602" s="7">
        <v>28</v>
      </c>
      <c r="D602" s="2" t="s">
        <v>622</v>
      </c>
      <c r="F602" s="7">
        <v>0</v>
      </c>
      <c r="G602" s="2" t="s">
        <v>1419</v>
      </c>
      <c r="I602" s="8">
        <v>39479865</v>
      </c>
      <c r="K602" s="12">
        <v>235440375</v>
      </c>
      <c r="L602" s="1" t="s">
        <v>615</v>
      </c>
    </row>
    <row r="604" spans="1:12" x14ac:dyDescent="0.2">
      <c r="A604" s="8">
        <v>1</v>
      </c>
      <c r="B604" s="2" t="s">
        <v>123</v>
      </c>
      <c r="C604" s="7">
        <v>29</v>
      </c>
      <c r="D604" s="2" t="s">
        <v>90</v>
      </c>
      <c r="F604" s="7">
        <v>1784</v>
      </c>
      <c r="G604" s="2" t="s">
        <v>1420</v>
      </c>
      <c r="J604" s="8">
        <v>2000000</v>
      </c>
      <c r="K604" s="12">
        <v>233440375</v>
      </c>
      <c r="L604" s="1" t="s">
        <v>615</v>
      </c>
    </row>
    <row r="606" spans="1:12" x14ac:dyDescent="0.2">
      <c r="A606" s="8">
        <v>1</v>
      </c>
      <c r="B606" s="2" t="s">
        <v>123</v>
      </c>
      <c r="C606" s="7">
        <v>30</v>
      </c>
      <c r="D606" s="2" t="s">
        <v>90</v>
      </c>
      <c r="F606" s="7">
        <v>1785</v>
      </c>
      <c r="G606" s="2" t="s">
        <v>1421</v>
      </c>
      <c r="J606" s="8">
        <v>943727</v>
      </c>
      <c r="K606" s="12">
        <v>232496648</v>
      </c>
      <c r="L606" s="1" t="s">
        <v>615</v>
      </c>
    </row>
    <row r="608" spans="1:12" x14ac:dyDescent="0.2">
      <c r="A608" s="8">
        <v>1</v>
      </c>
      <c r="B608" s="2" t="s">
        <v>123</v>
      </c>
      <c r="C608" s="7">
        <v>31</v>
      </c>
      <c r="D608" s="2" t="s">
        <v>90</v>
      </c>
      <c r="F608" s="7">
        <v>1786</v>
      </c>
      <c r="G608" s="2" t="s">
        <v>1422</v>
      </c>
      <c r="J608" s="8">
        <v>690695</v>
      </c>
      <c r="K608" s="12">
        <v>231805953</v>
      </c>
      <c r="L608" s="1" t="s">
        <v>615</v>
      </c>
    </row>
    <row r="610" spans="1:12" x14ac:dyDescent="0.2">
      <c r="A610" s="8">
        <v>1</v>
      </c>
      <c r="B610" s="2" t="s">
        <v>123</v>
      </c>
      <c r="C610" s="7">
        <v>32</v>
      </c>
      <c r="D610" s="2" t="s">
        <v>90</v>
      </c>
      <c r="F610" s="7">
        <v>1787</v>
      </c>
      <c r="G610" s="2" t="s">
        <v>1423</v>
      </c>
      <c r="J610" s="8">
        <v>696734</v>
      </c>
      <c r="K610" s="12">
        <v>231109219</v>
      </c>
      <c r="L610" s="1" t="s">
        <v>615</v>
      </c>
    </row>
    <row r="612" spans="1:12" x14ac:dyDescent="0.2">
      <c r="A612" s="8">
        <v>1</v>
      </c>
      <c r="B612" s="2" t="s">
        <v>123</v>
      </c>
      <c r="C612" s="7">
        <v>33</v>
      </c>
      <c r="D612" s="2" t="s">
        <v>90</v>
      </c>
      <c r="F612" s="7">
        <v>1788</v>
      </c>
      <c r="G612" s="2" t="s">
        <v>1424</v>
      </c>
      <c r="J612" s="8">
        <v>284780</v>
      </c>
      <c r="K612" s="12">
        <v>230824439</v>
      </c>
      <c r="L612" s="1" t="s">
        <v>615</v>
      </c>
    </row>
    <row r="614" spans="1:12" x14ac:dyDescent="0.2">
      <c r="A614" s="8">
        <v>1</v>
      </c>
      <c r="B614" s="2" t="s">
        <v>123</v>
      </c>
      <c r="C614" s="7">
        <v>34</v>
      </c>
      <c r="D614" s="2" t="s">
        <v>90</v>
      </c>
      <c r="F614" s="7">
        <v>1789</v>
      </c>
      <c r="G614" s="2" t="s">
        <v>1425</v>
      </c>
      <c r="J614" s="8">
        <v>1199750</v>
      </c>
      <c r="K614" s="12">
        <v>229624689</v>
      </c>
      <c r="L614" s="1" t="s">
        <v>615</v>
      </c>
    </row>
    <row r="616" spans="1:12" x14ac:dyDescent="0.2">
      <c r="A616" s="8">
        <v>1</v>
      </c>
      <c r="B616" s="2" t="s">
        <v>123</v>
      </c>
      <c r="C616" s="7">
        <v>35</v>
      </c>
      <c r="D616" s="2" t="s">
        <v>90</v>
      </c>
      <c r="F616" s="7">
        <v>1790</v>
      </c>
      <c r="G616" s="2" t="s">
        <v>1426</v>
      </c>
      <c r="J616" s="8">
        <v>1074773</v>
      </c>
      <c r="K616" s="12">
        <v>228549916</v>
      </c>
      <c r="L616" s="1" t="s">
        <v>615</v>
      </c>
    </row>
    <row r="618" spans="1:12" x14ac:dyDescent="0.2">
      <c r="A618" s="8">
        <v>1</v>
      </c>
      <c r="B618" s="2" t="s">
        <v>123</v>
      </c>
      <c r="C618" s="7">
        <v>36</v>
      </c>
      <c r="D618" s="2" t="s">
        <v>90</v>
      </c>
      <c r="F618" s="7">
        <v>1791</v>
      </c>
      <c r="G618" s="2" t="s">
        <v>1427</v>
      </c>
      <c r="J618" s="8">
        <v>631696</v>
      </c>
      <c r="K618" s="12">
        <v>227918220</v>
      </c>
      <c r="L618" s="1" t="s">
        <v>615</v>
      </c>
    </row>
    <row r="620" spans="1:12" x14ac:dyDescent="0.2">
      <c r="A620" s="8">
        <v>1</v>
      </c>
      <c r="B620" s="2" t="s">
        <v>123</v>
      </c>
      <c r="C620" s="7">
        <v>37</v>
      </c>
      <c r="D620" s="2" t="s">
        <v>90</v>
      </c>
      <c r="F620" s="7">
        <v>1770</v>
      </c>
      <c r="G620" s="2" t="s">
        <v>1428</v>
      </c>
      <c r="J620" s="8">
        <v>24019</v>
      </c>
      <c r="K620" s="12">
        <v>227894201</v>
      </c>
      <c r="L620" s="1" t="s">
        <v>615</v>
      </c>
    </row>
    <row r="622" spans="1:12" x14ac:dyDescent="0.2">
      <c r="A622" s="8">
        <v>1</v>
      </c>
      <c r="B622" s="2" t="s">
        <v>123</v>
      </c>
      <c r="C622" s="7">
        <v>38</v>
      </c>
      <c r="D622" s="2" t="s">
        <v>90</v>
      </c>
      <c r="F622" s="7">
        <v>1792</v>
      </c>
      <c r="G622" s="2" t="s">
        <v>1429</v>
      </c>
      <c r="J622" s="8">
        <v>787190</v>
      </c>
      <c r="K622" s="12">
        <v>227107011</v>
      </c>
      <c r="L622" s="1" t="s">
        <v>615</v>
      </c>
    </row>
    <row r="624" spans="1:12" x14ac:dyDescent="0.2">
      <c r="A624" s="8">
        <v>1</v>
      </c>
      <c r="B624" s="2" t="s">
        <v>123</v>
      </c>
      <c r="C624" s="7">
        <v>39</v>
      </c>
      <c r="D624" s="2" t="s">
        <v>90</v>
      </c>
      <c r="F624" s="7">
        <v>1793</v>
      </c>
      <c r="G624" s="2" t="s">
        <v>584</v>
      </c>
      <c r="J624" s="8">
        <v>218422</v>
      </c>
      <c r="K624" s="12">
        <v>226888589</v>
      </c>
      <c r="L624" s="1" t="s">
        <v>615</v>
      </c>
    </row>
    <row r="626" spans="1:12" x14ac:dyDescent="0.2">
      <c r="A626" s="8">
        <v>1</v>
      </c>
      <c r="B626" s="2" t="s">
        <v>123</v>
      </c>
      <c r="C626" s="7">
        <v>40</v>
      </c>
      <c r="D626" s="2" t="s">
        <v>90</v>
      </c>
      <c r="F626" s="7">
        <v>1794</v>
      </c>
      <c r="G626" s="2" t="s">
        <v>1430</v>
      </c>
      <c r="J626" s="8">
        <v>664820</v>
      </c>
      <c r="K626" s="12">
        <v>226223769</v>
      </c>
      <c r="L626" s="1" t="s">
        <v>615</v>
      </c>
    </row>
    <row r="628" spans="1:12" x14ac:dyDescent="0.2">
      <c r="A628" s="8">
        <v>1</v>
      </c>
      <c r="B628" s="2" t="s">
        <v>123</v>
      </c>
      <c r="C628" s="7">
        <v>41</v>
      </c>
      <c r="D628" s="2" t="s">
        <v>90</v>
      </c>
      <c r="F628" s="7">
        <v>1795</v>
      </c>
      <c r="G628" s="2" t="s">
        <v>1431</v>
      </c>
      <c r="J628" s="8">
        <v>730864</v>
      </c>
      <c r="K628" s="12">
        <v>225492905</v>
      </c>
      <c r="L628" s="1" t="s">
        <v>615</v>
      </c>
    </row>
    <row r="630" spans="1:12" x14ac:dyDescent="0.2">
      <c r="A630" s="8">
        <v>1</v>
      </c>
      <c r="B630" s="2" t="s">
        <v>123</v>
      </c>
      <c r="C630" s="7">
        <v>42</v>
      </c>
      <c r="D630" s="2" t="s">
        <v>90</v>
      </c>
      <c r="F630" s="7">
        <v>1796</v>
      </c>
      <c r="G630" s="2" t="s">
        <v>1432</v>
      </c>
      <c r="J630" s="8">
        <v>505442</v>
      </c>
      <c r="K630" s="12">
        <v>224987463</v>
      </c>
      <c r="L630" s="1" t="s">
        <v>615</v>
      </c>
    </row>
    <row r="632" spans="1:12" x14ac:dyDescent="0.2">
      <c r="A632" s="8">
        <v>1</v>
      </c>
      <c r="B632" s="2" t="s">
        <v>123</v>
      </c>
      <c r="C632" s="7">
        <v>43</v>
      </c>
      <c r="D632" s="2" t="s">
        <v>90</v>
      </c>
      <c r="F632" s="7">
        <v>1797</v>
      </c>
      <c r="G632" s="2" t="s">
        <v>1433</v>
      </c>
      <c r="J632" s="8">
        <v>629022</v>
      </c>
      <c r="K632" s="12">
        <v>224358441</v>
      </c>
      <c r="L632" s="1" t="s">
        <v>615</v>
      </c>
    </row>
    <row r="634" spans="1:12" x14ac:dyDescent="0.2">
      <c r="A634" s="8">
        <v>1</v>
      </c>
      <c r="B634" s="2" t="s">
        <v>123</v>
      </c>
      <c r="C634" s="7">
        <v>44</v>
      </c>
      <c r="D634" s="2" t="s">
        <v>90</v>
      </c>
      <c r="F634" s="7">
        <v>1798</v>
      </c>
      <c r="G634" s="2" t="s">
        <v>1434</v>
      </c>
      <c r="J634" s="8">
        <v>447180</v>
      </c>
      <c r="K634" s="12">
        <v>223911261</v>
      </c>
      <c r="L634" s="1" t="s">
        <v>615</v>
      </c>
    </row>
    <row r="636" spans="1:12" x14ac:dyDescent="0.2">
      <c r="A636" s="8">
        <v>1</v>
      </c>
      <c r="B636" s="2" t="s">
        <v>123</v>
      </c>
      <c r="C636" s="7">
        <v>45</v>
      </c>
      <c r="D636" s="2" t="s">
        <v>90</v>
      </c>
      <c r="F636" s="7">
        <v>1801</v>
      </c>
      <c r="G636" s="2" t="s">
        <v>1435</v>
      </c>
      <c r="J636" s="8">
        <v>152130</v>
      </c>
      <c r="K636" s="12">
        <v>223759131</v>
      </c>
      <c r="L636" s="1" t="s">
        <v>615</v>
      </c>
    </row>
    <row r="638" spans="1:12" x14ac:dyDescent="0.2">
      <c r="A638" s="8">
        <v>1</v>
      </c>
      <c r="B638" s="2" t="s">
        <v>123</v>
      </c>
      <c r="C638" s="7">
        <v>46</v>
      </c>
      <c r="D638" s="2" t="s">
        <v>90</v>
      </c>
      <c r="F638" s="7">
        <v>1803</v>
      </c>
      <c r="G638" s="2" t="s">
        <v>1438</v>
      </c>
      <c r="J638" s="8">
        <v>5000000</v>
      </c>
      <c r="K638" s="12">
        <v>218759131</v>
      </c>
      <c r="L638" s="1" t="s">
        <v>615</v>
      </c>
    </row>
    <row r="640" spans="1:12" x14ac:dyDescent="0.2">
      <c r="A640" s="8">
        <v>1</v>
      </c>
      <c r="B640" s="2" t="s">
        <v>123</v>
      </c>
      <c r="C640" s="7">
        <v>47</v>
      </c>
      <c r="D640" s="2" t="s">
        <v>90</v>
      </c>
      <c r="F640" s="7">
        <v>1804</v>
      </c>
      <c r="G640" s="2" t="s">
        <v>1439</v>
      </c>
      <c r="J640" s="8">
        <v>130000</v>
      </c>
      <c r="K640" s="12">
        <v>218629131</v>
      </c>
      <c r="L640" s="1" t="s">
        <v>615</v>
      </c>
    </row>
    <row r="642" spans="1:12" x14ac:dyDescent="0.2">
      <c r="A642" s="8">
        <v>1</v>
      </c>
      <c r="B642" s="2" t="s">
        <v>123</v>
      </c>
      <c r="C642" s="7">
        <v>48</v>
      </c>
      <c r="D642" s="2" t="s">
        <v>90</v>
      </c>
      <c r="F642" s="7">
        <v>1805</v>
      </c>
      <c r="G642" s="2" t="s">
        <v>1440</v>
      </c>
      <c r="J642" s="8">
        <v>104770</v>
      </c>
      <c r="K642" s="12">
        <v>218524361</v>
      </c>
      <c r="L642" s="1" t="s">
        <v>615</v>
      </c>
    </row>
    <row r="644" spans="1:12" x14ac:dyDescent="0.2">
      <c r="A644" s="8">
        <v>1</v>
      </c>
      <c r="B644" s="2" t="s">
        <v>123</v>
      </c>
      <c r="C644" s="7">
        <v>49</v>
      </c>
      <c r="D644" s="2" t="s">
        <v>90</v>
      </c>
      <c r="F644" s="7">
        <v>1806</v>
      </c>
      <c r="G644" s="2" t="s">
        <v>1444</v>
      </c>
      <c r="J644" s="8">
        <v>1743469</v>
      </c>
      <c r="K644" s="12">
        <v>216780892</v>
      </c>
      <c r="L644" s="1" t="s">
        <v>615</v>
      </c>
    </row>
    <row r="646" spans="1:12" x14ac:dyDescent="0.2">
      <c r="A646" s="8">
        <v>1</v>
      </c>
      <c r="B646" s="2" t="s">
        <v>123</v>
      </c>
      <c r="C646" s="7">
        <v>50</v>
      </c>
      <c r="D646" s="2" t="s">
        <v>90</v>
      </c>
      <c r="F646" s="7">
        <v>1807</v>
      </c>
      <c r="G646" s="2" t="s">
        <v>1445</v>
      </c>
      <c r="J646" s="8">
        <v>1151495</v>
      </c>
      <c r="K646" s="12">
        <v>215629397</v>
      </c>
      <c r="L646" s="1" t="s">
        <v>615</v>
      </c>
    </row>
    <row r="648" spans="1:12" x14ac:dyDescent="0.2">
      <c r="A648" s="8">
        <v>1</v>
      </c>
      <c r="B648" s="2" t="s">
        <v>123</v>
      </c>
      <c r="C648" s="7">
        <v>51</v>
      </c>
      <c r="D648" s="2" t="s">
        <v>90</v>
      </c>
      <c r="F648" s="7">
        <v>1809</v>
      </c>
      <c r="G648" s="2" t="s">
        <v>1446</v>
      </c>
      <c r="J648" s="8">
        <v>1200000</v>
      </c>
      <c r="K648" s="12">
        <v>214429397</v>
      </c>
      <c r="L648" s="1" t="s">
        <v>615</v>
      </c>
    </row>
    <row r="650" spans="1:12" x14ac:dyDescent="0.2">
      <c r="A650" s="8">
        <v>1</v>
      </c>
      <c r="B650" s="2" t="s">
        <v>123</v>
      </c>
      <c r="C650" s="7">
        <v>52</v>
      </c>
      <c r="D650" s="2" t="s">
        <v>90</v>
      </c>
      <c r="F650" s="7">
        <v>1810</v>
      </c>
      <c r="G650" s="2" t="s">
        <v>1447</v>
      </c>
      <c r="J650" s="8">
        <v>5000000</v>
      </c>
      <c r="K650" s="12">
        <v>209429397</v>
      </c>
      <c r="L650" s="1" t="s">
        <v>615</v>
      </c>
    </row>
    <row r="652" spans="1:12" x14ac:dyDescent="0.2">
      <c r="A652" s="8">
        <v>28</v>
      </c>
      <c r="B652" s="2" t="s">
        <v>123</v>
      </c>
      <c r="C652" s="7">
        <v>80</v>
      </c>
      <c r="D652" s="2" t="s">
        <v>90</v>
      </c>
      <c r="F652" s="7">
        <v>1802</v>
      </c>
      <c r="G652" s="2" t="s">
        <v>1504</v>
      </c>
      <c r="J652" s="8">
        <v>12000000</v>
      </c>
      <c r="K652" s="12">
        <v>197429397</v>
      </c>
      <c r="L652" s="1" t="s">
        <v>615</v>
      </c>
    </row>
    <row r="655" spans="1:12" x14ac:dyDescent="0.2">
      <c r="G655" s="9" t="s">
        <v>623</v>
      </c>
      <c r="I655" s="269">
        <v>303638183</v>
      </c>
      <c r="J655" s="269">
        <v>77284210</v>
      </c>
      <c r="K655" s="269">
        <v>226353973</v>
      </c>
      <c r="L655" s="270" t="s">
        <v>615</v>
      </c>
    </row>
    <row r="656" spans="1:12" x14ac:dyDescent="0.2">
      <c r="G656" s="9" t="s">
        <v>610</v>
      </c>
      <c r="I656" s="267">
        <v>303781512</v>
      </c>
      <c r="J656" s="267">
        <v>106352115</v>
      </c>
      <c r="K656" s="267">
        <v>197429397</v>
      </c>
      <c r="L656" s="9" t="s">
        <v>617</v>
      </c>
    </row>
    <row r="659" spans="1:12" x14ac:dyDescent="0.2">
      <c r="A659" s="4" t="s">
        <v>208</v>
      </c>
      <c r="G659" s="9" t="s">
        <v>612</v>
      </c>
      <c r="I659" s="267">
        <v>303781512</v>
      </c>
      <c r="J659" s="267">
        <v>106352115</v>
      </c>
      <c r="K659" s="267">
        <v>197429397</v>
      </c>
      <c r="L659" s="2" t="s">
        <v>615</v>
      </c>
    </row>
    <row r="661" spans="1:12" x14ac:dyDescent="0.2">
      <c r="A661" s="1" t="s">
        <v>80</v>
      </c>
      <c r="B661" s="1" t="s">
        <v>81</v>
      </c>
      <c r="C661" s="268" t="s">
        <v>82</v>
      </c>
      <c r="D661" s="1" t="s">
        <v>83</v>
      </c>
      <c r="E661" s="1" t="s">
        <v>84</v>
      </c>
      <c r="F661" s="268" t="s">
        <v>85</v>
      </c>
      <c r="G661" s="1" t="s">
        <v>86</v>
      </c>
      <c r="I661" s="268" t="s">
        <v>613</v>
      </c>
      <c r="J661" s="268" t="s">
        <v>614</v>
      </c>
      <c r="K661" s="268" t="s">
        <v>87</v>
      </c>
    </row>
    <row r="663" spans="1:12" x14ac:dyDescent="0.2">
      <c r="A663" s="8">
        <v>1</v>
      </c>
      <c r="B663" s="2" t="s">
        <v>208</v>
      </c>
      <c r="C663" s="7">
        <v>2</v>
      </c>
      <c r="D663" s="2" t="s">
        <v>90</v>
      </c>
      <c r="F663" s="7">
        <v>1811</v>
      </c>
      <c r="G663" s="2" t="s">
        <v>1526</v>
      </c>
      <c r="J663" s="8">
        <v>490000</v>
      </c>
      <c r="K663" s="12">
        <v>196939397</v>
      </c>
      <c r="L663" s="1" t="s">
        <v>615</v>
      </c>
    </row>
    <row r="665" spans="1:12" x14ac:dyDescent="0.2">
      <c r="A665" s="8">
        <v>1</v>
      </c>
      <c r="B665" s="2" t="s">
        <v>208</v>
      </c>
      <c r="C665" s="7">
        <v>3</v>
      </c>
      <c r="D665" s="2" t="s">
        <v>90</v>
      </c>
      <c r="F665" s="7">
        <v>1812</v>
      </c>
      <c r="G665" s="2" t="s">
        <v>1527</v>
      </c>
      <c r="J665" s="8">
        <v>400000</v>
      </c>
      <c r="K665" s="12">
        <v>196539397</v>
      </c>
      <c r="L665" s="1" t="s">
        <v>615</v>
      </c>
    </row>
    <row r="667" spans="1:12" x14ac:dyDescent="0.2">
      <c r="A667" s="8">
        <v>1</v>
      </c>
      <c r="B667" s="2" t="s">
        <v>208</v>
      </c>
      <c r="C667" s="7">
        <v>4</v>
      </c>
      <c r="D667" s="2" t="s">
        <v>90</v>
      </c>
      <c r="F667" s="7">
        <v>1813</v>
      </c>
      <c r="G667" s="2" t="s">
        <v>1528</v>
      </c>
      <c r="J667" s="8">
        <v>450000</v>
      </c>
      <c r="K667" s="12">
        <v>196089397</v>
      </c>
      <c r="L667" s="1" t="s">
        <v>615</v>
      </c>
    </row>
    <row r="669" spans="1:12" x14ac:dyDescent="0.2">
      <c r="A669" s="8">
        <v>1</v>
      </c>
      <c r="B669" s="2" t="s">
        <v>208</v>
      </c>
      <c r="C669" s="7">
        <v>5</v>
      </c>
      <c r="D669" s="2" t="s">
        <v>90</v>
      </c>
      <c r="F669" s="7">
        <v>1814</v>
      </c>
      <c r="G669" s="2" t="s">
        <v>1529</v>
      </c>
      <c r="J669" s="8">
        <v>234488</v>
      </c>
      <c r="K669" s="12">
        <v>195854909</v>
      </c>
      <c r="L669" s="1" t="s">
        <v>615</v>
      </c>
    </row>
    <row r="671" spans="1:12" x14ac:dyDescent="0.2">
      <c r="A671" s="8">
        <v>1</v>
      </c>
      <c r="B671" s="2" t="s">
        <v>208</v>
      </c>
      <c r="C671" s="7">
        <v>6</v>
      </c>
      <c r="D671" s="2" t="s">
        <v>90</v>
      </c>
      <c r="F671" s="7">
        <v>1815</v>
      </c>
      <c r="G671" s="2" t="s">
        <v>1530</v>
      </c>
      <c r="J671" s="8">
        <v>500000</v>
      </c>
      <c r="K671" s="12">
        <v>195354909</v>
      </c>
      <c r="L671" s="1" t="s">
        <v>615</v>
      </c>
    </row>
    <row r="673" spans="1:12" x14ac:dyDescent="0.2">
      <c r="A673" s="8">
        <v>1</v>
      </c>
      <c r="B673" s="2" t="s">
        <v>208</v>
      </c>
      <c r="C673" s="7">
        <v>7</v>
      </c>
      <c r="D673" s="2" t="s">
        <v>90</v>
      </c>
      <c r="F673" s="7">
        <v>1821</v>
      </c>
      <c r="G673" s="2" t="s">
        <v>1531</v>
      </c>
      <c r="J673" s="8">
        <v>408401</v>
      </c>
      <c r="K673" s="12">
        <v>194946508</v>
      </c>
      <c r="L673" s="1" t="s">
        <v>615</v>
      </c>
    </row>
    <row r="675" spans="1:12" x14ac:dyDescent="0.2">
      <c r="A675" s="8">
        <v>1</v>
      </c>
      <c r="B675" s="2" t="s">
        <v>208</v>
      </c>
      <c r="C675" s="7">
        <v>8</v>
      </c>
      <c r="D675" s="2" t="s">
        <v>90</v>
      </c>
      <c r="F675" s="7">
        <v>1822</v>
      </c>
      <c r="G675" s="2" t="s">
        <v>1532</v>
      </c>
      <c r="J675" s="8">
        <v>120000</v>
      </c>
      <c r="K675" s="12">
        <v>194826508</v>
      </c>
      <c r="L675" s="1" t="s">
        <v>615</v>
      </c>
    </row>
    <row r="677" spans="1:12" x14ac:dyDescent="0.2">
      <c r="A677" s="8">
        <v>1</v>
      </c>
      <c r="B677" s="2" t="s">
        <v>208</v>
      </c>
      <c r="C677" s="7">
        <v>9</v>
      </c>
      <c r="D677" s="2" t="s">
        <v>90</v>
      </c>
      <c r="F677" s="7">
        <v>1823</v>
      </c>
      <c r="G677" s="2" t="s">
        <v>1533</v>
      </c>
      <c r="J677" s="8">
        <v>100000</v>
      </c>
      <c r="K677" s="12">
        <v>194726508</v>
      </c>
      <c r="L677" s="1" t="s">
        <v>615</v>
      </c>
    </row>
    <row r="679" spans="1:12" x14ac:dyDescent="0.2">
      <c r="A679" s="8">
        <v>1</v>
      </c>
      <c r="B679" s="2" t="s">
        <v>208</v>
      </c>
      <c r="C679" s="7">
        <v>10</v>
      </c>
      <c r="D679" s="2" t="s">
        <v>90</v>
      </c>
      <c r="F679" s="7">
        <v>1824</v>
      </c>
      <c r="G679" s="2" t="s">
        <v>1534</v>
      </c>
      <c r="J679" s="8">
        <v>7700000</v>
      </c>
      <c r="K679" s="12">
        <v>187026508</v>
      </c>
      <c r="L679" s="1" t="s">
        <v>615</v>
      </c>
    </row>
    <row r="681" spans="1:12" x14ac:dyDescent="0.2">
      <c r="A681" s="8">
        <v>1</v>
      </c>
      <c r="B681" s="2" t="s">
        <v>208</v>
      </c>
      <c r="C681" s="7">
        <v>11</v>
      </c>
      <c r="D681" s="2" t="s">
        <v>90</v>
      </c>
      <c r="F681" s="7">
        <v>1825</v>
      </c>
      <c r="G681" s="2" t="s">
        <v>1535</v>
      </c>
      <c r="J681" s="8">
        <v>2201500</v>
      </c>
      <c r="K681" s="12">
        <v>184825008</v>
      </c>
      <c r="L681" s="1" t="s">
        <v>615</v>
      </c>
    </row>
    <row r="683" spans="1:12" x14ac:dyDescent="0.2">
      <c r="A683" s="8">
        <v>1</v>
      </c>
      <c r="B683" s="2" t="s">
        <v>208</v>
      </c>
      <c r="C683" s="7">
        <v>12</v>
      </c>
      <c r="D683" s="2" t="s">
        <v>90</v>
      </c>
      <c r="F683" s="7">
        <v>1826</v>
      </c>
      <c r="G683" s="2" t="s">
        <v>1536</v>
      </c>
      <c r="J683" s="8">
        <v>511700</v>
      </c>
      <c r="K683" s="12">
        <v>184313308</v>
      </c>
      <c r="L683" s="1" t="s">
        <v>615</v>
      </c>
    </row>
    <row r="685" spans="1:12" x14ac:dyDescent="0.2">
      <c r="A685" s="8">
        <v>6</v>
      </c>
      <c r="B685" s="2" t="s">
        <v>208</v>
      </c>
      <c r="C685" s="7">
        <v>13</v>
      </c>
      <c r="D685" s="2" t="s">
        <v>90</v>
      </c>
      <c r="F685" s="7">
        <v>1827</v>
      </c>
      <c r="G685" s="2" t="s">
        <v>1537</v>
      </c>
      <c r="J685" s="8">
        <v>150000</v>
      </c>
      <c r="K685" s="12">
        <v>184163308</v>
      </c>
      <c r="L685" s="1" t="s">
        <v>615</v>
      </c>
    </row>
    <row r="687" spans="1:12" x14ac:dyDescent="0.2">
      <c r="A687" s="8">
        <v>6</v>
      </c>
      <c r="B687" s="2" t="s">
        <v>208</v>
      </c>
      <c r="C687" s="7">
        <v>14</v>
      </c>
      <c r="D687" s="2" t="s">
        <v>90</v>
      </c>
      <c r="F687" s="7">
        <v>1828</v>
      </c>
      <c r="G687" s="2" t="s">
        <v>1373</v>
      </c>
      <c r="J687" s="8">
        <v>468768</v>
      </c>
      <c r="K687" s="12">
        <v>183694540</v>
      </c>
      <c r="L687" s="1" t="s">
        <v>615</v>
      </c>
    </row>
    <row r="689" spans="1:12" x14ac:dyDescent="0.2">
      <c r="A689" s="8">
        <v>6</v>
      </c>
      <c r="B689" s="2" t="s">
        <v>208</v>
      </c>
      <c r="C689" s="7">
        <v>15</v>
      </c>
      <c r="D689" s="2" t="s">
        <v>90</v>
      </c>
      <c r="F689" s="7">
        <v>1829</v>
      </c>
      <c r="G689" s="2" t="s">
        <v>1541</v>
      </c>
      <c r="J689" s="8">
        <v>1148875</v>
      </c>
      <c r="K689" s="12">
        <v>182545665</v>
      </c>
      <c r="L689" s="1" t="s">
        <v>615</v>
      </c>
    </row>
    <row r="691" spans="1:12" x14ac:dyDescent="0.2">
      <c r="A691" s="8">
        <v>6</v>
      </c>
      <c r="B691" s="2" t="s">
        <v>208</v>
      </c>
      <c r="C691" s="7">
        <v>16</v>
      </c>
      <c r="D691" s="2" t="s">
        <v>90</v>
      </c>
      <c r="F691" s="7">
        <v>1830</v>
      </c>
      <c r="G691" s="2" t="s">
        <v>1542</v>
      </c>
      <c r="J691" s="8">
        <v>23205</v>
      </c>
      <c r="K691" s="12">
        <v>182522460</v>
      </c>
      <c r="L691" s="1" t="s">
        <v>615</v>
      </c>
    </row>
    <row r="693" spans="1:12" x14ac:dyDescent="0.2">
      <c r="A693" s="8">
        <v>6</v>
      </c>
      <c r="B693" s="2" t="s">
        <v>208</v>
      </c>
      <c r="C693" s="7">
        <v>17</v>
      </c>
      <c r="D693" s="2" t="s">
        <v>90</v>
      </c>
      <c r="F693" s="7">
        <v>1832</v>
      </c>
      <c r="G693" s="2" t="s">
        <v>1740</v>
      </c>
      <c r="J693" s="8">
        <v>2935219</v>
      </c>
      <c r="K693" s="12">
        <v>179587241</v>
      </c>
      <c r="L693" s="1" t="s">
        <v>615</v>
      </c>
    </row>
    <row r="695" spans="1:12" x14ac:dyDescent="0.2">
      <c r="A695" s="8">
        <v>6</v>
      </c>
      <c r="B695" s="2" t="s">
        <v>208</v>
      </c>
      <c r="C695" s="7">
        <v>18</v>
      </c>
      <c r="D695" s="2" t="s">
        <v>90</v>
      </c>
      <c r="F695" s="7">
        <v>1833</v>
      </c>
      <c r="G695" s="2" t="s">
        <v>1370</v>
      </c>
      <c r="J695" s="8">
        <v>200000</v>
      </c>
      <c r="K695" s="12">
        <v>179387241</v>
      </c>
      <c r="L695" s="1" t="s">
        <v>615</v>
      </c>
    </row>
    <row r="697" spans="1:12" x14ac:dyDescent="0.2">
      <c r="A697" s="8">
        <v>6</v>
      </c>
      <c r="B697" s="2" t="s">
        <v>208</v>
      </c>
      <c r="C697" s="7">
        <v>19</v>
      </c>
      <c r="D697" s="2" t="s">
        <v>90</v>
      </c>
      <c r="F697" s="7">
        <v>0</v>
      </c>
      <c r="G697" s="2" t="s">
        <v>1556</v>
      </c>
      <c r="I697" s="8">
        <v>176690</v>
      </c>
      <c r="K697" s="12">
        <v>179563931</v>
      </c>
      <c r="L697" s="1" t="s">
        <v>615</v>
      </c>
    </row>
    <row r="699" spans="1:12" x14ac:dyDescent="0.2">
      <c r="A699" s="8">
        <v>12</v>
      </c>
      <c r="B699" s="2" t="s">
        <v>208</v>
      </c>
      <c r="C699" s="7">
        <v>20</v>
      </c>
      <c r="D699" s="2" t="s">
        <v>90</v>
      </c>
      <c r="F699" s="7">
        <v>1834</v>
      </c>
      <c r="G699" s="2" t="s">
        <v>1560</v>
      </c>
      <c r="J699" s="8">
        <v>16248759</v>
      </c>
      <c r="K699" s="12">
        <v>163315172</v>
      </c>
      <c r="L699" s="1" t="s">
        <v>615</v>
      </c>
    </row>
    <row r="701" spans="1:12" x14ac:dyDescent="0.2">
      <c r="A701" s="8">
        <v>12</v>
      </c>
      <c r="B701" s="2" t="s">
        <v>208</v>
      </c>
      <c r="C701" s="7">
        <v>22</v>
      </c>
      <c r="D701" s="2" t="s">
        <v>90</v>
      </c>
      <c r="F701" s="7">
        <v>1837</v>
      </c>
      <c r="G701" s="2" t="s">
        <v>1562</v>
      </c>
      <c r="J701" s="8">
        <v>1785000</v>
      </c>
      <c r="K701" s="12">
        <v>161530172</v>
      </c>
      <c r="L701" s="1" t="s">
        <v>615</v>
      </c>
    </row>
    <row r="703" spans="1:12" x14ac:dyDescent="0.2">
      <c r="A703" s="8">
        <v>12</v>
      </c>
      <c r="B703" s="2" t="s">
        <v>208</v>
      </c>
      <c r="C703" s="7">
        <v>23</v>
      </c>
      <c r="D703" s="2" t="s">
        <v>90</v>
      </c>
      <c r="F703" s="7">
        <v>1843</v>
      </c>
      <c r="G703" s="2" t="s">
        <v>1563</v>
      </c>
      <c r="J703" s="8">
        <v>142800</v>
      </c>
      <c r="K703" s="12">
        <v>161387372</v>
      </c>
      <c r="L703" s="1" t="s">
        <v>615</v>
      </c>
    </row>
    <row r="705" spans="1:12" x14ac:dyDescent="0.2">
      <c r="A705" s="8">
        <v>12</v>
      </c>
      <c r="B705" s="2" t="s">
        <v>208</v>
      </c>
      <c r="C705" s="7">
        <v>24</v>
      </c>
      <c r="D705" s="2" t="s">
        <v>90</v>
      </c>
      <c r="F705" s="7">
        <v>1844</v>
      </c>
      <c r="G705" s="2" t="s">
        <v>1564</v>
      </c>
      <c r="J705" s="8">
        <v>162435</v>
      </c>
      <c r="K705" s="12">
        <v>161224937</v>
      </c>
      <c r="L705" s="1" t="s">
        <v>615</v>
      </c>
    </row>
    <row r="707" spans="1:12" x14ac:dyDescent="0.2">
      <c r="A707" s="8">
        <v>12</v>
      </c>
      <c r="B707" s="2" t="s">
        <v>208</v>
      </c>
      <c r="C707" s="7">
        <v>25</v>
      </c>
      <c r="D707" s="2" t="s">
        <v>90</v>
      </c>
      <c r="F707" s="7">
        <v>1845</v>
      </c>
      <c r="G707" s="2" t="s">
        <v>1374</v>
      </c>
      <c r="J707" s="8">
        <v>50000</v>
      </c>
      <c r="K707" s="12">
        <v>161174937</v>
      </c>
      <c r="L707" s="1" t="s">
        <v>615</v>
      </c>
    </row>
    <row r="709" spans="1:12" x14ac:dyDescent="0.2">
      <c r="A709" s="8">
        <v>12</v>
      </c>
      <c r="B709" s="2" t="s">
        <v>208</v>
      </c>
      <c r="C709" s="7">
        <v>26</v>
      </c>
      <c r="D709" s="2" t="s">
        <v>90</v>
      </c>
      <c r="F709" s="7">
        <v>1846</v>
      </c>
      <c r="G709" s="2" t="s">
        <v>1565</v>
      </c>
      <c r="J709" s="8">
        <v>1494402</v>
      </c>
      <c r="K709" s="12">
        <v>159680535</v>
      </c>
      <c r="L709" s="1" t="s">
        <v>615</v>
      </c>
    </row>
    <row r="711" spans="1:12" x14ac:dyDescent="0.2">
      <c r="A711" s="8">
        <v>12</v>
      </c>
      <c r="B711" s="2" t="s">
        <v>208</v>
      </c>
      <c r="C711" s="7">
        <v>27</v>
      </c>
      <c r="D711" s="2" t="s">
        <v>90</v>
      </c>
      <c r="F711" s="7">
        <v>1847</v>
      </c>
      <c r="G711" s="2" t="s">
        <v>1566</v>
      </c>
      <c r="J711" s="8">
        <v>90000</v>
      </c>
      <c r="K711" s="12">
        <v>159590535</v>
      </c>
      <c r="L711" s="1" t="s">
        <v>615</v>
      </c>
    </row>
    <row r="713" spans="1:12" x14ac:dyDescent="0.2">
      <c r="A713" s="8">
        <v>12</v>
      </c>
      <c r="B713" s="2" t="s">
        <v>208</v>
      </c>
      <c r="C713" s="7">
        <v>28</v>
      </c>
      <c r="D713" s="2" t="s">
        <v>90</v>
      </c>
      <c r="F713" s="7">
        <v>1850</v>
      </c>
      <c r="G713" s="2" t="s">
        <v>1567</v>
      </c>
      <c r="J713" s="8">
        <v>1071000</v>
      </c>
      <c r="K713" s="12">
        <v>158519535</v>
      </c>
      <c r="L713" s="1" t="s">
        <v>615</v>
      </c>
    </row>
    <row r="715" spans="1:12" x14ac:dyDescent="0.2">
      <c r="A715" s="8">
        <v>13</v>
      </c>
      <c r="B715" s="2" t="s">
        <v>208</v>
      </c>
      <c r="C715" s="7">
        <v>21</v>
      </c>
      <c r="D715" s="2" t="s">
        <v>90</v>
      </c>
      <c r="F715" s="7">
        <v>1835</v>
      </c>
      <c r="G715" s="2" t="s">
        <v>1568</v>
      </c>
      <c r="J715" s="8">
        <v>439632</v>
      </c>
      <c r="K715" s="12">
        <v>158079903</v>
      </c>
      <c r="L715" s="1" t="s">
        <v>615</v>
      </c>
    </row>
    <row r="717" spans="1:12" x14ac:dyDescent="0.2">
      <c r="A717" s="8">
        <v>13</v>
      </c>
      <c r="B717" s="2" t="s">
        <v>208</v>
      </c>
      <c r="C717" s="7">
        <v>29</v>
      </c>
      <c r="D717" s="2" t="s">
        <v>90</v>
      </c>
      <c r="F717" s="7">
        <v>1852</v>
      </c>
      <c r="G717" s="2" t="s">
        <v>1569</v>
      </c>
      <c r="J717" s="8">
        <v>13987</v>
      </c>
      <c r="K717" s="12">
        <v>158065916</v>
      </c>
      <c r="L717" s="1" t="s">
        <v>615</v>
      </c>
    </row>
    <row r="719" spans="1:12" x14ac:dyDescent="0.2">
      <c r="A719" s="8">
        <v>13</v>
      </c>
      <c r="B719" s="2" t="s">
        <v>208</v>
      </c>
      <c r="C719" s="7">
        <v>30</v>
      </c>
      <c r="D719" s="2" t="s">
        <v>90</v>
      </c>
      <c r="F719" s="7">
        <v>1853</v>
      </c>
      <c r="G719" s="2" t="s">
        <v>1570</v>
      </c>
      <c r="J719" s="8">
        <v>13099</v>
      </c>
      <c r="K719" s="12">
        <v>158052817</v>
      </c>
      <c r="L719" s="1" t="s">
        <v>615</v>
      </c>
    </row>
    <row r="721" spans="1:12" x14ac:dyDescent="0.2">
      <c r="A721" s="8">
        <v>13</v>
      </c>
      <c r="B721" s="2" t="s">
        <v>208</v>
      </c>
      <c r="C721" s="7">
        <v>31</v>
      </c>
      <c r="D721" s="2" t="s">
        <v>90</v>
      </c>
      <c r="F721" s="7">
        <v>1854</v>
      </c>
      <c r="G721" s="2" t="s">
        <v>1571</v>
      </c>
      <c r="J721" s="8">
        <v>15990</v>
      </c>
      <c r="K721" s="12">
        <v>158036827</v>
      </c>
      <c r="L721" s="1" t="s">
        <v>615</v>
      </c>
    </row>
    <row r="723" spans="1:12" x14ac:dyDescent="0.2">
      <c r="A723" s="8">
        <v>13</v>
      </c>
      <c r="B723" s="2" t="s">
        <v>208</v>
      </c>
      <c r="C723" s="7">
        <v>32</v>
      </c>
      <c r="D723" s="2" t="s">
        <v>90</v>
      </c>
      <c r="F723" s="7">
        <v>1855</v>
      </c>
      <c r="G723" s="2" t="s">
        <v>1572</v>
      </c>
      <c r="J723" s="8">
        <v>13987</v>
      </c>
      <c r="K723" s="12">
        <v>158022840</v>
      </c>
      <c r="L723" s="1" t="s">
        <v>615</v>
      </c>
    </row>
    <row r="725" spans="1:12" x14ac:dyDescent="0.2">
      <c r="A725" s="8">
        <v>13</v>
      </c>
      <c r="B725" s="2" t="s">
        <v>208</v>
      </c>
      <c r="C725" s="7">
        <v>33</v>
      </c>
      <c r="D725" s="2" t="s">
        <v>90</v>
      </c>
      <c r="F725" s="7">
        <v>1856</v>
      </c>
      <c r="G725" s="2" t="s">
        <v>1573</v>
      </c>
      <c r="J725" s="8">
        <v>13987</v>
      </c>
      <c r="K725" s="12">
        <v>158008853</v>
      </c>
      <c r="L725" s="1" t="s">
        <v>615</v>
      </c>
    </row>
    <row r="727" spans="1:12" x14ac:dyDescent="0.2">
      <c r="A727" s="8">
        <v>13</v>
      </c>
      <c r="B727" s="2" t="s">
        <v>208</v>
      </c>
      <c r="C727" s="7">
        <v>34</v>
      </c>
      <c r="D727" s="2" t="s">
        <v>90</v>
      </c>
      <c r="F727" s="7">
        <v>1857</v>
      </c>
      <c r="G727" s="2" t="s">
        <v>1574</v>
      </c>
      <c r="J727" s="8">
        <v>13987</v>
      </c>
      <c r="K727" s="12">
        <v>157994866</v>
      </c>
      <c r="L727" s="1" t="s">
        <v>615</v>
      </c>
    </row>
    <row r="729" spans="1:12" x14ac:dyDescent="0.2">
      <c r="A729" s="8">
        <v>13</v>
      </c>
      <c r="B729" s="2" t="s">
        <v>208</v>
      </c>
      <c r="C729" s="7">
        <v>35</v>
      </c>
      <c r="D729" s="2" t="s">
        <v>90</v>
      </c>
      <c r="F729" s="7">
        <v>1858</v>
      </c>
      <c r="G729" s="2" t="s">
        <v>1575</v>
      </c>
      <c r="J729" s="8">
        <v>269240</v>
      </c>
      <c r="K729" s="12">
        <v>157725626</v>
      </c>
      <c r="L729" s="1" t="s">
        <v>615</v>
      </c>
    </row>
    <row r="731" spans="1:12" x14ac:dyDescent="0.2">
      <c r="A731" s="8">
        <v>13</v>
      </c>
      <c r="B731" s="2" t="s">
        <v>208</v>
      </c>
      <c r="C731" s="7">
        <v>36</v>
      </c>
      <c r="D731" s="2" t="s">
        <v>90</v>
      </c>
      <c r="F731" s="7">
        <v>1859</v>
      </c>
      <c r="G731" s="2" t="s">
        <v>1576</v>
      </c>
      <c r="J731" s="8">
        <v>279972</v>
      </c>
      <c r="K731" s="12">
        <v>157445654</v>
      </c>
      <c r="L731" s="1" t="s">
        <v>615</v>
      </c>
    </row>
    <row r="733" spans="1:12" x14ac:dyDescent="0.2">
      <c r="A733" s="8">
        <v>13</v>
      </c>
      <c r="B733" s="2" t="s">
        <v>208</v>
      </c>
      <c r="C733" s="7">
        <v>37</v>
      </c>
      <c r="D733" s="2" t="s">
        <v>90</v>
      </c>
      <c r="F733" s="7">
        <v>1860</v>
      </c>
      <c r="G733" s="2" t="s">
        <v>1375</v>
      </c>
      <c r="J733" s="8">
        <v>87265</v>
      </c>
      <c r="K733" s="12">
        <v>157358389</v>
      </c>
      <c r="L733" s="1" t="s">
        <v>615</v>
      </c>
    </row>
    <row r="735" spans="1:12" x14ac:dyDescent="0.2">
      <c r="A735" s="8">
        <v>13</v>
      </c>
      <c r="B735" s="2" t="s">
        <v>208</v>
      </c>
      <c r="C735" s="7">
        <v>38</v>
      </c>
      <c r="D735" s="2" t="s">
        <v>90</v>
      </c>
      <c r="F735" s="7">
        <v>1862</v>
      </c>
      <c r="G735" s="2" t="s">
        <v>1577</v>
      </c>
      <c r="J735" s="8">
        <v>600525</v>
      </c>
      <c r="K735" s="12">
        <v>156757864</v>
      </c>
      <c r="L735" s="1" t="s">
        <v>615</v>
      </c>
    </row>
    <row r="737" spans="1:12" x14ac:dyDescent="0.2">
      <c r="A737" s="8">
        <v>13</v>
      </c>
      <c r="B737" s="2" t="s">
        <v>208</v>
      </c>
      <c r="C737" s="7">
        <v>39</v>
      </c>
      <c r="D737" s="2" t="s">
        <v>90</v>
      </c>
      <c r="F737" s="7">
        <v>1863</v>
      </c>
      <c r="G737" s="2" t="s">
        <v>1578</v>
      </c>
      <c r="J737" s="8">
        <v>31643</v>
      </c>
      <c r="K737" s="12">
        <v>156726221</v>
      </c>
      <c r="L737" s="1" t="s">
        <v>615</v>
      </c>
    </row>
    <row r="739" spans="1:12" x14ac:dyDescent="0.2">
      <c r="A739" s="8">
        <v>13</v>
      </c>
      <c r="B739" s="2" t="s">
        <v>208</v>
      </c>
      <c r="C739" s="7">
        <v>40</v>
      </c>
      <c r="D739" s="2" t="s">
        <v>90</v>
      </c>
      <c r="F739" s="7">
        <v>1864</v>
      </c>
      <c r="G739" s="2" t="s">
        <v>1579</v>
      </c>
      <c r="J739" s="8">
        <v>89308</v>
      </c>
      <c r="K739" s="12">
        <v>156636913</v>
      </c>
      <c r="L739" s="1" t="s">
        <v>615</v>
      </c>
    </row>
    <row r="741" spans="1:12" x14ac:dyDescent="0.2">
      <c r="A741" s="8">
        <v>13</v>
      </c>
      <c r="B741" s="2" t="s">
        <v>208</v>
      </c>
      <c r="C741" s="7">
        <v>41</v>
      </c>
      <c r="D741" s="2" t="s">
        <v>90</v>
      </c>
      <c r="F741" s="7">
        <v>1867</v>
      </c>
      <c r="G741" s="2" t="s">
        <v>1580</v>
      </c>
      <c r="J741" s="8">
        <v>1263453</v>
      </c>
      <c r="K741" s="12">
        <v>155373460</v>
      </c>
      <c r="L741" s="1" t="s">
        <v>615</v>
      </c>
    </row>
    <row r="743" spans="1:12" x14ac:dyDescent="0.2">
      <c r="A743" s="8">
        <v>13</v>
      </c>
      <c r="B743" s="2" t="s">
        <v>208</v>
      </c>
      <c r="C743" s="7">
        <v>42</v>
      </c>
      <c r="D743" s="2" t="s">
        <v>90</v>
      </c>
      <c r="F743" s="7">
        <v>1868</v>
      </c>
      <c r="G743" s="2" t="s">
        <v>1581</v>
      </c>
      <c r="J743" s="8">
        <v>45860</v>
      </c>
      <c r="K743" s="12">
        <v>155327600</v>
      </c>
      <c r="L743" s="1" t="s">
        <v>615</v>
      </c>
    </row>
    <row r="745" spans="1:12" x14ac:dyDescent="0.2">
      <c r="A745" s="8">
        <v>13</v>
      </c>
      <c r="B745" s="2" t="s">
        <v>208</v>
      </c>
      <c r="C745" s="7">
        <v>43</v>
      </c>
      <c r="D745" s="2" t="s">
        <v>90</v>
      </c>
      <c r="F745" s="7">
        <v>1869</v>
      </c>
      <c r="G745" s="2" t="s">
        <v>1582</v>
      </c>
      <c r="J745" s="8">
        <v>49250</v>
      </c>
      <c r="K745" s="12">
        <v>155278350</v>
      </c>
      <c r="L745" s="1" t="s">
        <v>615</v>
      </c>
    </row>
    <row r="747" spans="1:12" x14ac:dyDescent="0.2">
      <c r="A747" s="8">
        <v>13</v>
      </c>
      <c r="B747" s="2" t="s">
        <v>208</v>
      </c>
      <c r="C747" s="7">
        <v>44</v>
      </c>
      <c r="D747" s="2" t="s">
        <v>90</v>
      </c>
      <c r="F747" s="7">
        <v>1870</v>
      </c>
      <c r="G747" s="2" t="s">
        <v>998</v>
      </c>
      <c r="J747" s="8">
        <v>20180</v>
      </c>
      <c r="K747" s="12">
        <v>155258170</v>
      </c>
      <c r="L747" s="1" t="s">
        <v>615</v>
      </c>
    </row>
    <row r="749" spans="1:12" x14ac:dyDescent="0.2">
      <c r="A749" s="8">
        <v>14</v>
      </c>
      <c r="B749" s="2" t="s">
        <v>208</v>
      </c>
      <c r="C749" s="7">
        <v>45</v>
      </c>
      <c r="D749" s="2" t="s">
        <v>90</v>
      </c>
      <c r="F749" s="7">
        <v>1871</v>
      </c>
      <c r="G749" s="2" t="s">
        <v>1583</v>
      </c>
      <c r="J749" s="8">
        <v>92082</v>
      </c>
      <c r="K749" s="12">
        <v>155166088</v>
      </c>
      <c r="L749" s="1" t="s">
        <v>615</v>
      </c>
    </row>
    <row r="751" spans="1:12" x14ac:dyDescent="0.2">
      <c r="A751" s="8">
        <v>14</v>
      </c>
      <c r="B751" s="2" t="s">
        <v>208</v>
      </c>
      <c r="C751" s="7">
        <v>46</v>
      </c>
      <c r="D751" s="2" t="s">
        <v>90</v>
      </c>
      <c r="F751" s="7">
        <v>1873</v>
      </c>
      <c r="G751" s="2" t="s">
        <v>1584</v>
      </c>
      <c r="J751" s="8">
        <v>491137</v>
      </c>
      <c r="K751" s="12">
        <v>154674951</v>
      </c>
      <c r="L751" s="1" t="s">
        <v>615</v>
      </c>
    </row>
    <row r="753" spans="1:12" x14ac:dyDescent="0.2">
      <c r="A753" s="8">
        <v>14</v>
      </c>
      <c r="B753" s="2" t="s">
        <v>208</v>
      </c>
      <c r="C753" s="7">
        <v>47</v>
      </c>
      <c r="D753" s="2" t="s">
        <v>90</v>
      </c>
      <c r="F753" s="7">
        <v>1874</v>
      </c>
      <c r="G753" s="2" t="s">
        <v>1496</v>
      </c>
      <c r="J753" s="8">
        <v>11574700</v>
      </c>
      <c r="K753" s="12">
        <v>143100251</v>
      </c>
      <c r="L753" s="1" t="s">
        <v>615</v>
      </c>
    </row>
    <row r="755" spans="1:12" x14ac:dyDescent="0.2">
      <c r="A755" s="8">
        <v>14</v>
      </c>
      <c r="B755" s="2" t="s">
        <v>208</v>
      </c>
      <c r="C755" s="7">
        <v>49</v>
      </c>
      <c r="D755" s="2" t="s">
        <v>90</v>
      </c>
      <c r="F755" s="7">
        <v>1875</v>
      </c>
      <c r="G755" s="2" t="s">
        <v>1586</v>
      </c>
      <c r="J755" s="8">
        <v>80000</v>
      </c>
      <c r="K755" s="12">
        <v>143020251</v>
      </c>
      <c r="L755" s="1" t="s">
        <v>615</v>
      </c>
    </row>
    <row r="757" spans="1:12" x14ac:dyDescent="0.2">
      <c r="A757" s="8">
        <v>19</v>
      </c>
      <c r="B757" s="2" t="s">
        <v>208</v>
      </c>
      <c r="C757" s="7">
        <v>48</v>
      </c>
      <c r="D757" s="2" t="s">
        <v>90</v>
      </c>
      <c r="F757" s="7">
        <v>1876</v>
      </c>
      <c r="G757" s="2" t="s">
        <v>1376</v>
      </c>
      <c r="J757" s="8">
        <v>113324</v>
      </c>
      <c r="K757" s="12">
        <v>142906927</v>
      </c>
      <c r="L757" s="1" t="s">
        <v>615</v>
      </c>
    </row>
    <row r="759" spans="1:12" x14ac:dyDescent="0.2">
      <c r="A759" s="8">
        <v>21</v>
      </c>
      <c r="B759" s="2" t="s">
        <v>208</v>
      </c>
      <c r="C759" s="7">
        <v>50</v>
      </c>
      <c r="D759" s="2" t="s">
        <v>90</v>
      </c>
      <c r="F759" s="7">
        <v>1683</v>
      </c>
      <c r="G759" s="2" t="s">
        <v>1377</v>
      </c>
      <c r="I759" s="8">
        <v>3900000</v>
      </c>
      <c r="K759" s="12">
        <v>146806927</v>
      </c>
      <c r="L759" s="1" t="s">
        <v>615</v>
      </c>
    </row>
    <row r="761" spans="1:12" x14ac:dyDescent="0.2">
      <c r="A761" s="8">
        <v>21</v>
      </c>
      <c r="B761" s="2" t="s">
        <v>208</v>
      </c>
      <c r="C761" s="7">
        <v>50</v>
      </c>
      <c r="D761" s="2" t="s">
        <v>90</v>
      </c>
      <c r="F761" s="7">
        <v>1877</v>
      </c>
      <c r="G761" s="2" t="s">
        <v>1377</v>
      </c>
      <c r="J761" s="8">
        <v>3900000</v>
      </c>
      <c r="K761" s="12">
        <v>142906927</v>
      </c>
      <c r="L761" s="1" t="s">
        <v>615</v>
      </c>
    </row>
    <row r="763" spans="1:12" x14ac:dyDescent="0.2">
      <c r="A763" s="8">
        <v>21</v>
      </c>
      <c r="B763" s="2" t="s">
        <v>208</v>
      </c>
      <c r="C763" s="7">
        <v>50</v>
      </c>
      <c r="D763" s="2" t="s">
        <v>90</v>
      </c>
      <c r="F763" s="7">
        <v>1682</v>
      </c>
      <c r="G763" s="2" t="s">
        <v>1377</v>
      </c>
      <c r="I763" s="8">
        <v>3900000</v>
      </c>
      <c r="K763" s="12">
        <v>146806927</v>
      </c>
      <c r="L763" s="1" t="s">
        <v>615</v>
      </c>
    </row>
    <row r="765" spans="1:12" x14ac:dyDescent="0.2">
      <c r="A765" s="8">
        <v>21</v>
      </c>
      <c r="B765" s="2" t="s">
        <v>208</v>
      </c>
      <c r="C765" s="7">
        <v>50</v>
      </c>
      <c r="D765" s="2" t="s">
        <v>90</v>
      </c>
      <c r="F765" s="7">
        <v>1878</v>
      </c>
      <c r="G765" s="2" t="s">
        <v>1377</v>
      </c>
      <c r="J765" s="8">
        <v>3900000</v>
      </c>
      <c r="K765" s="12">
        <v>142906927</v>
      </c>
      <c r="L765" s="1" t="s">
        <v>615</v>
      </c>
    </row>
    <row r="767" spans="1:12" x14ac:dyDescent="0.2">
      <c r="A767" s="8">
        <v>22</v>
      </c>
      <c r="B767" s="2" t="s">
        <v>208</v>
      </c>
      <c r="C767" s="7">
        <v>51</v>
      </c>
      <c r="D767" s="2" t="s">
        <v>90</v>
      </c>
      <c r="F767" s="7">
        <v>1880</v>
      </c>
      <c r="G767" s="2" t="s">
        <v>1378</v>
      </c>
      <c r="J767" s="8">
        <v>265972</v>
      </c>
      <c r="K767" s="12">
        <v>142640955</v>
      </c>
      <c r="L767" s="1" t="s">
        <v>615</v>
      </c>
    </row>
    <row r="769" spans="1:12" x14ac:dyDescent="0.2">
      <c r="A769" s="8">
        <v>22</v>
      </c>
      <c r="B769" s="2" t="s">
        <v>208</v>
      </c>
      <c r="C769" s="7">
        <v>52</v>
      </c>
      <c r="D769" s="2" t="s">
        <v>90</v>
      </c>
      <c r="F769" s="7">
        <v>1881</v>
      </c>
      <c r="G769" s="2" t="s">
        <v>1587</v>
      </c>
      <c r="J769" s="8">
        <v>544763</v>
      </c>
      <c r="K769" s="12">
        <v>142096192</v>
      </c>
      <c r="L769" s="1" t="s">
        <v>615</v>
      </c>
    </row>
    <row r="771" spans="1:12" x14ac:dyDescent="0.2">
      <c r="A771" s="8">
        <v>26</v>
      </c>
      <c r="B771" s="2" t="s">
        <v>208</v>
      </c>
      <c r="C771" s="7">
        <v>53</v>
      </c>
      <c r="D771" s="2" t="s">
        <v>90</v>
      </c>
      <c r="F771" s="7">
        <v>1882</v>
      </c>
      <c r="G771" s="2" t="s">
        <v>1588</v>
      </c>
      <c r="J771" s="8">
        <v>456056</v>
      </c>
      <c r="K771" s="12">
        <v>141640136</v>
      </c>
      <c r="L771" s="1" t="s">
        <v>615</v>
      </c>
    </row>
    <row r="773" spans="1:12" x14ac:dyDescent="0.2">
      <c r="A773" s="8">
        <v>26</v>
      </c>
      <c r="B773" s="2" t="s">
        <v>208</v>
      </c>
      <c r="C773" s="7">
        <v>54</v>
      </c>
      <c r="D773" s="2" t="s">
        <v>90</v>
      </c>
      <c r="F773" s="7">
        <v>1883</v>
      </c>
      <c r="G773" s="2" t="s">
        <v>1379</v>
      </c>
      <c r="J773" s="8">
        <v>2000000</v>
      </c>
      <c r="K773" s="12">
        <v>139640136</v>
      </c>
      <c r="L773" s="1" t="s">
        <v>615</v>
      </c>
    </row>
    <row r="775" spans="1:12" x14ac:dyDescent="0.2">
      <c r="A775" s="8">
        <v>26</v>
      </c>
      <c r="B775" s="2" t="s">
        <v>208</v>
      </c>
      <c r="C775" s="7">
        <v>55</v>
      </c>
      <c r="D775" s="2" t="s">
        <v>90</v>
      </c>
      <c r="F775" s="7">
        <v>1885</v>
      </c>
      <c r="G775" s="2" t="s">
        <v>1589</v>
      </c>
      <c r="J775" s="8">
        <v>2000000</v>
      </c>
      <c r="K775" s="12">
        <v>137640136</v>
      </c>
      <c r="L775" s="1" t="s">
        <v>615</v>
      </c>
    </row>
    <row r="777" spans="1:12" x14ac:dyDescent="0.2">
      <c r="A777" s="8">
        <v>26</v>
      </c>
      <c r="B777" s="2" t="s">
        <v>208</v>
      </c>
      <c r="C777" s="7">
        <v>56</v>
      </c>
      <c r="D777" s="2" t="s">
        <v>90</v>
      </c>
      <c r="F777" s="7">
        <v>1886</v>
      </c>
      <c r="G777" s="2" t="s">
        <v>1590</v>
      </c>
      <c r="J777" s="8">
        <v>405000</v>
      </c>
      <c r="K777" s="12">
        <v>137235136</v>
      </c>
      <c r="L777" s="1" t="s">
        <v>615</v>
      </c>
    </row>
    <row r="779" spans="1:12" x14ac:dyDescent="0.2">
      <c r="A779" s="8">
        <v>26</v>
      </c>
      <c r="B779" s="2" t="s">
        <v>208</v>
      </c>
      <c r="C779" s="7">
        <v>57</v>
      </c>
      <c r="D779" s="2" t="s">
        <v>90</v>
      </c>
      <c r="F779" s="7">
        <v>1887</v>
      </c>
      <c r="G779" s="2" t="s">
        <v>1591</v>
      </c>
      <c r="J779" s="8">
        <v>300000</v>
      </c>
      <c r="K779" s="12">
        <v>136935136</v>
      </c>
      <c r="L779" s="1" t="s">
        <v>615</v>
      </c>
    </row>
    <row r="781" spans="1:12" x14ac:dyDescent="0.2">
      <c r="A781" s="8">
        <v>26</v>
      </c>
      <c r="B781" s="2" t="s">
        <v>208</v>
      </c>
      <c r="C781" s="7">
        <v>58</v>
      </c>
      <c r="D781" s="2" t="s">
        <v>90</v>
      </c>
      <c r="F781" s="7">
        <v>1888</v>
      </c>
      <c r="G781" s="2" t="s">
        <v>1380</v>
      </c>
      <c r="J781" s="8">
        <v>400000</v>
      </c>
      <c r="K781" s="12">
        <v>136535136</v>
      </c>
      <c r="L781" s="1" t="s">
        <v>615</v>
      </c>
    </row>
    <row r="783" spans="1:12" x14ac:dyDescent="0.2">
      <c r="A783" s="8">
        <v>26</v>
      </c>
      <c r="B783" s="2" t="s">
        <v>208</v>
      </c>
      <c r="C783" s="7">
        <v>59</v>
      </c>
      <c r="D783" s="2" t="s">
        <v>90</v>
      </c>
      <c r="F783" s="7">
        <v>1889</v>
      </c>
      <c r="G783" s="2" t="s">
        <v>1592</v>
      </c>
      <c r="J783" s="8">
        <v>450000</v>
      </c>
      <c r="K783" s="12">
        <v>136085136</v>
      </c>
      <c r="L783" s="1" t="s">
        <v>615</v>
      </c>
    </row>
    <row r="785" spans="1:12" x14ac:dyDescent="0.2">
      <c r="A785" s="8">
        <v>26</v>
      </c>
      <c r="B785" s="2" t="s">
        <v>208</v>
      </c>
      <c r="C785" s="7">
        <v>60</v>
      </c>
      <c r="D785" s="2" t="s">
        <v>90</v>
      </c>
      <c r="F785" s="7">
        <v>1891</v>
      </c>
      <c r="G785" s="2" t="s">
        <v>1593</v>
      </c>
      <c r="J785" s="8">
        <v>1177980</v>
      </c>
      <c r="K785" s="12">
        <v>134907156</v>
      </c>
      <c r="L785" s="1" t="s">
        <v>615</v>
      </c>
    </row>
    <row r="787" spans="1:12" x14ac:dyDescent="0.2">
      <c r="A787" s="8">
        <v>26</v>
      </c>
      <c r="B787" s="2" t="s">
        <v>208</v>
      </c>
      <c r="C787" s="7">
        <v>61</v>
      </c>
      <c r="D787" s="2" t="s">
        <v>90</v>
      </c>
      <c r="F787" s="7">
        <v>1892</v>
      </c>
      <c r="G787" s="2" t="s">
        <v>1594</v>
      </c>
      <c r="J787" s="8">
        <v>1535747</v>
      </c>
      <c r="K787" s="12">
        <v>133371409</v>
      </c>
      <c r="L787" s="1" t="s">
        <v>615</v>
      </c>
    </row>
    <row r="789" spans="1:12" x14ac:dyDescent="0.2">
      <c r="A789" s="8">
        <v>26</v>
      </c>
      <c r="B789" s="2" t="s">
        <v>208</v>
      </c>
      <c r="C789" s="7">
        <v>62</v>
      </c>
      <c r="D789" s="2" t="s">
        <v>90</v>
      </c>
      <c r="F789" s="7">
        <v>1893</v>
      </c>
      <c r="G789" s="2" t="s">
        <v>1595</v>
      </c>
      <c r="J789" s="8">
        <v>1478756</v>
      </c>
      <c r="K789" s="12">
        <v>131892653</v>
      </c>
      <c r="L789" s="1" t="s">
        <v>615</v>
      </c>
    </row>
    <row r="791" spans="1:12" x14ac:dyDescent="0.2">
      <c r="A791" s="8">
        <v>26</v>
      </c>
      <c r="B791" s="2" t="s">
        <v>208</v>
      </c>
      <c r="C791" s="7">
        <v>63</v>
      </c>
      <c r="D791" s="2" t="s">
        <v>90</v>
      </c>
      <c r="F791" s="7">
        <v>1894</v>
      </c>
      <c r="G791" s="2" t="s">
        <v>1596</v>
      </c>
      <c r="J791" s="8">
        <v>1040695</v>
      </c>
      <c r="K791" s="12">
        <v>130851958</v>
      </c>
      <c r="L791" s="1" t="s">
        <v>615</v>
      </c>
    </row>
    <row r="793" spans="1:12" x14ac:dyDescent="0.2">
      <c r="A793" s="8">
        <v>26</v>
      </c>
      <c r="B793" s="2" t="s">
        <v>208</v>
      </c>
      <c r="C793" s="7">
        <v>64</v>
      </c>
      <c r="D793" s="2" t="s">
        <v>90</v>
      </c>
      <c r="F793" s="7">
        <v>1896</v>
      </c>
      <c r="G793" s="2" t="s">
        <v>1597</v>
      </c>
      <c r="J793" s="8">
        <v>572174</v>
      </c>
      <c r="K793" s="12">
        <v>130279784</v>
      </c>
      <c r="L793" s="1" t="s">
        <v>615</v>
      </c>
    </row>
    <row r="795" spans="1:12" x14ac:dyDescent="0.2">
      <c r="A795" s="8">
        <v>26</v>
      </c>
      <c r="B795" s="2" t="s">
        <v>208</v>
      </c>
      <c r="C795" s="7">
        <v>65</v>
      </c>
      <c r="D795" s="2" t="s">
        <v>90</v>
      </c>
      <c r="F795" s="7">
        <v>1897</v>
      </c>
      <c r="G795" s="2" t="s">
        <v>1598</v>
      </c>
      <c r="J795" s="8">
        <v>1003707</v>
      </c>
      <c r="K795" s="12">
        <v>129276077</v>
      </c>
      <c r="L795" s="1" t="s">
        <v>615</v>
      </c>
    </row>
    <row r="797" spans="1:12" x14ac:dyDescent="0.2">
      <c r="A797" s="8">
        <v>26</v>
      </c>
      <c r="B797" s="2" t="s">
        <v>208</v>
      </c>
      <c r="C797" s="7">
        <v>66</v>
      </c>
      <c r="D797" s="2" t="s">
        <v>90</v>
      </c>
      <c r="F797" s="7">
        <v>1898</v>
      </c>
      <c r="G797" s="2" t="s">
        <v>1599</v>
      </c>
      <c r="J797" s="8">
        <v>1123797</v>
      </c>
      <c r="K797" s="12">
        <v>128152280</v>
      </c>
      <c r="L797" s="1" t="s">
        <v>615</v>
      </c>
    </row>
    <row r="799" spans="1:12" x14ac:dyDescent="0.2">
      <c r="A799" s="8">
        <v>26</v>
      </c>
      <c r="B799" s="2" t="s">
        <v>208</v>
      </c>
      <c r="C799" s="7">
        <v>67</v>
      </c>
      <c r="D799" s="2" t="s">
        <v>90</v>
      </c>
      <c r="F799" s="7">
        <v>1899</v>
      </c>
      <c r="G799" s="2" t="s">
        <v>1381</v>
      </c>
      <c r="J799" s="8">
        <v>957947</v>
      </c>
      <c r="K799" s="12">
        <v>127194333</v>
      </c>
      <c r="L799" s="1" t="s">
        <v>615</v>
      </c>
    </row>
    <row r="801" spans="1:12" x14ac:dyDescent="0.2">
      <c r="A801" s="8">
        <v>26</v>
      </c>
      <c r="B801" s="2" t="s">
        <v>208</v>
      </c>
      <c r="C801" s="7">
        <v>68</v>
      </c>
      <c r="D801" s="2" t="s">
        <v>90</v>
      </c>
      <c r="F801" s="7">
        <v>1901</v>
      </c>
      <c r="G801" s="2" t="s">
        <v>1600</v>
      </c>
      <c r="J801" s="8">
        <v>1034521</v>
      </c>
      <c r="K801" s="12">
        <v>126159812</v>
      </c>
      <c r="L801" s="1" t="s">
        <v>615</v>
      </c>
    </row>
    <row r="803" spans="1:12" x14ac:dyDescent="0.2">
      <c r="A803" s="8">
        <v>26</v>
      </c>
      <c r="B803" s="2" t="s">
        <v>208</v>
      </c>
      <c r="C803" s="7">
        <v>69</v>
      </c>
      <c r="D803" s="2" t="s">
        <v>90</v>
      </c>
      <c r="F803" s="7">
        <v>1902</v>
      </c>
      <c r="G803" s="2" t="s">
        <v>1601</v>
      </c>
      <c r="J803" s="8">
        <v>1347711</v>
      </c>
      <c r="K803" s="12">
        <v>124812101</v>
      </c>
      <c r="L803" s="1" t="s">
        <v>615</v>
      </c>
    </row>
    <row r="805" spans="1:12" x14ac:dyDescent="0.2">
      <c r="A805" s="8">
        <v>26</v>
      </c>
      <c r="B805" s="2" t="s">
        <v>208</v>
      </c>
      <c r="C805" s="7">
        <v>70</v>
      </c>
      <c r="D805" s="2" t="s">
        <v>90</v>
      </c>
      <c r="F805" s="7">
        <v>1903</v>
      </c>
      <c r="G805" s="2" t="s">
        <v>1382</v>
      </c>
      <c r="J805" s="8">
        <v>68750</v>
      </c>
      <c r="K805" s="12">
        <v>124743351</v>
      </c>
      <c r="L805" s="1" t="s">
        <v>615</v>
      </c>
    </row>
    <row r="807" spans="1:12" x14ac:dyDescent="0.2">
      <c r="A807" s="8">
        <v>26</v>
      </c>
      <c r="B807" s="2" t="s">
        <v>208</v>
      </c>
      <c r="C807" s="7">
        <v>71</v>
      </c>
      <c r="D807" s="2" t="s">
        <v>90</v>
      </c>
      <c r="F807" s="7">
        <v>1905</v>
      </c>
      <c r="G807" s="2" t="s">
        <v>1383</v>
      </c>
      <c r="J807" s="8">
        <v>68750</v>
      </c>
      <c r="K807" s="12">
        <v>124674601</v>
      </c>
      <c r="L807" s="1" t="s">
        <v>615</v>
      </c>
    </row>
    <row r="809" spans="1:12" x14ac:dyDescent="0.2">
      <c r="A809" s="8">
        <v>26</v>
      </c>
      <c r="B809" s="2" t="s">
        <v>208</v>
      </c>
      <c r="C809" s="7">
        <v>72</v>
      </c>
      <c r="D809" s="2" t="s">
        <v>90</v>
      </c>
      <c r="F809" s="7">
        <v>1906</v>
      </c>
      <c r="G809" s="2" t="s">
        <v>1602</v>
      </c>
      <c r="J809" s="8">
        <v>436682</v>
      </c>
      <c r="K809" s="12">
        <v>124237919</v>
      </c>
      <c r="L809" s="1" t="s">
        <v>615</v>
      </c>
    </row>
    <row r="811" spans="1:12" x14ac:dyDescent="0.2">
      <c r="A811" s="8">
        <v>26</v>
      </c>
      <c r="B811" s="2" t="s">
        <v>208</v>
      </c>
      <c r="C811" s="7">
        <v>73</v>
      </c>
      <c r="D811" s="2" t="s">
        <v>90</v>
      </c>
      <c r="F811" s="7">
        <v>1907</v>
      </c>
      <c r="G811" s="2" t="s">
        <v>583</v>
      </c>
      <c r="J811" s="8">
        <v>300000</v>
      </c>
      <c r="K811" s="12">
        <v>123937919</v>
      </c>
      <c r="L811" s="1" t="s">
        <v>615</v>
      </c>
    </row>
    <row r="813" spans="1:12" x14ac:dyDescent="0.2">
      <c r="A813" s="8">
        <v>26</v>
      </c>
      <c r="B813" s="2" t="s">
        <v>208</v>
      </c>
      <c r="C813" s="7">
        <v>74</v>
      </c>
      <c r="D813" s="2" t="s">
        <v>90</v>
      </c>
      <c r="F813" s="7">
        <v>1910</v>
      </c>
      <c r="G813" s="2" t="s">
        <v>1384</v>
      </c>
      <c r="J813" s="8">
        <v>58750</v>
      </c>
      <c r="K813" s="12">
        <v>123879169</v>
      </c>
      <c r="L813" s="1" t="s">
        <v>615</v>
      </c>
    </row>
    <row r="815" spans="1:12" x14ac:dyDescent="0.2">
      <c r="A815" s="8">
        <v>26</v>
      </c>
      <c r="B815" s="2" t="s">
        <v>208</v>
      </c>
      <c r="C815" s="7">
        <v>75</v>
      </c>
      <c r="D815" s="2" t="s">
        <v>90</v>
      </c>
      <c r="F815" s="7">
        <v>1911</v>
      </c>
      <c r="G815" s="2" t="s">
        <v>1603</v>
      </c>
      <c r="J815" s="8">
        <v>1334136</v>
      </c>
      <c r="K815" s="12">
        <v>122545033</v>
      </c>
      <c r="L815" s="1" t="s">
        <v>615</v>
      </c>
    </row>
    <row r="817" spans="1:12" x14ac:dyDescent="0.2">
      <c r="A817" s="8">
        <v>26</v>
      </c>
      <c r="B817" s="2" t="s">
        <v>208</v>
      </c>
      <c r="C817" s="7">
        <v>76</v>
      </c>
      <c r="D817" s="2" t="s">
        <v>90</v>
      </c>
      <c r="F817" s="7">
        <v>1912</v>
      </c>
      <c r="G817" s="2" t="s">
        <v>1604</v>
      </c>
      <c r="J817" s="8">
        <v>832386</v>
      </c>
      <c r="K817" s="12">
        <v>121712647</v>
      </c>
      <c r="L817" s="1" t="s">
        <v>615</v>
      </c>
    </row>
    <row r="819" spans="1:12" x14ac:dyDescent="0.2">
      <c r="A819" s="8">
        <v>26</v>
      </c>
      <c r="B819" s="2" t="s">
        <v>208</v>
      </c>
      <c r="C819" s="7">
        <v>77</v>
      </c>
      <c r="D819" s="2" t="s">
        <v>90</v>
      </c>
      <c r="F819" s="7">
        <v>1670</v>
      </c>
      <c r="G819" s="2" t="s">
        <v>1385</v>
      </c>
      <c r="I819" s="8">
        <v>231325</v>
      </c>
      <c r="K819" s="12">
        <v>121943972</v>
      </c>
      <c r="L819" s="1" t="s">
        <v>615</v>
      </c>
    </row>
    <row r="821" spans="1:12" x14ac:dyDescent="0.2">
      <c r="A821" s="8">
        <v>26</v>
      </c>
      <c r="B821" s="2" t="s">
        <v>208</v>
      </c>
      <c r="C821" s="7">
        <v>77</v>
      </c>
      <c r="D821" s="2" t="s">
        <v>90</v>
      </c>
      <c r="F821" s="7">
        <v>1913</v>
      </c>
      <c r="G821" s="2" t="s">
        <v>1385</v>
      </c>
      <c r="J821" s="8">
        <v>231325</v>
      </c>
      <c r="K821" s="12">
        <v>121712647</v>
      </c>
      <c r="L821" s="1" t="s">
        <v>615</v>
      </c>
    </row>
    <row r="823" spans="1:12" x14ac:dyDescent="0.2">
      <c r="A823" s="8">
        <v>26</v>
      </c>
      <c r="B823" s="2" t="s">
        <v>208</v>
      </c>
      <c r="C823" s="7">
        <v>84</v>
      </c>
      <c r="D823" s="2" t="s">
        <v>90</v>
      </c>
      <c r="F823" s="7">
        <v>1914</v>
      </c>
      <c r="G823" s="2" t="s">
        <v>1636</v>
      </c>
      <c r="J823" s="8">
        <v>366975</v>
      </c>
      <c r="K823" s="12">
        <v>121345672</v>
      </c>
      <c r="L823" s="1" t="s">
        <v>615</v>
      </c>
    </row>
    <row r="825" spans="1:12" x14ac:dyDescent="0.2">
      <c r="A825" s="8">
        <v>26</v>
      </c>
      <c r="B825" s="2" t="s">
        <v>208</v>
      </c>
      <c r="C825" s="7">
        <v>85</v>
      </c>
      <c r="D825" s="2" t="s">
        <v>90</v>
      </c>
      <c r="F825" s="7">
        <v>1916</v>
      </c>
      <c r="G825" s="2" t="s">
        <v>1386</v>
      </c>
      <c r="J825" s="8">
        <v>200000</v>
      </c>
      <c r="K825" s="12">
        <v>121145672</v>
      </c>
      <c r="L825" s="1" t="s">
        <v>615</v>
      </c>
    </row>
    <row r="827" spans="1:12" x14ac:dyDescent="0.2">
      <c r="A827" s="8">
        <v>26</v>
      </c>
      <c r="B827" s="2" t="s">
        <v>208</v>
      </c>
      <c r="C827" s="7">
        <v>86</v>
      </c>
      <c r="D827" s="2" t="s">
        <v>622</v>
      </c>
      <c r="F827" s="7">
        <v>0</v>
      </c>
      <c r="G827" s="2" t="s">
        <v>1637</v>
      </c>
      <c r="I827" s="8">
        <v>5000000</v>
      </c>
      <c r="K827" s="12">
        <v>126145672</v>
      </c>
      <c r="L827" s="1" t="s">
        <v>615</v>
      </c>
    </row>
    <row r="829" spans="1:12" x14ac:dyDescent="0.2">
      <c r="A829" s="8">
        <v>26</v>
      </c>
      <c r="B829" s="2" t="s">
        <v>208</v>
      </c>
      <c r="C829" s="7">
        <v>86</v>
      </c>
      <c r="D829" s="2" t="s">
        <v>622</v>
      </c>
      <c r="F829" s="7">
        <v>0</v>
      </c>
      <c r="G829" s="2" t="s">
        <v>1637</v>
      </c>
      <c r="I829" s="8">
        <v>5000000</v>
      </c>
      <c r="K829" s="12">
        <v>131145672</v>
      </c>
      <c r="L829" s="1" t="s">
        <v>615</v>
      </c>
    </row>
    <row r="831" spans="1:12" x14ac:dyDescent="0.2">
      <c r="A831" s="8">
        <v>26</v>
      </c>
      <c r="B831" s="2" t="s">
        <v>208</v>
      </c>
      <c r="C831" s="7">
        <v>86</v>
      </c>
      <c r="D831" s="2" t="s">
        <v>622</v>
      </c>
      <c r="F831" s="7">
        <v>0</v>
      </c>
      <c r="G831" s="2" t="s">
        <v>1637</v>
      </c>
      <c r="I831" s="8">
        <v>5000000</v>
      </c>
      <c r="K831" s="12">
        <v>136145672</v>
      </c>
      <c r="L831" s="1" t="s">
        <v>615</v>
      </c>
    </row>
    <row r="833" spans="1:12" x14ac:dyDescent="0.2">
      <c r="A833" s="8">
        <v>26</v>
      </c>
      <c r="B833" s="2" t="s">
        <v>208</v>
      </c>
      <c r="C833" s="7">
        <v>86</v>
      </c>
      <c r="D833" s="2" t="s">
        <v>622</v>
      </c>
      <c r="F833" s="7">
        <v>0</v>
      </c>
      <c r="G833" s="2" t="s">
        <v>1637</v>
      </c>
      <c r="I833" s="8">
        <v>5000000</v>
      </c>
      <c r="K833" s="12">
        <v>141145672</v>
      </c>
      <c r="L833" s="1" t="s">
        <v>615</v>
      </c>
    </row>
    <row r="835" spans="1:12" x14ac:dyDescent="0.2">
      <c r="A835" s="8">
        <v>26</v>
      </c>
      <c r="B835" s="2" t="s">
        <v>208</v>
      </c>
      <c r="C835" s="7">
        <v>86</v>
      </c>
      <c r="D835" s="2" t="s">
        <v>622</v>
      </c>
      <c r="F835" s="7">
        <v>0</v>
      </c>
      <c r="G835" s="2" t="s">
        <v>1637</v>
      </c>
      <c r="I835" s="8">
        <v>5000000</v>
      </c>
      <c r="K835" s="12">
        <v>146145672</v>
      </c>
      <c r="L835" s="1" t="s">
        <v>615</v>
      </c>
    </row>
    <row r="837" spans="1:12" x14ac:dyDescent="0.2">
      <c r="A837" s="8">
        <v>26</v>
      </c>
      <c r="B837" s="2" t="s">
        <v>208</v>
      </c>
      <c r="C837" s="7">
        <v>86</v>
      </c>
      <c r="D837" s="2" t="s">
        <v>622</v>
      </c>
      <c r="F837" s="7">
        <v>0</v>
      </c>
      <c r="G837" s="2" t="s">
        <v>1637</v>
      </c>
      <c r="I837" s="8">
        <v>5000000</v>
      </c>
      <c r="K837" s="12">
        <v>151145672</v>
      </c>
      <c r="L837" s="1" t="s">
        <v>615</v>
      </c>
    </row>
    <row r="839" spans="1:12" x14ac:dyDescent="0.2">
      <c r="A839" s="8">
        <v>26</v>
      </c>
      <c r="B839" s="2" t="s">
        <v>208</v>
      </c>
      <c r="C839" s="7">
        <v>86</v>
      </c>
      <c r="D839" s="2" t="s">
        <v>622</v>
      </c>
      <c r="F839" s="7">
        <v>0</v>
      </c>
      <c r="G839" s="2" t="s">
        <v>1637</v>
      </c>
      <c r="I839" s="8">
        <v>3405565</v>
      </c>
      <c r="K839" s="12">
        <v>154551237</v>
      </c>
      <c r="L839" s="1" t="s">
        <v>615</v>
      </c>
    </row>
    <row r="841" spans="1:12" x14ac:dyDescent="0.2">
      <c r="A841" s="8">
        <v>27</v>
      </c>
      <c r="B841" s="2" t="s">
        <v>208</v>
      </c>
      <c r="C841" s="7">
        <v>87</v>
      </c>
      <c r="D841" s="2" t="s">
        <v>90</v>
      </c>
      <c r="F841" s="7">
        <v>0</v>
      </c>
      <c r="G841" s="2" t="s">
        <v>1605</v>
      </c>
      <c r="J841" s="8">
        <v>15278016</v>
      </c>
      <c r="K841" s="12">
        <v>139273221</v>
      </c>
      <c r="L841" s="1" t="s">
        <v>615</v>
      </c>
    </row>
    <row r="843" spans="1:12" x14ac:dyDescent="0.2">
      <c r="A843" s="8">
        <v>28</v>
      </c>
      <c r="B843" s="2" t="s">
        <v>208</v>
      </c>
      <c r="C843" s="7">
        <v>78</v>
      </c>
      <c r="D843" s="2" t="s">
        <v>88</v>
      </c>
      <c r="F843" s="7">
        <v>0</v>
      </c>
      <c r="G843" s="2" t="s">
        <v>1648</v>
      </c>
      <c r="I843" s="8">
        <v>1741499</v>
      </c>
      <c r="K843" s="12">
        <v>141014720</v>
      </c>
      <c r="L843" s="1" t="s">
        <v>615</v>
      </c>
    </row>
    <row r="845" spans="1:12" x14ac:dyDescent="0.2">
      <c r="A845" s="8">
        <v>31</v>
      </c>
      <c r="B845" s="2" t="s">
        <v>208</v>
      </c>
      <c r="C845" s="7">
        <v>97</v>
      </c>
      <c r="D845" s="2" t="s">
        <v>88</v>
      </c>
      <c r="F845" s="7">
        <v>0</v>
      </c>
      <c r="G845" s="2" t="s">
        <v>1659</v>
      </c>
      <c r="I845" s="8">
        <v>4</v>
      </c>
      <c r="K845" s="12">
        <v>141014724</v>
      </c>
      <c r="L845" s="1" t="s">
        <v>615</v>
      </c>
    </row>
    <row r="848" spans="1:12" x14ac:dyDescent="0.2">
      <c r="G848" s="9" t="s">
        <v>618</v>
      </c>
      <c r="I848" s="269">
        <v>43355083</v>
      </c>
      <c r="J848" s="269">
        <v>99769756</v>
      </c>
      <c r="K848" s="269">
        <v>-56414673</v>
      </c>
      <c r="L848" s="270" t="s">
        <v>619</v>
      </c>
    </row>
    <row r="849" spans="1:12" x14ac:dyDescent="0.2">
      <c r="G849" s="9" t="s">
        <v>610</v>
      </c>
      <c r="I849" s="267">
        <v>347136595</v>
      </c>
      <c r="J849" s="267">
        <v>206121871</v>
      </c>
      <c r="K849" s="267">
        <v>141014724</v>
      </c>
      <c r="L849" s="9" t="s">
        <v>617</v>
      </c>
    </row>
    <row r="852" spans="1:12" x14ac:dyDescent="0.2">
      <c r="A852" s="4" t="s">
        <v>209</v>
      </c>
      <c r="G852" s="9" t="s">
        <v>612</v>
      </c>
      <c r="I852" s="267">
        <v>347136595</v>
      </c>
      <c r="J852" s="267">
        <v>206121871</v>
      </c>
      <c r="K852" s="267">
        <v>141014724</v>
      </c>
      <c r="L852" s="2" t="s">
        <v>615</v>
      </c>
    </row>
    <row r="854" spans="1:12" x14ac:dyDescent="0.2">
      <c r="A854" s="1" t="s">
        <v>80</v>
      </c>
      <c r="B854" s="1" t="s">
        <v>81</v>
      </c>
      <c r="C854" s="268" t="s">
        <v>82</v>
      </c>
      <c r="D854" s="1" t="s">
        <v>83</v>
      </c>
      <c r="E854" s="1" t="s">
        <v>84</v>
      </c>
      <c r="F854" s="268" t="s">
        <v>85</v>
      </c>
      <c r="G854" s="1" t="s">
        <v>86</v>
      </c>
      <c r="I854" s="268" t="s">
        <v>613</v>
      </c>
      <c r="J854" s="268" t="s">
        <v>614</v>
      </c>
      <c r="K854" s="268" t="s">
        <v>87</v>
      </c>
    </row>
    <row r="856" spans="1:12" x14ac:dyDescent="0.2">
      <c r="A856" s="8">
        <v>1</v>
      </c>
      <c r="B856" s="2" t="s">
        <v>209</v>
      </c>
      <c r="C856" s="7">
        <v>1</v>
      </c>
      <c r="D856" s="2" t="s">
        <v>90</v>
      </c>
      <c r="F856" s="7">
        <v>1917</v>
      </c>
      <c r="G856" s="2" t="s">
        <v>1828</v>
      </c>
      <c r="J856" s="8">
        <v>100000</v>
      </c>
      <c r="K856" s="12">
        <v>140914724</v>
      </c>
      <c r="L856" s="1" t="s">
        <v>615</v>
      </c>
    </row>
    <row r="858" spans="1:12" x14ac:dyDescent="0.2">
      <c r="A858" s="8">
        <v>1</v>
      </c>
      <c r="B858" s="2" t="s">
        <v>209</v>
      </c>
      <c r="C858" s="7">
        <v>2</v>
      </c>
      <c r="D858" s="2" t="s">
        <v>90</v>
      </c>
      <c r="F858" s="7">
        <v>1918</v>
      </c>
      <c r="G858" s="2" t="s">
        <v>1829</v>
      </c>
      <c r="J858" s="8">
        <v>408405</v>
      </c>
      <c r="K858" s="12">
        <v>140506319</v>
      </c>
      <c r="L858" s="1" t="s">
        <v>615</v>
      </c>
    </row>
    <row r="860" spans="1:12" x14ac:dyDescent="0.2">
      <c r="A860" s="8">
        <v>1</v>
      </c>
      <c r="B860" s="2" t="s">
        <v>209</v>
      </c>
      <c r="C860" s="7">
        <v>3</v>
      </c>
      <c r="D860" s="2" t="s">
        <v>90</v>
      </c>
      <c r="F860" s="7">
        <v>1919</v>
      </c>
      <c r="G860" s="2" t="s">
        <v>1830</v>
      </c>
      <c r="J860" s="8">
        <v>120000</v>
      </c>
      <c r="K860" s="12">
        <v>140386319</v>
      </c>
      <c r="L860" s="1" t="s">
        <v>615</v>
      </c>
    </row>
    <row r="862" spans="1:12" x14ac:dyDescent="0.2">
      <c r="A862" s="8">
        <v>1</v>
      </c>
      <c r="B862" s="2" t="s">
        <v>209</v>
      </c>
      <c r="C862" s="7">
        <v>4</v>
      </c>
      <c r="D862" s="2" t="s">
        <v>90</v>
      </c>
      <c r="F862" s="7">
        <v>1920</v>
      </c>
      <c r="G862" s="2" t="s">
        <v>1831</v>
      </c>
      <c r="J862" s="8">
        <v>500000</v>
      </c>
      <c r="K862" s="12">
        <v>139886319</v>
      </c>
      <c r="L862" s="1" t="s">
        <v>615</v>
      </c>
    </row>
    <row r="864" spans="1:12" x14ac:dyDescent="0.2">
      <c r="A864" s="8">
        <v>1</v>
      </c>
      <c r="B864" s="2" t="s">
        <v>209</v>
      </c>
      <c r="C864" s="7">
        <v>5</v>
      </c>
      <c r="D864" s="2" t="s">
        <v>90</v>
      </c>
      <c r="F864" s="7">
        <v>1921</v>
      </c>
      <c r="G864" s="2" t="s">
        <v>1832</v>
      </c>
      <c r="J864" s="8">
        <v>400000</v>
      </c>
      <c r="K864" s="12">
        <v>139486319</v>
      </c>
      <c r="L864" s="1" t="s">
        <v>615</v>
      </c>
    </row>
    <row r="866" spans="1:12" x14ac:dyDescent="0.2">
      <c r="A866" s="8">
        <v>1</v>
      </c>
      <c r="B866" s="2" t="s">
        <v>209</v>
      </c>
      <c r="C866" s="7">
        <v>6</v>
      </c>
      <c r="D866" s="2" t="s">
        <v>90</v>
      </c>
      <c r="F866" s="7">
        <v>1922</v>
      </c>
      <c r="G866" s="2" t="s">
        <v>1833</v>
      </c>
      <c r="J866" s="8">
        <v>450000</v>
      </c>
      <c r="K866" s="12">
        <v>139036319</v>
      </c>
      <c r="L866" s="1" t="s">
        <v>615</v>
      </c>
    </row>
    <row r="868" spans="1:12" x14ac:dyDescent="0.2">
      <c r="A868" s="8">
        <v>1</v>
      </c>
      <c r="B868" s="2" t="s">
        <v>209</v>
      </c>
      <c r="C868" s="7">
        <v>7</v>
      </c>
      <c r="D868" s="2" t="s">
        <v>90</v>
      </c>
      <c r="F868" s="7">
        <v>1924</v>
      </c>
      <c r="G868" s="2" t="s">
        <v>1834</v>
      </c>
      <c r="J868" s="8">
        <v>235439</v>
      </c>
      <c r="K868" s="12">
        <v>138800880</v>
      </c>
      <c r="L868" s="1" t="s">
        <v>615</v>
      </c>
    </row>
    <row r="870" spans="1:12" x14ac:dyDescent="0.2">
      <c r="A870" s="8">
        <v>1</v>
      </c>
      <c r="B870" s="2" t="s">
        <v>209</v>
      </c>
      <c r="C870" s="7">
        <v>8</v>
      </c>
      <c r="D870" s="2" t="s">
        <v>90</v>
      </c>
      <c r="F870" s="7">
        <v>1923</v>
      </c>
      <c r="G870" s="2" t="s">
        <v>1835</v>
      </c>
      <c r="J870" s="8">
        <v>490000</v>
      </c>
      <c r="K870" s="12">
        <v>138310880</v>
      </c>
      <c r="L870" s="1" t="s">
        <v>615</v>
      </c>
    </row>
    <row r="872" spans="1:12" x14ac:dyDescent="0.2">
      <c r="A872" s="8">
        <v>1</v>
      </c>
      <c r="B872" s="2" t="s">
        <v>209</v>
      </c>
      <c r="C872" s="7">
        <v>9</v>
      </c>
      <c r="D872" s="2" t="s">
        <v>90</v>
      </c>
      <c r="F872" s="7">
        <v>1925</v>
      </c>
      <c r="G872" s="2" t="s">
        <v>1836</v>
      </c>
      <c r="J872" s="8">
        <v>7700000</v>
      </c>
      <c r="K872" s="12">
        <v>130610880</v>
      </c>
      <c r="L872" s="1" t="s">
        <v>615</v>
      </c>
    </row>
    <row r="874" spans="1:12" x14ac:dyDescent="0.2">
      <c r="A874" s="8">
        <v>1</v>
      </c>
      <c r="B874" s="2" t="s">
        <v>209</v>
      </c>
      <c r="C874" s="7">
        <v>10</v>
      </c>
      <c r="D874" s="2" t="s">
        <v>90</v>
      </c>
      <c r="F874" s="7">
        <v>1926</v>
      </c>
      <c r="G874" s="2" t="s">
        <v>1837</v>
      </c>
      <c r="J874" s="8">
        <v>20190</v>
      </c>
      <c r="K874" s="12">
        <v>130590690</v>
      </c>
      <c r="L874" s="1" t="s">
        <v>615</v>
      </c>
    </row>
    <row r="876" spans="1:12" x14ac:dyDescent="0.2">
      <c r="A876" s="8">
        <v>1</v>
      </c>
      <c r="B876" s="2" t="s">
        <v>209</v>
      </c>
      <c r="C876" s="7">
        <v>11</v>
      </c>
      <c r="D876" s="2" t="s">
        <v>90</v>
      </c>
      <c r="F876" s="7">
        <v>1927</v>
      </c>
      <c r="G876" s="2" t="s">
        <v>1838</v>
      </c>
      <c r="J876" s="8">
        <v>18051</v>
      </c>
      <c r="K876" s="12">
        <v>130572639</v>
      </c>
      <c r="L876" s="1" t="s">
        <v>615</v>
      </c>
    </row>
    <row r="878" spans="1:12" x14ac:dyDescent="0.2">
      <c r="A878" s="8">
        <v>1</v>
      </c>
      <c r="B878" s="2" t="s">
        <v>209</v>
      </c>
      <c r="C878" s="7">
        <v>12</v>
      </c>
      <c r="D878" s="2" t="s">
        <v>90</v>
      </c>
      <c r="F878" s="7">
        <v>1928</v>
      </c>
      <c r="G878" s="2" t="s">
        <v>1839</v>
      </c>
      <c r="J878" s="8">
        <v>315890</v>
      </c>
      <c r="K878" s="12">
        <v>130256749</v>
      </c>
      <c r="L878" s="1" t="s">
        <v>615</v>
      </c>
    </row>
    <row r="880" spans="1:12" x14ac:dyDescent="0.2">
      <c r="A880" s="8">
        <v>1</v>
      </c>
      <c r="B880" s="2" t="s">
        <v>209</v>
      </c>
      <c r="C880" s="7">
        <v>13</v>
      </c>
      <c r="D880" s="2" t="s">
        <v>90</v>
      </c>
      <c r="F880" s="7">
        <v>1930</v>
      </c>
      <c r="G880" s="2" t="s">
        <v>1840</v>
      </c>
      <c r="J880" s="8">
        <v>2201500</v>
      </c>
      <c r="K880" s="12">
        <v>128055249</v>
      </c>
      <c r="L880" s="1" t="s">
        <v>615</v>
      </c>
    </row>
    <row r="882" spans="1:12" x14ac:dyDescent="0.2">
      <c r="A882" s="8">
        <v>1</v>
      </c>
      <c r="B882" s="2" t="s">
        <v>209</v>
      </c>
      <c r="C882" s="7">
        <v>14</v>
      </c>
      <c r="D882" s="2" t="s">
        <v>90</v>
      </c>
      <c r="F882" s="7">
        <v>1934</v>
      </c>
      <c r="G882" s="2" t="s">
        <v>1841</v>
      </c>
      <c r="J882" s="8">
        <v>2500000</v>
      </c>
      <c r="K882" s="12">
        <v>125555249</v>
      </c>
      <c r="L882" s="1" t="s">
        <v>615</v>
      </c>
    </row>
    <row r="884" spans="1:12" x14ac:dyDescent="0.2">
      <c r="A884" s="8">
        <v>1</v>
      </c>
      <c r="B884" s="2" t="s">
        <v>209</v>
      </c>
      <c r="C884" s="7">
        <v>15</v>
      </c>
      <c r="D884" s="2" t="s">
        <v>90</v>
      </c>
      <c r="F884" s="7">
        <v>1935</v>
      </c>
      <c r="G884" s="2" t="s">
        <v>1842</v>
      </c>
      <c r="J884" s="8">
        <v>5000000</v>
      </c>
      <c r="K884" s="12">
        <v>120555249</v>
      </c>
      <c r="L884" s="1" t="s">
        <v>615</v>
      </c>
    </row>
    <row r="886" spans="1:12" x14ac:dyDescent="0.2">
      <c r="A886" s="8">
        <v>1</v>
      </c>
      <c r="B886" s="2" t="s">
        <v>209</v>
      </c>
      <c r="C886" s="7">
        <v>16</v>
      </c>
      <c r="D886" s="2" t="s">
        <v>90</v>
      </c>
      <c r="F886" s="7">
        <v>1936</v>
      </c>
      <c r="G886" s="2" t="s">
        <v>1843</v>
      </c>
      <c r="J886" s="8">
        <v>5000000</v>
      </c>
      <c r="K886" s="12">
        <v>115555249</v>
      </c>
      <c r="L886" s="1" t="s">
        <v>615</v>
      </c>
    </row>
    <row r="888" spans="1:12" x14ac:dyDescent="0.2">
      <c r="A888" s="8">
        <v>1</v>
      </c>
      <c r="B888" s="2" t="s">
        <v>209</v>
      </c>
      <c r="C888" s="7">
        <v>17</v>
      </c>
      <c r="D888" s="2" t="s">
        <v>90</v>
      </c>
      <c r="F888" s="7">
        <v>1937</v>
      </c>
      <c r="G888" s="2" t="s">
        <v>1844</v>
      </c>
      <c r="J888" s="8">
        <v>1349808</v>
      </c>
      <c r="K888" s="12">
        <v>114205441</v>
      </c>
      <c r="L888" s="1" t="s">
        <v>615</v>
      </c>
    </row>
    <row r="890" spans="1:12" x14ac:dyDescent="0.2">
      <c r="A890" s="8">
        <v>2</v>
      </c>
      <c r="B890" s="2" t="s">
        <v>209</v>
      </c>
      <c r="C890" s="7">
        <v>18</v>
      </c>
      <c r="D890" s="2" t="s">
        <v>90</v>
      </c>
      <c r="F890" s="7">
        <v>1939</v>
      </c>
      <c r="G890" s="2" t="s">
        <v>1845</v>
      </c>
      <c r="J890" s="8">
        <v>49250</v>
      </c>
      <c r="K890" s="12">
        <v>114156191</v>
      </c>
      <c r="L890" s="1" t="s">
        <v>615</v>
      </c>
    </row>
    <row r="892" spans="1:12" x14ac:dyDescent="0.2">
      <c r="A892" s="8">
        <v>2</v>
      </c>
      <c r="B892" s="2" t="s">
        <v>209</v>
      </c>
      <c r="C892" s="7">
        <v>19</v>
      </c>
      <c r="D892" s="2" t="s">
        <v>90</v>
      </c>
      <c r="F892" s="7">
        <v>1940</v>
      </c>
      <c r="G892" s="2" t="s">
        <v>1846</v>
      </c>
      <c r="J892" s="8">
        <v>46560</v>
      </c>
      <c r="K892" s="12">
        <v>114109631</v>
      </c>
      <c r="L892" s="1" t="s">
        <v>615</v>
      </c>
    </row>
    <row r="894" spans="1:12" x14ac:dyDescent="0.2">
      <c r="A894" s="8">
        <v>2</v>
      </c>
      <c r="B894" s="2" t="s">
        <v>209</v>
      </c>
      <c r="C894" s="7">
        <v>21</v>
      </c>
      <c r="D894" s="2" t="s">
        <v>90</v>
      </c>
      <c r="F894" s="7">
        <v>1943</v>
      </c>
      <c r="G894" s="2" t="s">
        <v>1496</v>
      </c>
      <c r="J894" s="8">
        <v>2304175</v>
      </c>
      <c r="K894" s="12">
        <v>111805456</v>
      </c>
      <c r="L894" s="1" t="s">
        <v>615</v>
      </c>
    </row>
    <row r="896" spans="1:12" x14ac:dyDescent="0.2">
      <c r="A896" s="8">
        <v>2</v>
      </c>
      <c r="B896" s="2" t="s">
        <v>209</v>
      </c>
      <c r="C896" s="7">
        <v>22</v>
      </c>
      <c r="D896" s="2" t="s">
        <v>90</v>
      </c>
      <c r="F896" s="7">
        <v>1944</v>
      </c>
      <c r="G896" s="2" t="s">
        <v>1847</v>
      </c>
      <c r="J896" s="8">
        <v>545522</v>
      </c>
      <c r="K896" s="12">
        <v>111259934</v>
      </c>
      <c r="L896" s="1" t="s">
        <v>615</v>
      </c>
    </row>
    <row r="898" spans="1:12" x14ac:dyDescent="0.2">
      <c r="A898" s="8">
        <v>2</v>
      </c>
      <c r="B898" s="2" t="s">
        <v>209</v>
      </c>
      <c r="C898" s="7">
        <v>23</v>
      </c>
      <c r="D898" s="2" t="s">
        <v>90</v>
      </c>
      <c r="F898" s="7">
        <v>882573669</v>
      </c>
      <c r="G898" s="2" t="s">
        <v>1848</v>
      </c>
      <c r="J898" s="8">
        <v>1836300</v>
      </c>
      <c r="K898" s="12">
        <v>109423634</v>
      </c>
      <c r="L898" s="1" t="s">
        <v>615</v>
      </c>
    </row>
    <row r="900" spans="1:12" x14ac:dyDescent="0.2">
      <c r="A900" s="8">
        <v>2</v>
      </c>
      <c r="B900" s="2" t="s">
        <v>209</v>
      </c>
      <c r="C900" s="7">
        <v>23</v>
      </c>
      <c r="D900" s="2" t="s">
        <v>90</v>
      </c>
      <c r="F900" s="7">
        <v>882573669</v>
      </c>
      <c r="G900" s="2" t="s">
        <v>1849</v>
      </c>
      <c r="J900" s="8">
        <v>87262</v>
      </c>
      <c r="K900" s="12">
        <v>109336372</v>
      </c>
      <c r="L900" s="1" t="s">
        <v>615</v>
      </c>
    </row>
    <row r="902" spans="1:12" x14ac:dyDescent="0.2">
      <c r="A902" s="8">
        <v>2</v>
      </c>
      <c r="B902" s="2" t="s">
        <v>209</v>
      </c>
      <c r="C902" s="7">
        <v>24</v>
      </c>
      <c r="D902" s="2" t="s">
        <v>90</v>
      </c>
      <c r="F902" s="7">
        <v>1945</v>
      </c>
      <c r="G902" s="2" t="s">
        <v>1850</v>
      </c>
      <c r="J902" s="8">
        <v>1213993</v>
      </c>
      <c r="K902" s="12">
        <v>108122379</v>
      </c>
      <c r="L902" s="1" t="s">
        <v>615</v>
      </c>
    </row>
    <row r="904" spans="1:12" x14ac:dyDescent="0.2">
      <c r="A904" s="8">
        <v>4</v>
      </c>
      <c r="B904" s="2" t="s">
        <v>209</v>
      </c>
      <c r="C904" s="7">
        <v>25</v>
      </c>
      <c r="D904" s="2" t="s">
        <v>90</v>
      </c>
      <c r="F904" s="7">
        <v>1946</v>
      </c>
      <c r="G904" s="2" t="s">
        <v>1851</v>
      </c>
      <c r="J904" s="8">
        <v>400292</v>
      </c>
      <c r="K904" s="12">
        <v>107722087</v>
      </c>
      <c r="L904" s="1" t="s">
        <v>615</v>
      </c>
    </row>
    <row r="906" spans="1:12" x14ac:dyDescent="0.2">
      <c r="A906" s="8">
        <v>4</v>
      </c>
      <c r="B906" s="2" t="s">
        <v>209</v>
      </c>
      <c r="C906" s="7">
        <v>26</v>
      </c>
      <c r="D906" s="2" t="s">
        <v>90</v>
      </c>
      <c r="F906" s="7">
        <v>1947</v>
      </c>
      <c r="G906" s="2" t="s">
        <v>1852</v>
      </c>
      <c r="J906" s="8">
        <v>3797419</v>
      </c>
      <c r="K906" s="12">
        <v>103924668</v>
      </c>
      <c r="L906" s="1" t="s">
        <v>615</v>
      </c>
    </row>
    <row r="908" spans="1:12" x14ac:dyDescent="0.2">
      <c r="A908" s="8">
        <v>9</v>
      </c>
      <c r="B908" s="2" t="s">
        <v>209</v>
      </c>
      <c r="C908" s="7">
        <v>27</v>
      </c>
      <c r="D908" s="2" t="s">
        <v>90</v>
      </c>
      <c r="F908" s="7">
        <v>1948</v>
      </c>
      <c r="G908" s="2" t="s">
        <v>1853</v>
      </c>
      <c r="J908" s="8">
        <v>891117</v>
      </c>
      <c r="K908" s="12">
        <v>103033551</v>
      </c>
      <c r="L908" s="1" t="s">
        <v>615</v>
      </c>
    </row>
    <row r="910" spans="1:12" x14ac:dyDescent="0.2">
      <c r="A910" s="8">
        <v>9</v>
      </c>
      <c r="B910" s="2" t="s">
        <v>209</v>
      </c>
      <c r="C910" s="7">
        <v>28</v>
      </c>
      <c r="D910" s="2" t="s">
        <v>622</v>
      </c>
      <c r="F910" s="7">
        <v>0</v>
      </c>
      <c r="G910" s="2" t="s">
        <v>1854</v>
      </c>
      <c r="I910" s="8">
        <v>13820</v>
      </c>
      <c r="K910" s="12">
        <v>103047371</v>
      </c>
      <c r="L910" s="1" t="s">
        <v>615</v>
      </c>
    </row>
    <row r="912" spans="1:12" x14ac:dyDescent="0.2">
      <c r="A912" s="8">
        <v>9</v>
      </c>
      <c r="B912" s="2" t="s">
        <v>209</v>
      </c>
      <c r="C912" s="7">
        <v>29</v>
      </c>
      <c r="D912" s="2" t="s">
        <v>90</v>
      </c>
      <c r="F912" s="7">
        <v>1949</v>
      </c>
      <c r="G912" s="2" t="s">
        <v>1855</v>
      </c>
      <c r="J912" s="8">
        <v>3570000</v>
      </c>
      <c r="K912" s="12">
        <v>99477371</v>
      </c>
      <c r="L912" s="1" t="s">
        <v>615</v>
      </c>
    </row>
    <row r="914" spans="1:12" x14ac:dyDescent="0.2">
      <c r="A914" s="8">
        <v>9</v>
      </c>
      <c r="B914" s="2" t="s">
        <v>209</v>
      </c>
      <c r="C914" s="7">
        <v>30</v>
      </c>
      <c r="D914" s="2" t="s">
        <v>90</v>
      </c>
      <c r="F914" s="7">
        <v>1951</v>
      </c>
      <c r="G914" s="2" t="s">
        <v>1856</v>
      </c>
      <c r="J914" s="8">
        <v>364140</v>
      </c>
      <c r="K914" s="12">
        <v>99113231</v>
      </c>
      <c r="L914" s="1" t="s">
        <v>615</v>
      </c>
    </row>
    <row r="916" spans="1:12" x14ac:dyDescent="0.2">
      <c r="A916" s="8">
        <v>9</v>
      </c>
      <c r="B916" s="2" t="s">
        <v>209</v>
      </c>
      <c r="C916" s="7">
        <v>31</v>
      </c>
      <c r="D916" s="2" t="s">
        <v>90</v>
      </c>
      <c r="F916" s="7">
        <v>1955</v>
      </c>
      <c r="G916" s="2" t="s">
        <v>1857</v>
      </c>
      <c r="J916" s="8">
        <v>416500</v>
      </c>
      <c r="K916" s="12">
        <v>98696731</v>
      </c>
      <c r="L916" s="1" t="s">
        <v>615</v>
      </c>
    </row>
    <row r="918" spans="1:12" x14ac:dyDescent="0.2">
      <c r="A918" s="8">
        <v>9</v>
      </c>
      <c r="B918" s="2" t="s">
        <v>209</v>
      </c>
      <c r="C918" s="7">
        <v>32</v>
      </c>
      <c r="D918" s="2" t="s">
        <v>90</v>
      </c>
      <c r="F918" s="7">
        <v>1956</v>
      </c>
      <c r="G918" s="2" t="s">
        <v>1858</v>
      </c>
      <c r="J918" s="8">
        <v>96566</v>
      </c>
      <c r="K918" s="12">
        <v>98600165</v>
      </c>
      <c r="L918" s="1" t="s">
        <v>615</v>
      </c>
    </row>
    <row r="920" spans="1:12" x14ac:dyDescent="0.2">
      <c r="A920" s="8">
        <v>9</v>
      </c>
      <c r="B920" s="2" t="s">
        <v>209</v>
      </c>
      <c r="C920" s="7">
        <v>33</v>
      </c>
      <c r="D920" s="2" t="s">
        <v>90</v>
      </c>
      <c r="F920" s="7">
        <v>1957</v>
      </c>
      <c r="G920" s="2" t="s">
        <v>1859</v>
      </c>
      <c r="J920" s="8">
        <v>31708</v>
      </c>
      <c r="K920" s="12">
        <v>98568457</v>
      </c>
      <c r="L920" s="1" t="s">
        <v>615</v>
      </c>
    </row>
    <row r="922" spans="1:12" x14ac:dyDescent="0.2">
      <c r="A922" s="8">
        <v>9</v>
      </c>
      <c r="B922" s="2" t="s">
        <v>209</v>
      </c>
      <c r="C922" s="7">
        <v>34</v>
      </c>
      <c r="D922" s="2" t="s">
        <v>90</v>
      </c>
      <c r="F922" s="7">
        <v>1958</v>
      </c>
      <c r="G922" s="2" t="s">
        <v>1860</v>
      </c>
      <c r="J922" s="8">
        <v>266352</v>
      </c>
      <c r="K922" s="12">
        <v>98302105</v>
      </c>
      <c r="L922" s="1" t="s">
        <v>615</v>
      </c>
    </row>
    <row r="924" spans="1:12" x14ac:dyDescent="0.2">
      <c r="A924" s="8">
        <v>9</v>
      </c>
      <c r="B924" s="2" t="s">
        <v>209</v>
      </c>
      <c r="C924" s="7">
        <v>35</v>
      </c>
      <c r="D924" s="2" t="s">
        <v>90</v>
      </c>
      <c r="F924" s="7">
        <v>1959</v>
      </c>
      <c r="G924" s="2" t="s">
        <v>1861</v>
      </c>
      <c r="J924" s="8">
        <v>31000000</v>
      </c>
      <c r="K924" s="12">
        <v>67302105</v>
      </c>
      <c r="L924" s="1" t="s">
        <v>615</v>
      </c>
    </row>
    <row r="926" spans="1:12" x14ac:dyDescent="0.2">
      <c r="A926" s="8">
        <v>10</v>
      </c>
      <c r="B926" s="2" t="s">
        <v>209</v>
      </c>
      <c r="C926" s="7">
        <v>36</v>
      </c>
      <c r="D926" s="2" t="s">
        <v>90</v>
      </c>
      <c r="F926" s="7">
        <v>1960</v>
      </c>
      <c r="G926" s="2" t="s">
        <v>1862</v>
      </c>
      <c r="J926" s="8">
        <v>664065</v>
      </c>
      <c r="K926" s="12">
        <v>66638040</v>
      </c>
      <c r="L926" s="1" t="s">
        <v>615</v>
      </c>
    </row>
    <row r="928" spans="1:12" x14ac:dyDescent="0.2">
      <c r="A928" s="8">
        <v>10</v>
      </c>
      <c r="B928" s="2" t="s">
        <v>209</v>
      </c>
      <c r="C928" s="7">
        <v>37</v>
      </c>
      <c r="D928" s="2" t="s">
        <v>90</v>
      </c>
      <c r="F928" s="7">
        <v>1961</v>
      </c>
      <c r="G928" s="2" t="s">
        <v>1863</v>
      </c>
      <c r="J928" s="8">
        <v>89493</v>
      </c>
      <c r="K928" s="12">
        <v>66548547</v>
      </c>
      <c r="L928" s="1" t="s">
        <v>615</v>
      </c>
    </row>
    <row r="930" spans="1:12" x14ac:dyDescent="0.2">
      <c r="A930" s="8">
        <v>10</v>
      </c>
      <c r="B930" s="2" t="s">
        <v>209</v>
      </c>
      <c r="C930" s="7">
        <v>38</v>
      </c>
      <c r="D930" s="2" t="s">
        <v>90</v>
      </c>
      <c r="F930" s="7">
        <v>1962</v>
      </c>
      <c r="G930" s="2" t="s">
        <v>1864</v>
      </c>
      <c r="J930" s="8">
        <v>242550</v>
      </c>
      <c r="K930" s="12">
        <v>66305997</v>
      </c>
      <c r="L930" s="1" t="s">
        <v>615</v>
      </c>
    </row>
    <row r="932" spans="1:12" x14ac:dyDescent="0.2">
      <c r="A932" s="8">
        <v>10</v>
      </c>
      <c r="B932" s="2" t="s">
        <v>209</v>
      </c>
      <c r="C932" s="7">
        <v>39</v>
      </c>
      <c r="D932" s="2" t="s">
        <v>90</v>
      </c>
      <c r="F932" s="7">
        <v>1715</v>
      </c>
      <c r="G932" s="2" t="s">
        <v>1865</v>
      </c>
      <c r="I932" s="8">
        <v>174827</v>
      </c>
      <c r="K932" s="12">
        <v>66480824</v>
      </c>
      <c r="L932" s="1" t="s">
        <v>615</v>
      </c>
    </row>
    <row r="934" spans="1:12" x14ac:dyDescent="0.2">
      <c r="A934" s="8">
        <v>10</v>
      </c>
      <c r="B934" s="2" t="s">
        <v>209</v>
      </c>
      <c r="C934" s="7">
        <v>39</v>
      </c>
      <c r="D934" s="2" t="s">
        <v>90</v>
      </c>
      <c r="F934" s="7">
        <v>1963</v>
      </c>
      <c r="G934" s="2" t="s">
        <v>1865</v>
      </c>
      <c r="J934" s="8">
        <v>174827</v>
      </c>
      <c r="K934" s="12">
        <v>66305997</v>
      </c>
      <c r="L934" s="1" t="s">
        <v>615</v>
      </c>
    </row>
    <row r="936" spans="1:12" x14ac:dyDescent="0.2">
      <c r="A936" s="8">
        <v>10</v>
      </c>
      <c r="B936" s="2" t="s">
        <v>209</v>
      </c>
      <c r="C936" s="7">
        <v>40</v>
      </c>
      <c r="D936" s="2" t="s">
        <v>90</v>
      </c>
      <c r="F936" s="7">
        <v>1964</v>
      </c>
      <c r="G936" s="2" t="s">
        <v>1866</v>
      </c>
      <c r="J936" s="8">
        <v>370000</v>
      </c>
      <c r="K936" s="12">
        <v>65935997</v>
      </c>
      <c r="L936" s="1" t="s">
        <v>615</v>
      </c>
    </row>
    <row r="938" spans="1:12" x14ac:dyDescent="0.2">
      <c r="A938" s="8">
        <v>10</v>
      </c>
      <c r="B938" s="2" t="s">
        <v>209</v>
      </c>
      <c r="C938" s="7">
        <v>41</v>
      </c>
      <c r="D938" s="2" t="s">
        <v>90</v>
      </c>
      <c r="F938" s="7">
        <v>1965</v>
      </c>
      <c r="G938" s="2" t="s">
        <v>1867</v>
      </c>
      <c r="J938" s="8">
        <v>688500</v>
      </c>
      <c r="K938" s="12">
        <v>65247497</v>
      </c>
      <c r="L938" s="1" t="s">
        <v>615</v>
      </c>
    </row>
    <row r="940" spans="1:12" x14ac:dyDescent="0.2">
      <c r="A940" s="8">
        <v>10</v>
      </c>
      <c r="B940" s="2" t="s">
        <v>209</v>
      </c>
      <c r="C940" s="7">
        <v>42</v>
      </c>
      <c r="D940" s="2" t="s">
        <v>90</v>
      </c>
      <c r="F940" s="7">
        <v>1969</v>
      </c>
      <c r="G940" s="2" t="s">
        <v>1868</v>
      </c>
      <c r="J940" s="8">
        <v>123534</v>
      </c>
      <c r="K940" s="12">
        <v>65123963</v>
      </c>
      <c r="L940" s="1" t="s">
        <v>615</v>
      </c>
    </row>
    <row r="942" spans="1:12" x14ac:dyDescent="0.2">
      <c r="A942" s="8">
        <v>10</v>
      </c>
      <c r="B942" s="2" t="s">
        <v>209</v>
      </c>
      <c r="C942" s="7">
        <v>43</v>
      </c>
      <c r="D942" s="2" t="s">
        <v>90</v>
      </c>
      <c r="F942" s="7">
        <v>1970</v>
      </c>
      <c r="G942" s="2" t="s">
        <v>1869</v>
      </c>
      <c r="J942" s="8">
        <v>2056796</v>
      </c>
      <c r="K942" s="12">
        <v>63067167</v>
      </c>
      <c r="L942" s="1" t="s">
        <v>615</v>
      </c>
    </row>
    <row r="944" spans="1:12" x14ac:dyDescent="0.2">
      <c r="A944" s="8">
        <v>10</v>
      </c>
      <c r="B944" s="2" t="s">
        <v>209</v>
      </c>
      <c r="C944" s="7">
        <v>44</v>
      </c>
      <c r="D944" s="2" t="s">
        <v>90</v>
      </c>
      <c r="F944" s="7">
        <v>1971</v>
      </c>
      <c r="G944" s="2" t="s">
        <v>1870</v>
      </c>
      <c r="J944" s="8">
        <v>232050</v>
      </c>
      <c r="K944" s="12">
        <v>62835117</v>
      </c>
      <c r="L944" s="1" t="s">
        <v>615</v>
      </c>
    </row>
    <row r="946" spans="1:12" x14ac:dyDescent="0.2">
      <c r="A946" s="8">
        <v>10</v>
      </c>
      <c r="B946" s="2" t="s">
        <v>209</v>
      </c>
      <c r="C946" s="7">
        <v>45</v>
      </c>
      <c r="D946" s="2" t="s">
        <v>90</v>
      </c>
      <c r="F946" s="7">
        <v>1968</v>
      </c>
      <c r="G946" s="2" t="s">
        <v>1871</v>
      </c>
      <c r="J946" s="8">
        <v>1717760</v>
      </c>
      <c r="K946" s="12">
        <v>61117357</v>
      </c>
      <c r="L946" s="1" t="s">
        <v>615</v>
      </c>
    </row>
    <row r="948" spans="1:12" x14ac:dyDescent="0.2">
      <c r="A948" s="8">
        <v>13</v>
      </c>
      <c r="B948" s="2" t="s">
        <v>209</v>
      </c>
      <c r="C948" s="7">
        <v>46</v>
      </c>
      <c r="D948" s="2" t="s">
        <v>90</v>
      </c>
      <c r="F948" s="7">
        <v>1973</v>
      </c>
      <c r="G948" s="2" t="s">
        <v>1872</v>
      </c>
      <c r="J948" s="8">
        <v>271152</v>
      </c>
      <c r="K948" s="12">
        <v>60846205</v>
      </c>
      <c r="L948" s="1" t="s">
        <v>615</v>
      </c>
    </row>
    <row r="950" spans="1:12" x14ac:dyDescent="0.2">
      <c r="A950" s="8">
        <v>13</v>
      </c>
      <c r="B950" s="2" t="s">
        <v>209</v>
      </c>
      <c r="C950" s="7">
        <v>47</v>
      </c>
      <c r="D950" s="2" t="s">
        <v>90</v>
      </c>
      <c r="F950" s="7">
        <v>1974</v>
      </c>
      <c r="G950" s="2" t="s">
        <v>1873</v>
      </c>
      <c r="J950" s="8">
        <v>833000</v>
      </c>
      <c r="K950" s="12">
        <v>60013205</v>
      </c>
      <c r="L950" s="1" t="s">
        <v>615</v>
      </c>
    </row>
    <row r="952" spans="1:12" x14ac:dyDescent="0.2">
      <c r="A952" s="8">
        <v>13</v>
      </c>
      <c r="B952" s="2" t="s">
        <v>209</v>
      </c>
      <c r="C952" s="7">
        <v>48</v>
      </c>
      <c r="D952" s="2" t="s">
        <v>90</v>
      </c>
      <c r="F952" s="7">
        <v>1975</v>
      </c>
      <c r="G952" s="2" t="s">
        <v>1874</v>
      </c>
      <c r="J952" s="8">
        <v>13987</v>
      </c>
      <c r="K952" s="12">
        <v>59999218</v>
      </c>
      <c r="L952" s="1" t="s">
        <v>615</v>
      </c>
    </row>
    <row r="954" spans="1:12" x14ac:dyDescent="0.2">
      <c r="A954" s="8">
        <v>13</v>
      </c>
      <c r="B954" s="2" t="s">
        <v>209</v>
      </c>
      <c r="C954" s="7">
        <v>49</v>
      </c>
      <c r="D954" s="2" t="s">
        <v>90</v>
      </c>
      <c r="F954" s="7">
        <v>1976</v>
      </c>
      <c r="G954" s="2" t="s">
        <v>1875</v>
      </c>
      <c r="J954" s="8">
        <v>13987</v>
      </c>
      <c r="K954" s="12">
        <v>59985231</v>
      </c>
      <c r="L954" s="1" t="s">
        <v>615</v>
      </c>
    </row>
    <row r="956" spans="1:12" x14ac:dyDescent="0.2">
      <c r="A956" s="8">
        <v>13</v>
      </c>
      <c r="B956" s="2" t="s">
        <v>209</v>
      </c>
      <c r="C956" s="7">
        <v>50</v>
      </c>
      <c r="D956" s="2" t="s">
        <v>90</v>
      </c>
      <c r="F956" s="7">
        <v>1978</v>
      </c>
      <c r="G956" s="2" t="s">
        <v>1876</v>
      </c>
      <c r="J956" s="8">
        <v>13987</v>
      </c>
      <c r="K956" s="12">
        <v>59971244</v>
      </c>
      <c r="L956" s="1" t="s">
        <v>615</v>
      </c>
    </row>
    <row r="958" spans="1:12" x14ac:dyDescent="0.2">
      <c r="A958" s="8">
        <v>17</v>
      </c>
      <c r="B958" s="2" t="s">
        <v>209</v>
      </c>
      <c r="C958" s="7">
        <v>51</v>
      </c>
      <c r="D958" s="2" t="s">
        <v>90</v>
      </c>
      <c r="F958" s="7">
        <v>1980</v>
      </c>
      <c r="G958" s="2" t="s">
        <v>1145</v>
      </c>
      <c r="J958" s="8">
        <v>1621891</v>
      </c>
      <c r="K958" s="12">
        <v>58349353</v>
      </c>
      <c r="L958" s="1" t="s">
        <v>615</v>
      </c>
    </row>
    <row r="960" spans="1:12" x14ac:dyDescent="0.2">
      <c r="A960" s="8">
        <v>17</v>
      </c>
      <c r="B960" s="2" t="s">
        <v>209</v>
      </c>
      <c r="C960" s="7">
        <v>52</v>
      </c>
      <c r="D960" s="2" t="s">
        <v>90</v>
      </c>
      <c r="F960" s="7">
        <v>1981</v>
      </c>
      <c r="G960" s="2" t="s">
        <v>1877</v>
      </c>
      <c r="J960" s="8">
        <v>3774572</v>
      </c>
      <c r="K960" s="12">
        <v>54574781</v>
      </c>
      <c r="L960" s="1" t="s">
        <v>615</v>
      </c>
    </row>
    <row r="962" spans="1:12" x14ac:dyDescent="0.2">
      <c r="A962" s="8">
        <v>17</v>
      </c>
      <c r="B962" s="2" t="s">
        <v>209</v>
      </c>
      <c r="C962" s="7">
        <v>53</v>
      </c>
      <c r="D962" s="2" t="s">
        <v>90</v>
      </c>
      <c r="F962" s="7">
        <v>1982</v>
      </c>
      <c r="G962" s="2" t="s">
        <v>1878</v>
      </c>
      <c r="J962" s="8">
        <v>3225143</v>
      </c>
      <c r="K962" s="12">
        <v>51349638</v>
      </c>
      <c r="L962" s="1" t="s">
        <v>615</v>
      </c>
    </row>
    <row r="964" spans="1:12" x14ac:dyDescent="0.2">
      <c r="A964" s="8">
        <v>17</v>
      </c>
      <c r="B964" s="2" t="s">
        <v>209</v>
      </c>
      <c r="C964" s="7">
        <v>55</v>
      </c>
      <c r="D964" s="2" t="s">
        <v>622</v>
      </c>
      <c r="F964" s="7">
        <v>0</v>
      </c>
      <c r="G964" s="2" t="s">
        <v>1879</v>
      </c>
      <c r="J964" s="8">
        <v>26992</v>
      </c>
      <c r="K964" s="12">
        <v>51322646</v>
      </c>
      <c r="L964" s="1" t="s">
        <v>615</v>
      </c>
    </row>
    <row r="966" spans="1:12" x14ac:dyDescent="0.2">
      <c r="A966" s="8">
        <v>17</v>
      </c>
      <c r="B966" s="2" t="s">
        <v>209</v>
      </c>
      <c r="C966" s="7">
        <v>55</v>
      </c>
      <c r="D966" s="2" t="s">
        <v>622</v>
      </c>
      <c r="F966" s="7">
        <v>0</v>
      </c>
      <c r="G966" s="2" t="s">
        <v>1879</v>
      </c>
      <c r="J966" s="8">
        <v>5128</v>
      </c>
      <c r="K966" s="12">
        <v>51317518</v>
      </c>
      <c r="L966" s="1" t="s">
        <v>615</v>
      </c>
    </row>
    <row r="968" spans="1:12" x14ac:dyDescent="0.2">
      <c r="A968" s="8">
        <v>18</v>
      </c>
      <c r="B968" s="2" t="s">
        <v>209</v>
      </c>
      <c r="C968" s="7">
        <v>56</v>
      </c>
      <c r="D968" s="2" t="s">
        <v>90</v>
      </c>
      <c r="F968" s="7">
        <v>1985</v>
      </c>
      <c r="G968" s="2" t="s">
        <v>1880</v>
      </c>
      <c r="J968" s="8">
        <v>20120</v>
      </c>
      <c r="K968" s="12">
        <v>51297398</v>
      </c>
      <c r="L968" s="1" t="s">
        <v>615</v>
      </c>
    </row>
    <row r="970" spans="1:12" x14ac:dyDescent="0.2">
      <c r="A970" s="8">
        <v>18</v>
      </c>
      <c r="B970" s="2" t="s">
        <v>209</v>
      </c>
      <c r="C970" s="7">
        <v>57</v>
      </c>
      <c r="D970" s="2" t="s">
        <v>90</v>
      </c>
      <c r="F970" s="7">
        <v>1986</v>
      </c>
      <c r="G970" s="2" t="s">
        <v>1881</v>
      </c>
      <c r="J970" s="8">
        <v>6629</v>
      </c>
      <c r="K970" s="12">
        <v>51290769</v>
      </c>
      <c r="L970" s="1" t="s">
        <v>615</v>
      </c>
    </row>
    <row r="972" spans="1:12" x14ac:dyDescent="0.2">
      <c r="A972" s="8">
        <v>18</v>
      </c>
      <c r="B972" s="2" t="s">
        <v>209</v>
      </c>
      <c r="C972" s="7">
        <v>58</v>
      </c>
      <c r="D972" s="2" t="s">
        <v>90</v>
      </c>
      <c r="F972" s="7">
        <v>1966</v>
      </c>
      <c r="G972" s="2" t="s">
        <v>1882</v>
      </c>
      <c r="J972" s="8">
        <v>48564</v>
      </c>
      <c r="K972" s="12">
        <v>51242205</v>
      </c>
      <c r="L972" s="1" t="s">
        <v>615</v>
      </c>
    </row>
    <row r="974" spans="1:12" x14ac:dyDescent="0.2">
      <c r="A974" s="8">
        <v>18</v>
      </c>
      <c r="B974" s="2" t="s">
        <v>209</v>
      </c>
      <c r="C974" s="7">
        <v>59</v>
      </c>
      <c r="D974" s="2" t="s">
        <v>90</v>
      </c>
      <c r="F974" s="7">
        <v>1967</v>
      </c>
      <c r="G974" s="2" t="s">
        <v>1883</v>
      </c>
      <c r="J974" s="8">
        <v>29732</v>
      </c>
      <c r="K974" s="12">
        <v>51212473</v>
      </c>
      <c r="L974" s="1" t="s">
        <v>615</v>
      </c>
    </row>
    <row r="976" spans="1:12" x14ac:dyDescent="0.2">
      <c r="A976" s="8">
        <v>18</v>
      </c>
      <c r="B976" s="2" t="s">
        <v>209</v>
      </c>
      <c r="C976" s="7">
        <v>60</v>
      </c>
      <c r="D976" s="2" t="s">
        <v>90</v>
      </c>
      <c r="F976" s="7">
        <v>1988</v>
      </c>
      <c r="G976" s="2" t="s">
        <v>1884</v>
      </c>
      <c r="J976" s="8">
        <v>159800</v>
      </c>
      <c r="K976" s="12">
        <v>51052673</v>
      </c>
      <c r="L976" s="1" t="s">
        <v>615</v>
      </c>
    </row>
    <row r="978" spans="1:12" x14ac:dyDescent="0.2">
      <c r="A978" s="8">
        <v>18</v>
      </c>
      <c r="B978" s="2" t="s">
        <v>209</v>
      </c>
      <c r="C978" s="7">
        <v>61</v>
      </c>
      <c r="D978" s="2" t="s">
        <v>90</v>
      </c>
      <c r="F978" s="7">
        <v>1987</v>
      </c>
      <c r="G978" s="2" t="s">
        <v>1885</v>
      </c>
      <c r="J978" s="8">
        <v>169800</v>
      </c>
      <c r="K978" s="12">
        <v>50882873</v>
      </c>
      <c r="L978" s="1" t="s">
        <v>615</v>
      </c>
    </row>
    <row r="980" spans="1:12" x14ac:dyDescent="0.2">
      <c r="A980" s="8">
        <v>18</v>
      </c>
      <c r="B980" s="2" t="s">
        <v>209</v>
      </c>
      <c r="C980" s="7">
        <v>62</v>
      </c>
      <c r="D980" s="2" t="s">
        <v>90</v>
      </c>
      <c r="F980" s="7">
        <v>1989</v>
      </c>
      <c r="G980" s="2" t="s">
        <v>1886</v>
      </c>
      <c r="J980" s="8">
        <v>195030</v>
      </c>
      <c r="K980" s="12">
        <v>50687843</v>
      </c>
      <c r="L980" s="1" t="s">
        <v>615</v>
      </c>
    </row>
    <row r="982" spans="1:12" x14ac:dyDescent="0.2">
      <c r="A982" s="8">
        <v>18</v>
      </c>
      <c r="B982" s="2" t="s">
        <v>209</v>
      </c>
      <c r="C982" s="7">
        <v>63</v>
      </c>
      <c r="D982" s="2" t="s">
        <v>90</v>
      </c>
      <c r="F982" s="7">
        <v>1991</v>
      </c>
      <c r="G982" s="2" t="s">
        <v>1887</v>
      </c>
      <c r="J982" s="8">
        <v>2052750</v>
      </c>
      <c r="K982" s="12">
        <v>48635093</v>
      </c>
      <c r="L982" s="1" t="s">
        <v>615</v>
      </c>
    </row>
    <row r="984" spans="1:12" x14ac:dyDescent="0.2">
      <c r="A984" s="8">
        <v>18</v>
      </c>
      <c r="B984" s="2" t="s">
        <v>209</v>
      </c>
      <c r="C984" s="7">
        <v>64</v>
      </c>
      <c r="D984" s="2" t="s">
        <v>90</v>
      </c>
      <c r="F984" s="7">
        <v>1992</v>
      </c>
      <c r="G984" s="2" t="s">
        <v>1888</v>
      </c>
      <c r="J984" s="8">
        <v>4297320</v>
      </c>
      <c r="K984" s="12">
        <v>44337773</v>
      </c>
      <c r="L984" s="1" t="s">
        <v>615</v>
      </c>
    </row>
    <row r="986" spans="1:12" x14ac:dyDescent="0.2">
      <c r="A986" s="8">
        <v>19</v>
      </c>
      <c r="B986" s="2" t="s">
        <v>209</v>
      </c>
      <c r="C986" s="7">
        <v>65</v>
      </c>
      <c r="D986" s="2" t="s">
        <v>90</v>
      </c>
      <c r="F986" s="7">
        <v>1993</v>
      </c>
      <c r="G986" s="2" t="s">
        <v>1889</v>
      </c>
      <c r="J986" s="8">
        <v>360000</v>
      </c>
      <c r="K986" s="12">
        <v>43977773</v>
      </c>
      <c r="L986" s="1" t="s">
        <v>615</v>
      </c>
    </row>
    <row r="988" spans="1:12" x14ac:dyDescent="0.2">
      <c r="A988" s="8">
        <v>20</v>
      </c>
      <c r="B988" s="2" t="s">
        <v>209</v>
      </c>
      <c r="C988" s="7">
        <v>66</v>
      </c>
      <c r="D988" s="2" t="s">
        <v>90</v>
      </c>
      <c r="F988" s="7">
        <v>1994</v>
      </c>
      <c r="G988" s="2" t="s">
        <v>1890</v>
      </c>
      <c r="J988" s="8">
        <v>553800</v>
      </c>
      <c r="K988" s="12">
        <v>43423973</v>
      </c>
      <c r="L988" s="1" t="s">
        <v>615</v>
      </c>
    </row>
    <row r="990" spans="1:12" x14ac:dyDescent="0.2">
      <c r="A990" s="8">
        <v>23</v>
      </c>
      <c r="B990" s="2" t="s">
        <v>209</v>
      </c>
      <c r="C990" s="7">
        <v>67</v>
      </c>
      <c r="D990" s="2" t="s">
        <v>90</v>
      </c>
      <c r="F990" s="7">
        <v>1995</v>
      </c>
      <c r="G990" s="2" t="s">
        <v>1891</v>
      </c>
      <c r="J990" s="8">
        <v>476000</v>
      </c>
      <c r="K990" s="12">
        <v>42947973</v>
      </c>
      <c r="L990" s="1" t="s">
        <v>615</v>
      </c>
    </row>
    <row r="992" spans="1:12" x14ac:dyDescent="0.2">
      <c r="A992" s="8">
        <v>23</v>
      </c>
      <c r="B992" s="2" t="s">
        <v>209</v>
      </c>
      <c r="C992" s="7">
        <v>84</v>
      </c>
      <c r="D992" s="2" t="s">
        <v>90</v>
      </c>
      <c r="F992" s="7">
        <v>2016</v>
      </c>
      <c r="G992" s="2" t="s">
        <v>1892</v>
      </c>
      <c r="J992" s="8">
        <v>1143400</v>
      </c>
      <c r="K992" s="12">
        <v>41804573</v>
      </c>
      <c r="L992" s="1" t="s">
        <v>615</v>
      </c>
    </row>
    <row r="994" spans="1:12" x14ac:dyDescent="0.2">
      <c r="A994" s="8">
        <v>25</v>
      </c>
      <c r="B994" s="2" t="s">
        <v>209</v>
      </c>
      <c r="C994" s="7">
        <v>69</v>
      </c>
      <c r="D994" s="2" t="s">
        <v>90</v>
      </c>
      <c r="F994" s="7">
        <v>1999</v>
      </c>
      <c r="G994" s="2" t="s">
        <v>1893</v>
      </c>
      <c r="J994" s="8">
        <v>1247366</v>
      </c>
      <c r="K994" s="12">
        <v>40557207</v>
      </c>
      <c r="L994" s="1" t="s">
        <v>615</v>
      </c>
    </row>
    <row r="996" spans="1:12" x14ac:dyDescent="0.2">
      <c r="A996" s="8">
        <v>25</v>
      </c>
      <c r="B996" s="2" t="s">
        <v>209</v>
      </c>
      <c r="C996" s="7">
        <v>70</v>
      </c>
      <c r="D996" s="2" t="s">
        <v>90</v>
      </c>
      <c r="F996" s="7">
        <v>2000</v>
      </c>
      <c r="G996" s="2" t="s">
        <v>1894</v>
      </c>
      <c r="J996" s="8">
        <v>3900413</v>
      </c>
      <c r="K996" s="12">
        <v>36656794</v>
      </c>
      <c r="L996" s="1" t="s">
        <v>615</v>
      </c>
    </row>
    <row r="998" spans="1:12" x14ac:dyDescent="0.2">
      <c r="A998" s="8">
        <v>25</v>
      </c>
      <c r="B998" s="2" t="s">
        <v>209</v>
      </c>
      <c r="C998" s="7">
        <v>72</v>
      </c>
      <c r="D998" s="2" t="s">
        <v>90</v>
      </c>
      <c r="F998" s="7">
        <v>2003</v>
      </c>
      <c r="G998" s="2" t="s">
        <v>1895</v>
      </c>
      <c r="J998" s="8">
        <v>925507</v>
      </c>
      <c r="K998" s="12">
        <v>35731287</v>
      </c>
      <c r="L998" s="1" t="s">
        <v>615</v>
      </c>
    </row>
    <row r="1000" spans="1:12" x14ac:dyDescent="0.2">
      <c r="A1000" s="8">
        <v>25</v>
      </c>
      <c r="B1000" s="2" t="s">
        <v>209</v>
      </c>
      <c r="C1000" s="7">
        <v>74</v>
      </c>
      <c r="D1000" s="2" t="s">
        <v>622</v>
      </c>
      <c r="F1000" s="7">
        <v>0</v>
      </c>
      <c r="G1000" s="2" t="s">
        <v>1896</v>
      </c>
      <c r="I1000" s="8">
        <v>6000</v>
      </c>
      <c r="K1000" s="12">
        <v>35737287</v>
      </c>
      <c r="L1000" s="1" t="s">
        <v>615</v>
      </c>
    </row>
    <row r="1002" spans="1:12" x14ac:dyDescent="0.2">
      <c r="A1002" s="8">
        <v>25</v>
      </c>
      <c r="B1002" s="2" t="s">
        <v>209</v>
      </c>
      <c r="C1002" s="7">
        <v>75</v>
      </c>
      <c r="D1002" s="2" t="s">
        <v>88</v>
      </c>
      <c r="F1002" s="7">
        <v>2005</v>
      </c>
      <c r="G1002" s="2" t="s">
        <v>1897</v>
      </c>
      <c r="J1002" s="8">
        <v>2000000</v>
      </c>
      <c r="K1002" s="12">
        <v>33737287</v>
      </c>
      <c r="L1002" s="1" t="s">
        <v>615</v>
      </c>
    </row>
    <row r="1004" spans="1:12" x14ac:dyDescent="0.2">
      <c r="A1004" s="8">
        <v>25</v>
      </c>
      <c r="B1004" s="2" t="s">
        <v>209</v>
      </c>
      <c r="C1004" s="7">
        <v>76</v>
      </c>
      <c r="D1004" s="2" t="s">
        <v>88</v>
      </c>
      <c r="F1004" s="7">
        <v>2006</v>
      </c>
      <c r="G1004" s="2" t="s">
        <v>1898</v>
      </c>
      <c r="J1004" s="8">
        <v>300000</v>
      </c>
      <c r="K1004" s="12">
        <v>33437287</v>
      </c>
      <c r="L1004" s="1" t="s">
        <v>615</v>
      </c>
    </row>
    <row r="1006" spans="1:12" x14ac:dyDescent="0.2">
      <c r="A1006" s="8">
        <v>25</v>
      </c>
      <c r="B1006" s="2" t="s">
        <v>209</v>
      </c>
      <c r="C1006" s="7">
        <v>77</v>
      </c>
      <c r="D1006" s="2" t="s">
        <v>90</v>
      </c>
      <c r="F1006" s="7">
        <v>2007</v>
      </c>
      <c r="G1006" s="2" t="s">
        <v>1899</v>
      </c>
      <c r="J1006" s="8">
        <v>405000</v>
      </c>
      <c r="K1006" s="12">
        <v>33032287</v>
      </c>
      <c r="L1006" s="1" t="s">
        <v>615</v>
      </c>
    </row>
    <row r="1008" spans="1:12" x14ac:dyDescent="0.2">
      <c r="A1008" s="8">
        <v>25</v>
      </c>
      <c r="B1008" s="2" t="s">
        <v>209</v>
      </c>
      <c r="C1008" s="7">
        <v>78</v>
      </c>
      <c r="D1008" s="2" t="s">
        <v>90</v>
      </c>
      <c r="F1008" s="7">
        <v>2008</v>
      </c>
      <c r="G1008" s="2" t="s">
        <v>1900</v>
      </c>
      <c r="J1008" s="8">
        <v>450000</v>
      </c>
      <c r="K1008" s="12">
        <v>32582287</v>
      </c>
      <c r="L1008" s="1" t="s">
        <v>615</v>
      </c>
    </row>
    <row r="1010" spans="1:12" x14ac:dyDescent="0.2">
      <c r="A1010" s="8">
        <v>25</v>
      </c>
      <c r="B1010" s="2" t="s">
        <v>209</v>
      </c>
      <c r="C1010" s="7">
        <v>79</v>
      </c>
      <c r="D1010" s="2" t="s">
        <v>622</v>
      </c>
      <c r="F1010" s="7">
        <v>2009</v>
      </c>
      <c r="G1010" s="2" t="s">
        <v>1901</v>
      </c>
      <c r="J1010" s="8">
        <v>400000</v>
      </c>
      <c r="K1010" s="12">
        <v>32182287</v>
      </c>
      <c r="L1010" s="1" t="s">
        <v>615</v>
      </c>
    </row>
    <row r="1012" spans="1:12" x14ac:dyDescent="0.2">
      <c r="A1012" s="8">
        <v>25</v>
      </c>
      <c r="B1012" s="2" t="s">
        <v>209</v>
      </c>
      <c r="C1012" s="7">
        <v>80</v>
      </c>
      <c r="D1012" s="2" t="s">
        <v>90</v>
      </c>
      <c r="F1012" s="7">
        <v>2010</v>
      </c>
      <c r="G1012" s="2" t="s">
        <v>583</v>
      </c>
      <c r="J1012" s="8">
        <v>300000</v>
      </c>
      <c r="K1012" s="12">
        <v>31882287</v>
      </c>
      <c r="L1012" s="1" t="s">
        <v>615</v>
      </c>
    </row>
    <row r="1014" spans="1:12" x14ac:dyDescent="0.2">
      <c r="A1014" s="8">
        <v>25</v>
      </c>
      <c r="B1014" s="2" t="s">
        <v>209</v>
      </c>
      <c r="C1014" s="7">
        <v>81</v>
      </c>
      <c r="D1014" s="2" t="s">
        <v>90</v>
      </c>
      <c r="F1014" s="7">
        <v>2011</v>
      </c>
      <c r="G1014" s="2" t="s">
        <v>1902</v>
      </c>
      <c r="J1014" s="8">
        <v>2000000</v>
      </c>
      <c r="K1014" s="12">
        <v>29882287</v>
      </c>
      <c r="L1014" s="1" t="s">
        <v>615</v>
      </c>
    </row>
    <row r="1016" spans="1:12" x14ac:dyDescent="0.2">
      <c r="A1016" s="8">
        <v>25</v>
      </c>
      <c r="B1016" s="2" t="s">
        <v>209</v>
      </c>
      <c r="C1016" s="7">
        <v>82</v>
      </c>
      <c r="D1016" s="2" t="s">
        <v>90</v>
      </c>
      <c r="F1016" s="7">
        <v>2013</v>
      </c>
      <c r="G1016" s="2" t="s">
        <v>1903</v>
      </c>
      <c r="J1016" s="8">
        <v>798529</v>
      </c>
      <c r="K1016" s="12">
        <v>29083758</v>
      </c>
      <c r="L1016" s="1" t="s">
        <v>615</v>
      </c>
    </row>
    <row r="1018" spans="1:12" x14ac:dyDescent="0.2">
      <c r="A1018" s="8">
        <v>25</v>
      </c>
      <c r="B1018" s="2" t="s">
        <v>209</v>
      </c>
      <c r="C1018" s="7">
        <v>83</v>
      </c>
      <c r="D1018" s="2" t="s">
        <v>90</v>
      </c>
      <c r="F1018" s="7">
        <v>2014</v>
      </c>
      <c r="G1018" s="2" t="s">
        <v>1904</v>
      </c>
      <c r="J1018" s="8">
        <v>1198377</v>
      </c>
      <c r="K1018" s="12">
        <v>27885381</v>
      </c>
      <c r="L1018" s="1" t="s">
        <v>615</v>
      </c>
    </row>
    <row r="1020" spans="1:12" x14ac:dyDescent="0.2">
      <c r="A1020" s="8">
        <v>25</v>
      </c>
      <c r="B1020" s="2" t="s">
        <v>209</v>
      </c>
      <c r="C1020" s="7">
        <v>85</v>
      </c>
      <c r="D1020" s="2" t="s">
        <v>90</v>
      </c>
      <c r="F1020" s="7">
        <v>2017</v>
      </c>
      <c r="G1020" s="2" t="s">
        <v>1905</v>
      </c>
      <c r="J1020" s="8">
        <v>700196</v>
      </c>
      <c r="K1020" s="12">
        <v>27185185</v>
      </c>
      <c r="L1020" s="1" t="s">
        <v>615</v>
      </c>
    </row>
    <row r="1022" spans="1:12" x14ac:dyDescent="0.2">
      <c r="A1022" s="8">
        <v>25</v>
      </c>
      <c r="B1022" s="2" t="s">
        <v>209</v>
      </c>
      <c r="C1022" s="7">
        <v>86</v>
      </c>
      <c r="D1022" s="2" t="s">
        <v>90</v>
      </c>
      <c r="F1022" s="7">
        <v>2018</v>
      </c>
      <c r="G1022" s="2" t="s">
        <v>1906</v>
      </c>
      <c r="J1022" s="8">
        <v>887941</v>
      </c>
      <c r="K1022" s="12">
        <v>26297244</v>
      </c>
      <c r="L1022" s="1" t="s">
        <v>615</v>
      </c>
    </row>
    <row r="1024" spans="1:12" x14ac:dyDescent="0.2">
      <c r="A1024" s="8">
        <v>25</v>
      </c>
      <c r="B1024" s="2" t="s">
        <v>209</v>
      </c>
      <c r="C1024" s="7">
        <v>87</v>
      </c>
      <c r="D1024" s="2" t="s">
        <v>90</v>
      </c>
      <c r="F1024" s="7">
        <v>2019</v>
      </c>
      <c r="G1024" s="2" t="s">
        <v>1907</v>
      </c>
      <c r="J1024" s="8">
        <v>218422</v>
      </c>
      <c r="K1024" s="12">
        <v>26078822</v>
      </c>
      <c r="L1024" s="1" t="s">
        <v>615</v>
      </c>
    </row>
    <row r="1026" spans="1:12" x14ac:dyDescent="0.2">
      <c r="A1026" s="8">
        <v>25</v>
      </c>
      <c r="B1026" s="2" t="s">
        <v>209</v>
      </c>
      <c r="C1026" s="7">
        <v>88</v>
      </c>
      <c r="D1026" s="2" t="s">
        <v>90</v>
      </c>
      <c r="F1026" s="7">
        <v>2020</v>
      </c>
      <c r="G1026" s="2" t="s">
        <v>1908</v>
      </c>
      <c r="J1026" s="8">
        <v>658127</v>
      </c>
      <c r="K1026" s="12">
        <v>25420695</v>
      </c>
      <c r="L1026" s="1" t="s">
        <v>615</v>
      </c>
    </row>
    <row r="1028" spans="1:12" x14ac:dyDescent="0.2">
      <c r="A1028" s="8">
        <v>25</v>
      </c>
      <c r="B1028" s="2" t="s">
        <v>209</v>
      </c>
      <c r="C1028" s="7">
        <v>89</v>
      </c>
      <c r="D1028" s="2" t="s">
        <v>90</v>
      </c>
      <c r="F1028" s="7">
        <v>2021</v>
      </c>
      <c r="G1028" s="2" t="s">
        <v>1909</v>
      </c>
      <c r="J1028" s="8">
        <v>742859</v>
      </c>
      <c r="K1028" s="12">
        <v>24677836</v>
      </c>
      <c r="L1028" s="1" t="s">
        <v>615</v>
      </c>
    </row>
    <row r="1030" spans="1:12" x14ac:dyDescent="0.2">
      <c r="A1030" s="8">
        <v>25</v>
      </c>
      <c r="B1030" s="2" t="s">
        <v>209</v>
      </c>
      <c r="C1030" s="7">
        <v>90</v>
      </c>
      <c r="D1030" s="2" t="s">
        <v>90</v>
      </c>
      <c r="F1030" s="7">
        <v>2022</v>
      </c>
      <c r="G1030" s="2" t="s">
        <v>1910</v>
      </c>
      <c r="J1030" s="8">
        <v>366975</v>
      </c>
      <c r="K1030" s="12">
        <v>24310861</v>
      </c>
      <c r="L1030" s="1" t="s">
        <v>615</v>
      </c>
    </row>
    <row r="1032" spans="1:12" x14ac:dyDescent="0.2">
      <c r="A1032" s="8">
        <v>25</v>
      </c>
      <c r="B1032" s="2" t="s">
        <v>209</v>
      </c>
      <c r="C1032" s="7">
        <v>91</v>
      </c>
      <c r="D1032" s="2" t="s">
        <v>90</v>
      </c>
      <c r="F1032" s="7">
        <v>2024</v>
      </c>
      <c r="G1032" s="2" t="s">
        <v>1911</v>
      </c>
      <c r="J1032" s="8">
        <v>513869</v>
      </c>
      <c r="K1032" s="12">
        <v>23796992</v>
      </c>
      <c r="L1032" s="1" t="s">
        <v>615</v>
      </c>
    </row>
    <row r="1034" spans="1:12" x14ac:dyDescent="0.2">
      <c r="A1034" s="8">
        <v>25</v>
      </c>
      <c r="B1034" s="2" t="s">
        <v>209</v>
      </c>
      <c r="C1034" s="7">
        <v>92</v>
      </c>
      <c r="D1034" s="2" t="s">
        <v>90</v>
      </c>
      <c r="F1034" s="7">
        <v>2025</v>
      </c>
      <c r="G1034" s="2" t="s">
        <v>1912</v>
      </c>
      <c r="J1034" s="8">
        <v>697522</v>
      </c>
      <c r="K1034" s="12">
        <v>23099470</v>
      </c>
      <c r="L1034" s="1" t="s">
        <v>615</v>
      </c>
    </row>
    <row r="1036" spans="1:12" x14ac:dyDescent="0.2">
      <c r="A1036" s="8">
        <v>25</v>
      </c>
      <c r="B1036" s="2" t="s">
        <v>209</v>
      </c>
      <c r="C1036" s="7">
        <v>93</v>
      </c>
      <c r="D1036" s="2" t="s">
        <v>90</v>
      </c>
      <c r="F1036" s="7">
        <v>2026</v>
      </c>
      <c r="G1036" s="2" t="s">
        <v>1913</v>
      </c>
      <c r="J1036" s="8">
        <v>200000</v>
      </c>
      <c r="K1036" s="12">
        <v>22899470</v>
      </c>
      <c r="L1036" s="1" t="s">
        <v>615</v>
      </c>
    </row>
    <row r="1038" spans="1:12" x14ac:dyDescent="0.2">
      <c r="A1038" s="8">
        <v>25</v>
      </c>
      <c r="B1038" s="2" t="s">
        <v>209</v>
      </c>
      <c r="C1038" s="7">
        <v>94</v>
      </c>
      <c r="D1038" s="2" t="s">
        <v>90</v>
      </c>
      <c r="F1038" s="7">
        <v>2027</v>
      </c>
      <c r="G1038" s="2" t="s">
        <v>1914</v>
      </c>
      <c r="J1038" s="8">
        <v>594257</v>
      </c>
      <c r="K1038" s="12">
        <v>22305213</v>
      </c>
      <c r="L1038" s="1" t="s">
        <v>615</v>
      </c>
    </row>
    <row r="1040" spans="1:12" x14ac:dyDescent="0.2">
      <c r="A1040" s="8">
        <v>25</v>
      </c>
      <c r="B1040" s="2" t="s">
        <v>209</v>
      </c>
      <c r="C1040" s="7">
        <v>95</v>
      </c>
      <c r="D1040" s="2" t="s">
        <v>90</v>
      </c>
      <c r="F1040" s="7">
        <v>2023</v>
      </c>
      <c r="G1040" s="2" t="s">
        <v>1915</v>
      </c>
      <c r="J1040" s="8">
        <v>597075</v>
      </c>
      <c r="K1040" s="12">
        <v>21708138</v>
      </c>
      <c r="L1040" s="1" t="s">
        <v>615</v>
      </c>
    </row>
    <row r="1042" spans="1:12" x14ac:dyDescent="0.2">
      <c r="A1042" s="8">
        <v>25</v>
      </c>
      <c r="B1042" s="2" t="s">
        <v>209</v>
      </c>
      <c r="C1042" s="7">
        <v>96</v>
      </c>
      <c r="D1042" s="2" t="s">
        <v>90</v>
      </c>
      <c r="F1042" s="7">
        <v>2029</v>
      </c>
      <c r="G1042" s="2" t="s">
        <v>1916</v>
      </c>
      <c r="J1042" s="8">
        <v>105336</v>
      </c>
      <c r="K1042" s="12">
        <v>21602802</v>
      </c>
      <c r="L1042" s="1" t="s">
        <v>615</v>
      </c>
    </row>
    <row r="1044" spans="1:12" x14ac:dyDescent="0.2">
      <c r="A1044" s="8">
        <v>25</v>
      </c>
      <c r="B1044" s="2" t="s">
        <v>209</v>
      </c>
      <c r="C1044" s="7">
        <v>107</v>
      </c>
      <c r="D1044" s="2" t="s">
        <v>90</v>
      </c>
      <c r="F1044" s="7">
        <v>2032</v>
      </c>
      <c r="G1044" s="2" t="s">
        <v>1917</v>
      </c>
      <c r="J1044" s="8">
        <v>49250</v>
      </c>
      <c r="K1044" s="12">
        <v>21553552</v>
      </c>
      <c r="L1044" s="1" t="s">
        <v>615</v>
      </c>
    </row>
    <row r="1046" spans="1:12" x14ac:dyDescent="0.2">
      <c r="A1046" s="8">
        <v>26</v>
      </c>
      <c r="B1046" s="2" t="s">
        <v>209</v>
      </c>
      <c r="C1046" s="7">
        <v>97</v>
      </c>
      <c r="D1046" s="2" t="s">
        <v>90</v>
      </c>
      <c r="F1046" s="7">
        <v>2030</v>
      </c>
      <c r="G1046" s="2" t="s">
        <v>1918</v>
      </c>
      <c r="J1046" s="8">
        <v>17990</v>
      </c>
      <c r="K1046" s="12">
        <v>21535562</v>
      </c>
      <c r="L1046" s="1" t="s">
        <v>615</v>
      </c>
    </row>
    <row r="1048" spans="1:12" x14ac:dyDescent="0.2">
      <c r="A1048" s="8">
        <v>26</v>
      </c>
      <c r="B1048" s="2" t="s">
        <v>209</v>
      </c>
      <c r="C1048" s="7">
        <v>98</v>
      </c>
      <c r="D1048" s="2" t="s">
        <v>90</v>
      </c>
      <c r="F1048" s="7">
        <v>2031</v>
      </c>
      <c r="G1048" s="2" t="s">
        <v>1919</v>
      </c>
      <c r="J1048" s="8">
        <v>45860</v>
      </c>
      <c r="K1048" s="12">
        <v>21489702</v>
      </c>
      <c r="L1048" s="1" t="s">
        <v>615</v>
      </c>
    </row>
    <row r="1050" spans="1:12" x14ac:dyDescent="0.2">
      <c r="A1050" s="8">
        <v>26</v>
      </c>
      <c r="B1050" s="2" t="s">
        <v>209</v>
      </c>
      <c r="C1050" s="7">
        <v>108</v>
      </c>
      <c r="D1050" s="2" t="s">
        <v>90</v>
      </c>
      <c r="F1050" s="7">
        <v>2033</v>
      </c>
      <c r="G1050" s="2" t="s">
        <v>1920</v>
      </c>
      <c r="J1050" s="8">
        <v>2217197</v>
      </c>
      <c r="K1050" s="12">
        <v>19272505</v>
      </c>
      <c r="L1050" s="1" t="s">
        <v>615</v>
      </c>
    </row>
    <row r="1052" spans="1:12" x14ac:dyDescent="0.2">
      <c r="A1052" s="8">
        <v>28</v>
      </c>
      <c r="B1052" s="2" t="s">
        <v>209</v>
      </c>
      <c r="C1052" s="7">
        <v>71</v>
      </c>
      <c r="D1052" s="2" t="s">
        <v>90</v>
      </c>
      <c r="F1052" s="7">
        <v>2001</v>
      </c>
      <c r="G1052" s="2" t="s">
        <v>1921</v>
      </c>
      <c r="J1052" s="8">
        <v>95114</v>
      </c>
      <c r="K1052" s="12">
        <v>19177391</v>
      </c>
      <c r="L1052" s="1" t="s">
        <v>615</v>
      </c>
    </row>
    <row r="1054" spans="1:12" x14ac:dyDescent="0.2">
      <c r="A1054" s="8">
        <v>30</v>
      </c>
      <c r="B1054" s="2" t="s">
        <v>209</v>
      </c>
      <c r="C1054" s="7">
        <v>109</v>
      </c>
      <c r="D1054" s="2" t="s">
        <v>90</v>
      </c>
      <c r="F1054" s="7">
        <v>2036</v>
      </c>
      <c r="G1054" s="2" t="s">
        <v>1922</v>
      </c>
      <c r="J1054" s="8">
        <v>2402407</v>
      </c>
      <c r="K1054" s="12">
        <v>16774984</v>
      </c>
      <c r="L1054" s="1" t="s">
        <v>615</v>
      </c>
    </row>
    <row r="1056" spans="1:12" x14ac:dyDescent="0.2">
      <c r="A1056" s="8">
        <v>30</v>
      </c>
      <c r="B1056" s="2" t="s">
        <v>209</v>
      </c>
      <c r="C1056" s="7">
        <v>110</v>
      </c>
      <c r="D1056" s="2" t="s">
        <v>90</v>
      </c>
      <c r="F1056" s="7">
        <v>2037</v>
      </c>
      <c r="G1056" s="2" t="s">
        <v>1923</v>
      </c>
      <c r="J1056" s="8">
        <v>5200</v>
      </c>
      <c r="K1056" s="12">
        <v>16769784</v>
      </c>
      <c r="L1056" s="1" t="s">
        <v>615</v>
      </c>
    </row>
    <row r="1058" spans="1:12" x14ac:dyDescent="0.2">
      <c r="A1058" s="8">
        <v>30</v>
      </c>
      <c r="B1058" s="2" t="s">
        <v>209</v>
      </c>
      <c r="C1058" s="7">
        <v>111</v>
      </c>
      <c r="D1058" s="2" t="s">
        <v>90</v>
      </c>
      <c r="F1058" s="7">
        <v>2039</v>
      </c>
      <c r="G1058" s="2" t="s">
        <v>1924</v>
      </c>
      <c r="J1058" s="8">
        <v>784500</v>
      </c>
      <c r="K1058" s="12">
        <v>15985284</v>
      </c>
      <c r="L1058" s="1" t="s">
        <v>615</v>
      </c>
    </row>
    <row r="1060" spans="1:12" x14ac:dyDescent="0.2">
      <c r="A1060" s="8">
        <v>30</v>
      </c>
      <c r="B1060" s="2" t="s">
        <v>209</v>
      </c>
      <c r="C1060" s="7">
        <v>112</v>
      </c>
      <c r="D1060" s="2" t="s">
        <v>90</v>
      </c>
      <c r="F1060" s="7">
        <v>1998</v>
      </c>
      <c r="G1060" s="2" t="s">
        <v>1925</v>
      </c>
      <c r="J1060" s="8">
        <v>4170000</v>
      </c>
      <c r="K1060" s="12">
        <v>11815284</v>
      </c>
      <c r="L1060" s="1" t="s">
        <v>615</v>
      </c>
    </row>
    <row r="1062" spans="1:12" x14ac:dyDescent="0.2">
      <c r="A1062" s="8">
        <v>30</v>
      </c>
      <c r="B1062" s="2" t="s">
        <v>209</v>
      </c>
      <c r="C1062" s="7">
        <v>112</v>
      </c>
      <c r="D1062" s="2" t="s">
        <v>90</v>
      </c>
      <c r="F1062" s="7">
        <v>1997</v>
      </c>
      <c r="G1062" s="2" t="s">
        <v>1925</v>
      </c>
      <c r="J1062" s="8">
        <v>2780000</v>
      </c>
      <c r="K1062" s="12">
        <v>9035284</v>
      </c>
      <c r="L1062" s="1" t="s">
        <v>615</v>
      </c>
    </row>
    <row r="1064" spans="1:12" x14ac:dyDescent="0.2">
      <c r="A1064" s="8">
        <v>30</v>
      </c>
      <c r="B1064" s="2" t="s">
        <v>209</v>
      </c>
      <c r="C1064" s="7">
        <v>119</v>
      </c>
      <c r="D1064" s="2" t="s">
        <v>88</v>
      </c>
      <c r="F1064" s="7">
        <v>0</v>
      </c>
      <c r="G1064" s="2" t="s">
        <v>1926</v>
      </c>
      <c r="J1064" s="8">
        <v>2</v>
      </c>
      <c r="K1064" s="12">
        <v>9035282</v>
      </c>
      <c r="L1064" s="1" t="s">
        <v>615</v>
      </c>
    </row>
    <row r="1067" spans="1:12" x14ac:dyDescent="0.2">
      <c r="G1067" s="9" t="s">
        <v>1787</v>
      </c>
      <c r="I1067" s="269">
        <v>194647</v>
      </c>
      <c r="J1067" s="269">
        <v>132174089</v>
      </c>
      <c r="K1067" s="269">
        <v>-131979442</v>
      </c>
      <c r="L1067" s="270" t="s">
        <v>619</v>
      </c>
    </row>
    <row r="1068" spans="1:12" x14ac:dyDescent="0.2">
      <c r="G1068" s="9" t="s">
        <v>610</v>
      </c>
      <c r="I1068" s="267">
        <v>347331242</v>
      </c>
      <c r="J1068" s="267">
        <v>338295960</v>
      </c>
      <c r="K1068" s="267">
        <v>9035282</v>
      </c>
      <c r="L1068" s="9" t="s">
        <v>617</v>
      </c>
    </row>
    <row r="1071" spans="1:12" x14ac:dyDescent="0.2">
      <c r="A1071" s="4" t="s">
        <v>210</v>
      </c>
      <c r="G1071" s="9" t="s">
        <v>612</v>
      </c>
      <c r="I1071" s="267">
        <v>347331242</v>
      </c>
      <c r="J1071" s="267">
        <v>338295960</v>
      </c>
      <c r="K1071" s="267">
        <v>9035282</v>
      </c>
      <c r="L1071" s="2" t="s">
        <v>615</v>
      </c>
    </row>
    <row r="1073" spans="1:12" x14ac:dyDescent="0.2">
      <c r="A1073" s="1" t="s">
        <v>80</v>
      </c>
      <c r="B1073" s="1" t="s">
        <v>81</v>
      </c>
      <c r="C1073" s="268" t="s">
        <v>82</v>
      </c>
      <c r="D1073" s="1" t="s">
        <v>83</v>
      </c>
      <c r="E1073" s="1" t="s">
        <v>84</v>
      </c>
      <c r="F1073" s="268" t="s">
        <v>85</v>
      </c>
      <c r="G1073" s="1" t="s">
        <v>86</v>
      </c>
      <c r="I1073" s="268" t="s">
        <v>613</v>
      </c>
      <c r="J1073" s="268" t="s">
        <v>614</v>
      </c>
      <c r="K1073" s="268" t="s">
        <v>87</v>
      </c>
    </row>
    <row r="1075" spans="1:12" x14ac:dyDescent="0.2">
      <c r="A1075" s="8">
        <v>2</v>
      </c>
      <c r="B1075" s="2" t="s">
        <v>210</v>
      </c>
      <c r="C1075" s="7">
        <v>1</v>
      </c>
      <c r="D1075" s="2" t="s">
        <v>90</v>
      </c>
      <c r="F1075" s="7">
        <v>2042</v>
      </c>
      <c r="G1075" s="2" t="s">
        <v>1927</v>
      </c>
      <c r="J1075" s="8">
        <v>500000</v>
      </c>
      <c r="K1075" s="12">
        <v>8535282</v>
      </c>
      <c r="L1075" s="1" t="s">
        <v>615</v>
      </c>
    </row>
    <row r="1077" spans="1:12" x14ac:dyDescent="0.2">
      <c r="A1077" s="8">
        <v>2</v>
      </c>
      <c r="B1077" s="2" t="s">
        <v>210</v>
      </c>
      <c r="C1077" s="7">
        <v>2</v>
      </c>
      <c r="D1077" s="2" t="s">
        <v>90</v>
      </c>
      <c r="F1077" s="7">
        <v>2043</v>
      </c>
      <c r="G1077" s="2" t="s">
        <v>1928</v>
      </c>
      <c r="J1077" s="8">
        <v>120000</v>
      </c>
      <c r="K1077" s="12">
        <v>8415282</v>
      </c>
      <c r="L1077" s="1" t="s">
        <v>615</v>
      </c>
    </row>
    <row r="1079" spans="1:12" x14ac:dyDescent="0.2">
      <c r="A1079" s="8">
        <v>2</v>
      </c>
      <c r="B1079" s="2" t="s">
        <v>210</v>
      </c>
      <c r="C1079" s="7">
        <v>3</v>
      </c>
      <c r="D1079" s="2" t="s">
        <v>90</v>
      </c>
      <c r="F1079" s="7">
        <v>2044</v>
      </c>
      <c r="G1079" s="2" t="s">
        <v>1929</v>
      </c>
      <c r="J1079" s="8">
        <v>408401</v>
      </c>
      <c r="K1079" s="12">
        <v>8006881</v>
      </c>
      <c r="L1079" s="1" t="s">
        <v>615</v>
      </c>
    </row>
    <row r="1081" spans="1:12" x14ac:dyDescent="0.2">
      <c r="A1081" s="8">
        <v>2</v>
      </c>
      <c r="B1081" s="2" t="s">
        <v>210</v>
      </c>
      <c r="C1081" s="7">
        <v>4</v>
      </c>
      <c r="D1081" s="2" t="s">
        <v>90</v>
      </c>
      <c r="F1081" s="7">
        <v>2045</v>
      </c>
      <c r="G1081" s="2" t="s">
        <v>1930</v>
      </c>
      <c r="J1081" s="8">
        <v>236052</v>
      </c>
      <c r="K1081" s="12">
        <v>7770829</v>
      </c>
      <c r="L1081" s="1" t="s">
        <v>615</v>
      </c>
    </row>
    <row r="1083" spans="1:12" x14ac:dyDescent="0.2">
      <c r="A1083" s="8">
        <v>2</v>
      </c>
      <c r="B1083" s="2" t="s">
        <v>210</v>
      </c>
      <c r="C1083" s="7">
        <v>5</v>
      </c>
      <c r="D1083" s="2" t="s">
        <v>90</v>
      </c>
      <c r="F1083" s="7">
        <v>2046</v>
      </c>
      <c r="G1083" s="2" t="s">
        <v>1931</v>
      </c>
      <c r="J1083" s="8">
        <v>450000</v>
      </c>
      <c r="K1083" s="12">
        <v>7320829</v>
      </c>
      <c r="L1083" s="1" t="s">
        <v>615</v>
      </c>
    </row>
    <row r="1085" spans="1:12" x14ac:dyDescent="0.2">
      <c r="A1085" s="8">
        <v>2</v>
      </c>
      <c r="B1085" s="2" t="s">
        <v>210</v>
      </c>
      <c r="C1085" s="7">
        <v>6</v>
      </c>
      <c r="D1085" s="2" t="s">
        <v>90</v>
      </c>
      <c r="F1085" s="7">
        <v>2049</v>
      </c>
      <c r="G1085" s="2" t="s">
        <v>1932</v>
      </c>
      <c r="J1085" s="8">
        <v>400000</v>
      </c>
      <c r="K1085" s="12">
        <v>6920829</v>
      </c>
      <c r="L1085" s="1" t="s">
        <v>615</v>
      </c>
    </row>
    <row r="1087" spans="1:12" x14ac:dyDescent="0.2">
      <c r="A1087" s="8">
        <v>2</v>
      </c>
      <c r="B1087" s="2" t="s">
        <v>210</v>
      </c>
      <c r="C1087" s="7">
        <v>7</v>
      </c>
      <c r="D1087" s="2" t="s">
        <v>90</v>
      </c>
      <c r="F1087" s="7">
        <v>2050</v>
      </c>
      <c r="G1087" s="2" t="s">
        <v>1933</v>
      </c>
      <c r="J1087" s="8">
        <v>490000</v>
      </c>
      <c r="K1087" s="12">
        <v>6430829</v>
      </c>
      <c r="L1087" s="1" t="s">
        <v>615</v>
      </c>
    </row>
    <row r="1089" spans="1:12" x14ac:dyDescent="0.2">
      <c r="A1089" s="8">
        <v>2</v>
      </c>
      <c r="B1089" s="2" t="s">
        <v>210</v>
      </c>
      <c r="C1089" s="7">
        <v>8</v>
      </c>
      <c r="D1089" s="2" t="s">
        <v>90</v>
      </c>
      <c r="F1089" s="7">
        <v>2051</v>
      </c>
      <c r="G1089" s="2" t="s">
        <v>1934</v>
      </c>
      <c r="J1089" s="8">
        <v>7700000</v>
      </c>
      <c r="K1089" s="12">
        <v>-1269171</v>
      </c>
      <c r="L1089" s="1" t="s">
        <v>619</v>
      </c>
    </row>
    <row r="1091" spans="1:12" x14ac:dyDescent="0.2">
      <c r="A1091" s="8">
        <v>2</v>
      </c>
      <c r="B1091" s="2" t="s">
        <v>210</v>
      </c>
      <c r="C1091" s="7">
        <v>9</v>
      </c>
      <c r="D1091" s="2" t="s">
        <v>90</v>
      </c>
      <c r="F1091" s="7">
        <v>2052</v>
      </c>
      <c r="G1091" s="2" t="s">
        <v>1935</v>
      </c>
      <c r="J1091" s="8">
        <v>100000</v>
      </c>
      <c r="K1091" s="12">
        <v>-1369171</v>
      </c>
      <c r="L1091" s="1" t="s">
        <v>619</v>
      </c>
    </row>
    <row r="1093" spans="1:12" x14ac:dyDescent="0.2">
      <c r="A1093" s="8">
        <v>2</v>
      </c>
      <c r="B1093" s="2" t="s">
        <v>210</v>
      </c>
      <c r="C1093" s="7">
        <v>44</v>
      </c>
      <c r="D1093" s="2" t="s">
        <v>90</v>
      </c>
      <c r="F1093" s="7">
        <v>2088</v>
      </c>
      <c r="G1093" s="2" t="s">
        <v>1936</v>
      </c>
      <c r="J1093" s="8">
        <v>562345</v>
      </c>
      <c r="K1093" s="12">
        <v>-1931516</v>
      </c>
      <c r="L1093" s="1" t="s">
        <v>619</v>
      </c>
    </row>
    <row r="1095" spans="1:12" x14ac:dyDescent="0.2">
      <c r="A1095" s="8">
        <v>4</v>
      </c>
      <c r="B1095" s="2" t="s">
        <v>210</v>
      </c>
      <c r="C1095" s="7">
        <v>10</v>
      </c>
      <c r="D1095" s="2" t="s">
        <v>90</v>
      </c>
      <c r="F1095" s="7">
        <v>2053</v>
      </c>
      <c r="G1095" s="2" t="s">
        <v>1937</v>
      </c>
      <c r="J1095" s="8">
        <v>200000</v>
      </c>
      <c r="K1095" s="12">
        <v>-2131516</v>
      </c>
      <c r="L1095" s="1" t="s">
        <v>619</v>
      </c>
    </row>
    <row r="1097" spans="1:12" x14ac:dyDescent="0.2">
      <c r="A1097" s="8">
        <v>7</v>
      </c>
      <c r="B1097" s="2" t="s">
        <v>210</v>
      </c>
      <c r="C1097" s="7">
        <v>13</v>
      </c>
      <c r="D1097" s="2" t="s">
        <v>90</v>
      </c>
      <c r="F1097" s="7">
        <v>2054</v>
      </c>
      <c r="G1097" s="2" t="s">
        <v>1850</v>
      </c>
      <c r="J1097" s="8">
        <v>1214368</v>
      </c>
      <c r="K1097" s="12">
        <v>-3345884</v>
      </c>
      <c r="L1097" s="1" t="s">
        <v>619</v>
      </c>
    </row>
    <row r="1099" spans="1:12" x14ac:dyDescent="0.2">
      <c r="A1099" s="8">
        <v>8</v>
      </c>
      <c r="B1099" s="2" t="s">
        <v>210</v>
      </c>
      <c r="C1099" s="7">
        <v>14</v>
      </c>
      <c r="D1099" s="2" t="s">
        <v>622</v>
      </c>
      <c r="F1099" s="7">
        <v>0</v>
      </c>
      <c r="G1099" s="2" t="s">
        <v>1938</v>
      </c>
      <c r="I1099" s="8">
        <v>60000</v>
      </c>
      <c r="K1099" s="12">
        <v>-3285884</v>
      </c>
      <c r="L1099" s="1" t="s">
        <v>619</v>
      </c>
    </row>
    <row r="1101" spans="1:12" x14ac:dyDescent="0.2">
      <c r="A1101" s="8">
        <v>14</v>
      </c>
      <c r="B1101" s="2" t="s">
        <v>210</v>
      </c>
      <c r="C1101" s="7">
        <v>15</v>
      </c>
      <c r="D1101" s="2" t="s">
        <v>90</v>
      </c>
      <c r="F1101" s="7">
        <v>2055</v>
      </c>
      <c r="G1101" s="2" t="s">
        <v>1939</v>
      </c>
      <c r="J1101" s="8">
        <v>546331</v>
      </c>
      <c r="K1101" s="12">
        <v>-3832215</v>
      </c>
      <c r="L1101" s="1" t="s">
        <v>619</v>
      </c>
    </row>
    <row r="1103" spans="1:12" x14ac:dyDescent="0.2">
      <c r="A1103" s="8">
        <v>14</v>
      </c>
      <c r="B1103" s="2" t="s">
        <v>210</v>
      </c>
      <c r="C1103" s="7">
        <v>16</v>
      </c>
      <c r="D1103" s="2" t="s">
        <v>90</v>
      </c>
      <c r="F1103" s="7">
        <v>2056</v>
      </c>
      <c r="G1103" s="2" t="s">
        <v>1881</v>
      </c>
      <c r="J1103" s="8">
        <v>7820</v>
      </c>
      <c r="K1103" s="12">
        <v>-3840035</v>
      </c>
      <c r="L1103" s="1" t="s">
        <v>619</v>
      </c>
    </row>
    <row r="1105" spans="1:12" x14ac:dyDescent="0.2">
      <c r="A1105" s="8">
        <v>14</v>
      </c>
      <c r="B1105" s="2" t="s">
        <v>210</v>
      </c>
      <c r="C1105" s="7">
        <v>17</v>
      </c>
      <c r="D1105" s="2" t="s">
        <v>90</v>
      </c>
      <c r="F1105" s="7">
        <v>2057</v>
      </c>
      <c r="G1105" s="2" t="s">
        <v>1940</v>
      </c>
      <c r="J1105" s="8">
        <v>90285</v>
      </c>
      <c r="K1105" s="12">
        <v>-3930320</v>
      </c>
      <c r="L1105" s="1" t="s">
        <v>619</v>
      </c>
    </row>
    <row r="1107" spans="1:12" x14ac:dyDescent="0.2">
      <c r="A1107" s="8">
        <v>14</v>
      </c>
      <c r="B1107" s="2" t="s">
        <v>210</v>
      </c>
      <c r="C1107" s="7">
        <v>18</v>
      </c>
      <c r="D1107" s="2" t="s">
        <v>90</v>
      </c>
      <c r="F1107" s="7">
        <v>2058</v>
      </c>
      <c r="G1107" s="2" t="s">
        <v>1941</v>
      </c>
      <c r="J1107" s="8">
        <v>647314</v>
      </c>
      <c r="K1107" s="12">
        <v>-4577634</v>
      </c>
      <c r="L1107" s="1" t="s">
        <v>619</v>
      </c>
    </row>
    <row r="1109" spans="1:12" x14ac:dyDescent="0.2">
      <c r="A1109" s="8">
        <v>14</v>
      </c>
      <c r="B1109" s="2" t="s">
        <v>210</v>
      </c>
      <c r="C1109" s="7">
        <v>19</v>
      </c>
      <c r="D1109" s="2" t="s">
        <v>90</v>
      </c>
      <c r="F1109" s="7">
        <v>2059</v>
      </c>
      <c r="G1109" s="2" t="s">
        <v>1942</v>
      </c>
      <c r="J1109" s="8">
        <v>266742</v>
      </c>
      <c r="K1109" s="12">
        <v>-4844376</v>
      </c>
      <c r="L1109" s="1" t="s">
        <v>619</v>
      </c>
    </row>
    <row r="1111" spans="1:12" x14ac:dyDescent="0.2">
      <c r="A1111" s="8">
        <v>14</v>
      </c>
      <c r="B1111" s="2" t="s">
        <v>210</v>
      </c>
      <c r="C1111" s="7">
        <v>20</v>
      </c>
      <c r="D1111" s="2" t="s">
        <v>90</v>
      </c>
      <c r="F1111" s="7">
        <v>2060</v>
      </c>
      <c r="G1111" s="2" t="s">
        <v>1943</v>
      </c>
      <c r="J1111" s="8">
        <v>99213</v>
      </c>
      <c r="K1111" s="12">
        <v>-4943589</v>
      </c>
      <c r="L1111" s="1" t="s">
        <v>619</v>
      </c>
    </row>
    <row r="1113" spans="1:12" x14ac:dyDescent="0.2">
      <c r="A1113" s="8">
        <v>14</v>
      </c>
      <c r="B1113" s="2" t="s">
        <v>210</v>
      </c>
      <c r="C1113" s="7">
        <v>21</v>
      </c>
      <c r="D1113" s="2" t="s">
        <v>90</v>
      </c>
      <c r="F1113" s="7">
        <v>2061</v>
      </c>
      <c r="G1113" s="2" t="s">
        <v>1944</v>
      </c>
      <c r="J1113" s="8">
        <v>31675</v>
      </c>
      <c r="K1113" s="12">
        <v>-4975264</v>
      </c>
      <c r="L1113" s="1" t="s">
        <v>619</v>
      </c>
    </row>
    <row r="1115" spans="1:12" x14ac:dyDescent="0.2">
      <c r="A1115" s="8">
        <v>14</v>
      </c>
      <c r="B1115" s="2" t="s">
        <v>210</v>
      </c>
      <c r="C1115" s="7">
        <v>22</v>
      </c>
      <c r="D1115" s="2" t="s">
        <v>90</v>
      </c>
      <c r="F1115" s="7">
        <v>1845</v>
      </c>
      <c r="G1115" s="2" t="s">
        <v>1945</v>
      </c>
      <c r="I1115" s="8">
        <v>50000</v>
      </c>
      <c r="K1115" s="12">
        <v>-4925264</v>
      </c>
      <c r="L1115" s="1" t="s">
        <v>619</v>
      </c>
    </row>
    <row r="1117" spans="1:12" x14ac:dyDescent="0.2">
      <c r="A1117" s="8">
        <v>14</v>
      </c>
      <c r="B1117" s="2" t="s">
        <v>210</v>
      </c>
      <c r="C1117" s="7">
        <v>22</v>
      </c>
      <c r="D1117" s="2" t="s">
        <v>90</v>
      </c>
      <c r="F1117" s="7">
        <v>2064</v>
      </c>
      <c r="G1117" s="2" t="s">
        <v>1945</v>
      </c>
      <c r="J1117" s="8">
        <v>50000</v>
      </c>
      <c r="K1117" s="12">
        <v>-4975264</v>
      </c>
      <c r="L1117" s="1" t="s">
        <v>619</v>
      </c>
    </row>
    <row r="1119" spans="1:12" x14ac:dyDescent="0.2">
      <c r="A1119" s="8">
        <v>14</v>
      </c>
      <c r="B1119" s="2" t="s">
        <v>210</v>
      </c>
      <c r="C1119" s="7">
        <v>23</v>
      </c>
      <c r="D1119" s="2" t="s">
        <v>90</v>
      </c>
      <c r="F1119" s="7">
        <v>2065</v>
      </c>
      <c r="G1119" s="2" t="s">
        <v>1946</v>
      </c>
      <c r="J1119" s="8">
        <v>13987</v>
      </c>
      <c r="K1119" s="12">
        <v>-4989251</v>
      </c>
      <c r="L1119" s="1" t="s">
        <v>619</v>
      </c>
    </row>
    <row r="1121" spans="1:12" x14ac:dyDescent="0.2">
      <c r="A1121" s="8">
        <v>14</v>
      </c>
      <c r="B1121" s="2" t="s">
        <v>210</v>
      </c>
      <c r="C1121" s="7">
        <v>24</v>
      </c>
      <c r="D1121" s="2" t="s">
        <v>90</v>
      </c>
      <c r="F1121" s="7">
        <v>2066</v>
      </c>
      <c r="G1121" s="2" t="s">
        <v>1947</v>
      </c>
      <c r="J1121" s="8">
        <v>13987</v>
      </c>
      <c r="K1121" s="12">
        <v>-5003238</v>
      </c>
      <c r="L1121" s="1" t="s">
        <v>619</v>
      </c>
    </row>
    <row r="1123" spans="1:12" x14ac:dyDescent="0.2">
      <c r="A1123" s="8">
        <v>14</v>
      </c>
      <c r="B1123" s="2" t="s">
        <v>210</v>
      </c>
      <c r="C1123" s="7">
        <v>25</v>
      </c>
      <c r="D1123" s="2" t="s">
        <v>90</v>
      </c>
      <c r="F1123" s="7">
        <v>2067</v>
      </c>
      <c r="G1123" s="2" t="s">
        <v>1948</v>
      </c>
      <c r="J1123" s="8">
        <v>13987</v>
      </c>
      <c r="K1123" s="12">
        <v>-5017225</v>
      </c>
      <c r="L1123" s="1" t="s">
        <v>619</v>
      </c>
    </row>
    <row r="1125" spans="1:12" x14ac:dyDescent="0.2">
      <c r="A1125" s="8">
        <v>14</v>
      </c>
      <c r="B1125" s="2" t="s">
        <v>210</v>
      </c>
      <c r="C1125" s="7">
        <v>26</v>
      </c>
      <c r="D1125" s="2" t="s">
        <v>90</v>
      </c>
      <c r="F1125" s="7">
        <v>2068</v>
      </c>
      <c r="G1125" s="2" t="s">
        <v>1949</v>
      </c>
      <c r="J1125" s="8">
        <v>300000</v>
      </c>
      <c r="K1125" s="12">
        <v>-5317225</v>
      </c>
      <c r="L1125" s="1" t="s">
        <v>619</v>
      </c>
    </row>
    <row r="1127" spans="1:12" x14ac:dyDescent="0.2">
      <c r="A1127" s="8">
        <v>14</v>
      </c>
      <c r="B1127" s="2" t="s">
        <v>210</v>
      </c>
      <c r="C1127" s="7">
        <v>27</v>
      </c>
      <c r="D1127" s="2" t="s">
        <v>90</v>
      </c>
      <c r="F1127" s="7">
        <v>2069</v>
      </c>
      <c r="G1127" s="2" t="s">
        <v>1950</v>
      </c>
      <c r="J1127" s="8">
        <v>2189600</v>
      </c>
      <c r="K1127" s="12">
        <v>-7506825</v>
      </c>
      <c r="L1127" s="1" t="s">
        <v>619</v>
      </c>
    </row>
    <row r="1129" spans="1:12" x14ac:dyDescent="0.2">
      <c r="A1129" s="8">
        <v>16</v>
      </c>
      <c r="B1129" s="2" t="s">
        <v>210</v>
      </c>
      <c r="C1129" s="7">
        <v>28</v>
      </c>
      <c r="D1129" s="2" t="s">
        <v>90</v>
      </c>
      <c r="F1129" s="7">
        <v>2070</v>
      </c>
      <c r="G1129" s="2" t="s">
        <v>1951</v>
      </c>
      <c r="J1129" s="8">
        <v>380800</v>
      </c>
      <c r="K1129" s="12">
        <v>-7887625</v>
      </c>
      <c r="L1129" s="1" t="s">
        <v>619</v>
      </c>
    </row>
    <row r="1131" spans="1:12" x14ac:dyDescent="0.2">
      <c r="A1131" s="8">
        <v>16</v>
      </c>
      <c r="B1131" s="2" t="s">
        <v>210</v>
      </c>
      <c r="C1131" s="7">
        <v>29</v>
      </c>
      <c r="D1131" s="2" t="s">
        <v>90</v>
      </c>
      <c r="F1131" s="7">
        <v>2071</v>
      </c>
      <c r="G1131" s="2" t="s">
        <v>1952</v>
      </c>
      <c r="J1131" s="8">
        <v>19278</v>
      </c>
      <c r="K1131" s="12">
        <v>-7906903</v>
      </c>
      <c r="L1131" s="1" t="s">
        <v>619</v>
      </c>
    </row>
    <row r="1133" spans="1:12" x14ac:dyDescent="0.2">
      <c r="A1133" s="8">
        <v>16</v>
      </c>
      <c r="B1133" s="2" t="s">
        <v>210</v>
      </c>
      <c r="C1133" s="7">
        <v>30</v>
      </c>
      <c r="D1133" s="2" t="s">
        <v>90</v>
      </c>
      <c r="F1133" s="7">
        <v>2073</v>
      </c>
      <c r="G1133" s="2" t="s">
        <v>1953</v>
      </c>
      <c r="J1133" s="8">
        <v>690000</v>
      </c>
      <c r="K1133" s="12">
        <v>-8596903</v>
      </c>
      <c r="L1133" s="1" t="s">
        <v>619</v>
      </c>
    </row>
    <row r="1135" spans="1:12" x14ac:dyDescent="0.2">
      <c r="A1135" s="8">
        <v>16</v>
      </c>
      <c r="B1135" s="2" t="s">
        <v>210</v>
      </c>
      <c r="C1135" s="7">
        <v>31</v>
      </c>
      <c r="D1135" s="2" t="s">
        <v>90</v>
      </c>
      <c r="F1135" s="7">
        <v>2074</v>
      </c>
      <c r="G1135" s="2" t="s">
        <v>1954</v>
      </c>
      <c r="J1135" s="8">
        <v>181200</v>
      </c>
      <c r="K1135" s="12">
        <v>-8778103</v>
      </c>
      <c r="L1135" s="1" t="s">
        <v>619</v>
      </c>
    </row>
    <row r="1137" spans="1:12" x14ac:dyDescent="0.2">
      <c r="A1137" s="8">
        <v>16</v>
      </c>
      <c r="B1137" s="2" t="s">
        <v>210</v>
      </c>
      <c r="C1137" s="7">
        <v>32</v>
      </c>
      <c r="D1137" s="2" t="s">
        <v>90</v>
      </c>
      <c r="F1137" s="7">
        <v>2075</v>
      </c>
      <c r="G1137" s="2" t="s">
        <v>1955</v>
      </c>
      <c r="J1137" s="8">
        <v>88800</v>
      </c>
      <c r="K1137" s="12">
        <v>-8866903</v>
      </c>
      <c r="L1137" s="1" t="s">
        <v>619</v>
      </c>
    </row>
    <row r="1139" spans="1:12" x14ac:dyDescent="0.2">
      <c r="A1139" s="8">
        <v>16</v>
      </c>
      <c r="B1139" s="2" t="s">
        <v>210</v>
      </c>
      <c r="C1139" s="7">
        <v>33</v>
      </c>
      <c r="D1139" s="2" t="s">
        <v>90</v>
      </c>
      <c r="F1139" s="7">
        <v>2076</v>
      </c>
      <c r="G1139" s="2" t="s">
        <v>1956</v>
      </c>
      <c r="J1139" s="8">
        <v>187116</v>
      </c>
      <c r="K1139" s="12">
        <v>-9054019</v>
      </c>
      <c r="L1139" s="1" t="s">
        <v>619</v>
      </c>
    </row>
    <row r="1141" spans="1:12" x14ac:dyDescent="0.2">
      <c r="A1141" s="8">
        <v>16</v>
      </c>
      <c r="B1141" s="2" t="s">
        <v>210</v>
      </c>
      <c r="C1141" s="7">
        <v>34</v>
      </c>
      <c r="D1141" s="2" t="s">
        <v>90</v>
      </c>
      <c r="F1141" s="7">
        <v>2077</v>
      </c>
      <c r="G1141" s="2" t="s">
        <v>1957</v>
      </c>
      <c r="J1141" s="8">
        <v>1158540</v>
      </c>
      <c r="K1141" s="12">
        <v>-10212559</v>
      </c>
      <c r="L1141" s="1" t="s">
        <v>619</v>
      </c>
    </row>
    <row r="1143" spans="1:12" x14ac:dyDescent="0.2">
      <c r="A1143" s="8">
        <v>16</v>
      </c>
      <c r="B1143" s="2" t="s">
        <v>210</v>
      </c>
      <c r="C1143" s="7">
        <v>35</v>
      </c>
      <c r="D1143" s="2" t="s">
        <v>90</v>
      </c>
      <c r="F1143" s="7">
        <v>2078</v>
      </c>
      <c r="G1143" s="2" t="s">
        <v>1958</v>
      </c>
      <c r="J1143" s="8">
        <v>887978</v>
      </c>
      <c r="K1143" s="12">
        <v>-11100537</v>
      </c>
      <c r="L1143" s="1" t="s">
        <v>619</v>
      </c>
    </row>
    <row r="1145" spans="1:12" x14ac:dyDescent="0.2">
      <c r="A1145" s="8">
        <v>16</v>
      </c>
      <c r="B1145" s="2" t="s">
        <v>210</v>
      </c>
      <c r="C1145" s="7">
        <v>36</v>
      </c>
      <c r="D1145" s="2" t="s">
        <v>90</v>
      </c>
      <c r="F1145" s="7">
        <v>2080</v>
      </c>
      <c r="G1145" s="2" t="s">
        <v>1959</v>
      </c>
      <c r="J1145" s="8">
        <v>127449</v>
      </c>
      <c r="K1145" s="12">
        <v>-11227986</v>
      </c>
      <c r="L1145" s="1" t="s">
        <v>619</v>
      </c>
    </row>
    <row r="1147" spans="1:12" x14ac:dyDescent="0.2">
      <c r="A1147" s="8">
        <v>16</v>
      </c>
      <c r="B1147" s="2" t="s">
        <v>210</v>
      </c>
      <c r="C1147" s="7">
        <v>37</v>
      </c>
      <c r="D1147" s="2" t="s">
        <v>90</v>
      </c>
      <c r="F1147" s="7">
        <v>2081</v>
      </c>
      <c r="G1147" s="2" t="s">
        <v>1960</v>
      </c>
      <c r="J1147" s="8">
        <v>99800</v>
      </c>
      <c r="K1147" s="12">
        <v>-11327786</v>
      </c>
      <c r="L1147" s="1" t="s">
        <v>619</v>
      </c>
    </row>
    <row r="1149" spans="1:12" x14ac:dyDescent="0.2">
      <c r="A1149" s="8">
        <v>16</v>
      </c>
      <c r="B1149" s="2" t="s">
        <v>210</v>
      </c>
      <c r="C1149" s="7">
        <v>41</v>
      </c>
      <c r="D1149" s="2" t="s">
        <v>90</v>
      </c>
      <c r="F1149" s="7">
        <v>2083</v>
      </c>
      <c r="G1149" s="2" t="s">
        <v>1961</v>
      </c>
      <c r="J1149" s="8">
        <v>2880000</v>
      </c>
      <c r="K1149" s="12">
        <v>-14207786</v>
      </c>
      <c r="L1149" s="1" t="s">
        <v>619</v>
      </c>
    </row>
    <row r="1151" spans="1:12" x14ac:dyDescent="0.2">
      <c r="A1151" s="8">
        <v>16</v>
      </c>
      <c r="B1151" s="2" t="s">
        <v>210</v>
      </c>
      <c r="C1151" s="7">
        <v>41</v>
      </c>
      <c r="D1151" s="2" t="s">
        <v>90</v>
      </c>
      <c r="F1151" s="7">
        <v>2085</v>
      </c>
      <c r="G1151" s="2" t="s">
        <v>1962</v>
      </c>
      <c r="J1151" s="8">
        <v>1920000</v>
      </c>
      <c r="K1151" s="12">
        <v>-16127786</v>
      </c>
      <c r="L1151" s="1" t="s">
        <v>619</v>
      </c>
    </row>
    <row r="1153" spans="1:12" x14ac:dyDescent="0.2">
      <c r="A1153" s="8">
        <v>17</v>
      </c>
      <c r="B1153" s="2" t="s">
        <v>210</v>
      </c>
      <c r="C1153" s="7">
        <v>42</v>
      </c>
      <c r="D1153" s="2" t="s">
        <v>90</v>
      </c>
      <c r="F1153" s="7">
        <v>2086</v>
      </c>
      <c r="G1153" s="2" t="s">
        <v>1963</v>
      </c>
      <c r="J1153" s="8">
        <v>1276990</v>
      </c>
      <c r="K1153" s="12">
        <v>-17404776</v>
      </c>
      <c r="L1153" s="1" t="s">
        <v>619</v>
      </c>
    </row>
    <row r="1155" spans="1:12" x14ac:dyDescent="0.2">
      <c r="A1155" s="8">
        <v>18</v>
      </c>
      <c r="B1155" s="2" t="s">
        <v>210</v>
      </c>
      <c r="C1155" s="7">
        <v>43</v>
      </c>
      <c r="D1155" s="2" t="s">
        <v>90</v>
      </c>
      <c r="F1155" s="7">
        <v>2087</v>
      </c>
      <c r="G1155" s="2" t="s">
        <v>1964</v>
      </c>
      <c r="J1155" s="8">
        <v>270445</v>
      </c>
      <c r="K1155" s="12">
        <v>-17675221</v>
      </c>
      <c r="L1155" s="1" t="s">
        <v>619</v>
      </c>
    </row>
    <row r="1157" spans="1:12" x14ac:dyDescent="0.2">
      <c r="A1157" s="8">
        <v>23</v>
      </c>
      <c r="B1157" s="2" t="s">
        <v>210</v>
      </c>
      <c r="C1157" s="7">
        <v>45</v>
      </c>
      <c r="D1157" s="2" t="s">
        <v>90</v>
      </c>
      <c r="F1157" s="7">
        <v>2089</v>
      </c>
      <c r="G1157" s="2" t="s">
        <v>1936</v>
      </c>
      <c r="J1157" s="8">
        <v>28088</v>
      </c>
      <c r="K1157" s="12">
        <v>-17703309</v>
      </c>
      <c r="L1157" s="1" t="s">
        <v>619</v>
      </c>
    </row>
    <row r="1159" spans="1:12" x14ac:dyDescent="0.2">
      <c r="A1159" s="8">
        <v>23</v>
      </c>
      <c r="B1159" s="2" t="s">
        <v>210</v>
      </c>
      <c r="C1159" s="7">
        <v>46</v>
      </c>
      <c r="D1159" s="2" t="s">
        <v>90</v>
      </c>
      <c r="F1159" s="7">
        <v>2090</v>
      </c>
      <c r="G1159" s="2" t="s">
        <v>1965</v>
      </c>
      <c r="J1159" s="8">
        <v>21980</v>
      </c>
      <c r="K1159" s="12">
        <v>-17725289</v>
      </c>
      <c r="L1159" s="1" t="s">
        <v>619</v>
      </c>
    </row>
    <row r="1161" spans="1:12" x14ac:dyDescent="0.2">
      <c r="A1161" s="8">
        <v>23</v>
      </c>
      <c r="B1161" s="2" t="s">
        <v>210</v>
      </c>
      <c r="C1161" s="7">
        <v>47</v>
      </c>
      <c r="D1161" s="2" t="s">
        <v>90</v>
      </c>
      <c r="F1161" s="7">
        <v>2091</v>
      </c>
      <c r="G1161" s="2" t="s">
        <v>1966</v>
      </c>
      <c r="J1161" s="8">
        <v>17990</v>
      </c>
      <c r="K1161" s="12">
        <v>-17743279</v>
      </c>
      <c r="L1161" s="1" t="s">
        <v>619</v>
      </c>
    </row>
    <row r="1163" spans="1:12" x14ac:dyDescent="0.2">
      <c r="A1163" s="8">
        <v>24</v>
      </c>
      <c r="B1163" s="2" t="s">
        <v>210</v>
      </c>
      <c r="C1163" s="7">
        <v>48</v>
      </c>
      <c r="D1163" s="2" t="s">
        <v>90</v>
      </c>
      <c r="F1163" s="7">
        <v>2092</v>
      </c>
      <c r="G1163" s="2" t="s">
        <v>1967</v>
      </c>
      <c r="J1163" s="8">
        <v>20120</v>
      </c>
      <c r="K1163" s="12">
        <v>-17763399</v>
      </c>
      <c r="L1163" s="1" t="s">
        <v>619</v>
      </c>
    </row>
    <row r="1165" spans="1:12" x14ac:dyDescent="0.2">
      <c r="A1165" s="8">
        <v>24</v>
      </c>
      <c r="B1165" s="2" t="s">
        <v>210</v>
      </c>
      <c r="C1165" s="7">
        <v>49</v>
      </c>
      <c r="D1165" s="2" t="s">
        <v>90</v>
      </c>
      <c r="F1165" s="7">
        <v>2093</v>
      </c>
      <c r="G1165" s="2" t="s">
        <v>1968</v>
      </c>
      <c r="J1165" s="8">
        <v>6600</v>
      </c>
      <c r="K1165" s="12">
        <v>-17769999</v>
      </c>
      <c r="L1165" s="1" t="s">
        <v>619</v>
      </c>
    </row>
    <row r="1167" spans="1:12" x14ac:dyDescent="0.2">
      <c r="A1167" s="8">
        <v>25</v>
      </c>
      <c r="B1167" s="2" t="s">
        <v>210</v>
      </c>
      <c r="C1167" s="7">
        <v>39</v>
      </c>
      <c r="D1167" s="2" t="s">
        <v>90</v>
      </c>
      <c r="F1167" s="7">
        <v>0</v>
      </c>
      <c r="G1167" s="2" t="s">
        <v>1969</v>
      </c>
      <c r="I1167" s="8">
        <v>35740</v>
      </c>
      <c r="K1167" s="12">
        <v>-17734259</v>
      </c>
      <c r="L1167" s="1" t="s">
        <v>619</v>
      </c>
    </row>
    <row r="1169" spans="1:12" x14ac:dyDescent="0.2">
      <c r="A1169" s="8">
        <v>25</v>
      </c>
      <c r="B1169" s="2" t="s">
        <v>210</v>
      </c>
      <c r="C1169" s="7">
        <v>40</v>
      </c>
      <c r="D1169" s="2" t="s">
        <v>90</v>
      </c>
      <c r="F1169" s="7">
        <v>0</v>
      </c>
      <c r="G1169" s="2" t="s">
        <v>1970</v>
      </c>
      <c r="I1169" s="8">
        <v>14610</v>
      </c>
      <c r="K1169" s="12">
        <v>-17719649</v>
      </c>
      <c r="L1169" s="1" t="s">
        <v>619</v>
      </c>
    </row>
    <row r="1171" spans="1:12" x14ac:dyDescent="0.2">
      <c r="A1171" s="8">
        <v>29</v>
      </c>
      <c r="B1171" s="2" t="s">
        <v>210</v>
      </c>
      <c r="C1171" s="7">
        <v>50</v>
      </c>
      <c r="D1171" s="2" t="s">
        <v>90</v>
      </c>
      <c r="F1171" s="7">
        <v>2094</v>
      </c>
      <c r="G1171" s="2" t="s">
        <v>1971</v>
      </c>
      <c r="J1171" s="8">
        <v>171360</v>
      </c>
      <c r="K1171" s="12">
        <v>-17891009</v>
      </c>
      <c r="L1171" s="1" t="s">
        <v>619</v>
      </c>
    </row>
    <row r="1173" spans="1:12" x14ac:dyDescent="0.2">
      <c r="A1173" s="8">
        <v>29</v>
      </c>
      <c r="B1173" s="2" t="s">
        <v>210</v>
      </c>
      <c r="C1173" s="7">
        <v>51</v>
      </c>
      <c r="D1173" s="2" t="s">
        <v>90</v>
      </c>
      <c r="F1173" s="7">
        <v>2095</v>
      </c>
      <c r="G1173" s="2" t="s">
        <v>1972</v>
      </c>
      <c r="J1173" s="8">
        <v>45525</v>
      </c>
      <c r="K1173" s="12">
        <v>-17936534</v>
      </c>
      <c r="L1173" s="1" t="s">
        <v>619</v>
      </c>
    </row>
    <row r="1175" spans="1:12" x14ac:dyDescent="0.2">
      <c r="A1175" s="8">
        <v>29</v>
      </c>
      <c r="B1175" s="2" t="s">
        <v>210</v>
      </c>
      <c r="C1175" s="7">
        <v>52</v>
      </c>
      <c r="D1175" s="2" t="s">
        <v>90</v>
      </c>
      <c r="F1175" s="7">
        <v>1913</v>
      </c>
      <c r="G1175" s="2" t="s">
        <v>1973</v>
      </c>
      <c r="I1175" s="8">
        <v>231325</v>
      </c>
      <c r="K1175" s="12">
        <v>-17705209</v>
      </c>
      <c r="L1175" s="1" t="s">
        <v>619</v>
      </c>
    </row>
    <row r="1177" spans="1:12" x14ac:dyDescent="0.2">
      <c r="A1177" s="8">
        <v>29</v>
      </c>
      <c r="B1177" s="2" t="s">
        <v>210</v>
      </c>
      <c r="C1177" s="7">
        <v>52</v>
      </c>
      <c r="D1177" s="2" t="s">
        <v>90</v>
      </c>
      <c r="F1177" s="7">
        <v>2096</v>
      </c>
      <c r="G1177" s="2" t="s">
        <v>1973</v>
      </c>
      <c r="J1177" s="8">
        <v>234624</v>
      </c>
      <c r="K1177" s="12">
        <v>-17939833</v>
      </c>
      <c r="L1177" s="1" t="s">
        <v>619</v>
      </c>
    </row>
    <row r="1179" spans="1:12" x14ac:dyDescent="0.2">
      <c r="A1179" s="8">
        <v>29</v>
      </c>
      <c r="B1179" s="2" t="s">
        <v>210</v>
      </c>
      <c r="C1179" s="7">
        <v>53</v>
      </c>
      <c r="D1179" s="2" t="s">
        <v>90</v>
      </c>
      <c r="F1179" s="7">
        <v>2097</v>
      </c>
      <c r="G1179" s="2" t="s">
        <v>1974</v>
      </c>
      <c r="J1179" s="8">
        <v>9991676</v>
      </c>
      <c r="K1179" s="12">
        <v>-27931509</v>
      </c>
      <c r="L1179" s="1" t="s">
        <v>619</v>
      </c>
    </row>
    <row r="1181" spans="1:12" x14ac:dyDescent="0.2">
      <c r="A1181" s="8">
        <v>30</v>
      </c>
      <c r="B1181" s="2" t="s">
        <v>210</v>
      </c>
      <c r="C1181" s="7">
        <v>55</v>
      </c>
      <c r="D1181" s="2" t="s">
        <v>90</v>
      </c>
      <c r="F1181" s="7">
        <v>2098</v>
      </c>
      <c r="G1181" s="2" t="s">
        <v>1767</v>
      </c>
      <c r="J1181" s="8">
        <v>200000</v>
      </c>
      <c r="K1181" s="12">
        <v>-28131509</v>
      </c>
      <c r="L1181" s="1" t="s">
        <v>619</v>
      </c>
    </row>
    <row r="1183" spans="1:12" x14ac:dyDescent="0.2">
      <c r="A1183" s="8">
        <v>30</v>
      </c>
      <c r="B1183" s="2" t="s">
        <v>210</v>
      </c>
      <c r="C1183" s="7">
        <v>56</v>
      </c>
      <c r="D1183" s="2" t="s">
        <v>90</v>
      </c>
      <c r="F1183" s="7">
        <v>1907</v>
      </c>
      <c r="G1183" s="2" t="s">
        <v>1975</v>
      </c>
      <c r="I1183" s="8">
        <v>300000</v>
      </c>
      <c r="K1183" s="12">
        <v>-27831509</v>
      </c>
      <c r="L1183" s="1" t="s">
        <v>619</v>
      </c>
    </row>
    <row r="1185" spans="1:12" x14ac:dyDescent="0.2">
      <c r="A1185" s="8">
        <v>30</v>
      </c>
      <c r="B1185" s="2" t="s">
        <v>210</v>
      </c>
      <c r="C1185" s="7">
        <v>56</v>
      </c>
      <c r="D1185" s="2" t="s">
        <v>90</v>
      </c>
      <c r="F1185" s="7">
        <v>2099</v>
      </c>
      <c r="G1185" s="2" t="s">
        <v>1975</v>
      </c>
      <c r="J1185" s="8">
        <v>300000</v>
      </c>
      <c r="K1185" s="12">
        <v>-28131509</v>
      </c>
      <c r="L1185" s="1" t="s">
        <v>619</v>
      </c>
    </row>
    <row r="1187" spans="1:12" x14ac:dyDescent="0.2">
      <c r="A1187" s="8">
        <v>30</v>
      </c>
      <c r="B1187" s="2" t="s">
        <v>210</v>
      </c>
      <c r="C1187" s="7">
        <v>57</v>
      </c>
      <c r="D1187" s="2" t="s">
        <v>90</v>
      </c>
      <c r="F1187" s="7">
        <v>1878</v>
      </c>
      <c r="G1187" s="2" t="s">
        <v>586</v>
      </c>
      <c r="I1187" s="8">
        <v>3900000</v>
      </c>
      <c r="K1187" s="12">
        <v>-24231509</v>
      </c>
      <c r="L1187" s="1" t="s">
        <v>619</v>
      </c>
    </row>
    <row r="1189" spans="1:12" x14ac:dyDescent="0.2">
      <c r="A1189" s="8">
        <v>30</v>
      </c>
      <c r="B1189" s="2" t="s">
        <v>210</v>
      </c>
      <c r="C1189" s="7">
        <v>57</v>
      </c>
      <c r="D1189" s="2" t="s">
        <v>90</v>
      </c>
      <c r="F1189" s="7">
        <v>2100</v>
      </c>
      <c r="G1189" s="2" t="s">
        <v>586</v>
      </c>
      <c r="J1189" s="8">
        <v>3900000</v>
      </c>
      <c r="K1189" s="12">
        <v>-28131509</v>
      </c>
      <c r="L1189" s="1" t="s">
        <v>619</v>
      </c>
    </row>
    <row r="1191" spans="1:12" x14ac:dyDescent="0.2">
      <c r="A1191" s="8">
        <v>31</v>
      </c>
      <c r="B1191" s="2" t="s">
        <v>210</v>
      </c>
      <c r="C1191" s="7">
        <v>90</v>
      </c>
      <c r="D1191" s="2" t="s">
        <v>88</v>
      </c>
      <c r="F1191" s="7">
        <v>1994</v>
      </c>
      <c r="G1191" s="2" t="s">
        <v>1976</v>
      </c>
      <c r="I1191" s="8">
        <v>553800</v>
      </c>
      <c r="K1191" s="12">
        <v>-27577709</v>
      </c>
      <c r="L1191" s="1" t="s">
        <v>619</v>
      </c>
    </row>
    <row r="1193" spans="1:12" x14ac:dyDescent="0.2">
      <c r="A1193" s="8">
        <v>31</v>
      </c>
      <c r="B1193" s="2" t="s">
        <v>210</v>
      </c>
      <c r="C1193" s="7">
        <v>91</v>
      </c>
      <c r="D1193" s="2" t="s">
        <v>90</v>
      </c>
      <c r="F1193" s="7">
        <v>2101</v>
      </c>
      <c r="G1193" s="2" t="s">
        <v>1977</v>
      </c>
      <c r="J1193" s="8">
        <v>51290</v>
      </c>
      <c r="K1193" s="12">
        <v>-27628999</v>
      </c>
      <c r="L1193" s="1" t="s">
        <v>619</v>
      </c>
    </row>
    <row r="1195" spans="1:12" x14ac:dyDescent="0.2">
      <c r="A1195" s="8">
        <v>31</v>
      </c>
      <c r="B1195" s="2" t="s">
        <v>210</v>
      </c>
      <c r="C1195" s="7">
        <v>92</v>
      </c>
      <c r="D1195" s="2" t="s">
        <v>90</v>
      </c>
      <c r="F1195" s="7">
        <v>2102</v>
      </c>
      <c r="G1195" s="2" t="s">
        <v>1978</v>
      </c>
      <c r="J1195" s="8">
        <v>45860</v>
      </c>
      <c r="K1195" s="12">
        <v>-27674859</v>
      </c>
      <c r="L1195" s="1" t="s">
        <v>619</v>
      </c>
    </row>
    <row r="1197" spans="1:12" x14ac:dyDescent="0.2">
      <c r="A1197" s="8">
        <v>31</v>
      </c>
      <c r="B1197" s="2" t="s">
        <v>210</v>
      </c>
      <c r="C1197" s="7">
        <v>93</v>
      </c>
      <c r="D1197" s="2" t="s">
        <v>90</v>
      </c>
      <c r="F1197" s="7">
        <v>2103</v>
      </c>
      <c r="G1197" s="2" t="s">
        <v>1979</v>
      </c>
      <c r="J1197" s="8">
        <v>2502046</v>
      </c>
      <c r="K1197" s="12">
        <v>-30176905</v>
      </c>
      <c r="L1197" s="1" t="s">
        <v>619</v>
      </c>
    </row>
    <row r="1199" spans="1:12" x14ac:dyDescent="0.2">
      <c r="A1199" s="8">
        <v>31</v>
      </c>
      <c r="B1199" s="2" t="s">
        <v>210</v>
      </c>
      <c r="C1199" s="7">
        <v>94</v>
      </c>
      <c r="D1199" s="2" t="s">
        <v>622</v>
      </c>
      <c r="F1199" s="7">
        <v>2104</v>
      </c>
      <c r="G1199" s="2" t="s">
        <v>1980</v>
      </c>
      <c r="J1199" s="8">
        <v>2217197</v>
      </c>
      <c r="K1199" s="12">
        <v>-32394102</v>
      </c>
      <c r="L1199" s="1" t="s">
        <v>619</v>
      </c>
    </row>
    <row r="1201" spans="1:12" x14ac:dyDescent="0.2">
      <c r="A1201" s="8">
        <v>31</v>
      </c>
      <c r="B1201" s="2" t="s">
        <v>210</v>
      </c>
      <c r="C1201" s="7">
        <v>95</v>
      </c>
      <c r="D1201" s="2" t="s">
        <v>90</v>
      </c>
      <c r="F1201" s="7">
        <v>2105</v>
      </c>
      <c r="G1201" s="2" t="s">
        <v>1981</v>
      </c>
      <c r="J1201" s="8">
        <v>850649</v>
      </c>
      <c r="K1201" s="12">
        <v>-33244751</v>
      </c>
      <c r="L1201" s="1" t="s">
        <v>619</v>
      </c>
    </row>
    <row r="1203" spans="1:12" x14ac:dyDescent="0.2">
      <c r="A1203" s="8">
        <v>31</v>
      </c>
      <c r="B1203" s="2" t="s">
        <v>210</v>
      </c>
      <c r="C1203" s="7">
        <v>96</v>
      </c>
      <c r="D1203" s="2" t="s">
        <v>622</v>
      </c>
      <c r="F1203" s="7">
        <v>2106</v>
      </c>
      <c r="G1203" s="2" t="s">
        <v>1814</v>
      </c>
      <c r="J1203" s="8">
        <v>9533630</v>
      </c>
      <c r="K1203" s="12">
        <v>-42778381</v>
      </c>
      <c r="L1203" s="1" t="s">
        <v>619</v>
      </c>
    </row>
    <row r="1205" spans="1:12" x14ac:dyDescent="0.2">
      <c r="A1205" s="8">
        <v>31</v>
      </c>
      <c r="B1205" s="2" t="s">
        <v>210</v>
      </c>
      <c r="C1205" s="7">
        <v>97</v>
      </c>
      <c r="D1205" s="2" t="s">
        <v>622</v>
      </c>
      <c r="F1205" s="7">
        <v>2107</v>
      </c>
      <c r="G1205" s="2" t="s">
        <v>1815</v>
      </c>
      <c r="J1205" s="8">
        <v>6530000</v>
      </c>
      <c r="K1205" s="12">
        <v>-49308381</v>
      </c>
      <c r="L1205" s="1" t="s">
        <v>619</v>
      </c>
    </row>
    <row r="1207" spans="1:12" x14ac:dyDescent="0.2">
      <c r="A1207" s="8">
        <v>31</v>
      </c>
      <c r="B1207" s="2" t="s">
        <v>210</v>
      </c>
      <c r="C1207" s="7">
        <v>98</v>
      </c>
      <c r="D1207" s="2" t="s">
        <v>90</v>
      </c>
      <c r="F1207" s="7">
        <v>2109</v>
      </c>
      <c r="G1207" s="2" t="s">
        <v>1982</v>
      </c>
      <c r="J1207" s="8">
        <v>58750</v>
      </c>
      <c r="K1207" s="12">
        <v>-49367131</v>
      </c>
      <c r="L1207" s="1" t="s">
        <v>619</v>
      </c>
    </row>
    <row r="1209" spans="1:12" x14ac:dyDescent="0.2">
      <c r="A1209" s="8">
        <v>31</v>
      </c>
      <c r="B1209" s="2" t="s">
        <v>210</v>
      </c>
      <c r="C1209" s="7">
        <v>99</v>
      </c>
      <c r="D1209" s="2" t="s">
        <v>90</v>
      </c>
      <c r="F1209" s="7">
        <v>2110</v>
      </c>
      <c r="G1209" s="2" t="s">
        <v>1983</v>
      </c>
      <c r="J1209" s="8">
        <v>58750</v>
      </c>
      <c r="K1209" s="12">
        <v>-49425881</v>
      </c>
      <c r="L1209" s="1" t="s">
        <v>619</v>
      </c>
    </row>
    <row r="1211" spans="1:12" x14ac:dyDescent="0.2">
      <c r="A1211" s="8">
        <v>31</v>
      </c>
      <c r="B1211" s="2" t="s">
        <v>210</v>
      </c>
      <c r="C1211" s="7">
        <v>103</v>
      </c>
      <c r="D1211" s="2" t="s">
        <v>90</v>
      </c>
      <c r="F1211" s="7">
        <v>1998</v>
      </c>
      <c r="G1211" s="2" t="s">
        <v>1984</v>
      </c>
      <c r="I1211" s="8">
        <v>4170000</v>
      </c>
      <c r="K1211" s="12">
        <v>-45255881</v>
      </c>
      <c r="L1211" s="1" t="s">
        <v>619</v>
      </c>
    </row>
    <row r="1213" spans="1:12" x14ac:dyDescent="0.2">
      <c r="A1213" s="8">
        <v>31</v>
      </c>
      <c r="B1213" s="2" t="s">
        <v>210</v>
      </c>
      <c r="C1213" s="7">
        <v>103</v>
      </c>
      <c r="D1213" s="2" t="s">
        <v>90</v>
      </c>
      <c r="F1213" s="7">
        <v>1997</v>
      </c>
      <c r="G1213" s="2" t="s">
        <v>1984</v>
      </c>
      <c r="I1213" s="8">
        <v>2780000</v>
      </c>
      <c r="K1213" s="12">
        <v>-42475881</v>
      </c>
      <c r="L1213" s="1" t="s">
        <v>619</v>
      </c>
    </row>
    <row r="1216" spans="1:12" x14ac:dyDescent="0.2">
      <c r="G1216" s="9" t="s">
        <v>1816</v>
      </c>
      <c r="I1216" s="269">
        <v>12095475</v>
      </c>
      <c r="J1216" s="269">
        <v>63606638</v>
      </c>
      <c r="K1216" s="269">
        <v>-51511163</v>
      </c>
      <c r="L1216" s="270" t="s">
        <v>619</v>
      </c>
    </row>
    <row r="1217" spans="1:12" x14ac:dyDescent="0.2">
      <c r="G1217" s="9" t="s">
        <v>610</v>
      </c>
      <c r="I1217" s="267">
        <v>359426717</v>
      </c>
      <c r="J1217" s="267">
        <v>401902598</v>
      </c>
      <c r="K1217" s="267">
        <v>-42475881</v>
      </c>
      <c r="L1217" s="9" t="s">
        <v>620</v>
      </c>
    </row>
    <row r="1220" spans="1:12" x14ac:dyDescent="0.2">
      <c r="A1220" s="4" t="s">
        <v>211</v>
      </c>
      <c r="G1220" s="9" t="s">
        <v>612</v>
      </c>
      <c r="I1220" s="267">
        <v>359426717</v>
      </c>
      <c r="J1220" s="267">
        <v>401902598</v>
      </c>
      <c r="K1220" s="267">
        <v>-42475881</v>
      </c>
      <c r="L1220" s="2" t="s">
        <v>619</v>
      </c>
    </row>
    <row r="1222" spans="1:12" x14ac:dyDescent="0.2">
      <c r="A1222" s="1" t="s">
        <v>80</v>
      </c>
      <c r="B1222" s="1" t="s">
        <v>81</v>
      </c>
      <c r="C1222" s="268" t="s">
        <v>82</v>
      </c>
      <c r="D1222" s="1" t="s">
        <v>83</v>
      </c>
      <c r="E1222" s="1" t="s">
        <v>84</v>
      </c>
      <c r="F1222" s="268" t="s">
        <v>85</v>
      </c>
      <c r="G1222" s="1" t="s">
        <v>86</v>
      </c>
      <c r="I1222" s="268" t="s">
        <v>613</v>
      </c>
      <c r="J1222" s="268" t="s">
        <v>614</v>
      </c>
      <c r="K1222" s="268" t="s">
        <v>87</v>
      </c>
    </row>
    <row r="1224" spans="1:12" x14ac:dyDescent="0.2">
      <c r="A1224" s="8">
        <v>1</v>
      </c>
      <c r="B1224" s="2" t="s">
        <v>211</v>
      </c>
      <c r="C1224" s="7">
        <v>2</v>
      </c>
      <c r="D1224" s="2" t="s">
        <v>90</v>
      </c>
      <c r="F1224" s="7">
        <v>2112</v>
      </c>
      <c r="G1224" s="2" t="s">
        <v>2333</v>
      </c>
      <c r="J1224" s="8">
        <v>7700000</v>
      </c>
      <c r="K1224" s="12">
        <v>-50175881</v>
      </c>
      <c r="L1224" s="1" t="s">
        <v>619</v>
      </c>
    </row>
    <row r="1226" spans="1:12" x14ac:dyDescent="0.2">
      <c r="A1226" s="8">
        <v>1</v>
      </c>
      <c r="B1226" s="2" t="s">
        <v>211</v>
      </c>
      <c r="C1226" s="7">
        <v>3</v>
      </c>
      <c r="D1226" s="2" t="s">
        <v>90</v>
      </c>
      <c r="F1226" s="7">
        <v>2113</v>
      </c>
      <c r="G1226" s="2" t="s">
        <v>2334</v>
      </c>
      <c r="J1226" s="8">
        <v>410855</v>
      </c>
      <c r="K1226" s="12">
        <v>-50586736</v>
      </c>
      <c r="L1226" s="1" t="s">
        <v>619</v>
      </c>
    </row>
    <row r="1228" spans="1:12" x14ac:dyDescent="0.2">
      <c r="A1228" s="8">
        <v>1</v>
      </c>
      <c r="B1228" s="2" t="s">
        <v>211</v>
      </c>
      <c r="C1228" s="7">
        <v>4</v>
      </c>
      <c r="D1228" s="2" t="s">
        <v>90</v>
      </c>
      <c r="F1228" s="7">
        <v>2115</v>
      </c>
      <c r="G1228" s="2" t="s">
        <v>2335</v>
      </c>
      <c r="J1228" s="8">
        <v>500000</v>
      </c>
      <c r="K1228" s="12">
        <v>-51086736</v>
      </c>
      <c r="L1228" s="1" t="s">
        <v>619</v>
      </c>
    </row>
    <row r="1230" spans="1:12" x14ac:dyDescent="0.2">
      <c r="A1230" s="8">
        <v>1</v>
      </c>
      <c r="B1230" s="2" t="s">
        <v>211</v>
      </c>
      <c r="C1230" s="7">
        <v>5</v>
      </c>
      <c r="D1230" s="2" t="s">
        <v>90</v>
      </c>
      <c r="F1230" s="7">
        <v>2116</v>
      </c>
      <c r="G1230" s="2" t="s">
        <v>2336</v>
      </c>
      <c r="J1230" s="8">
        <v>236687</v>
      </c>
      <c r="K1230" s="12">
        <v>-51323423</v>
      </c>
      <c r="L1230" s="1" t="s">
        <v>619</v>
      </c>
    </row>
    <row r="1232" spans="1:12" x14ac:dyDescent="0.2">
      <c r="A1232" s="8">
        <v>1</v>
      </c>
      <c r="B1232" s="2" t="s">
        <v>211</v>
      </c>
      <c r="C1232" s="7">
        <v>6</v>
      </c>
      <c r="D1232" s="2" t="s">
        <v>90</v>
      </c>
      <c r="F1232" s="7">
        <v>2117</v>
      </c>
      <c r="G1232" s="2" t="s">
        <v>2337</v>
      </c>
      <c r="J1232" s="8">
        <v>450000</v>
      </c>
      <c r="K1232" s="12">
        <v>-51773423</v>
      </c>
      <c r="L1232" s="1" t="s">
        <v>619</v>
      </c>
    </row>
    <row r="1234" spans="1:12" x14ac:dyDescent="0.2">
      <c r="A1234" s="8">
        <v>1</v>
      </c>
      <c r="B1234" s="2" t="s">
        <v>211</v>
      </c>
      <c r="C1234" s="7">
        <v>7</v>
      </c>
      <c r="D1234" s="2" t="s">
        <v>90</v>
      </c>
      <c r="F1234" s="7">
        <v>2118</v>
      </c>
      <c r="G1234" s="2" t="s">
        <v>2338</v>
      </c>
      <c r="J1234" s="8">
        <v>400000</v>
      </c>
      <c r="K1234" s="12">
        <v>-52173423</v>
      </c>
      <c r="L1234" s="1" t="s">
        <v>619</v>
      </c>
    </row>
    <row r="1236" spans="1:12" x14ac:dyDescent="0.2">
      <c r="A1236" s="8">
        <v>1</v>
      </c>
      <c r="B1236" s="2" t="s">
        <v>211</v>
      </c>
      <c r="C1236" s="7">
        <v>8</v>
      </c>
      <c r="D1236" s="2" t="s">
        <v>90</v>
      </c>
      <c r="F1236" s="7">
        <v>2119</v>
      </c>
      <c r="G1236" s="2" t="s">
        <v>2339</v>
      </c>
      <c r="J1236" s="8">
        <v>490000</v>
      </c>
      <c r="K1236" s="12">
        <v>-52663423</v>
      </c>
      <c r="L1236" s="1" t="s">
        <v>619</v>
      </c>
    </row>
    <row r="1238" spans="1:12" x14ac:dyDescent="0.2">
      <c r="A1238" s="8">
        <v>1</v>
      </c>
      <c r="B1238" s="2" t="s">
        <v>211</v>
      </c>
      <c r="C1238" s="7">
        <v>9</v>
      </c>
      <c r="D1238" s="2" t="s">
        <v>90</v>
      </c>
      <c r="F1238" s="7">
        <v>2120</v>
      </c>
      <c r="G1238" s="2" t="s">
        <v>2340</v>
      </c>
      <c r="J1238" s="8">
        <v>100000</v>
      </c>
      <c r="K1238" s="12">
        <v>-52763423</v>
      </c>
      <c r="L1238" s="1" t="s">
        <v>619</v>
      </c>
    </row>
    <row r="1240" spans="1:12" x14ac:dyDescent="0.2">
      <c r="A1240" s="8">
        <v>1</v>
      </c>
      <c r="B1240" s="2" t="s">
        <v>211</v>
      </c>
      <c r="C1240" s="7">
        <v>10</v>
      </c>
      <c r="D1240" s="2" t="s">
        <v>90</v>
      </c>
      <c r="F1240" s="7">
        <v>2121</v>
      </c>
      <c r="G1240" s="2" t="s">
        <v>2341</v>
      </c>
      <c r="J1240" s="8">
        <v>120000</v>
      </c>
      <c r="K1240" s="12">
        <v>-52883423</v>
      </c>
      <c r="L1240" s="1" t="s">
        <v>619</v>
      </c>
    </row>
    <row r="1242" spans="1:12" x14ac:dyDescent="0.2">
      <c r="A1242" s="8">
        <v>7</v>
      </c>
      <c r="B1242" s="2" t="s">
        <v>211</v>
      </c>
      <c r="C1242" s="7">
        <v>11</v>
      </c>
      <c r="D1242" s="2" t="s">
        <v>88</v>
      </c>
      <c r="F1242" s="7">
        <v>0</v>
      </c>
      <c r="G1242" s="2" t="s">
        <v>2343</v>
      </c>
      <c r="I1242" s="8">
        <v>15618</v>
      </c>
      <c r="K1242" s="12">
        <v>-52867805</v>
      </c>
      <c r="L1242" s="1" t="s">
        <v>619</v>
      </c>
    </row>
    <row r="1244" spans="1:12" x14ac:dyDescent="0.2">
      <c r="A1244" s="8">
        <v>7</v>
      </c>
      <c r="B1244" s="2" t="s">
        <v>211</v>
      </c>
      <c r="C1244" s="7">
        <v>12</v>
      </c>
      <c r="D1244" s="2" t="s">
        <v>88</v>
      </c>
      <c r="F1244" s="7">
        <v>2069</v>
      </c>
      <c r="G1244" s="2" t="s">
        <v>2345</v>
      </c>
      <c r="I1244" s="8">
        <v>2189600</v>
      </c>
      <c r="K1244" s="12">
        <v>-50678205</v>
      </c>
      <c r="L1244" s="1" t="s">
        <v>619</v>
      </c>
    </row>
    <row r="1246" spans="1:12" x14ac:dyDescent="0.2">
      <c r="A1246" s="8">
        <v>7</v>
      </c>
      <c r="B1246" s="2" t="s">
        <v>211</v>
      </c>
      <c r="C1246" s="7">
        <v>12</v>
      </c>
      <c r="D1246" s="2" t="s">
        <v>88</v>
      </c>
      <c r="F1246" s="7">
        <v>2124</v>
      </c>
      <c r="G1246" s="2" t="s">
        <v>2345</v>
      </c>
      <c r="J1246" s="8">
        <v>2189600</v>
      </c>
      <c r="K1246" s="12">
        <v>-52867805</v>
      </c>
      <c r="L1246" s="1" t="s">
        <v>619</v>
      </c>
    </row>
    <row r="1248" spans="1:12" x14ac:dyDescent="0.2">
      <c r="A1248" s="8">
        <v>8</v>
      </c>
      <c r="B1248" s="2" t="s">
        <v>211</v>
      </c>
      <c r="C1248" s="7">
        <v>13</v>
      </c>
      <c r="D1248" s="2" t="s">
        <v>90</v>
      </c>
      <c r="F1248" s="7">
        <v>2125</v>
      </c>
      <c r="G1248" s="2" t="s">
        <v>2346</v>
      </c>
      <c r="J1248" s="8">
        <v>547828</v>
      </c>
      <c r="K1248" s="12">
        <v>-53415633</v>
      </c>
      <c r="L1248" s="1" t="s">
        <v>619</v>
      </c>
    </row>
    <row r="1250" spans="1:12" x14ac:dyDescent="0.2">
      <c r="A1250" s="8">
        <v>8</v>
      </c>
      <c r="B1250" s="2" t="s">
        <v>211</v>
      </c>
      <c r="C1250" s="7">
        <v>14</v>
      </c>
      <c r="D1250" s="2" t="s">
        <v>90</v>
      </c>
      <c r="F1250" s="7">
        <v>2128</v>
      </c>
      <c r="G1250" s="2" t="s">
        <v>2347</v>
      </c>
      <c r="J1250" s="8">
        <v>124467</v>
      </c>
      <c r="K1250" s="12">
        <v>-53540100</v>
      </c>
      <c r="L1250" s="1" t="s">
        <v>619</v>
      </c>
    </row>
    <row r="1252" spans="1:12" x14ac:dyDescent="0.2">
      <c r="A1252" s="8">
        <v>8</v>
      </c>
      <c r="B1252" s="2" t="s">
        <v>211</v>
      </c>
      <c r="C1252" s="7">
        <v>15</v>
      </c>
      <c r="D1252" s="2" t="s">
        <v>90</v>
      </c>
      <c r="F1252" s="7">
        <v>2130</v>
      </c>
      <c r="G1252" s="2" t="s">
        <v>2350</v>
      </c>
      <c r="J1252" s="8">
        <v>704600</v>
      </c>
      <c r="K1252" s="12">
        <v>-54244700</v>
      </c>
      <c r="L1252" s="1" t="s">
        <v>619</v>
      </c>
    </row>
    <row r="1254" spans="1:12" x14ac:dyDescent="0.2">
      <c r="A1254" s="8">
        <v>8</v>
      </c>
      <c r="B1254" s="2" t="s">
        <v>211</v>
      </c>
      <c r="C1254" s="7">
        <v>16</v>
      </c>
      <c r="D1254" s="2" t="s">
        <v>90</v>
      </c>
      <c r="F1254" s="7">
        <v>2131</v>
      </c>
      <c r="G1254" s="2" t="s">
        <v>1850</v>
      </c>
      <c r="J1254" s="8">
        <v>1214368</v>
      </c>
      <c r="K1254" s="12">
        <v>-55459068</v>
      </c>
      <c r="L1254" s="1" t="s">
        <v>619</v>
      </c>
    </row>
    <row r="1256" spans="1:12" x14ac:dyDescent="0.2">
      <c r="A1256" s="8">
        <v>8</v>
      </c>
      <c r="B1256" s="2" t="s">
        <v>211</v>
      </c>
      <c r="C1256" s="7">
        <v>17</v>
      </c>
      <c r="D1256" s="2" t="s">
        <v>90</v>
      </c>
      <c r="F1256" s="7">
        <v>2100</v>
      </c>
      <c r="G1256" s="2" t="s">
        <v>1377</v>
      </c>
      <c r="I1256" s="8">
        <v>3900000</v>
      </c>
      <c r="K1256" s="12">
        <v>-51559068</v>
      </c>
      <c r="L1256" s="1" t="s">
        <v>619</v>
      </c>
    </row>
    <row r="1258" spans="1:12" x14ac:dyDescent="0.2">
      <c r="A1258" s="8">
        <v>8</v>
      </c>
      <c r="B1258" s="2" t="s">
        <v>211</v>
      </c>
      <c r="C1258" s="7">
        <v>17</v>
      </c>
      <c r="D1258" s="2" t="s">
        <v>90</v>
      </c>
      <c r="F1258" s="7">
        <v>2132</v>
      </c>
      <c r="G1258" s="2" t="s">
        <v>1377</v>
      </c>
      <c r="J1258" s="8">
        <v>3900000</v>
      </c>
      <c r="K1258" s="12">
        <v>-55459068</v>
      </c>
      <c r="L1258" s="1" t="s">
        <v>619</v>
      </c>
    </row>
    <row r="1260" spans="1:12" x14ac:dyDescent="0.2">
      <c r="A1260" s="8">
        <v>8</v>
      </c>
      <c r="B1260" s="2" t="s">
        <v>211</v>
      </c>
      <c r="C1260" s="7">
        <v>18</v>
      </c>
      <c r="D1260" s="2" t="s">
        <v>90</v>
      </c>
      <c r="F1260" s="7">
        <v>2133</v>
      </c>
      <c r="G1260" s="2" t="s">
        <v>2352</v>
      </c>
      <c r="J1260" s="8">
        <v>1574620</v>
      </c>
      <c r="K1260" s="12">
        <v>-57033688</v>
      </c>
      <c r="L1260" s="1" t="s">
        <v>619</v>
      </c>
    </row>
    <row r="1262" spans="1:12" x14ac:dyDescent="0.2">
      <c r="A1262" s="8">
        <v>12</v>
      </c>
      <c r="B1262" s="2" t="s">
        <v>211</v>
      </c>
      <c r="C1262" s="7">
        <v>24</v>
      </c>
      <c r="D1262" s="2" t="s">
        <v>90</v>
      </c>
      <c r="F1262" s="7">
        <v>2140</v>
      </c>
      <c r="G1262" s="2" t="s">
        <v>2354</v>
      </c>
      <c r="J1262" s="8">
        <v>13987</v>
      </c>
      <c r="K1262" s="12">
        <v>-57047675</v>
      </c>
      <c r="L1262" s="1" t="s">
        <v>619</v>
      </c>
    </row>
    <row r="1264" spans="1:12" x14ac:dyDescent="0.2">
      <c r="A1264" s="8">
        <v>13</v>
      </c>
      <c r="B1264" s="2" t="s">
        <v>211</v>
      </c>
      <c r="C1264" s="7">
        <v>19</v>
      </c>
      <c r="D1264" s="2" t="s">
        <v>90</v>
      </c>
      <c r="F1264" s="7">
        <v>2134</v>
      </c>
      <c r="G1264" s="2" t="s">
        <v>2355</v>
      </c>
      <c r="J1264" s="8">
        <v>731933</v>
      </c>
      <c r="K1264" s="12">
        <v>-57779608</v>
      </c>
      <c r="L1264" s="1" t="s">
        <v>619</v>
      </c>
    </row>
    <row r="1266" spans="1:12" x14ac:dyDescent="0.2">
      <c r="A1266" s="8">
        <v>13</v>
      </c>
      <c r="B1266" s="2" t="s">
        <v>211</v>
      </c>
      <c r="C1266" s="7">
        <v>20</v>
      </c>
      <c r="D1266" s="2" t="s">
        <v>90</v>
      </c>
      <c r="F1266" s="7">
        <v>2135</v>
      </c>
      <c r="G1266" s="2" t="s">
        <v>2356</v>
      </c>
      <c r="J1266" s="8">
        <v>93811</v>
      </c>
      <c r="K1266" s="12">
        <v>-57873419</v>
      </c>
      <c r="L1266" s="1" t="s">
        <v>619</v>
      </c>
    </row>
    <row r="1268" spans="1:12" x14ac:dyDescent="0.2">
      <c r="A1268" s="8">
        <v>13</v>
      </c>
      <c r="B1268" s="2" t="s">
        <v>211</v>
      </c>
      <c r="C1268" s="7">
        <v>21</v>
      </c>
      <c r="D1268" s="2" t="s">
        <v>90</v>
      </c>
      <c r="F1268" s="7">
        <v>2137</v>
      </c>
      <c r="G1268" s="2" t="s">
        <v>1881</v>
      </c>
      <c r="J1268" s="8">
        <v>7454</v>
      </c>
      <c r="K1268" s="12">
        <v>-57880873</v>
      </c>
      <c r="L1268" s="1" t="s">
        <v>619</v>
      </c>
    </row>
    <row r="1270" spans="1:12" x14ac:dyDescent="0.2">
      <c r="A1270" s="8">
        <v>13</v>
      </c>
      <c r="B1270" s="2" t="s">
        <v>211</v>
      </c>
      <c r="C1270" s="7">
        <v>22</v>
      </c>
      <c r="D1270" s="2" t="s">
        <v>90</v>
      </c>
      <c r="F1270" s="7">
        <v>2138</v>
      </c>
      <c r="G1270" s="2" t="s">
        <v>2357</v>
      </c>
      <c r="J1270" s="8">
        <v>13987</v>
      </c>
      <c r="K1270" s="12">
        <v>-57894860</v>
      </c>
      <c r="L1270" s="1" t="s">
        <v>619</v>
      </c>
    </row>
    <row r="1272" spans="1:12" x14ac:dyDescent="0.2">
      <c r="A1272" s="8">
        <v>13</v>
      </c>
      <c r="B1272" s="2" t="s">
        <v>211</v>
      </c>
      <c r="C1272" s="7">
        <v>23</v>
      </c>
      <c r="D1272" s="2" t="s">
        <v>90</v>
      </c>
      <c r="F1272" s="7">
        <v>2139</v>
      </c>
      <c r="G1272" s="2" t="s">
        <v>2358</v>
      </c>
      <c r="J1272" s="8">
        <v>13987</v>
      </c>
      <c r="K1272" s="12">
        <v>-57908847</v>
      </c>
      <c r="L1272" s="1" t="s">
        <v>619</v>
      </c>
    </row>
    <row r="1274" spans="1:12" x14ac:dyDescent="0.2">
      <c r="A1274" s="8">
        <v>13</v>
      </c>
      <c r="B1274" s="2" t="s">
        <v>211</v>
      </c>
      <c r="C1274" s="7">
        <v>25</v>
      </c>
      <c r="D1274" s="2" t="s">
        <v>90</v>
      </c>
      <c r="F1274" s="7">
        <v>2141</v>
      </c>
      <c r="G1274" s="2" t="s">
        <v>2359</v>
      </c>
      <c r="J1274" s="8">
        <v>31746</v>
      </c>
      <c r="K1274" s="12">
        <v>-57940593</v>
      </c>
      <c r="L1274" s="1" t="s">
        <v>619</v>
      </c>
    </row>
    <row r="1276" spans="1:12" x14ac:dyDescent="0.2">
      <c r="A1276" s="8">
        <v>13</v>
      </c>
      <c r="B1276" s="2" t="s">
        <v>211</v>
      </c>
      <c r="C1276" s="7">
        <v>26</v>
      </c>
      <c r="D1276" s="2" t="s">
        <v>90</v>
      </c>
      <c r="F1276" s="7">
        <v>2142</v>
      </c>
      <c r="G1276" s="2" t="s">
        <v>2360</v>
      </c>
      <c r="J1276" s="8">
        <v>101515</v>
      </c>
      <c r="K1276" s="12">
        <v>-58042108</v>
      </c>
      <c r="L1276" s="1" t="s">
        <v>619</v>
      </c>
    </row>
    <row r="1278" spans="1:12" x14ac:dyDescent="0.2">
      <c r="A1278" s="8">
        <v>13</v>
      </c>
      <c r="B1278" s="2" t="s">
        <v>211</v>
      </c>
      <c r="C1278" s="7">
        <v>27</v>
      </c>
      <c r="D1278" s="2" t="s">
        <v>90</v>
      </c>
      <c r="F1278" s="7">
        <v>2143</v>
      </c>
      <c r="G1278" s="2" t="s">
        <v>2361</v>
      </c>
      <c r="J1278" s="8">
        <v>213983</v>
      </c>
      <c r="K1278" s="12">
        <v>-58256091</v>
      </c>
      <c r="L1278" s="1" t="s">
        <v>619</v>
      </c>
    </row>
    <row r="1280" spans="1:12" x14ac:dyDescent="0.2">
      <c r="A1280" s="8">
        <v>13</v>
      </c>
      <c r="B1280" s="2" t="s">
        <v>211</v>
      </c>
      <c r="C1280" s="7">
        <v>28</v>
      </c>
      <c r="D1280" s="2" t="s">
        <v>90</v>
      </c>
      <c r="F1280" s="7">
        <v>2145</v>
      </c>
      <c r="G1280" s="2" t="s">
        <v>2362</v>
      </c>
      <c r="J1280" s="8">
        <v>281523</v>
      </c>
      <c r="K1280" s="12">
        <v>-58537614</v>
      </c>
      <c r="L1280" s="1" t="s">
        <v>619</v>
      </c>
    </row>
    <row r="1282" spans="1:12" x14ac:dyDescent="0.2">
      <c r="A1282" s="8">
        <v>13</v>
      </c>
      <c r="B1282" s="2" t="s">
        <v>211</v>
      </c>
      <c r="C1282" s="7">
        <v>29</v>
      </c>
      <c r="D1282" s="2" t="s">
        <v>90</v>
      </c>
      <c r="F1282" s="7">
        <v>2146</v>
      </c>
      <c r="G1282" s="2" t="s">
        <v>2363</v>
      </c>
      <c r="J1282" s="8">
        <v>13291</v>
      </c>
      <c r="K1282" s="12">
        <v>-58550905</v>
      </c>
      <c r="L1282" s="1" t="s">
        <v>619</v>
      </c>
    </row>
    <row r="1284" spans="1:12" x14ac:dyDescent="0.2">
      <c r="A1284" s="8">
        <v>13</v>
      </c>
      <c r="B1284" s="2" t="s">
        <v>211</v>
      </c>
      <c r="C1284" s="7">
        <v>30</v>
      </c>
      <c r="D1284" s="2" t="s">
        <v>90</v>
      </c>
      <c r="F1284" s="7">
        <v>2147</v>
      </c>
      <c r="G1284" s="2" t="s">
        <v>2364</v>
      </c>
      <c r="J1284" s="8">
        <v>14687</v>
      </c>
      <c r="K1284" s="12">
        <v>-58565592</v>
      </c>
      <c r="L1284" s="1" t="s">
        <v>619</v>
      </c>
    </row>
    <row r="1286" spans="1:12" x14ac:dyDescent="0.2">
      <c r="A1286" s="8">
        <v>13</v>
      </c>
      <c r="B1286" s="2" t="s">
        <v>211</v>
      </c>
      <c r="C1286" s="7">
        <v>32</v>
      </c>
      <c r="D1286" s="2" t="s">
        <v>90</v>
      </c>
      <c r="F1286" s="7">
        <v>2144</v>
      </c>
      <c r="G1286" s="2" t="s">
        <v>2365</v>
      </c>
      <c r="J1286" s="8">
        <v>50000</v>
      </c>
      <c r="K1286" s="12">
        <v>-58615592</v>
      </c>
      <c r="L1286" s="1" t="s">
        <v>619</v>
      </c>
    </row>
    <row r="1288" spans="1:12" x14ac:dyDescent="0.2">
      <c r="A1288" s="8">
        <v>14</v>
      </c>
      <c r="B1288" s="2" t="s">
        <v>211</v>
      </c>
      <c r="C1288" s="7">
        <v>31</v>
      </c>
      <c r="D1288" s="2" t="s">
        <v>90</v>
      </c>
      <c r="F1288" s="7">
        <v>2148</v>
      </c>
      <c r="G1288" s="2" t="s">
        <v>2366</v>
      </c>
      <c r="J1288" s="8">
        <v>270731</v>
      </c>
      <c r="K1288" s="12">
        <v>-58886323</v>
      </c>
      <c r="L1288" s="1" t="s">
        <v>619</v>
      </c>
    </row>
    <row r="1290" spans="1:12" x14ac:dyDescent="0.2">
      <c r="A1290" s="8">
        <v>15</v>
      </c>
      <c r="B1290" s="2" t="s">
        <v>211</v>
      </c>
      <c r="C1290" s="7">
        <v>34</v>
      </c>
      <c r="D1290" s="2" t="s">
        <v>90</v>
      </c>
      <c r="F1290" s="7">
        <v>2149</v>
      </c>
      <c r="G1290" s="2" t="s">
        <v>2368</v>
      </c>
      <c r="J1290" s="8">
        <v>1000000</v>
      </c>
      <c r="K1290" s="12">
        <v>-59886323</v>
      </c>
      <c r="L1290" s="1" t="s">
        <v>619</v>
      </c>
    </row>
    <row r="1292" spans="1:12" x14ac:dyDescent="0.2">
      <c r="A1292" s="8">
        <v>18</v>
      </c>
      <c r="B1292" s="2" t="s">
        <v>211</v>
      </c>
      <c r="C1292" s="7">
        <v>35</v>
      </c>
      <c r="D1292" s="2" t="s">
        <v>90</v>
      </c>
      <c r="F1292" s="7">
        <v>2151</v>
      </c>
      <c r="G1292" s="2" t="s">
        <v>2369</v>
      </c>
      <c r="J1292" s="8">
        <v>63070</v>
      </c>
      <c r="K1292" s="12">
        <v>-59949393</v>
      </c>
      <c r="L1292" s="1" t="s">
        <v>619</v>
      </c>
    </row>
    <row r="1294" spans="1:12" x14ac:dyDescent="0.2">
      <c r="A1294" s="8">
        <v>18</v>
      </c>
      <c r="B1294" s="2" t="s">
        <v>211</v>
      </c>
      <c r="C1294" s="7">
        <v>36</v>
      </c>
      <c r="D1294" s="2" t="s">
        <v>90</v>
      </c>
      <c r="F1294" s="7">
        <v>2152</v>
      </c>
      <c r="G1294" s="2" t="s">
        <v>2370</v>
      </c>
      <c r="J1294" s="8">
        <v>27003</v>
      </c>
      <c r="K1294" s="12">
        <v>-59976396</v>
      </c>
      <c r="L1294" s="1" t="s">
        <v>619</v>
      </c>
    </row>
    <row r="1296" spans="1:12" x14ac:dyDescent="0.2">
      <c r="A1296" s="8">
        <v>19</v>
      </c>
      <c r="B1296" s="2" t="s">
        <v>211</v>
      </c>
      <c r="C1296" s="7">
        <v>37</v>
      </c>
      <c r="D1296" s="2" t="s">
        <v>90</v>
      </c>
      <c r="F1296" s="7">
        <v>2153</v>
      </c>
      <c r="G1296" s="2" t="s">
        <v>2371</v>
      </c>
      <c r="J1296" s="8">
        <v>13500</v>
      </c>
      <c r="K1296" s="12">
        <v>-59989896</v>
      </c>
      <c r="L1296" s="1" t="s">
        <v>619</v>
      </c>
    </row>
    <row r="1298" spans="1:12" x14ac:dyDescent="0.2">
      <c r="A1298" s="8">
        <v>22</v>
      </c>
      <c r="B1298" s="2" t="s">
        <v>211</v>
      </c>
      <c r="C1298" s="7">
        <v>38</v>
      </c>
      <c r="D1298" s="2" t="s">
        <v>90</v>
      </c>
      <c r="F1298" s="7">
        <v>2154</v>
      </c>
      <c r="G1298" s="2" t="s">
        <v>2372</v>
      </c>
      <c r="J1298" s="8">
        <v>103950</v>
      </c>
      <c r="K1298" s="12">
        <v>-60093846</v>
      </c>
      <c r="L1298" s="1" t="s">
        <v>619</v>
      </c>
    </row>
    <row r="1300" spans="1:12" x14ac:dyDescent="0.2">
      <c r="A1300" s="8">
        <v>25</v>
      </c>
      <c r="B1300" s="2" t="s">
        <v>211</v>
      </c>
      <c r="C1300" s="7">
        <v>39</v>
      </c>
      <c r="D1300" s="2" t="s">
        <v>90</v>
      </c>
      <c r="F1300" s="7">
        <v>2155</v>
      </c>
      <c r="G1300" s="2" t="s">
        <v>2373</v>
      </c>
      <c r="J1300" s="8">
        <v>16730</v>
      </c>
      <c r="K1300" s="12">
        <v>-60110576</v>
      </c>
      <c r="L1300" s="1" t="s">
        <v>619</v>
      </c>
    </row>
    <row r="1302" spans="1:12" x14ac:dyDescent="0.2">
      <c r="A1302" s="8">
        <v>25</v>
      </c>
      <c r="B1302" s="2" t="s">
        <v>211</v>
      </c>
      <c r="C1302" s="7">
        <v>40</v>
      </c>
      <c r="D1302" s="2" t="s">
        <v>90</v>
      </c>
      <c r="F1302" s="7">
        <v>5156</v>
      </c>
      <c r="G1302" s="2" t="s">
        <v>2374</v>
      </c>
      <c r="J1302" s="8">
        <v>2000000</v>
      </c>
      <c r="K1302" s="12">
        <v>-62110576</v>
      </c>
      <c r="L1302" s="1" t="s">
        <v>619</v>
      </c>
    </row>
    <row r="1304" spans="1:12" x14ac:dyDescent="0.2">
      <c r="A1304" s="8">
        <v>25</v>
      </c>
      <c r="B1304" s="2" t="s">
        <v>211</v>
      </c>
      <c r="C1304" s="7">
        <v>41</v>
      </c>
      <c r="D1304" s="2" t="s">
        <v>90</v>
      </c>
      <c r="F1304" s="7">
        <v>2157</v>
      </c>
      <c r="G1304" s="2" t="s">
        <v>2375</v>
      </c>
      <c r="J1304" s="8">
        <v>405000</v>
      </c>
      <c r="K1304" s="12">
        <v>-62515576</v>
      </c>
      <c r="L1304" s="1" t="s">
        <v>619</v>
      </c>
    </row>
    <row r="1306" spans="1:12" x14ac:dyDescent="0.2">
      <c r="A1306" s="8">
        <v>25</v>
      </c>
      <c r="B1306" s="2" t="s">
        <v>211</v>
      </c>
      <c r="C1306" s="7">
        <v>43</v>
      </c>
      <c r="D1306" s="2" t="s">
        <v>90</v>
      </c>
      <c r="F1306" s="7">
        <v>2159</v>
      </c>
      <c r="G1306" s="2" t="s">
        <v>1901</v>
      </c>
      <c r="J1306" s="8">
        <v>400000</v>
      </c>
      <c r="K1306" s="12">
        <v>-62915576</v>
      </c>
      <c r="L1306" s="1" t="s">
        <v>619</v>
      </c>
    </row>
    <row r="1308" spans="1:12" x14ac:dyDescent="0.2">
      <c r="A1308" s="8">
        <v>25</v>
      </c>
      <c r="B1308" s="2" t="s">
        <v>211</v>
      </c>
      <c r="C1308" s="7">
        <v>44</v>
      </c>
      <c r="D1308" s="2" t="s">
        <v>90</v>
      </c>
      <c r="F1308" s="7">
        <v>2160</v>
      </c>
      <c r="G1308" s="2" t="s">
        <v>583</v>
      </c>
      <c r="J1308" s="8">
        <v>300000</v>
      </c>
      <c r="K1308" s="12">
        <v>-63215576</v>
      </c>
      <c r="L1308" s="1" t="s">
        <v>619</v>
      </c>
    </row>
    <row r="1310" spans="1:12" x14ac:dyDescent="0.2">
      <c r="A1310" s="8">
        <v>25</v>
      </c>
      <c r="B1310" s="2" t="s">
        <v>211</v>
      </c>
      <c r="C1310" s="7">
        <v>45</v>
      </c>
      <c r="D1310" s="2" t="s">
        <v>90</v>
      </c>
      <c r="F1310" s="7">
        <v>2161</v>
      </c>
      <c r="G1310" s="2" t="s">
        <v>2376</v>
      </c>
      <c r="J1310" s="8">
        <v>300000</v>
      </c>
      <c r="K1310" s="12">
        <v>-63515576</v>
      </c>
      <c r="L1310" s="1" t="s">
        <v>619</v>
      </c>
    </row>
    <row r="1312" spans="1:12" x14ac:dyDescent="0.2">
      <c r="A1312" s="8">
        <v>25</v>
      </c>
      <c r="B1312" s="2" t="s">
        <v>211</v>
      </c>
      <c r="C1312" s="7">
        <v>46</v>
      </c>
      <c r="D1312" s="2" t="s">
        <v>90</v>
      </c>
      <c r="F1312" s="7">
        <v>2162</v>
      </c>
      <c r="G1312" s="2" t="s">
        <v>2377</v>
      </c>
      <c r="J1312" s="8">
        <v>450000</v>
      </c>
      <c r="K1312" s="12">
        <v>-63965576</v>
      </c>
      <c r="L1312" s="1" t="s">
        <v>619</v>
      </c>
    </row>
    <row r="1314" spans="1:12" x14ac:dyDescent="0.2">
      <c r="A1314" s="8">
        <v>25</v>
      </c>
      <c r="B1314" s="2" t="s">
        <v>211</v>
      </c>
      <c r="C1314" s="7">
        <v>47</v>
      </c>
      <c r="D1314" s="2" t="s">
        <v>90</v>
      </c>
      <c r="F1314" s="7">
        <v>2163</v>
      </c>
      <c r="G1314" s="2" t="s">
        <v>2378</v>
      </c>
      <c r="J1314" s="8">
        <v>450000</v>
      </c>
      <c r="K1314" s="12">
        <v>-64415576</v>
      </c>
      <c r="L1314" s="1" t="s">
        <v>619</v>
      </c>
    </row>
    <row r="1316" spans="1:12" x14ac:dyDescent="0.2">
      <c r="A1316" s="8">
        <v>25</v>
      </c>
      <c r="B1316" s="2" t="s">
        <v>211</v>
      </c>
      <c r="C1316" s="7">
        <v>48</v>
      </c>
      <c r="D1316" s="2" t="s">
        <v>90</v>
      </c>
      <c r="F1316" s="7">
        <v>2164</v>
      </c>
      <c r="G1316" s="2" t="s">
        <v>2379</v>
      </c>
      <c r="J1316" s="8">
        <v>1012482</v>
      </c>
      <c r="K1316" s="12">
        <v>-65428058</v>
      </c>
      <c r="L1316" s="1" t="s">
        <v>619</v>
      </c>
    </row>
    <row r="1318" spans="1:12" x14ac:dyDescent="0.2">
      <c r="A1318" s="8">
        <v>25</v>
      </c>
      <c r="B1318" s="2" t="s">
        <v>211</v>
      </c>
      <c r="C1318" s="7">
        <v>49</v>
      </c>
      <c r="D1318" s="2" t="s">
        <v>90</v>
      </c>
      <c r="F1318" s="7">
        <v>2165</v>
      </c>
      <c r="G1318" s="2" t="s">
        <v>2380</v>
      </c>
      <c r="J1318" s="8">
        <v>770950</v>
      </c>
      <c r="K1318" s="12">
        <v>-66199008</v>
      </c>
      <c r="L1318" s="1" t="s">
        <v>619</v>
      </c>
    </row>
    <row r="1320" spans="1:12" x14ac:dyDescent="0.2">
      <c r="A1320" s="8">
        <v>25</v>
      </c>
      <c r="B1320" s="2" t="s">
        <v>211</v>
      </c>
      <c r="C1320" s="7">
        <v>50</v>
      </c>
      <c r="D1320" s="2" t="s">
        <v>90</v>
      </c>
      <c r="F1320" s="7">
        <v>2166</v>
      </c>
      <c r="G1320" s="2" t="s">
        <v>2382</v>
      </c>
      <c r="J1320" s="8">
        <v>1198505</v>
      </c>
      <c r="K1320" s="12">
        <v>-67397513</v>
      </c>
      <c r="L1320" s="1" t="s">
        <v>619</v>
      </c>
    </row>
    <row r="1322" spans="1:12" x14ac:dyDescent="0.2">
      <c r="A1322" s="8">
        <v>25</v>
      </c>
      <c r="B1322" s="2" t="s">
        <v>211</v>
      </c>
      <c r="C1322" s="7">
        <v>51</v>
      </c>
      <c r="D1322" s="2" t="s">
        <v>90</v>
      </c>
      <c r="F1322" s="7">
        <v>2167</v>
      </c>
      <c r="G1322" s="2" t="s">
        <v>2383</v>
      </c>
      <c r="J1322" s="8">
        <v>1143528</v>
      </c>
      <c r="K1322" s="12">
        <v>-68541041</v>
      </c>
      <c r="L1322" s="1" t="s">
        <v>619</v>
      </c>
    </row>
    <row r="1324" spans="1:12" x14ac:dyDescent="0.2">
      <c r="A1324" s="8">
        <v>25</v>
      </c>
      <c r="B1324" s="2" t="s">
        <v>211</v>
      </c>
      <c r="C1324" s="7">
        <v>52</v>
      </c>
      <c r="D1324" s="2" t="s">
        <v>90</v>
      </c>
      <c r="F1324" s="7">
        <v>2168</v>
      </c>
      <c r="G1324" s="2" t="s">
        <v>2384</v>
      </c>
      <c r="J1324" s="8">
        <v>700196</v>
      </c>
      <c r="K1324" s="12">
        <v>-69241237</v>
      </c>
      <c r="L1324" s="1" t="s">
        <v>619</v>
      </c>
    </row>
    <row r="1326" spans="1:12" x14ac:dyDescent="0.2">
      <c r="A1326" s="8">
        <v>25</v>
      </c>
      <c r="B1326" s="2" t="s">
        <v>211</v>
      </c>
      <c r="C1326" s="7">
        <v>53</v>
      </c>
      <c r="D1326" s="2" t="s">
        <v>90</v>
      </c>
      <c r="F1326" s="7">
        <v>2169</v>
      </c>
      <c r="G1326" s="2" t="s">
        <v>2385</v>
      </c>
      <c r="J1326" s="8">
        <v>940318</v>
      </c>
      <c r="K1326" s="12">
        <v>-70181555</v>
      </c>
      <c r="L1326" s="1" t="s">
        <v>619</v>
      </c>
    </row>
    <row r="1328" spans="1:12" x14ac:dyDescent="0.2">
      <c r="A1328" s="8">
        <v>25</v>
      </c>
      <c r="B1328" s="2" t="s">
        <v>211</v>
      </c>
      <c r="C1328" s="7">
        <v>54</v>
      </c>
      <c r="D1328" s="2" t="s">
        <v>90</v>
      </c>
      <c r="F1328" s="7">
        <v>2170</v>
      </c>
      <c r="G1328" s="2" t="s">
        <v>2386</v>
      </c>
      <c r="J1328" s="8">
        <v>218422</v>
      </c>
      <c r="K1328" s="12">
        <v>-70399977</v>
      </c>
      <c r="L1328" s="1" t="s">
        <v>619</v>
      </c>
    </row>
    <row r="1330" spans="1:12" x14ac:dyDescent="0.2">
      <c r="A1330" s="8">
        <v>25</v>
      </c>
      <c r="B1330" s="2" t="s">
        <v>211</v>
      </c>
      <c r="C1330" s="7">
        <v>55</v>
      </c>
      <c r="D1330" s="2" t="s">
        <v>90</v>
      </c>
      <c r="F1330" s="7">
        <v>2171</v>
      </c>
      <c r="G1330" s="2" t="s">
        <v>2387</v>
      </c>
      <c r="J1330" s="8">
        <v>760139</v>
      </c>
      <c r="K1330" s="12">
        <v>-71160116</v>
      </c>
      <c r="L1330" s="1" t="s">
        <v>619</v>
      </c>
    </row>
    <row r="1332" spans="1:12" x14ac:dyDescent="0.2">
      <c r="A1332" s="8">
        <v>25</v>
      </c>
      <c r="B1332" s="2" t="s">
        <v>211</v>
      </c>
      <c r="C1332" s="7">
        <v>56</v>
      </c>
      <c r="D1332" s="2" t="s">
        <v>90</v>
      </c>
      <c r="F1332" s="7">
        <v>2172</v>
      </c>
      <c r="G1332" s="2" t="s">
        <v>2388</v>
      </c>
      <c r="J1332" s="8">
        <v>364275</v>
      </c>
      <c r="K1332" s="12">
        <v>-71524391</v>
      </c>
      <c r="L1332" s="1" t="s">
        <v>619</v>
      </c>
    </row>
    <row r="1334" spans="1:12" x14ac:dyDescent="0.2">
      <c r="A1334" s="8">
        <v>25</v>
      </c>
      <c r="B1334" s="2" t="s">
        <v>211</v>
      </c>
      <c r="C1334" s="7">
        <v>57</v>
      </c>
      <c r="D1334" s="2" t="s">
        <v>90</v>
      </c>
      <c r="F1334" s="7">
        <v>2173</v>
      </c>
      <c r="G1334" s="2" t="s">
        <v>2389</v>
      </c>
      <c r="J1334" s="8">
        <v>859353</v>
      </c>
      <c r="K1334" s="12">
        <v>-72383744</v>
      </c>
      <c r="L1334" s="1" t="s">
        <v>619</v>
      </c>
    </row>
    <row r="1336" spans="1:12" x14ac:dyDescent="0.2">
      <c r="A1336" s="8">
        <v>25</v>
      </c>
      <c r="B1336" s="2" t="s">
        <v>211</v>
      </c>
      <c r="C1336" s="7">
        <v>58</v>
      </c>
      <c r="D1336" s="2" t="s">
        <v>90</v>
      </c>
      <c r="F1336" s="7">
        <v>2174</v>
      </c>
      <c r="G1336" s="2" t="s">
        <v>2390</v>
      </c>
      <c r="J1336" s="8">
        <v>619236</v>
      </c>
      <c r="K1336" s="12">
        <v>-73002980</v>
      </c>
      <c r="L1336" s="1" t="s">
        <v>619</v>
      </c>
    </row>
    <row r="1338" spans="1:12" x14ac:dyDescent="0.2">
      <c r="A1338" s="8">
        <v>25</v>
      </c>
      <c r="B1338" s="2" t="s">
        <v>211</v>
      </c>
      <c r="C1338" s="7">
        <v>59</v>
      </c>
      <c r="D1338" s="2" t="s">
        <v>90</v>
      </c>
      <c r="F1338" s="7">
        <v>2175</v>
      </c>
      <c r="G1338" s="2" t="s">
        <v>2391</v>
      </c>
      <c r="J1338" s="8">
        <v>624172</v>
      </c>
      <c r="K1338" s="12">
        <v>-73627152</v>
      </c>
      <c r="L1338" s="1" t="s">
        <v>619</v>
      </c>
    </row>
    <row r="1340" spans="1:12" x14ac:dyDescent="0.2">
      <c r="A1340" s="8">
        <v>25</v>
      </c>
      <c r="B1340" s="2" t="s">
        <v>211</v>
      </c>
      <c r="C1340" s="7">
        <v>60</v>
      </c>
      <c r="D1340" s="2" t="s">
        <v>90</v>
      </c>
      <c r="F1340" s="7">
        <v>2176</v>
      </c>
      <c r="G1340" s="2" t="s">
        <v>2392</v>
      </c>
      <c r="J1340" s="8">
        <v>697522</v>
      </c>
      <c r="K1340" s="12">
        <v>-74324674</v>
      </c>
      <c r="L1340" s="1" t="s">
        <v>619</v>
      </c>
    </row>
    <row r="1342" spans="1:12" x14ac:dyDescent="0.2">
      <c r="A1342" s="8">
        <v>25</v>
      </c>
      <c r="B1342" s="2" t="s">
        <v>211</v>
      </c>
      <c r="C1342" s="7">
        <v>61</v>
      </c>
      <c r="D1342" s="2" t="s">
        <v>90</v>
      </c>
      <c r="F1342" s="7">
        <v>2177</v>
      </c>
      <c r="G1342" s="2" t="s">
        <v>2393</v>
      </c>
      <c r="J1342" s="8">
        <v>1247366</v>
      </c>
      <c r="K1342" s="12">
        <v>-75572040</v>
      </c>
      <c r="L1342" s="1" t="s">
        <v>619</v>
      </c>
    </row>
    <row r="1344" spans="1:12" x14ac:dyDescent="0.2">
      <c r="A1344" s="8">
        <v>25</v>
      </c>
      <c r="B1344" s="2" t="s">
        <v>211</v>
      </c>
      <c r="C1344" s="7">
        <v>62</v>
      </c>
      <c r="D1344" s="2" t="s">
        <v>90</v>
      </c>
      <c r="F1344" s="7">
        <v>2178</v>
      </c>
      <c r="G1344" s="2" t="s">
        <v>2393</v>
      </c>
      <c r="J1344" s="8">
        <v>3900413</v>
      </c>
      <c r="K1344" s="12">
        <v>-79472453</v>
      </c>
      <c r="L1344" s="1" t="s">
        <v>619</v>
      </c>
    </row>
    <row r="1346" spans="1:12" x14ac:dyDescent="0.2">
      <c r="A1346" s="8">
        <v>25</v>
      </c>
      <c r="B1346" s="2" t="s">
        <v>211</v>
      </c>
      <c r="C1346" s="7">
        <v>63</v>
      </c>
      <c r="D1346" s="2" t="s">
        <v>90</v>
      </c>
      <c r="F1346" s="7">
        <v>2179</v>
      </c>
      <c r="G1346" s="2" t="s">
        <v>2393</v>
      </c>
      <c r="J1346" s="8">
        <v>95114</v>
      </c>
      <c r="K1346" s="12">
        <v>-79567567</v>
      </c>
      <c r="L1346" s="1" t="s">
        <v>619</v>
      </c>
    </row>
    <row r="1348" spans="1:12" x14ac:dyDescent="0.2">
      <c r="A1348" s="8">
        <v>25</v>
      </c>
      <c r="B1348" s="2" t="s">
        <v>211</v>
      </c>
      <c r="C1348" s="7">
        <v>64</v>
      </c>
      <c r="D1348" s="2" t="s">
        <v>90</v>
      </c>
      <c r="F1348" s="7">
        <v>2181</v>
      </c>
      <c r="G1348" s="2" t="s">
        <v>2393</v>
      </c>
      <c r="J1348" s="8">
        <v>925507</v>
      </c>
      <c r="K1348" s="12">
        <v>-80493074</v>
      </c>
      <c r="L1348" s="1" t="s">
        <v>619</v>
      </c>
    </row>
    <row r="1350" spans="1:12" x14ac:dyDescent="0.2">
      <c r="A1350" s="8">
        <v>25</v>
      </c>
      <c r="B1350" s="2" t="s">
        <v>211</v>
      </c>
      <c r="C1350" s="7">
        <v>66</v>
      </c>
      <c r="D1350" s="2" t="s">
        <v>88</v>
      </c>
      <c r="F1350" s="7">
        <v>2183</v>
      </c>
      <c r="G1350" s="2" t="s">
        <v>2394</v>
      </c>
      <c r="J1350" s="8">
        <v>150000</v>
      </c>
      <c r="K1350" s="12">
        <v>-80643074</v>
      </c>
      <c r="L1350" s="1" t="s">
        <v>619</v>
      </c>
    </row>
    <row r="1352" spans="1:12" x14ac:dyDescent="0.2">
      <c r="A1352" s="8">
        <v>25</v>
      </c>
      <c r="B1352" s="2" t="s">
        <v>211</v>
      </c>
      <c r="C1352" s="7">
        <v>77</v>
      </c>
      <c r="D1352" s="2" t="s">
        <v>622</v>
      </c>
      <c r="F1352" s="7">
        <v>0</v>
      </c>
      <c r="G1352" s="2" t="s">
        <v>2404</v>
      </c>
      <c r="I1352" s="8">
        <v>20370</v>
      </c>
      <c r="K1352" s="12">
        <v>-80622704</v>
      </c>
      <c r="L1352" s="1" t="s">
        <v>619</v>
      </c>
    </row>
    <row r="1354" spans="1:12" x14ac:dyDescent="0.2">
      <c r="A1354" s="8">
        <v>26</v>
      </c>
      <c r="B1354" s="2" t="s">
        <v>211</v>
      </c>
      <c r="C1354" s="7">
        <v>42</v>
      </c>
      <c r="D1354" s="2" t="s">
        <v>90</v>
      </c>
      <c r="F1354" s="7">
        <v>2158</v>
      </c>
      <c r="G1354" s="2" t="s">
        <v>2405</v>
      </c>
      <c r="J1354" s="8">
        <v>450000</v>
      </c>
      <c r="K1354" s="12">
        <v>-81072704</v>
      </c>
      <c r="L1354" s="1" t="s">
        <v>619</v>
      </c>
    </row>
    <row r="1356" spans="1:12" x14ac:dyDescent="0.2">
      <c r="A1356" s="8">
        <v>26</v>
      </c>
      <c r="B1356" s="2" t="s">
        <v>211</v>
      </c>
      <c r="C1356" s="7">
        <v>65</v>
      </c>
      <c r="D1356" s="2" t="s">
        <v>88</v>
      </c>
      <c r="F1356" s="7">
        <v>2182</v>
      </c>
      <c r="G1356" s="2" t="s">
        <v>2406</v>
      </c>
      <c r="J1356" s="8">
        <v>202300</v>
      </c>
      <c r="K1356" s="12">
        <v>-81275004</v>
      </c>
      <c r="L1356" s="1" t="s">
        <v>619</v>
      </c>
    </row>
    <row r="1358" spans="1:12" x14ac:dyDescent="0.2">
      <c r="A1358" s="8">
        <v>26</v>
      </c>
      <c r="B1358" s="2" t="s">
        <v>211</v>
      </c>
      <c r="C1358" s="7">
        <v>67</v>
      </c>
      <c r="D1358" s="2" t="s">
        <v>88</v>
      </c>
      <c r="F1358" s="7">
        <v>2184</v>
      </c>
      <c r="G1358" s="2" t="s">
        <v>2407</v>
      </c>
      <c r="J1358" s="8">
        <v>8568000</v>
      </c>
      <c r="K1358" s="12">
        <v>-89843004</v>
      </c>
      <c r="L1358" s="1" t="s">
        <v>619</v>
      </c>
    </row>
    <row r="1360" spans="1:12" x14ac:dyDescent="0.2">
      <c r="A1360" s="8">
        <v>26</v>
      </c>
      <c r="B1360" s="2" t="s">
        <v>211</v>
      </c>
      <c r="C1360" s="7">
        <v>71</v>
      </c>
      <c r="D1360" s="2" t="s">
        <v>88</v>
      </c>
      <c r="F1360" s="7">
        <v>2188</v>
      </c>
      <c r="G1360" s="2" t="s">
        <v>2413</v>
      </c>
      <c r="J1360" s="8">
        <v>2172138</v>
      </c>
      <c r="K1360" s="12">
        <v>-92015142</v>
      </c>
      <c r="L1360" s="1" t="s">
        <v>619</v>
      </c>
    </row>
    <row r="1362" spans="1:12" x14ac:dyDescent="0.2">
      <c r="A1362" s="8">
        <v>26</v>
      </c>
      <c r="B1362" s="2" t="s">
        <v>211</v>
      </c>
      <c r="C1362" s="7">
        <v>73</v>
      </c>
      <c r="D1362" s="2" t="s">
        <v>88</v>
      </c>
      <c r="F1362" s="7">
        <v>2190</v>
      </c>
      <c r="G1362" s="2" t="s">
        <v>2414</v>
      </c>
      <c r="J1362" s="8">
        <v>780000</v>
      </c>
      <c r="K1362" s="12">
        <v>-92795142</v>
      </c>
      <c r="L1362" s="1" t="s">
        <v>619</v>
      </c>
    </row>
    <row r="1364" spans="1:12" x14ac:dyDescent="0.2">
      <c r="A1364" s="8">
        <v>26</v>
      </c>
      <c r="B1364" s="2" t="s">
        <v>211</v>
      </c>
      <c r="C1364" s="7">
        <v>78</v>
      </c>
      <c r="D1364" s="2" t="s">
        <v>90</v>
      </c>
      <c r="F1364" s="7">
        <v>2186</v>
      </c>
      <c r="G1364" s="2" t="s">
        <v>2415</v>
      </c>
      <c r="J1364" s="8">
        <v>2552550</v>
      </c>
      <c r="K1364" s="12">
        <v>-95347692</v>
      </c>
      <c r="L1364" s="1" t="s">
        <v>619</v>
      </c>
    </row>
    <row r="1366" spans="1:12" x14ac:dyDescent="0.2">
      <c r="A1366" s="8">
        <v>26</v>
      </c>
      <c r="B1366" s="2" t="s">
        <v>211</v>
      </c>
      <c r="C1366" s="7">
        <v>79</v>
      </c>
      <c r="D1366" s="2" t="s">
        <v>90</v>
      </c>
      <c r="F1366" s="7">
        <v>2191</v>
      </c>
      <c r="G1366" s="2" t="s">
        <v>2416</v>
      </c>
      <c r="J1366" s="8">
        <v>47740</v>
      </c>
      <c r="K1366" s="12">
        <v>-95395432</v>
      </c>
      <c r="L1366" s="1" t="s">
        <v>619</v>
      </c>
    </row>
    <row r="1368" spans="1:12" x14ac:dyDescent="0.2">
      <c r="A1368" s="8">
        <v>26</v>
      </c>
      <c r="B1368" s="2" t="s">
        <v>211</v>
      </c>
      <c r="C1368" s="7">
        <v>80</v>
      </c>
      <c r="D1368" s="2" t="s">
        <v>90</v>
      </c>
      <c r="F1368" s="7">
        <v>2192</v>
      </c>
      <c r="G1368" s="2" t="s">
        <v>2417</v>
      </c>
      <c r="J1368" s="8">
        <v>51290</v>
      </c>
      <c r="K1368" s="12">
        <v>-95446722</v>
      </c>
      <c r="L1368" s="1" t="s">
        <v>619</v>
      </c>
    </row>
    <row r="1370" spans="1:12" x14ac:dyDescent="0.2">
      <c r="A1370" s="8">
        <v>26</v>
      </c>
      <c r="B1370" s="2" t="s">
        <v>211</v>
      </c>
      <c r="C1370" s="7">
        <v>82</v>
      </c>
      <c r="D1370" s="2" t="s">
        <v>90</v>
      </c>
      <c r="F1370" s="7">
        <v>2194</v>
      </c>
      <c r="G1370" s="2" t="s">
        <v>2418</v>
      </c>
      <c r="J1370" s="8">
        <v>2574512</v>
      </c>
      <c r="K1370" s="12">
        <v>-98021234</v>
      </c>
      <c r="L1370" s="1" t="s">
        <v>619</v>
      </c>
    </row>
    <row r="1372" spans="1:12" x14ac:dyDescent="0.2">
      <c r="A1372" s="8">
        <v>26</v>
      </c>
      <c r="B1372" s="2" t="s">
        <v>211</v>
      </c>
      <c r="C1372" s="7">
        <v>83</v>
      </c>
      <c r="D1372" s="2" t="s">
        <v>90</v>
      </c>
      <c r="F1372" s="7">
        <v>2196</v>
      </c>
      <c r="G1372" s="2" t="s">
        <v>2419</v>
      </c>
      <c r="J1372" s="8">
        <v>2217197</v>
      </c>
      <c r="K1372" s="12">
        <v>-100238431</v>
      </c>
      <c r="L1372" s="1" t="s">
        <v>619</v>
      </c>
    </row>
    <row r="1374" spans="1:12" x14ac:dyDescent="0.2">
      <c r="A1374" s="8">
        <v>26</v>
      </c>
      <c r="B1374" s="2" t="s">
        <v>211</v>
      </c>
      <c r="C1374" s="7">
        <v>84</v>
      </c>
      <c r="D1374" s="2" t="s">
        <v>90</v>
      </c>
      <c r="F1374" s="7">
        <v>2199</v>
      </c>
      <c r="G1374" s="2" t="s">
        <v>2420</v>
      </c>
      <c r="J1374" s="8">
        <v>58750</v>
      </c>
      <c r="K1374" s="12">
        <v>-100297181</v>
      </c>
      <c r="L1374" s="1" t="s">
        <v>619</v>
      </c>
    </row>
    <row r="1376" spans="1:12" x14ac:dyDescent="0.2">
      <c r="A1376" s="8">
        <v>26</v>
      </c>
      <c r="B1376" s="2" t="s">
        <v>211</v>
      </c>
      <c r="C1376" s="7">
        <v>85</v>
      </c>
      <c r="D1376" s="2" t="s">
        <v>90</v>
      </c>
      <c r="F1376" s="7">
        <v>2200</v>
      </c>
      <c r="G1376" s="2" t="s">
        <v>2421</v>
      </c>
      <c r="J1376" s="8">
        <v>200000</v>
      </c>
      <c r="K1376" s="12">
        <v>-100497181</v>
      </c>
      <c r="L1376" s="1" t="s">
        <v>619</v>
      </c>
    </row>
    <row r="1378" spans="1:12" x14ac:dyDescent="0.2">
      <c r="A1378" s="8">
        <v>30</v>
      </c>
      <c r="B1378" s="2" t="s">
        <v>211</v>
      </c>
      <c r="C1378" s="7">
        <v>68</v>
      </c>
      <c r="D1378" s="2" t="s">
        <v>622</v>
      </c>
      <c r="F1378" s="7">
        <v>0</v>
      </c>
      <c r="G1378" s="2" t="s">
        <v>2422</v>
      </c>
      <c r="I1378" s="8">
        <v>145939809</v>
      </c>
      <c r="K1378" s="12">
        <v>45442628</v>
      </c>
      <c r="L1378" s="1" t="s">
        <v>615</v>
      </c>
    </row>
    <row r="1380" spans="1:12" x14ac:dyDescent="0.2">
      <c r="A1380" s="8">
        <v>30</v>
      </c>
      <c r="B1380" s="2" t="s">
        <v>211</v>
      </c>
      <c r="C1380" s="7">
        <v>69</v>
      </c>
      <c r="D1380" s="2" t="s">
        <v>622</v>
      </c>
      <c r="F1380" s="7">
        <v>0</v>
      </c>
      <c r="G1380" s="2" t="s">
        <v>2423</v>
      </c>
      <c r="I1380" s="8">
        <v>160407587</v>
      </c>
      <c r="K1380" s="12">
        <v>205850215</v>
      </c>
      <c r="L1380" s="1" t="s">
        <v>615</v>
      </c>
    </row>
    <row r="1382" spans="1:12" x14ac:dyDescent="0.2">
      <c r="A1382" s="8">
        <v>30</v>
      </c>
      <c r="B1382" s="2" t="s">
        <v>211</v>
      </c>
      <c r="C1382" s="7">
        <v>70</v>
      </c>
      <c r="D1382" s="2" t="s">
        <v>88</v>
      </c>
      <c r="F1382" s="7">
        <v>2185</v>
      </c>
      <c r="G1382" s="2" t="s">
        <v>2427</v>
      </c>
      <c r="J1382" s="8">
        <v>1353650</v>
      </c>
      <c r="K1382" s="12">
        <v>204496565</v>
      </c>
      <c r="L1382" s="1" t="s">
        <v>615</v>
      </c>
    </row>
    <row r="1384" spans="1:12" x14ac:dyDescent="0.2">
      <c r="A1384" s="8">
        <v>30</v>
      </c>
      <c r="B1384" s="2" t="s">
        <v>211</v>
      </c>
      <c r="C1384" s="7">
        <v>72</v>
      </c>
      <c r="D1384" s="2" t="s">
        <v>88</v>
      </c>
      <c r="F1384" s="7">
        <v>2189</v>
      </c>
      <c r="G1384" s="2" t="s">
        <v>2428</v>
      </c>
      <c r="J1384" s="8">
        <v>500000</v>
      </c>
      <c r="K1384" s="12">
        <v>203996565</v>
      </c>
      <c r="L1384" s="1" t="s">
        <v>615</v>
      </c>
    </row>
    <row r="1386" spans="1:12" x14ac:dyDescent="0.2">
      <c r="A1386" s="8">
        <v>30</v>
      </c>
      <c r="B1386" s="2" t="s">
        <v>211</v>
      </c>
      <c r="C1386" s="7">
        <v>74</v>
      </c>
      <c r="D1386" s="2" t="s">
        <v>88</v>
      </c>
      <c r="F1386" s="7">
        <v>2197</v>
      </c>
      <c r="G1386" s="2" t="s">
        <v>2429</v>
      </c>
      <c r="J1386" s="8">
        <v>297500</v>
      </c>
      <c r="K1386" s="12">
        <v>203699065</v>
      </c>
      <c r="L1386" s="1" t="s">
        <v>615</v>
      </c>
    </row>
    <row r="1388" spans="1:12" x14ac:dyDescent="0.2">
      <c r="A1388" s="8">
        <v>30</v>
      </c>
      <c r="B1388" s="2" t="s">
        <v>211</v>
      </c>
      <c r="C1388" s="7">
        <v>75</v>
      </c>
      <c r="D1388" s="2" t="s">
        <v>88</v>
      </c>
      <c r="F1388" s="7">
        <v>2198</v>
      </c>
      <c r="G1388" s="2" t="s">
        <v>2430</v>
      </c>
      <c r="J1388" s="8">
        <v>1463700</v>
      </c>
      <c r="K1388" s="12">
        <v>202235365</v>
      </c>
      <c r="L1388" s="1" t="s">
        <v>615</v>
      </c>
    </row>
    <row r="1390" spans="1:12" x14ac:dyDescent="0.2">
      <c r="A1390" s="8">
        <v>30</v>
      </c>
      <c r="B1390" s="2" t="s">
        <v>211</v>
      </c>
      <c r="C1390" s="7">
        <v>95</v>
      </c>
      <c r="D1390" s="2" t="s">
        <v>90</v>
      </c>
      <c r="F1390" s="7">
        <v>2193</v>
      </c>
      <c r="G1390" s="2" t="s">
        <v>1850</v>
      </c>
      <c r="J1390" s="8">
        <v>1446549</v>
      </c>
      <c r="K1390" s="12">
        <v>200788816</v>
      </c>
      <c r="L1390" s="1" t="s">
        <v>615</v>
      </c>
    </row>
    <row r="1393" spans="1:12" x14ac:dyDescent="0.2">
      <c r="G1393" s="9" t="s">
        <v>2551</v>
      </c>
      <c r="I1393" s="269">
        <v>312472984</v>
      </c>
      <c r="J1393" s="269">
        <v>69208287</v>
      </c>
      <c r="K1393" s="269">
        <v>243264697</v>
      </c>
      <c r="L1393" s="270" t="s">
        <v>615</v>
      </c>
    </row>
    <row r="1394" spans="1:12" x14ac:dyDescent="0.2">
      <c r="G1394" s="9" t="s">
        <v>610</v>
      </c>
      <c r="I1394" s="267">
        <v>671899701</v>
      </c>
      <c r="J1394" s="267">
        <v>471110885</v>
      </c>
      <c r="K1394" s="267">
        <v>200788816</v>
      </c>
      <c r="L1394" s="9" t="s">
        <v>617</v>
      </c>
    </row>
    <row r="1397" spans="1:12" x14ac:dyDescent="0.2">
      <c r="A1397" s="4" t="s">
        <v>212</v>
      </c>
      <c r="G1397" s="9" t="s">
        <v>612</v>
      </c>
      <c r="I1397" s="267">
        <v>671899701</v>
      </c>
      <c r="J1397" s="267">
        <v>471110885</v>
      </c>
      <c r="K1397" s="267">
        <v>200788816</v>
      </c>
      <c r="L1397" s="2" t="s">
        <v>615</v>
      </c>
    </row>
    <row r="1399" spans="1:12" x14ac:dyDescent="0.2">
      <c r="A1399" s="1" t="s">
        <v>80</v>
      </c>
      <c r="B1399" s="1" t="s">
        <v>81</v>
      </c>
      <c r="C1399" s="268" t="s">
        <v>82</v>
      </c>
      <c r="D1399" s="1" t="s">
        <v>83</v>
      </c>
      <c r="E1399" s="1" t="s">
        <v>84</v>
      </c>
      <c r="F1399" s="268" t="s">
        <v>85</v>
      </c>
      <c r="G1399" s="1" t="s">
        <v>86</v>
      </c>
      <c r="I1399" s="268" t="s">
        <v>613</v>
      </c>
      <c r="J1399" s="268" t="s">
        <v>614</v>
      </c>
      <c r="K1399" s="268" t="s">
        <v>87</v>
      </c>
    </row>
    <row r="1401" spans="1:12" x14ac:dyDescent="0.2">
      <c r="A1401" s="8">
        <v>2</v>
      </c>
      <c r="B1401" s="2" t="s">
        <v>212</v>
      </c>
      <c r="C1401" s="7">
        <v>1</v>
      </c>
      <c r="D1401" s="2" t="s">
        <v>90</v>
      </c>
      <c r="F1401" s="7">
        <v>2201</v>
      </c>
      <c r="G1401" s="2" t="s">
        <v>2558</v>
      </c>
      <c r="J1401" s="8">
        <v>7700000</v>
      </c>
      <c r="K1401" s="12">
        <v>193088816</v>
      </c>
      <c r="L1401" s="1" t="s">
        <v>615</v>
      </c>
    </row>
    <row r="1403" spans="1:12" x14ac:dyDescent="0.2">
      <c r="A1403" s="8">
        <v>2</v>
      </c>
      <c r="B1403" s="2" t="s">
        <v>212</v>
      </c>
      <c r="C1403" s="7">
        <v>2</v>
      </c>
      <c r="D1403" s="2" t="s">
        <v>90</v>
      </c>
      <c r="F1403" s="7">
        <v>2202</v>
      </c>
      <c r="G1403" s="2" t="s">
        <v>2559</v>
      </c>
      <c r="J1403" s="8">
        <v>490000</v>
      </c>
      <c r="K1403" s="12">
        <v>192598816</v>
      </c>
      <c r="L1403" s="1" t="s">
        <v>615</v>
      </c>
    </row>
    <row r="1405" spans="1:12" x14ac:dyDescent="0.2">
      <c r="A1405" s="8">
        <v>2</v>
      </c>
      <c r="B1405" s="2" t="s">
        <v>212</v>
      </c>
      <c r="C1405" s="7">
        <v>3</v>
      </c>
      <c r="D1405" s="2" t="s">
        <v>90</v>
      </c>
      <c r="F1405" s="7">
        <v>2203</v>
      </c>
      <c r="G1405" s="2" t="s">
        <v>2560</v>
      </c>
      <c r="J1405" s="8">
        <v>400000</v>
      </c>
      <c r="K1405" s="12">
        <v>192198816</v>
      </c>
      <c r="L1405" s="1" t="s">
        <v>615</v>
      </c>
    </row>
    <row r="1407" spans="1:12" x14ac:dyDescent="0.2">
      <c r="A1407" s="8">
        <v>2</v>
      </c>
      <c r="B1407" s="2" t="s">
        <v>212</v>
      </c>
      <c r="C1407" s="7">
        <v>4</v>
      </c>
      <c r="D1407" s="2" t="s">
        <v>90</v>
      </c>
      <c r="F1407" s="7">
        <v>2204</v>
      </c>
      <c r="G1407" s="2" t="s">
        <v>2561</v>
      </c>
      <c r="J1407" s="8">
        <v>450000</v>
      </c>
      <c r="K1407" s="12">
        <v>191748816</v>
      </c>
      <c r="L1407" s="1" t="s">
        <v>615</v>
      </c>
    </row>
    <row r="1409" spans="1:12" x14ac:dyDescent="0.2">
      <c r="A1409" s="8">
        <v>2</v>
      </c>
      <c r="B1409" s="2" t="s">
        <v>212</v>
      </c>
      <c r="C1409" s="7">
        <v>5</v>
      </c>
      <c r="D1409" s="2" t="s">
        <v>90</v>
      </c>
      <c r="F1409" s="7">
        <v>2205</v>
      </c>
      <c r="G1409" s="2" t="s">
        <v>2562</v>
      </c>
      <c r="J1409" s="8">
        <v>237439</v>
      </c>
      <c r="K1409" s="12">
        <v>191511377</v>
      </c>
      <c r="L1409" s="1" t="s">
        <v>615</v>
      </c>
    </row>
    <row r="1411" spans="1:12" x14ac:dyDescent="0.2">
      <c r="A1411" s="8">
        <v>2</v>
      </c>
      <c r="B1411" s="2" t="s">
        <v>212</v>
      </c>
      <c r="C1411" s="7">
        <v>6</v>
      </c>
      <c r="D1411" s="2" t="s">
        <v>90</v>
      </c>
      <c r="F1411" s="7">
        <v>2206</v>
      </c>
      <c r="G1411" s="2" t="s">
        <v>2563</v>
      </c>
      <c r="J1411" s="8">
        <v>410859</v>
      </c>
      <c r="K1411" s="12">
        <v>191100518</v>
      </c>
      <c r="L1411" s="1" t="s">
        <v>615</v>
      </c>
    </row>
    <row r="1413" spans="1:12" x14ac:dyDescent="0.2">
      <c r="A1413" s="8">
        <v>2</v>
      </c>
      <c r="B1413" s="2" t="s">
        <v>212</v>
      </c>
      <c r="C1413" s="7">
        <v>7</v>
      </c>
      <c r="D1413" s="2" t="s">
        <v>90</v>
      </c>
      <c r="F1413" s="7">
        <v>2207</v>
      </c>
      <c r="G1413" s="2" t="s">
        <v>2564</v>
      </c>
      <c r="J1413" s="8">
        <v>120000</v>
      </c>
      <c r="K1413" s="12">
        <v>190980518</v>
      </c>
      <c r="L1413" s="1" t="s">
        <v>615</v>
      </c>
    </row>
    <row r="1415" spans="1:12" x14ac:dyDescent="0.2">
      <c r="A1415" s="8">
        <v>2</v>
      </c>
      <c r="B1415" s="2" t="s">
        <v>212</v>
      </c>
      <c r="C1415" s="7">
        <v>8</v>
      </c>
      <c r="D1415" s="2" t="s">
        <v>90</v>
      </c>
      <c r="F1415" s="7">
        <v>2208</v>
      </c>
      <c r="G1415" s="2" t="s">
        <v>2565</v>
      </c>
      <c r="J1415" s="8">
        <v>500000</v>
      </c>
      <c r="K1415" s="12">
        <v>190480518</v>
      </c>
      <c r="L1415" s="1" t="s">
        <v>615</v>
      </c>
    </row>
    <row r="1417" spans="1:12" x14ac:dyDescent="0.2">
      <c r="A1417" s="8">
        <v>2</v>
      </c>
      <c r="B1417" s="2" t="s">
        <v>212</v>
      </c>
      <c r="C1417" s="7">
        <v>9</v>
      </c>
      <c r="D1417" s="2" t="s">
        <v>90</v>
      </c>
      <c r="F1417" s="7">
        <v>2209</v>
      </c>
      <c r="G1417" s="2" t="s">
        <v>2566</v>
      </c>
      <c r="J1417" s="8">
        <v>100000</v>
      </c>
      <c r="K1417" s="12">
        <v>190380518</v>
      </c>
      <c r="L1417" s="1" t="s">
        <v>615</v>
      </c>
    </row>
    <row r="1419" spans="1:12" x14ac:dyDescent="0.2">
      <c r="A1419" s="8">
        <v>2</v>
      </c>
      <c r="B1419" s="2" t="s">
        <v>212</v>
      </c>
      <c r="C1419" s="7">
        <v>10</v>
      </c>
      <c r="D1419" s="2" t="s">
        <v>90</v>
      </c>
      <c r="F1419" s="7">
        <v>2210</v>
      </c>
      <c r="G1419" s="2" t="s">
        <v>2567</v>
      </c>
      <c r="J1419" s="8">
        <v>293227</v>
      </c>
      <c r="K1419" s="12">
        <v>190087291</v>
      </c>
      <c r="L1419" s="1" t="s">
        <v>615</v>
      </c>
    </row>
    <row r="1421" spans="1:12" x14ac:dyDescent="0.2">
      <c r="A1421" s="8">
        <v>2</v>
      </c>
      <c r="B1421" s="2" t="s">
        <v>212</v>
      </c>
      <c r="C1421" s="7">
        <v>11</v>
      </c>
      <c r="D1421" s="2" t="s">
        <v>90</v>
      </c>
      <c r="F1421" s="7">
        <v>2211</v>
      </c>
      <c r="G1421" s="2" t="s">
        <v>2568</v>
      </c>
      <c r="J1421" s="8">
        <v>60000</v>
      </c>
      <c r="K1421" s="12">
        <v>190027291</v>
      </c>
      <c r="L1421" s="1" t="s">
        <v>615</v>
      </c>
    </row>
    <row r="1423" spans="1:12" x14ac:dyDescent="0.2">
      <c r="A1423" s="8">
        <v>5</v>
      </c>
      <c r="B1423" s="2" t="s">
        <v>212</v>
      </c>
      <c r="C1423" s="7">
        <v>12</v>
      </c>
      <c r="D1423" s="2" t="s">
        <v>90</v>
      </c>
      <c r="F1423" s="7">
        <v>2212</v>
      </c>
      <c r="G1423" s="2" t="s">
        <v>2569</v>
      </c>
      <c r="J1423" s="8">
        <v>744272</v>
      </c>
      <c r="K1423" s="12">
        <v>189283019</v>
      </c>
      <c r="L1423" s="1" t="s">
        <v>615</v>
      </c>
    </row>
    <row r="1425" spans="1:12" x14ac:dyDescent="0.2">
      <c r="A1425" s="8">
        <v>5</v>
      </c>
      <c r="B1425" s="2" t="s">
        <v>212</v>
      </c>
      <c r="C1425" s="7">
        <v>22</v>
      </c>
      <c r="D1425" s="2" t="s">
        <v>90</v>
      </c>
      <c r="F1425" s="7">
        <v>2220</v>
      </c>
      <c r="G1425" s="2" t="s">
        <v>2570</v>
      </c>
      <c r="J1425" s="8">
        <v>51290</v>
      </c>
      <c r="K1425" s="12">
        <v>189231729</v>
      </c>
      <c r="L1425" s="1" t="s">
        <v>615</v>
      </c>
    </row>
    <row r="1427" spans="1:12" x14ac:dyDescent="0.2">
      <c r="A1427" s="8">
        <v>5</v>
      </c>
      <c r="B1427" s="2" t="s">
        <v>212</v>
      </c>
      <c r="C1427" s="7">
        <v>23</v>
      </c>
      <c r="D1427" s="2" t="s">
        <v>90</v>
      </c>
      <c r="F1427" s="7">
        <v>2221</v>
      </c>
      <c r="G1427" s="2" t="s">
        <v>2571</v>
      </c>
      <c r="J1427" s="8">
        <v>47740</v>
      </c>
      <c r="K1427" s="12">
        <v>189183989</v>
      </c>
      <c r="L1427" s="1" t="s">
        <v>615</v>
      </c>
    </row>
    <row r="1429" spans="1:12" x14ac:dyDescent="0.2">
      <c r="A1429" s="8">
        <v>5</v>
      </c>
      <c r="B1429" s="2" t="s">
        <v>212</v>
      </c>
      <c r="C1429" s="7">
        <v>24</v>
      </c>
      <c r="D1429" s="2" t="s">
        <v>90</v>
      </c>
      <c r="F1429" s="7">
        <v>2222</v>
      </c>
      <c r="G1429" s="2" t="s">
        <v>998</v>
      </c>
      <c r="J1429" s="8">
        <v>20120</v>
      </c>
      <c r="K1429" s="12">
        <v>189163869</v>
      </c>
      <c r="L1429" s="1" t="s">
        <v>615</v>
      </c>
    </row>
    <row r="1431" spans="1:12" x14ac:dyDescent="0.2">
      <c r="A1431" s="8">
        <v>5</v>
      </c>
      <c r="B1431" s="2" t="s">
        <v>212</v>
      </c>
      <c r="C1431" s="7">
        <v>25</v>
      </c>
      <c r="D1431" s="2" t="s">
        <v>90</v>
      </c>
      <c r="F1431" s="7">
        <v>2223</v>
      </c>
      <c r="G1431" s="2" t="s">
        <v>2572</v>
      </c>
      <c r="J1431" s="8">
        <v>33507</v>
      </c>
      <c r="K1431" s="12">
        <v>189130362</v>
      </c>
      <c r="L1431" s="1" t="s">
        <v>615</v>
      </c>
    </row>
    <row r="1433" spans="1:12" x14ac:dyDescent="0.2">
      <c r="A1433" s="8">
        <v>5</v>
      </c>
      <c r="B1433" s="2" t="s">
        <v>212</v>
      </c>
      <c r="C1433" s="7">
        <v>26</v>
      </c>
      <c r="D1433" s="2" t="s">
        <v>90</v>
      </c>
      <c r="F1433" s="7">
        <v>2224</v>
      </c>
      <c r="G1433" s="2" t="s">
        <v>2573</v>
      </c>
      <c r="J1433" s="8">
        <v>27003</v>
      </c>
      <c r="K1433" s="12">
        <v>189103359</v>
      </c>
      <c r="L1433" s="1" t="s">
        <v>615</v>
      </c>
    </row>
    <row r="1435" spans="1:12" x14ac:dyDescent="0.2">
      <c r="A1435" s="8">
        <v>5</v>
      </c>
      <c r="B1435" s="2" t="s">
        <v>212</v>
      </c>
      <c r="C1435" s="7">
        <v>27</v>
      </c>
      <c r="D1435" s="2" t="s">
        <v>90</v>
      </c>
      <c r="F1435" s="7">
        <v>2225</v>
      </c>
      <c r="G1435" s="2" t="s">
        <v>2574</v>
      </c>
      <c r="J1435" s="8">
        <v>656663</v>
      </c>
      <c r="K1435" s="12">
        <v>188446696</v>
      </c>
      <c r="L1435" s="1" t="s">
        <v>615</v>
      </c>
    </row>
    <row r="1437" spans="1:12" x14ac:dyDescent="0.2">
      <c r="A1437" s="8">
        <v>5</v>
      </c>
      <c r="B1437" s="2" t="s">
        <v>212</v>
      </c>
      <c r="C1437" s="7">
        <v>28</v>
      </c>
      <c r="D1437" s="2" t="s">
        <v>90</v>
      </c>
      <c r="F1437" s="7">
        <v>2226</v>
      </c>
      <c r="G1437" s="2" t="s">
        <v>2575</v>
      </c>
      <c r="J1437" s="8">
        <v>1150811</v>
      </c>
      <c r="K1437" s="12">
        <v>187295885</v>
      </c>
      <c r="L1437" s="1" t="s">
        <v>615</v>
      </c>
    </row>
    <row r="1439" spans="1:12" x14ac:dyDescent="0.2">
      <c r="A1439" s="8">
        <v>5</v>
      </c>
      <c r="B1439" s="2" t="s">
        <v>212</v>
      </c>
      <c r="C1439" s="7">
        <v>29</v>
      </c>
      <c r="D1439" s="2" t="s">
        <v>90</v>
      </c>
      <c r="F1439" s="7">
        <v>2227</v>
      </c>
      <c r="G1439" s="2" t="s">
        <v>2576</v>
      </c>
      <c r="J1439" s="8">
        <v>1757673</v>
      </c>
      <c r="K1439" s="12">
        <v>185538212</v>
      </c>
      <c r="L1439" s="1" t="s">
        <v>615</v>
      </c>
    </row>
    <row r="1441" spans="1:12" x14ac:dyDescent="0.2">
      <c r="A1441" s="8">
        <v>5</v>
      </c>
      <c r="B1441" s="2" t="s">
        <v>212</v>
      </c>
      <c r="C1441" s="7">
        <v>30</v>
      </c>
      <c r="D1441" s="2" t="s">
        <v>90</v>
      </c>
      <c r="F1441" s="7">
        <v>2228</v>
      </c>
      <c r="G1441" s="2" t="s">
        <v>2577</v>
      </c>
      <c r="J1441" s="8">
        <v>55000</v>
      </c>
      <c r="K1441" s="12">
        <v>185483212</v>
      </c>
      <c r="L1441" s="1" t="s">
        <v>615</v>
      </c>
    </row>
    <row r="1443" spans="1:12" x14ac:dyDescent="0.2">
      <c r="A1443" s="8">
        <v>5</v>
      </c>
      <c r="B1443" s="2" t="s">
        <v>212</v>
      </c>
      <c r="C1443" s="7">
        <v>31</v>
      </c>
      <c r="D1443" s="2" t="s">
        <v>90</v>
      </c>
      <c r="F1443" s="7">
        <v>2229</v>
      </c>
      <c r="G1443" s="2" t="s">
        <v>2578</v>
      </c>
      <c r="J1443" s="8">
        <v>3862648</v>
      </c>
      <c r="K1443" s="12">
        <v>181620564</v>
      </c>
      <c r="L1443" s="1" t="s">
        <v>615</v>
      </c>
    </row>
    <row r="1445" spans="1:12" x14ac:dyDescent="0.2">
      <c r="A1445" s="8">
        <v>5</v>
      </c>
      <c r="B1445" s="2" t="s">
        <v>212</v>
      </c>
      <c r="C1445" s="7">
        <v>32</v>
      </c>
      <c r="D1445" s="2" t="s">
        <v>90</v>
      </c>
      <c r="F1445" s="7">
        <v>2230</v>
      </c>
      <c r="G1445" s="2" t="s">
        <v>2579</v>
      </c>
      <c r="J1445" s="8">
        <v>1023985</v>
      </c>
      <c r="K1445" s="12">
        <v>180596579</v>
      </c>
      <c r="L1445" s="1" t="s">
        <v>615</v>
      </c>
    </row>
    <row r="1447" spans="1:12" x14ac:dyDescent="0.2">
      <c r="A1447" s="8">
        <v>5</v>
      </c>
      <c r="B1447" s="2" t="s">
        <v>212</v>
      </c>
      <c r="C1447" s="7">
        <v>33</v>
      </c>
      <c r="D1447" s="2" t="s">
        <v>90</v>
      </c>
      <c r="F1447" s="7">
        <v>2231</v>
      </c>
      <c r="G1447" s="2" t="s">
        <v>2580</v>
      </c>
      <c r="J1447" s="8">
        <v>1444791</v>
      </c>
      <c r="K1447" s="12">
        <v>179151788</v>
      </c>
      <c r="L1447" s="1" t="s">
        <v>615</v>
      </c>
    </row>
    <row r="1449" spans="1:12" x14ac:dyDescent="0.2">
      <c r="A1449" s="8">
        <v>5</v>
      </c>
      <c r="B1449" s="2" t="s">
        <v>212</v>
      </c>
      <c r="C1449" s="7">
        <v>34</v>
      </c>
      <c r="D1449" s="2" t="s">
        <v>90</v>
      </c>
      <c r="F1449" s="7">
        <v>2232</v>
      </c>
      <c r="G1449" s="2" t="s">
        <v>2581</v>
      </c>
      <c r="J1449" s="8">
        <v>1195488</v>
      </c>
      <c r="K1449" s="12">
        <v>177956300</v>
      </c>
      <c r="L1449" s="1" t="s">
        <v>615</v>
      </c>
    </row>
    <row r="1451" spans="1:12" x14ac:dyDescent="0.2">
      <c r="A1451" s="8">
        <v>5</v>
      </c>
      <c r="B1451" s="2" t="s">
        <v>212</v>
      </c>
      <c r="C1451" s="7">
        <v>35</v>
      </c>
      <c r="D1451" s="2" t="s">
        <v>90</v>
      </c>
      <c r="F1451" s="7">
        <v>2234</v>
      </c>
      <c r="G1451" s="2" t="s">
        <v>2582</v>
      </c>
      <c r="J1451" s="8">
        <v>1202255</v>
      </c>
      <c r="K1451" s="12">
        <v>176754045</v>
      </c>
      <c r="L1451" s="1" t="s">
        <v>615</v>
      </c>
    </row>
    <row r="1453" spans="1:12" x14ac:dyDescent="0.2">
      <c r="A1453" s="8">
        <v>5</v>
      </c>
      <c r="B1453" s="2" t="s">
        <v>212</v>
      </c>
      <c r="C1453" s="7">
        <v>36</v>
      </c>
      <c r="D1453" s="2" t="s">
        <v>90</v>
      </c>
      <c r="F1453" s="7">
        <v>2235</v>
      </c>
      <c r="G1453" s="2" t="s">
        <v>2583</v>
      </c>
      <c r="J1453" s="8">
        <v>1576143</v>
      </c>
      <c r="K1453" s="12">
        <v>175177902</v>
      </c>
      <c r="L1453" s="1" t="s">
        <v>615</v>
      </c>
    </row>
    <row r="1455" spans="1:12" x14ac:dyDescent="0.2">
      <c r="A1455" s="8">
        <v>5</v>
      </c>
      <c r="B1455" s="2" t="s">
        <v>212</v>
      </c>
      <c r="C1455" s="7">
        <v>37</v>
      </c>
      <c r="D1455" s="2" t="s">
        <v>90</v>
      </c>
      <c r="F1455" s="7">
        <v>2236</v>
      </c>
      <c r="G1455" s="2" t="s">
        <v>2584</v>
      </c>
      <c r="J1455" s="8">
        <v>1129171</v>
      </c>
      <c r="K1455" s="12">
        <v>174048731</v>
      </c>
      <c r="L1455" s="1" t="s">
        <v>615</v>
      </c>
    </row>
    <row r="1457" spans="1:12" x14ac:dyDescent="0.2">
      <c r="A1457" s="8">
        <v>5</v>
      </c>
      <c r="B1457" s="2" t="s">
        <v>212</v>
      </c>
      <c r="C1457" s="7">
        <v>38</v>
      </c>
      <c r="D1457" s="2" t="s">
        <v>90</v>
      </c>
      <c r="F1457" s="7">
        <v>2237</v>
      </c>
      <c r="G1457" s="2" t="s">
        <v>2585</v>
      </c>
      <c r="J1457" s="8">
        <v>1326221</v>
      </c>
      <c r="K1457" s="12">
        <v>172722510</v>
      </c>
      <c r="L1457" s="1" t="s">
        <v>615</v>
      </c>
    </row>
    <row r="1459" spans="1:12" x14ac:dyDescent="0.2">
      <c r="A1459" s="8">
        <v>5</v>
      </c>
      <c r="B1459" s="2" t="s">
        <v>212</v>
      </c>
      <c r="C1459" s="7">
        <v>39</v>
      </c>
      <c r="D1459" s="2" t="s">
        <v>90</v>
      </c>
      <c r="F1459" s="7">
        <v>2238</v>
      </c>
      <c r="G1459" s="2" t="s">
        <v>2586</v>
      </c>
      <c r="J1459" s="8">
        <v>503120</v>
      </c>
      <c r="K1459" s="12">
        <v>172219390</v>
      </c>
      <c r="L1459" s="1" t="s">
        <v>615</v>
      </c>
    </row>
    <row r="1461" spans="1:12" x14ac:dyDescent="0.2">
      <c r="A1461" s="8">
        <v>5</v>
      </c>
      <c r="B1461" s="2" t="s">
        <v>212</v>
      </c>
      <c r="C1461" s="7">
        <v>40</v>
      </c>
      <c r="D1461" s="2" t="s">
        <v>90</v>
      </c>
      <c r="F1461" s="7">
        <v>2239</v>
      </c>
      <c r="G1461" s="2" t="s">
        <v>2587</v>
      </c>
      <c r="J1461" s="8">
        <v>1363852</v>
      </c>
      <c r="K1461" s="12">
        <v>170855538</v>
      </c>
      <c r="L1461" s="1" t="s">
        <v>615</v>
      </c>
    </row>
    <row r="1463" spans="1:12" x14ac:dyDescent="0.2">
      <c r="A1463" s="8">
        <v>5</v>
      </c>
      <c r="B1463" s="2" t="s">
        <v>212</v>
      </c>
      <c r="C1463" s="7">
        <v>41</v>
      </c>
      <c r="D1463" s="2" t="s">
        <v>90</v>
      </c>
      <c r="F1463" s="7">
        <v>2240</v>
      </c>
      <c r="G1463" s="2" t="s">
        <v>2588</v>
      </c>
      <c r="J1463" s="8">
        <v>1180342</v>
      </c>
      <c r="K1463" s="12">
        <v>169675196</v>
      </c>
      <c r="L1463" s="1" t="s">
        <v>615</v>
      </c>
    </row>
    <row r="1465" spans="1:12" x14ac:dyDescent="0.2">
      <c r="A1465" s="8">
        <v>5</v>
      </c>
      <c r="B1465" s="2" t="s">
        <v>212</v>
      </c>
      <c r="C1465" s="7">
        <v>42</v>
      </c>
      <c r="D1465" s="2" t="s">
        <v>90</v>
      </c>
      <c r="F1465" s="7">
        <v>2241</v>
      </c>
      <c r="G1465" s="2" t="s">
        <v>2589</v>
      </c>
      <c r="J1465" s="8">
        <v>1021371</v>
      </c>
      <c r="K1465" s="12">
        <v>168653825</v>
      </c>
      <c r="L1465" s="1" t="s">
        <v>615</v>
      </c>
    </row>
    <row r="1467" spans="1:12" x14ac:dyDescent="0.2">
      <c r="A1467" s="8">
        <v>5</v>
      </c>
      <c r="B1467" s="2" t="s">
        <v>212</v>
      </c>
      <c r="C1467" s="7">
        <v>43</v>
      </c>
      <c r="D1467" s="2" t="s">
        <v>90</v>
      </c>
      <c r="F1467" s="7">
        <v>2242</v>
      </c>
      <c r="G1467" s="2" t="s">
        <v>2590</v>
      </c>
      <c r="J1467" s="8">
        <v>931801</v>
      </c>
      <c r="K1467" s="12">
        <v>167722024</v>
      </c>
      <c r="L1467" s="1" t="s">
        <v>615</v>
      </c>
    </row>
    <row r="1469" spans="1:12" x14ac:dyDescent="0.2">
      <c r="A1469" s="8">
        <v>5</v>
      </c>
      <c r="B1469" s="2" t="s">
        <v>212</v>
      </c>
      <c r="C1469" s="7">
        <v>44</v>
      </c>
      <c r="D1469" s="2" t="s">
        <v>90</v>
      </c>
      <c r="F1469" s="7">
        <v>2243</v>
      </c>
      <c r="G1469" s="2" t="s">
        <v>2591</v>
      </c>
      <c r="J1469" s="8">
        <v>1111906</v>
      </c>
      <c r="K1469" s="12">
        <v>166610118</v>
      </c>
      <c r="L1469" s="1" t="s">
        <v>615</v>
      </c>
    </row>
    <row r="1471" spans="1:12" x14ac:dyDescent="0.2">
      <c r="A1471" s="8">
        <v>5</v>
      </c>
      <c r="B1471" s="2" t="s">
        <v>212</v>
      </c>
      <c r="C1471" s="7">
        <v>45</v>
      </c>
      <c r="D1471" s="2" t="s">
        <v>90</v>
      </c>
      <c r="F1471" s="7">
        <v>2244</v>
      </c>
      <c r="G1471" s="2" t="s">
        <v>2592</v>
      </c>
      <c r="J1471" s="8">
        <v>364275</v>
      </c>
      <c r="K1471" s="12">
        <v>166245843</v>
      </c>
      <c r="L1471" s="1" t="s">
        <v>615</v>
      </c>
    </row>
    <row r="1473" spans="1:12" x14ac:dyDescent="0.2">
      <c r="A1473" s="8">
        <v>5</v>
      </c>
      <c r="B1473" s="2" t="s">
        <v>212</v>
      </c>
      <c r="C1473" s="7">
        <v>46</v>
      </c>
      <c r="D1473" s="2" t="s">
        <v>90</v>
      </c>
      <c r="F1473" s="7">
        <v>2245</v>
      </c>
      <c r="G1473" s="2" t="s">
        <v>2593</v>
      </c>
      <c r="J1473" s="8">
        <v>405000</v>
      </c>
      <c r="K1473" s="12">
        <v>165840843</v>
      </c>
      <c r="L1473" s="1" t="s">
        <v>615</v>
      </c>
    </row>
    <row r="1475" spans="1:12" x14ac:dyDescent="0.2">
      <c r="A1475" s="8">
        <v>5</v>
      </c>
      <c r="B1475" s="2" t="s">
        <v>212</v>
      </c>
      <c r="C1475" s="7">
        <v>47</v>
      </c>
      <c r="D1475" s="2" t="s">
        <v>90</v>
      </c>
      <c r="F1475" s="7">
        <v>2255</v>
      </c>
      <c r="G1475" s="2" t="s">
        <v>2594</v>
      </c>
      <c r="J1475" s="8">
        <v>2800000</v>
      </c>
      <c r="K1475" s="12">
        <v>163040843</v>
      </c>
      <c r="L1475" s="1" t="s">
        <v>615</v>
      </c>
    </row>
    <row r="1477" spans="1:12" x14ac:dyDescent="0.2">
      <c r="A1477" s="8">
        <v>5</v>
      </c>
      <c r="B1477" s="2" t="s">
        <v>212</v>
      </c>
      <c r="C1477" s="7">
        <v>48</v>
      </c>
      <c r="D1477" s="2" t="s">
        <v>90</v>
      </c>
      <c r="F1477" s="7">
        <v>2247</v>
      </c>
      <c r="G1477" s="2" t="s">
        <v>2595</v>
      </c>
      <c r="J1477" s="8">
        <v>300000</v>
      </c>
      <c r="K1477" s="12">
        <v>162740843</v>
      </c>
      <c r="L1477" s="1" t="s">
        <v>615</v>
      </c>
    </row>
    <row r="1479" spans="1:12" x14ac:dyDescent="0.2">
      <c r="A1479" s="8">
        <v>5</v>
      </c>
      <c r="B1479" s="2" t="s">
        <v>212</v>
      </c>
      <c r="C1479" s="7">
        <v>49</v>
      </c>
      <c r="D1479" s="2" t="s">
        <v>90</v>
      </c>
      <c r="F1479" s="7">
        <v>2248</v>
      </c>
      <c r="G1479" s="2" t="s">
        <v>2596</v>
      </c>
      <c r="J1479" s="8">
        <v>450000</v>
      </c>
      <c r="K1479" s="12">
        <v>162290843</v>
      </c>
      <c r="L1479" s="1" t="s">
        <v>615</v>
      </c>
    </row>
    <row r="1481" spans="1:12" x14ac:dyDescent="0.2">
      <c r="A1481" s="8">
        <v>5</v>
      </c>
      <c r="B1481" s="2" t="s">
        <v>212</v>
      </c>
      <c r="C1481" s="7">
        <v>50</v>
      </c>
      <c r="D1481" s="2" t="s">
        <v>90</v>
      </c>
      <c r="F1481" s="7">
        <v>2249</v>
      </c>
      <c r="G1481" s="2" t="s">
        <v>2597</v>
      </c>
      <c r="J1481" s="8">
        <v>450000</v>
      </c>
      <c r="K1481" s="12">
        <v>161840843</v>
      </c>
      <c r="L1481" s="1" t="s">
        <v>615</v>
      </c>
    </row>
    <row r="1483" spans="1:12" x14ac:dyDescent="0.2">
      <c r="A1483" s="8">
        <v>5</v>
      </c>
      <c r="B1483" s="2" t="s">
        <v>212</v>
      </c>
      <c r="C1483" s="7">
        <v>51</v>
      </c>
      <c r="D1483" s="2" t="s">
        <v>90</v>
      </c>
      <c r="F1483" s="7">
        <v>2250</v>
      </c>
      <c r="G1483" s="2" t="s">
        <v>2598</v>
      </c>
      <c r="J1483" s="8">
        <v>549467</v>
      </c>
      <c r="K1483" s="12">
        <v>161291376</v>
      </c>
      <c r="L1483" s="1" t="s">
        <v>615</v>
      </c>
    </row>
    <row r="1485" spans="1:12" x14ac:dyDescent="0.2">
      <c r="A1485" s="8">
        <v>5</v>
      </c>
      <c r="B1485" s="2" t="s">
        <v>212</v>
      </c>
      <c r="C1485" s="7">
        <v>52</v>
      </c>
      <c r="D1485" s="2" t="s">
        <v>90</v>
      </c>
      <c r="F1485" s="7">
        <v>2251</v>
      </c>
      <c r="G1485" s="2" t="s">
        <v>2599</v>
      </c>
      <c r="J1485" s="8">
        <v>3499999</v>
      </c>
      <c r="K1485" s="12">
        <v>157791377</v>
      </c>
      <c r="L1485" s="1" t="s">
        <v>615</v>
      </c>
    </row>
    <row r="1487" spans="1:12" x14ac:dyDescent="0.2">
      <c r="A1487" s="8">
        <v>5</v>
      </c>
      <c r="B1487" s="2" t="s">
        <v>212</v>
      </c>
      <c r="C1487" s="7">
        <v>53</v>
      </c>
      <c r="D1487" s="2" t="s">
        <v>90</v>
      </c>
      <c r="F1487" s="7">
        <v>2252</v>
      </c>
      <c r="G1487" s="2" t="s">
        <v>2600</v>
      </c>
      <c r="J1487" s="8">
        <v>1500000</v>
      </c>
      <c r="K1487" s="12">
        <v>156291377</v>
      </c>
      <c r="L1487" s="1" t="s">
        <v>615</v>
      </c>
    </row>
    <row r="1489" spans="1:12" x14ac:dyDescent="0.2">
      <c r="A1489" s="8">
        <v>5</v>
      </c>
      <c r="B1489" s="2" t="s">
        <v>212</v>
      </c>
      <c r="C1489" s="7">
        <v>54</v>
      </c>
      <c r="D1489" s="2" t="s">
        <v>90</v>
      </c>
      <c r="F1489" s="7">
        <v>2253</v>
      </c>
      <c r="G1489" s="2" t="s">
        <v>2601</v>
      </c>
      <c r="J1489" s="8">
        <v>1500000</v>
      </c>
      <c r="K1489" s="12">
        <v>154791377</v>
      </c>
      <c r="L1489" s="1" t="s">
        <v>615</v>
      </c>
    </row>
    <row r="1491" spans="1:12" x14ac:dyDescent="0.2">
      <c r="A1491" s="8">
        <v>5</v>
      </c>
      <c r="B1491" s="2" t="s">
        <v>212</v>
      </c>
      <c r="C1491" s="7">
        <v>55</v>
      </c>
      <c r="D1491" s="2" t="s">
        <v>90</v>
      </c>
      <c r="F1491" s="7">
        <v>2254</v>
      </c>
      <c r="G1491" s="2" t="s">
        <v>2602</v>
      </c>
      <c r="J1491" s="8">
        <v>238000</v>
      </c>
      <c r="K1491" s="12">
        <v>154553377</v>
      </c>
      <c r="L1491" s="1" t="s">
        <v>615</v>
      </c>
    </row>
    <row r="1493" spans="1:12" x14ac:dyDescent="0.2">
      <c r="A1493" s="8">
        <v>5</v>
      </c>
      <c r="B1493" s="2" t="s">
        <v>212</v>
      </c>
      <c r="C1493" s="7">
        <v>56</v>
      </c>
      <c r="D1493" s="2" t="s">
        <v>90</v>
      </c>
      <c r="F1493" s="7">
        <v>2246</v>
      </c>
      <c r="G1493" s="2" t="s">
        <v>2603</v>
      </c>
      <c r="J1493" s="8">
        <v>450000</v>
      </c>
      <c r="K1493" s="12">
        <v>154103377</v>
      </c>
      <c r="L1493" s="1" t="s">
        <v>615</v>
      </c>
    </row>
    <row r="1495" spans="1:12" x14ac:dyDescent="0.2">
      <c r="A1495" s="8">
        <v>10</v>
      </c>
      <c r="B1495" s="2" t="s">
        <v>212</v>
      </c>
      <c r="C1495" s="7">
        <v>13</v>
      </c>
      <c r="D1495" s="2" t="s">
        <v>90</v>
      </c>
      <c r="F1495" s="7">
        <v>2269</v>
      </c>
      <c r="G1495" s="2" t="s">
        <v>2604</v>
      </c>
      <c r="J1495" s="8">
        <v>31799</v>
      </c>
      <c r="K1495" s="12">
        <v>154071578</v>
      </c>
      <c r="L1495" s="1" t="s">
        <v>615</v>
      </c>
    </row>
    <row r="1497" spans="1:12" x14ac:dyDescent="0.2">
      <c r="A1497" s="8">
        <v>10</v>
      </c>
      <c r="B1497" s="2" t="s">
        <v>212</v>
      </c>
      <c r="C1497" s="7">
        <v>14</v>
      </c>
      <c r="D1497" s="2" t="s">
        <v>90</v>
      </c>
      <c r="F1497" s="7">
        <v>2270</v>
      </c>
      <c r="G1497" s="2" t="s">
        <v>2605</v>
      </c>
      <c r="J1497" s="8">
        <v>214619</v>
      </c>
      <c r="K1497" s="12">
        <v>153856959</v>
      </c>
      <c r="L1497" s="1" t="s">
        <v>615</v>
      </c>
    </row>
    <row r="1499" spans="1:12" x14ac:dyDescent="0.2">
      <c r="A1499" s="8">
        <v>10</v>
      </c>
      <c r="B1499" s="2" t="s">
        <v>212</v>
      </c>
      <c r="C1499" s="7">
        <v>15</v>
      </c>
      <c r="D1499" s="2" t="s">
        <v>90</v>
      </c>
      <c r="F1499" s="7">
        <v>2215</v>
      </c>
      <c r="G1499" s="2" t="s">
        <v>2606</v>
      </c>
      <c r="J1499" s="8">
        <v>105190</v>
      </c>
      <c r="K1499" s="12">
        <v>153751769</v>
      </c>
      <c r="L1499" s="1" t="s">
        <v>615</v>
      </c>
    </row>
    <row r="1501" spans="1:12" x14ac:dyDescent="0.2">
      <c r="A1501" s="8">
        <v>10</v>
      </c>
      <c r="B1501" s="2" t="s">
        <v>212</v>
      </c>
      <c r="C1501" s="7">
        <v>16</v>
      </c>
      <c r="D1501" s="2" t="s">
        <v>90</v>
      </c>
      <c r="F1501" s="7">
        <v>2216</v>
      </c>
      <c r="G1501" s="2" t="s">
        <v>2607</v>
      </c>
      <c r="J1501" s="8">
        <v>774946</v>
      </c>
      <c r="K1501" s="12">
        <v>152976823</v>
      </c>
      <c r="L1501" s="1" t="s">
        <v>615</v>
      </c>
    </row>
    <row r="1503" spans="1:12" x14ac:dyDescent="0.2">
      <c r="A1503" s="8">
        <v>10</v>
      </c>
      <c r="B1503" s="2" t="s">
        <v>212</v>
      </c>
      <c r="C1503" s="7">
        <v>17</v>
      </c>
      <c r="D1503" s="2" t="s">
        <v>90</v>
      </c>
      <c r="F1503" s="7">
        <v>2217</v>
      </c>
      <c r="G1503" s="2" t="s">
        <v>2608</v>
      </c>
      <c r="J1503" s="8">
        <v>88750</v>
      </c>
      <c r="K1503" s="12">
        <v>152888073</v>
      </c>
      <c r="L1503" s="1" t="s">
        <v>615</v>
      </c>
    </row>
    <row r="1505" spans="1:12" x14ac:dyDescent="0.2">
      <c r="A1505" s="8">
        <v>10</v>
      </c>
      <c r="B1505" s="2" t="s">
        <v>212</v>
      </c>
      <c r="C1505" s="7">
        <v>18</v>
      </c>
      <c r="D1505" s="2" t="s">
        <v>622</v>
      </c>
      <c r="F1505" s="7">
        <v>0</v>
      </c>
      <c r="G1505" s="2" t="s">
        <v>2609</v>
      </c>
      <c r="I1505" s="8">
        <v>65962444</v>
      </c>
      <c r="K1505" s="12">
        <v>218850517</v>
      </c>
      <c r="L1505" s="1" t="s">
        <v>615</v>
      </c>
    </row>
    <row r="1507" spans="1:12" x14ac:dyDescent="0.2">
      <c r="A1507" s="8">
        <v>10</v>
      </c>
      <c r="B1507" s="2" t="s">
        <v>212</v>
      </c>
      <c r="C1507" s="7">
        <v>19</v>
      </c>
      <c r="D1507" s="2" t="s">
        <v>90</v>
      </c>
      <c r="F1507" s="7">
        <v>0</v>
      </c>
      <c r="G1507" s="2" t="s">
        <v>2610</v>
      </c>
      <c r="J1507" s="8">
        <v>7830126</v>
      </c>
      <c r="K1507" s="12">
        <v>211020391</v>
      </c>
      <c r="L1507" s="1" t="s">
        <v>615</v>
      </c>
    </row>
    <row r="1509" spans="1:12" x14ac:dyDescent="0.2">
      <c r="A1509" s="8">
        <v>10</v>
      </c>
      <c r="B1509" s="2" t="s">
        <v>212</v>
      </c>
      <c r="C1509" s="7">
        <v>19</v>
      </c>
      <c r="D1509" s="2" t="s">
        <v>90</v>
      </c>
      <c r="F1509" s="7">
        <v>0</v>
      </c>
      <c r="G1509" s="2" t="s">
        <v>2611</v>
      </c>
      <c r="J1509" s="8">
        <v>75279</v>
      </c>
      <c r="K1509" s="12">
        <v>210945112</v>
      </c>
      <c r="L1509" s="1" t="s">
        <v>615</v>
      </c>
    </row>
    <row r="1511" spans="1:12" x14ac:dyDescent="0.2">
      <c r="A1511" s="8">
        <v>10</v>
      </c>
      <c r="B1511" s="2" t="s">
        <v>212</v>
      </c>
      <c r="C1511" s="7">
        <v>20</v>
      </c>
      <c r="D1511" s="2" t="s">
        <v>90</v>
      </c>
      <c r="F1511" s="7">
        <v>2218</v>
      </c>
      <c r="G1511" s="2" t="s">
        <v>2612</v>
      </c>
      <c r="J1511" s="8">
        <v>10209</v>
      </c>
      <c r="K1511" s="12">
        <v>210934903</v>
      </c>
      <c r="L1511" s="1" t="s">
        <v>615</v>
      </c>
    </row>
    <row r="1513" spans="1:12" x14ac:dyDescent="0.2">
      <c r="A1513" s="8">
        <v>31</v>
      </c>
      <c r="B1513" s="2" t="s">
        <v>212</v>
      </c>
      <c r="C1513" s="7">
        <v>57</v>
      </c>
      <c r="D1513" s="2" t="s">
        <v>90</v>
      </c>
      <c r="F1513" s="7">
        <v>2256</v>
      </c>
      <c r="G1513" s="2" t="s">
        <v>2613</v>
      </c>
      <c r="J1513" s="8">
        <v>7700000</v>
      </c>
      <c r="K1513" s="12">
        <v>203234903</v>
      </c>
      <c r="L1513" s="1" t="s">
        <v>615</v>
      </c>
    </row>
    <row r="1515" spans="1:12" x14ac:dyDescent="0.2">
      <c r="A1515" s="8">
        <v>31</v>
      </c>
      <c r="B1515" s="2" t="s">
        <v>212</v>
      </c>
      <c r="C1515" s="7">
        <v>58</v>
      </c>
      <c r="D1515" s="2" t="s">
        <v>90</v>
      </c>
      <c r="F1515" s="7">
        <v>2257</v>
      </c>
      <c r="G1515" s="2" t="s">
        <v>2614</v>
      </c>
      <c r="J1515" s="8">
        <v>490000</v>
      </c>
      <c r="K1515" s="12">
        <v>202744903</v>
      </c>
      <c r="L1515" s="1" t="s">
        <v>615</v>
      </c>
    </row>
    <row r="1517" spans="1:12" x14ac:dyDescent="0.2">
      <c r="A1517" s="8">
        <v>31</v>
      </c>
      <c r="B1517" s="2" t="s">
        <v>212</v>
      </c>
      <c r="C1517" s="7">
        <v>59</v>
      </c>
      <c r="D1517" s="2" t="s">
        <v>90</v>
      </c>
      <c r="F1517" s="7">
        <v>2259</v>
      </c>
      <c r="G1517" s="2" t="s">
        <v>2615</v>
      </c>
      <c r="J1517" s="8">
        <v>450000</v>
      </c>
      <c r="K1517" s="12">
        <v>202294903</v>
      </c>
      <c r="L1517" s="1" t="s">
        <v>615</v>
      </c>
    </row>
    <row r="1519" spans="1:12" x14ac:dyDescent="0.2">
      <c r="A1519" s="8">
        <v>31</v>
      </c>
      <c r="B1519" s="2" t="s">
        <v>212</v>
      </c>
      <c r="C1519" s="7">
        <v>60</v>
      </c>
      <c r="D1519" s="2" t="s">
        <v>90</v>
      </c>
      <c r="F1519" s="7">
        <v>2260</v>
      </c>
      <c r="G1519" s="2" t="s">
        <v>2616</v>
      </c>
      <c r="J1519" s="8">
        <v>237788</v>
      </c>
      <c r="K1519" s="12">
        <v>202057115</v>
      </c>
      <c r="L1519" s="1" t="s">
        <v>615</v>
      </c>
    </row>
    <row r="1521" spans="1:12" x14ac:dyDescent="0.2">
      <c r="A1521" s="8">
        <v>31</v>
      </c>
      <c r="B1521" s="2" t="s">
        <v>212</v>
      </c>
      <c r="C1521" s="7">
        <v>62</v>
      </c>
      <c r="D1521" s="2" t="s">
        <v>90</v>
      </c>
      <c r="F1521" s="7">
        <v>2261</v>
      </c>
      <c r="G1521" s="2" t="s">
        <v>2617</v>
      </c>
      <c r="J1521" s="8">
        <v>120000</v>
      </c>
      <c r="K1521" s="12">
        <v>201937115</v>
      </c>
      <c r="L1521" s="1" t="s">
        <v>615</v>
      </c>
    </row>
    <row r="1523" spans="1:12" x14ac:dyDescent="0.2">
      <c r="A1523" s="8">
        <v>31</v>
      </c>
      <c r="B1523" s="2" t="s">
        <v>212</v>
      </c>
      <c r="C1523" s="7">
        <v>63</v>
      </c>
      <c r="D1523" s="2" t="s">
        <v>90</v>
      </c>
      <c r="F1523" s="7">
        <v>2262</v>
      </c>
      <c r="G1523" s="2" t="s">
        <v>2618</v>
      </c>
      <c r="J1523" s="8">
        <v>500000</v>
      </c>
      <c r="K1523" s="12">
        <v>201437115</v>
      </c>
      <c r="L1523" s="1" t="s">
        <v>615</v>
      </c>
    </row>
    <row r="1525" spans="1:12" x14ac:dyDescent="0.2">
      <c r="A1525" s="8">
        <v>31</v>
      </c>
      <c r="B1525" s="2" t="s">
        <v>212</v>
      </c>
      <c r="C1525" s="7">
        <v>64</v>
      </c>
      <c r="D1525" s="2" t="s">
        <v>90</v>
      </c>
      <c r="F1525" s="7">
        <v>2263</v>
      </c>
      <c r="G1525" s="2" t="s">
        <v>2619</v>
      </c>
      <c r="J1525" s="8">
        <v>100000</v>
      </c>
      <c r="K1525" s="12">
        <v>201337115</v>
      </c>
      <c r="L1525" s="1" t="s">
        <v>615</v>
      </c>
    </row>
    <row r="1527" spans="1:12" x14ac:dyDescent="0.2">
      <c r="A1527" s="8">
        <v>31</v>
      </c>
      <c r="B1527" s="2" t="s">
        <v>212</v>
      </c>
      <c r="C1527" s="7">
        <v>65</v>
      </c>
      <c r="D1527" s="2" t="s">
        <v>90</v>
      </c>
      <c r="F1527" s="7">
        <v>2264</v>
      </c>
      <c r="G1527" s="2" t="s">
        <v>2620</v>
      </c>
      <c r="J1527" s="8">
        <v>411266</v>
      </c>
      <c r="K1527" s="12">
        <v>200925849</v>
      </c>
      <c r="L1527" s="1" t="s">
        <v>615</v>
      </c>
    </row>
    <row r="1529" spans="1:12" x14ac:dyDescent="0.2">
      <c r="A1529" s="8">
        <v>31</v>
      </c>
      <c r="B1529" s="2" t="s">
        <v>212</v>
      </c>
      <c r="C1529" s="7">
        <v>66</v>
      </c>
      <c r="D1529" s="2" t="s">
        <v>90</v>
      </c>
      <c r="F1529" s="7">
        <v>2265</v>
      </c>
      <c r="G1529" s="2" t="s">
        <v>2621</v>
      </c>
      <c r="J1529" s="8">
        <v>400000</v>
      </c>
      <c r="K1529" s="12">
        <v>200525849</v>
      </c>
      <c r="L1529" s="1" t="s">
        <v>615</v>
      </c>
    </row>
    <row r="1531" spans="1:12" x14ac:dyDescent="0.2">
      <c r="A1531" s="8">
        <v>31</v>
      </c>
      <c r="B1531" s="2" t="s">
        <v>212</v>
      </c>
      <c r="C1531" s="7">
        <v>67</v>
      </c>
      <c r="D1531" s="2" t="s">
        <v>90</v>
      </c>
      <c r="F1531" s="7">
        <v>2267</v>
      </c>
      <c r="G1531" s="2" t="s">
        <v>2622</v>
      </c>
      <c r="J1531" s="8">
        <v>2206860</v>
      </c>
      <c r="K1531" s="12">
        <v>198318989</v>
      </c>
      <c r="L1531" s="1" t="s">
        <v>615</v>
      </c>
    </row>
    <row r="1533" spans="1:12" x14ac:dyDescent="0.2">
      <c r="A1533" s="8">
        <v>31</v>
      </c>
      <c r="B1533" s="2" t="s">
        <v>212</v>
      </c>
      <c r="C1533" s="7">
        <v>68</v>
      </c>
      <c r="D1533" s="2" t="s">
        <v>90</v>
      </c>
      <c r="F1533" s="7">
        <v>2268</v>
      </c>
      <c r="G1533" s="2" t="s">
        <v>2623</v>
      </c>
      <c r="J1533" s="8">
        <v>127449</v>
      </c>
      <c r="K1533" s="12">
        <v>198191540</v>
      </c>
      <c r="L1533" s="1" t="s">
        <v>615</v>
      </c>
    </row>
    <row r="1535" spans="1:12" x14ac:dyDescent="0.2">
      <c r="A1535" s="8">
        <v>31</v>
      </c>
      <c r="B1535" s="2" t="s">
        <v>212</v>
      </c>
      <c r="C1535" s="7">
        <v>74</v>
      </c>
      <c r="D1535" s="2" t="s">
        <v>90</v>
      </c>
      <c r="F1535" s="7">
        <v>1420</v>
      </c>
      <c r="G1535" s="2" t="s">
        <v>2421</v>
      </c>
      <c r="I1535" s="8">
        <v>1420</v>
      </c>
      <c r="K1535" s="12">
        <v>198192960</v>
      </c>
      <c r="L1535" s="1" t="s">
        <v>615</v>
      </c>
    </row>
    <row r="1537" spans="1:12" x14ac:dyDescent="0.2">
      <c r="A1537" s="8">
        <v>31</v>
      </c>
      <c r="B1537" s="2" t="s">
        <v>212</v>
      </c>
      <c r="C1537" s="7">
        <v>77</v>
      </c>
      <c r="D1537" s="2" t="s">
        <v>88</v>
      </c>
      <c r="F1537" s="7">
        <v>2266</v>
      </c>
      <c r="G1537" s="2" t="s">
        <v>997</v>
      </c>
      <c r="J1537" s="8">
        <v>550337</v>
      </c>
      <c r="K1537" s="12">
        <v>197642623</v>
      </c>
      <c r="L1537" s="1" t="s">
        <v>615</v>
      </c>
    </row>
    <row r="1540" spans="1:12" x14ac:dyDescent="0.2">
      <c r="G1540" s="9" t="s">
        <v>2555</v>
      </c>
      <c r="I1540" s="269">
        <v>65963864</v>
      </c>
      <c r="J1540" s="269">
        <v>69110057</v>
      </c>
      <c r="K1540" s="269">
        <v>-3146193</v>
      </c>
      <c r="L1540" s="270" t="s">
        <v>619</v>
      </c>
    </row>
    <row r="1541" spans="1:12" x14ac:dyDescent="0.2">
      <c r="G1541" s="9" t="s">
        <v>610</v>
      </c>
      <c r="I1541" s="267">
        <v>737863565</v>
      </c>
      <c r="J1541" s="267">
        <v>540220942</v>
      </c>
      <c r="K1541" s="267">
        <v>197642623</v>
      </c>
      <c r="L1541" s="9" t="s">
        <v>617</v>
      </c>
    </row>
    <row r="1543" spans="1:12" x14ac:dyDescent="0.2">
      <c r="A1543" s="5" t="s">
        <v>630</v>
      </c>
      <c r="I1543" s="267">
        <v>737863565</v>
      </c>
      <c r="J1543" s="267">
        <v>540220942</v>
      </c>
      <c r="K1543" s="267">
        <v>197642623</v>
      </c>
      <c r="L1543" s="2" t="s">
        <v>617</v>
      </c>
    </row>
    <row r="1546" spans="1:12" x14ac:dyDescent="0.2">
      <c r="A1546" s="4" t="s">
        <v>631</v>
      </c>
    </row>
    <row r="1548" spans="1:12" x14ac:dyDescent="0.2">
      <c r="A1548" s="4" t="s">
        <v>79</v>
      </c>
      <c r="G1548" s="9" t="s">
        <v>612</v>
      </c>
      <c r="I1548" s="267">
        <v>0</v>
      </c>
      <c r="J1548" s="267">
        <v>0</v>
      </c>
      <c r="K1548" s="267">
        <v>0</v>
      </c>
    </row>
    <row r="1550" spans="1:12" x14ac:dyDescent="0.2">
      <c r="A1550" s="1" t="s">
        <v>80</v>
      </c>
      <c r="B1550" s="1" t="s">
        <v>81</v>
      </c>
      <c r="C1550" s="268" t="s">
        <v>82</v>
      </c>
      <c r="D1550" s="1" t="s">
        <v>83</v>
      </c>
      <c r="E1550" s="1" t="s">
        <v>84</v>
      </c>
      <c r="F1550" s="268" t="s">
        <v>85</v>
      </c>
      <c r="G1550" s="1" t="s">
        <v>86</v>
      </c>
      <c r="I1550" s="268" t="s">
        <v>613</v>
      </c>
      <c r="J1550" s="268" t="s">
        <v>614</v>
      </c>
      <c r="K1550" s="268" t="s">
        <v>87</v>
      </c>
    </row>
    <row r="1552" spans="1:12" x14ac:dyDescent="0.2">
      <c r="A1552" s="8">
        <v>1</v>
      </c>
      <c r="B1552" s="2" t="s">
        <v>79</v>
      </c>
      <c r="C1552" s="7">
        <v>1</v>
      </c>
      <c r="D1552" s="2" t="s">
        <v>88</v>
      </c>
      <c r="F1552" s="7">
        <v>0</v>
      </c>
      <c r="G1552" s="2" t="s">
        <v>1214</v>
      </c>
      <c r="I1552" s="8">
        <v>4742944</v>
      </c>
      <c r="K1552" s="12">
        <v>4742944</v>
      </c>
      <c r="L1552" s="1" t="s">
        <v>615</v>
      </c>
    </row>
    <row r="1555" spans="1:12" x14ac:dyDescent="0.2">
      <c r="G1555" s="9" t="s">
        <v>616</v>
      </c>
      <c r="I1555" s="269">
        <v>4742944</v>
      </c>
      <c r="J1555" s="269">
        <v>0</v>
      </c>
      <c r="K1555" s="269">
        <v>4742944</v>
      </c>
      <c r="L1555" s="270" t="s">
        <v>615</v>
      </c>
    </row>
    <row r="1556" spans="1:12" x14ac:dyDescent="0.2">
      <c r="G1556" s="9" t="s">
        <v>610</v>
      </c>
      <c r="I1556" s="267">
        <v>4742944</v>
      </c>
      <c r="J1556" s="267">
        <v>0</v>
      </c>
      <c r="K1556" s="267">
        <v>4742944</v>
      </c>
      <c r="L1556" s="9" t="s">
        <v>617</v>
      </c>
    </row>
    <row r="1559" spans="1:12" x14ac:dyDescent="0.2">
      <c r="A1559" s="4" t="s">
        <v>209</v>
      </c>
      <c r="G1559" s="9" t="s">
        <v>612</v>
      </c>
      <c r="I1559" s="267">
        <v>4742944</v>
      </c>
      <c r="J1559" s="267">
        <v>0</v>
      </c>
      <c r="K1559" s="267">
        <v>4742944</v>
      </c>
      <c r="L1559" s="2" t="s">
        <v>615</v>
      </c>
    </row>
    <row r="1561" spans="1:12" x14ac:dyDescent="0.2">
      <c r="A1561" s="1" t="s">
        <v>80</v>
      </c>
      <c r="B1561" s="1" t="s">
        <v>81</v>
      </c>
      <c r="C1561" s="268" t="s">
        <v>82</v>
      </c>
      <c r="D1561" s="1" t="s">
        <v>83</v>
      </c>
      <c r="E1561" s="1" t="s">
        <v>84</v>
      </c>
      <c r="F1561" s="268" t="s">
        <v>85</v>
      </c>
      <c r="G1561" s="1" t="s">
        <v>86</v>
      </c>
      <c r="I1561" s="268" t="s">
        <v>613</v>
      </c>
      <c r="J1561" s="268" t="s">
        <v>614</v>
      </c>
      <c r="K1561" s="268" t="s">
        <v>87</v>
      </c>
    </row>
    <row r="1563" spans="1:12" x14ac:dyDescent="0.2">
      <c r="A1563" s="8">
        <v>30</v>
      </c>
      <c r="B1563" s="2" t="s">
        <v>209</v>
      </c>
      <c r="C1563" s="7">
        <v>113</v>
      </c>
      <c r="D1563" s="2" t="s">
        <v>622</v>
      </c>
      <c r="F1563" s="7">
        <v>0</v>
      </c>
      <c r="G1563" s="2" t="s">
        <v>1985</v>
      </c>
      <c r="I1563" s="8">
        <v>9327270</v>
      </c>
      <c r="K1563" s="12">
        <v>14070214</v>
      </c>
      <c r="L1563" s="1" t="s">
        <v>615</v>
      </c>
    </row>
    <row r="1566" spans="1:12" x14ac:dyDescent="0.2">
      <c r="G1566" s="9" t="s">
        <v>1787</v>
      </c>
      <c r="I1566" s="269">
        <v>9327270</v>
      </c>
      <c r="J1566" s="269">
        <v>0</v>
      </c>
      <c r="K1566" s="269">
        <v>9327270</v>
      </c>
      <c r="L1566" s="270" t="s">
        <v>615</v>
      </c>
    </row>
    <row r="1567" spans="1:12" x14ac:dyDescent="0.2">
      <c r="G1567" s="9" t="s">
        <v>610</v>
      </c>
      <c r="I1567" s="267">
        <v>14070214</v>
      </c>
      <c r="J1567" s="267">
        <v>0</v>
      </c>
      <c r="K1567" s="267">
        <v>14070214</v>
      </c>
      <c r="L1567" s="9" t="s">
        <v>617</v>
      </c>
    </row>
    <row r="1569" spans="1:12" x14ac:dyDescent="0.2">
      <c r="A1569" s="5" t="s">
        <v>632</v>
      </c>
      <c r="I1569" s="267">
        <v>14070214</v>
      </c>
      <c r="J1569" s="267">
        <v>0</v>
      </c>
      <c r="K1569" s="267">
        <v>14070214</v>
      </c>
      <c r="L1569" s="2" t="s">
        <v>617</v>
      </c>
    </row>
    <row r="1572" spans="1:12" x14ac:dyDescent="0.2">
      <c r="A1572" s="4" t="s">
        <v>633</v>
      </c>
    </row>
    <row r="1574" spans="1:12" x14ac:dyDescent="0.2">
      <c r="A1574" s="4" t="s">
        <v>79</v>
      </c>
      <c r="G1574" s="9" t="s">
        <v>612</v>
      </c>
      <c r="I1574" s="267">
        <v>0</v>
      </c>
      <c r="J1574" s="267">
        <v>0</v>
      </c>
      <c r="K1574" s="267">
        <v>0</v>
      </c>
    </row>
    <row r="1576" spans="1:12" x14ac:dyDescent="0.2">
      <c r="A1576" s="1" t="s">
        <v>80</v>
      </c>
      <c r="B1576" s="1" t="s">
        <v>81</v>
      </c>
      <c r="C1576" s="268" t="s">
        <v>82</v>
      </c>
      <c r="D1576" s="1" t="s">
        <v>83</v>
      </c>
      <c r="E1576" s="1" t="s">
        <v>84</v>
      </c>
      <c r="F1576" s="268" t="s">
        <v>85</v>
      </c>
      <c r="G1576" s="1" t="s">
        <v>86</v>
      </c>
      <c r="I1576" s="268" t="s">
        <v>613</v>
      </c>
      <c r="J1576" s="268" t="s">
        <v>614</v>
      </c>
      <c r="K1576" s="268" t="s">
        <v>87</v>
      </c>
    </row>
    <row r="1578" spans="1:12" x14ac:dyDescent="0.2">
      <c r="A1578" s="8">
        <v>1</v>
      </c>
      <c r="B1578" s="2" t="s">
        <v>79</v>
      </c>
      <c r="C1578" s="7">
        <v>1</v>
      </c>
      <c r="D1578" s="2" t="s">
        <v>88</v>
      </c>
      <c r="F1578" s="7">
        <v>0</v>
      </c>
      <c r="G1578" s="2" t="s">
        <v>1214</v>
      </c>
      <c r="I1578" s="8">
        <v>61222</v>
      </c>
      <c r="K1578" s="12">
        <v>61222</v>
      </c>
      <c r="L1578" s="1" t="s">
        <v>615</v>
      </c>
    </row>
    <row r="1581" spans="1:12" x14ac:dyDescent="0.2">
      <c r="G1581" s="9" t="s">
        <v>616</v>
      </c>
      <c r="I1581" s="269">
        <v>61222</v>
      </c>
      <c r="J1581" s="269">
        <v>0</v>
      </c>
      <c r="K1581" s="269">
        <v>61222</v>
      </c>
      <c r="L1581" s="270" t="s">
        <v>615</v>
      </c>
    </row>
    <row r="1582" spans="1:12" x14ac:dyDescent="0.2">
      <c r="G1582" s="9" t="s">
        <v>610</v>
      </c>
      <c r="I1582" s="267">
        <v>61222</v>
      </c>
      <c r="J1582" s="267">
        <v>0</v>
      </c>
      <c r="K1582" s="267">
        <v>61222</v>
      </c>
      <c r="L1582" s="9" t="s">
        <v>617</v>
      </c>
    </row>
    <row r="1585" spans="1:12" x14ac:dyDescent="0.2">
      <c r="A1585" s="4" t="s">
        <v>209</v>
      </c>
      <c r="G1585" s="9" t="s">
        <v>612</v>
      </c>
      <c r="I1585" s="267">
        <v>61222</v>
      </c>
      <c r="J1585" s="267">
        <v>0</v>
      </c>
      <c r="K1585" s="267">
        <v>61222</v>
      </c>
      <c r="L1585" s="2" t="s">
        <v>615</v>
      </c>
    </row>
    <row r="1587" spans="1:12" x14ac:dyDescent="0.2">
      <c r="A1587" s="1" t="s">
        <v>80</v>
      </c>
      <c r="B1587" s="1" t="s">
        <v>81</v>
      </c>
      <c r="C1587" s="268" t="s">
        <v>82</v>
      </c>
      <c r="D1587" s="1" t="s">
        <v>83</v>
      </c>
      <c r="E1587" s="1" t="s">
        <v>84</v>
      </c>
      <c r="F1587" s="268" t="s">
        <v>85</v>
      </c>
      <c r="G1587" s="1" t="s">
        <v>86</v>
      </c>
      <c r="I1587" s="268" t="s">
        <v>613</v>
      </c>
      <c r="J1587" s="268" t="s">
        <v>614</v>
      </c>
      <c r="K1587" s="268" t="s">
        <v>87</v>
      </c>
    </row>
    <row r="1589" spans="1:12" x14ac:dyDescent="0.2">
      <c r="A1589" s="8">
        <v>30</v>
      </c>
      <c r="B1589" s="2" t="s">
        <v>209</v>
      </c>
      <c r="C1589" s="7">
        <v>114</v>
      </c>
      <c r="D1589" s="2" t="s">
        <v>622</v>
      </c>
      <c r="F1589" s="7">
        <v>0</v>
      </c>
      <c r="G1589" s="2" t="s">
        <v>1986</v>
      </c>
      <c r="I1589" s="8">
        <v>10967508</v>
      </c>
      <c r="K1589" s="12">
        <v>11028730</v>
      </c>
      <c r="L1589" s="1" t="s">
        <v>615</v>
      </c>
    </row>
    <row r="1592" spans="1:12" x14ac:dyDescent="0.2">
      <c r="G1592" s="9" t="s">
        <v>1787</v>
      </c>
      <c r="I1592" s="269">
        <v>10967508</v>
      </c>
      <c r="J1592" s="269">
        <v>0</v>
      </c>
      <c r="K1592" s="269">
        <v>10967508</v>
      </c>
      <c r="L1592" s="270" t="s">
        <v>615</v>
      </c>
    </row>
    <row r="1593" spans="1:12" x14ac:dyDescent="0.2">
      <c r="G1593" s="9" t="s">
        <v>610</v>
      </c>
      <c r="I1593" s="267">
        <v>11028730</v>
      </c>
      <c r="J1593" s="267">
        <v>0</v>
      </c>
      <c r="K1593" s="267">
        <v>11028730</v>
      </c>
      <c r="L1593" s="9" t="s">
        <v>617</v>
      </c>
    </row>
    <row r="1595" spans="1:12" x14ac:dyDescent="0.2">
      <c r="A1595" s="5" t="s">
        <v>634</v>
      </c>
      <c r="I1595" s="267">
        <v>11028730</v>
      </c>
      <c r="J1595" s="267">
        <v>0</v>
      </c>
      <c r="K1595" s="267">
        <v>11028730</v>
      </c>
      <c r="L1595" s="2" t="s">
        <v>617</v>
      </c>
    </row>
    <row r="1598" spans="1:12" x14ac:dyDescent="0.2">
      <c r="A1598" s="4" t="s">
        <v>1046</v>
      </c>
    </row>
    <row r="1600" spans="1:12" x14ac:dyDescent="0.2">
      <c r="A1600" s="4" t="s">
        <v>79</v>
      </c>
      <c r="G1600" s="9" t="s">
        <v>612</v>
      </c>
      <c r="I1600" s="267">
        <v>0</v>
      </c>
      <c r="J1600" s="267">
        <v>0</v>
      </c>
      <c r="K1600" s="267">
        <v>0</v>
      </c>
    </row>
    <row r="1602" spans="1:12" x14ac:dyDescent="0.2">
      <c r="A1602" s="1" t="s">
        <v>80</v>
      </c>
      <c r="B1602" s="1" t="s">
        <v>81</v>
      </c>
      <c r="C1602" s="268" t="s">
        <v>82</v>
      </c>
      <c r="D1602" s="1" t="s">
        <v>83</v>
      </c>
      <c r="E1602" s="1" t="s">
        <v>84</v>
      </c>
      <c r="F1602" s="268" t="s">
        <v>85</v>
      </c>
      <c r="G1602" s="1" t="s">
        <v>86</v>
      </c>
      <c r="I1602" s="268" t="s">
        <v>613</v>
      </c>
      <c r="J1602" s="268" t="s">
        <v>614</v>
      </c>
      <c r="K1602" s="268" t="s">
        <v>87</v>
      </c>
    </row>
    <row r="1604" spans="1:12" x14ac:dyDescent="0.2">
      <c r="A1604" s="8">
        <v>1</v>
      </c>
      <c r="B1604" s="2" t="s">
        <v>79</v>
      </c>
      <c r="C1604" s="7">
        <v>1</v>
      </c>
      <c r="D1604" s="2" t="s">
        <v>88</v>
      </c>
      <c r="F1604" s="7">
        <v>0</v>
      </c>
      <c r="G1604" s="2" t="s">
        <v>1214</v>
      </c>
      <c r="I1604" s="8">
        <v>42633</v>
      </c>
      <c r="K1604" s="12">
        <v>42633</v>
      </c>
      <c r="L1604" s="1" t="s">
        <v>615</v>
      </c>
    </row>
    <row r="1607" spans="1:12" x14ac:dyDescent="0.2">
      <c r="G1607" s="9" t="s">
        <v>616</v>
      </c>
      <c r="I1607" s="269">
        <v>42633</v>
      </c>
      <c r="J1607" s="269">
        <v>0</v>
      </c>
      <c r="K1607" s="269">
        <v>42633</v>
      </c>
      <c r="L1607" s="270" t="s">
        <v>615</v>
      </c>
    </row>
    <row r="1608" spans="1:12" x14ac:dyDescent="0.2">
      <c r="G1608" s="9" t="s">
        <v>610</v>
      </c>
      <c r="I1608" s="267">
        <v>42633</v>
      </c>
      <c r="J1608" s="267">
        <v>0</v>
      </c>
      <c r="K1608" s="267">
        <v>42633</v>
      </c>
      <c r="L1608" s="9" t="s">
        <v>617</v>
      </c>
    </row>
    <row r="1611" spans="1:12" x14ac:dyDescent="0.2">
      <c r="A1611" s="4" t="s">
        <v>209</v>
      </c>
      <c r="G1611" s="9" t="s">
        <v>612</v>
      </c>
      <c r="I1611" s="267">
        <v>42633</v>
      </c>
      <c r="J1611" s="267">
        <v>0</v>
      </c>
      <c r="K1611" s="267">
        <v>42633</v>
      </c>
      <c r="L1611" s="2" t="s">
        <v>615</v>
      </c>
    </row>
    <row r="1613" spans="1:12" x14ac:dyDescent="0.2">
      <c r="A1613" s="1" t="s">
        <v>80</v>
      </c>
      <c r="B1613" s="1" t="s">
        <v>81</v>
      </c>
      <c r="C1613" s="268" t="s">
        <v>82</v>
      </c>
      <c r="D1613" s="1" t="s">
        <v>83</v>
      </c>
      <c r="E1613" s="1" t="s">
        <v>84</v>
      </c>
      <c r="F1613" s="268" t="s">
        <v>85</v>
      </c>
      <c r="G1613" s="1" t="s">
        <v>86</v>
      </c>
      <c r="I1613" s="268" t="s">
        <v>613</v>
      </c>
      <c r="J1613" s="268" t="s">
        <v>614</v>
      </c>
      <c r="K1613" s="268" t="s">
        <v>87</v>
      </c>
    </row>
    <row r="1615" spans="1:12" x14ac:dyDescent="0.2">
      <c r="A1615" s="8">
        <v>30</v>
      </c>
      <c r="B1615" s="2" t="s">
        <v>209</v>
      </c>
      <c r="C1615" s="7">
        <v>115</v>
      </c>
      <c r="D1615" s="2" t="s">
        <v>90</v>
      </c>
      <c r="F1615" s="7">
        <v>9564707</v>
      </c>
      <c r="G1615" s="2" t="s">
        <v>1987</v>
      </c>
      <c r="J1615" s="8">
        <v>42633</v>
      </c>
      <c r="K1615" s="12">
        <v>0</v>
      </c>
    </row>
    <row r="1618" spans="1:12" x14ac:dyDescent="0.2">
      <c r="G1618" s="9" t="s">
        <v>1787</v>
      </c>
      <c r="I1618" s="269">
        <v>0</v>
      </c>
      <c r="J1618" s="269">
        <v>42633</v>
      </c>
      <c r="K1618" s="269">
        <v>-42633</v>
      </c>
      <c r="L1618" s="270" t="s">
        <v>619</v>
      </c>
    </row>
    <row r="1619" spans="1:12" x14ac:dyDescent="0.2">
      <c r="G1619" s="9" t="s">
        <v>610</v>
      </c>
      <c r="I1619" s="267">
        <v>42633</v>
      </c>
      <c r="J1619" s="267">
        <v>42633</v>
      </c>
      <c r="K1619" s="267">
        <v>0</v>
      </c>
    </row>
    <row r="1621" spans="1:12" x14ac:dyDescent="0.2">
      <c r="A1621" s="5" t="s">
        <v>1047</v>
      </c>
      <c r="I1621" s="267">
        <v>42633</v>
      </c>
      <c r="J1621" s="267">
        <v>42633</v>
      </c>
      <c r="K1621" s="267">
        <v>0</v>
      </c>
      <c r="L1621" s="2" t="s">
        <v>620</v>
      </c>
    </row>
    <row r="1624" spans="1:12" x14ac:dyDescent="0.2">
      <c r="A1624" s="4" t="s">
        <v>1048</v>
      </c>
    </row>
    <row r="1626" spans="1:12" x14ac:dyDescent="0.2">
      <c r="A1626" s="4" t="s">
        <v>79</v>
      </c>
      <c r="G1626" s="9" t="s">
        <v>612</v>
      </c>
      <c r="I1626" s="267">
        <v>0</v>
      </c>
      <c r="J1626" s="267">
        <v>0</v>
      </c>
      <c r="K1626" s="267">
        <v>0</v>
      </c>
    </row>
    <row r="1628" spans="1:12" x14ac:dyDescent="0.2">
      <c r="A1628" s="1" t="s">
        <v>80</v>
      </c>
      <c r="B1628" s="1" t="s">
        <v>81</v>
      </c>
      <c r="C1628" s="268" t="s">
        <v>82</v>
      </c>
      <c r="D1628" s="1" t="s">
        <v>83</v>
      </c>
      <c r="E1628" s="1" t="s">
        <v>84</v>
      </c>
      <c r="F1628" s="268" t="s">
        <v>85</v>
      </c>
      <c r="G1628" s="1" t="s">
        <v>86</v>
      </c>
      <c r="I1628" s="268" t="s">
        <v>613</v>
      </c>
      <c r="J1628" s="268" t="s">
        <v>614</v>
      </c>
      <c r="K1628" s="268" t="s">
        <v>87</v>
      </c>
    </row>
    <row r="1630" spans="1:12" x14ac:dyDescent="0.2">
      <c r="A1630" s="8">
        <v>1</v>
      </c>
      <c r="B1630" s="2" t="s">
        <v>79</v>
      </c>
      <c r="C1630" s="7">
        <v>1</v>
      </c>
      <c r="D1630" s="2" t="s">
        <v>88</v>
      </c>
      <c r="F1630" s="7">
        <v>0</v>
      </c>
      <c r="G1630" s="2" t="s">
        <v>1214</v>
      </c>
      <c r="I1630" s="8">
        <v>74769</v>
      </c>
      <c r="K1630" s="12">
        <v>74769</v>
      </c>
      <c r="L1630" s="1" t="s">
        <v>615</v>
      </c>
    </row>
    <row r="1633" spans="1:12" x14ac:dyDescent="0.2">
      <c r="G1633" s="9" t="s">
        <v>616</v>
      </c>
      <c r="I1633" s="269">
        <v>74769</v>
      </c>
      <c r="J1633" s="269">
        <v>0</v>
      </c>
      <c r="K1633" s="269">
        <v>74769</v>
      </c>
      <c r="L1633" s="270" t="s">
        <v>615</v>
      </c>
    </row>
    <row r="1634" spans="1:12" x14ac:dyDescent="0.2">
      <c r="G1634" s="9" t="s">
        <v>610</v>
      </c>
      <c r="I1634" s="267">
        <v>74769</v>
      </c>
      <c r="J1634" s="267">
        <v>0</v>
      </c>
      <c r="K1634" s="267">
        <v>74769</v>
      </c>
      <c r="L1634" s="9" t="s">
        <v>617</v>
      </c>
    </row>
    <row r="1637" spans="1:12" x14ac:dyDescent="0.2">
      <c r="A1637" s="4" t="s">
        <v>209</v>
      </c>
      <c r="G1637" s="9" t="s">
        <v>612</v>
      </c>
      <c r="I1637" s="267">
        <v>74769</v>
      </c>
      <c r="J1637" s="267">
        <v>0</v>
      </c>
      <c r="K1637" s="267">
        <v>74769</v>
      </c>
      <c r="L1637" s="2" t="s">
        <v>615</v>
      </c>
    </row>
    <row r="1639" spans="1:12" x14ac:dyDescent="0.2">
      <c r="A1639" s="1" t="s">
        <v>80</v>
      </c>
      <c r="B1639" s="1" t="s">
        <v>81</v>
      </c>
      <c r="C1639" s="268" t="s">
        <v>82</v>
      </c>
      <c r="D1639" s="1" t="s">
        <v>83</v>
      </c>
      <c r="E1639" s="1" t="s">
        <v>84</v>
      </c>
      <c r="F1639" s="268" t="s">
        <v>85</v>
      </c>
      <c r="G1639" s="1" t="s">
        <v>86</v>
      </c>
      <c r="I1639" s="268" t="s">
        <v>613</v>
      </c>
      <c r="J1639" s="268" t="s">
        <v>614</v>
      </c>
      <c r="K1639" s="268" t="s">
        <v>87</v>
      </c>
    </row>
    <row r="1641" spans="1:12" x14ac:dyDescent="0.2">
      <c r="A1641" s="8">
        <v>30</v>
      </c>
      <c r="B1641" s="2" t="s">
        <v>209</v>
      </c>
      <c r="C1641" s="7">
        <v>115</v>
      </c>
      <c r="D1641" s="2" t="s">
        <v>90</v>
      </c>
      <c r="F1641" s="7">
        <v>9564736</v>
      </c>
      <c r="G1641" s="2" t="s">
        <v>1987</v>
      </c>
      <c r="J1641" s="8">
        <v>74769</v>
      </c>
      <c r="K1641" s="12">
        <v>0</v>
      </c>
    </row>
    <row r="1644" spans="1:12" x14ac:dyDescent="0.2">
      <c r="G1644" s="9" t="s">
        <v>1787</v>
      </c>
      <c r="I1644" s="269">
        <v>0</v>
      </c>
      <c r="J1644" s="269">
        <v>74769</v>
      </c>
      <c r="K1644" s="269">
        <v>-74769</v>
      </c>
      <c r="L1644" s="270" t="s">
        <v>619</v>
      </c>
    </row>
    <row r="1645" spans="1:12" x14ac:dyDescent="0.2">
      <c r="G1645" s="9" t="s">
        <v>610</v>
      </c>
      <c r="I1645" s="267">
        <v>74769</v>
      </c>
      <c r="J1645" s="267">
        <v>74769</v>
      </c>
      <c r="K1645" s="267">
        <v>0</v>
      </c>
    </row>
    <row r="1647" spans="1:12" x14ac:dyDescent="0.2">
      <c r="A1647" s="5" t="s">
        <v>1049</v>
      </c>
      <c r="I1647" s="267">
        <v>74769</v>
      </c>
      <c r="J1647" s="267">
        <v>74769</v>
      </c>
      <c r="K1647" s="267">
        <v>0</v>
      </c>
      <c r="L1647" s="2" t="s">
        <v>620</v>
      </c>
    </row>
    <row r="1650" spans="1:12" x14ac:dyDescent="0.2">
      <c r="A1650" s="4" t="s">
        <v>1050</v>
      </c>
    </row>
    <row r="1652" spans="1:12" x14ac:dyDescent="0.2">
      <c r="A1652" s="4" t="s">
        <v>79</v>
      </c>
      <c r="G1652" s="9" t="s">
        <v>612</v>
      </c>
      <c r="I1652" s="267">
        <v>0</v>
      </c>
      <c r="J1652" s="267">
        <v>0</v>
      </c>
      <c r="K1652" s="267">
        <v>0</v>
      </c>
    </row>
    <row r="1654" spans="1:12" x14ac:dyDescent="0.2">
      <c r="A1654" s="1" t="s">
        <v>80</v>
      </c>
      <c r="B1654" s="1" t="s">
        <v>81</v>
      </c>
      <c r="C1654" s="268" t="s">
        <v>82</v>
      </c>
      <c r="D1654" s="1" t="s">
        <v>83</v>
      </c>
      <c r="E1654" s="1" t="s">
        <v>84</v>
      </c>
      <c r="F1654" s="268" t="s">
        <v>85</v>
      </c>
      <c r="G1654" s="1" t="s">
        <v>86</v>
      </c>
      <c r="I1654" s="268" t="s">
        <v>613</v>
      </c>
      <c r="J1654" s="268" t="s">
        <v>614</v>
      </c>
      <c r="K1654" s="268" t="s">
        <v>87</v>
      </c>
    </row>
    <row r="1656" spans="1:12" x14ac:dyDescent="0.2">
      <c r="A1656" s="8">
        <v>1</v>
      </c>
      <c r="B1656" s="2" t="s">
        <v>79</v>
      </c>
      <c r="C1656" s="7">
        <v>1</v>
      </c>
      <c r="D1656" s="2" t="s">
        <v>88</v>
      </c>
      <c r="F1656" s="7">
        <v>0</v>
      </c>
      <c r="G1656" s="2" t="s">
        <v>1214</v>
      </c>
      <c r="I1656" s="8">
        <v>251183</v>
      </c>
      <c r="K1656" s="12">
        <v>251183</v>
      </c>
      <c r="L1656" s="1" t="s">
        <v>615</v>
      </c>
    </row>
    <row r="1659" spans="1:12" x14ac:dyDescent="0.2">
      <c r="G1659" s="9" t="s">
        <v>616</v>
      </c>
      <c r="I1659" s="269">
        <v>251183</v>
      </c>
      <c r="J1659" s="269">
        <v>0</v>
      </c>
      <c r="K1659" s="269">
        <v>251183</v>
      </c>
      <c r="L1659" s="270" t="s">
        <v>615</v>
      </c>
    </row>
    <row r="1660" spans="1:12" x14ac:dyDescent="0.2">
      <c r="G1660" s="9" t="s">
        <v>610</v>
      </c>
      <c r="I1660" s="267">
        <v>251183</v>
      </c>
      <c r="J1660" s="267">
        <v>0</v>
      </c>
      <c r="K1660" s="267">
        <v>251183</v>
      </c>
      <c r="L1660" s="9" t="s">
        <v>617</v>
      </c>
    </row>
    <row r="1663" spans="1:12" x14ac:dyDescent="0.2">
      <c r="A1663" s="4" t="s">
        <v>209</v>
      </c>
      <c r="G1663" s="9" t="s">
        <v>612</v>
      </c>
      <c r="I1663" s="267">
        <v>251183</v>
      </c>
      <c r="J1663" s="267">
        <v>0</v>
      </c>
      <c r="K1663" s="267">
        <v>251183</v>
      </c>
      <c r="L1663" s="2" t="s">
        <v>615</v>
      </c>
    </row>
    <row r="1665" spans="1:12" x14ac:dyDescent="0.2">
      <c r="A1665" s="1" t="s">
        <v>80</v>
      </c>
      <c r="B1665" s="1" t="s">
        <v>81</v>
      </c>
      <c r="C1665" s="268" t="s">
        <v>82</v>
      </c>
      <c r="D1665" s="1" t="s">
        <v>83</v>
      </c>
      <c r="E1665" s="1" t="s">
        <v>84</v>
      </c>
      <c r="F1665" s="268" t="s">
        <v>85</v>
      </c>
      <c r="G1665" s="1" t="s">
        <v>86</v>
      </c>
      <c r="I1665" s="268" t="s">
        <v>613</v>
      </c>
      <c r="J1665" s="268" t="s">
        <v>614</v>
      </c>
      <c r="K1665" s="268" t="s">
        <v>87</v>
      </c>
    </row>
    <row r="1667" spans="1:12" x14ac:dyDescent="0.2">
      <c r="A1667" s="8">
        <v>30</v>
      </c>
      <c r="B1667" s="2" t="s">
        <v>209</v>
      </c>
      <c r="C1667" s="7">
        <v>115</v>
      </c>
      <c r="D1667" s="2" t="s">
        <v>90</v>
      </c>
      <c r="F1667" s="7">
        <v>51753</v>
      </c>
      <c r="G1667" s="2" t="s">
        <v>1987</v>
      </c>
      <c r="J1667" s="8">
        <v>251183</v>
      </c>
      <c r="K1667" s="12">
        <v>0</v>
      </c>
    </row>
    <row r="1670" spans="1:12" x14ac:dyDescent="0.2">
      <c r="G1670" s="9" t="s">
        <v>1787</v>
      </c>
      <c r="I1670" s="269">
        <v>0</v>
      </c>
      <c r="J1670" s="269">
        <v>251183</v>
      </c>
      <c r="K1670" s="269">
        <v>-251183</v>
      </c>
      <c r="L1670" s="270" t="s">
        <v>619</v>
      </c>
    </row>
    <row r="1671" spans="1:12" x14ac:dyDescent="0.2">
      <c r="G1671" s="9" t="s">
        <v>610</v>
      </c>
      <c r="I1671" s="267">
        <v>251183</v>
      </c>
      <c r="J1671" s="267">
        <v>251183</v>
      </c>
      <c r="K1671" s="267">
        <v>0</v>
      </c>
    </row>
    <row r="1673" spans="1:12" x14ac:dyDescent="0.2">
      <c r="A1673" s="5" t="s">
        <v>1051</v>
      </c>
      <c r="I1673" s="267">
        <v>251183</v>
      </c>
      <c r="J1673" s="267">
        <v>251183</v>
      </c>
      <c r="K1673" s="267">
        <v>0</v>
      </c>
      <c r="L1673" s="2" t="s">
        <v>620</v>
      </c>
    </row>
    <row r="1676" spans="1:12" x14ac:dyDescent="0.2">
      <c r="A1676" s="4" t="s">
        <v>635</v>
      </c>
    </row>
    <row r="1678" spans="1:12" x14ac:dyDescent="0.2">
      <c r="A1678" s="4" t="s">
        <v>79</v>
      </c>
      <c r="G1678" s="9" t="s">
        <v>612</v>
      </c>
      <c r="I1678" s="267">
        <v>0</v>
      </c>
      <c r="J1678" s="267">
        <v>0</v>
      </c>
      <c r="K1678" s="267">
        <v>0</v>
      </c>
    </row>
    <row r="1680" spans="1:12" x14ac:dyDescent="0.2">
      <c r="A1680" s="1" t="s">
        <v>80</v>
      </c>
      <c r="B1680" s="1" t="s">
        <v>81</v>
      </c>
      <c r="C1680" s="268" t="s">
        <v>82</v>
      </c>
      <c r="D1680" s="1" t="s">
        <v>83</v>
      </c>
      <c r="E1680" s="1" t="s">
        <v>84</v>
      </c>
      <c r="F1680" s="268" t="s">
        <v>85</v>
      </c>
      <c r="G1680" s="1" t="s">
        <v>86</v>
      </c>
      <c r="I1680" s="268" t="s">
        <v>613</v>
      </c>
      <c r="J1680" s="268" t="s">
        <v>614</v>
      </c>
      <c r="K1680" s="268" t="s">
        <v>87</v>
      </c>
    </row>
    <row r="1682" spans="1:12" x14ac:dyDescent="0.2">
      <c r="A1682" s="8">
        <v>1</v>
      </c>
      <c r="B1682" s="2" t="s">
        <v>79</v>
      </c>
      <c r="C1682" s="7">
        <v>1</v>
      </c>
      <c r="D1682" s="2" t="s">
        <v>88</v>
      </c>
      <c r="F1682" s="7">
        <v>0</v>
      </c>
      <c r="G1682" s="2" t="s">
        <v>1214</v>
      </c>
      <c r="I1682" s="8">
        <v>8507869</v>
      </c>
      <c r="K1682" s="12">
        <v>8507869</v>
      </c>
      <c r="L1682" s="1" t="s">
        <v>615</v>
      </c>
    </row>
    <row r="1684" spans="1:12" x14ac:dyDescent="0.2">
      <c r="A1684" s="8">
        <v>23</v>
      </c>
      <c r="B1684" s="2" t="s">
        <v>79</v>
      </c>
      <c r="C1684" s="7">
        <v>23</v>
      </c>
      <c r="D1684" s="2" t="s">
        <v>90</v>
      </c>
      <c r="E1684" s="2" t="s">
        <v>320</v>
      </c>
      <c r="F1684" s="7">
        <v>4532009</v>
      </c>
      <c r="G1684" s="2" t="s">
        <v>1244</v>
      </c>
      <c r="I1684" s="8">
        <v>2000000</v>
      </c>
      <c r="K1684" s="12">
        <v>10507869</v>
      </c>
      <c r="L1684" s="1" t="s">
        <v>615</v>
      </c>
    </row>
    <row r="1686" spans="1:12" x14ac:dyDescent="0.2">
      <c r="A1686" s="8">
        <v>26</v>
      </c>
      <c r="B1686" s="2" t="s">
        <v>79</v>
      </c>
      <c r="C1686" s="7">
        <v>26</v>
      </c>
      <c r="D1686" s="2" t="s">
        <v>90</v>
      </c>
      <c r="E1686" s="2" t="s">
        <v>320</v>
      </c>
      <c r="F1686" s="7">
        <v>1</v>
      </c>
      <c r="G1686" s="2" t="s">
        <v>1253</v>
      </c>
      <c r="I1686" s="8">
        <v>900</v>
      </c>
      <c r="K1686" s="12">
        <v>10508769</v>
      </c>
      <c r="L1686" s="1" t="s">
        <v>615</v>
      </c>
    </row>
    <row r="1688" spans="1:12" x14ac:dyDescent="0.2">
      <c r="A1688" s="8">
        <v>29</v>
      </c>
      <c r="B1688" s="2" t="s">
        <v>79</v>
      </c>
      <c r="C1688" s="7">
        <v>60</v>
      </c>
      <c r="D1688" s="2" t="s">
        <v>90</v>
      </c>
      <c r="E1688" s="2" t="s">
        <v>320</v>
      </c>
      <c r="F1688" s="7">
        <v>1698</v>
      </c>
      <c r="G1688" s="2" t="s">
        <v>1146</v>
      </c>
      <c r="J1688" s="8">
        <v>400000</v>
      </c>
      <c r="K1688" s="12">
        <v>10108769</v>
      </c>
      <c r="L1688" s="1" t="s">
        <v>615</v>
      </c>
    </row>
    <row r="1690" spans="1:12" x14ac:dyDescent="0.2">
      <c r="A1690" s="8">
        <v>30</v>
      </c>
      <c r="B1690" s="2" t="s">
        <v>79</v>
      </c>
      <c r="C1690" s="7">
        <v>59</v>
      </c>
      <c r="D1690" s="2" t="s">
        <v>90</v>
      </c>
      <c r="E1690" s="2" t="s">
        <v>320</v>
      </c>
      <c r="F1690" s="7">
        <v>1759</v>
      </c>
      <c r="G1690" s="2" t="s">
        <v>1296</v>
      </c>
      <c r="I1690" s="8">
        <v>2000000</v>
      </c>
      <c r="K1690" s="12">
        <v>12108769</v>
      </c>
      <c r="L1690" s="1" t="s">
        <v>615</v>
      </c>
    </row>
    <row r="1692" spans="1:12" x14ac:dyDescent="0.2">
      <c r="A1692" s="8">
        <v>30</v>
      </c>
      <c r="B1692" s="2" t="s">
        <v>79</v>
      </c>
      <c r="C1692" s="7">
        <v>62</v>
      </c>
      <c r="D1692" s="2" t="s">
        <v>88</v>
      </c>
      <c r="E1692" s="2" t="s">
        <v>320</v>
      </c>
      <c r="F1692" s="7">
        <v>1697</v>
      </c>
      <c r="G1692" s="2" t="s">
        <v>1149</v>
      </c>
      <c r="J1692" s="8">
        <v>1227850</v>
      </c>
      <c r="K1692" s="12">
        <v>10880919</v>
      </c>
      <c r="L1692" s="1" t="s">
        <v>615</v>
      </c>
    </row>
    <row r="1694" spans="1:12" x14ac:dyDescent="0.2">
      <c r="A1694" s="8">
        <v>31</v>
      </c>
      <c r="B1694" s="2" t="s">
        <v>79</v>
      </c>
      <c r="C1694" s="7">
        <v>70</v>
      </c>
      <c r="D1694" s="2" t="s">
        <v>90</v>
      </c>
      <c r="E1694" s="2" t="s">
        <v>320</v>
      </c>
      <c r="F1694" s="7">
        <v>1735</v>
      </c>
      <c r="G1694" s="2" t="s">
        <v>1148</v>
      </c>
      <c r="J1694" s="8">
        <v>1000000</v>
      </c>
      <c r="K1694" s="12">
        <v>9880919</v>
      </c>
      <c r="L1694" s="1" t="s">
        <v>615</v>
      </c>
    </row>
    <row r="1696" spans="1:12" x14ac:dyDescent="0.2">
      <c r="A1696" s="8">
        <v>31</v>
      </c>
      <c r="B1696" s="2" t="s">
        <v>79</v>
      </c>
      <c r="C1696" s="7">
        <v>71</v>
      </c>
      <c r="D1696" s="2" t="s">
        <v>88</v>
      </c>
      <c r="E1696" s="2" t="s">
        <v>320</v>
      </c>
      <c r="F1696" s="7">
        <v>1729</v>
      </c>
      <c r="G1696" s="2" t="s">
        <v>1147</v>
      </c>
      <c r="J1696" s="8">
        <v>1333834</v>
      </c>
      <c r="K1696" s="12">
        <v>8547085</v>
      </c>
      <c r="L1696" s="1" t="s">
        <v>615</v>
      </c>
    </row>
    <row r="1698" spans="1:12" x14ac:dyDescent="0.2">
      <c r="A1698" s="8">
        <v>31</v>
      </c>
      <c r="B1698" s="2" t="s">
        <v>79</v>
      </c>
      <c r="C1698" s="7">
        <v>72</v>
      </c>
      <c r="D1698" s="2" t="s">
        <v>88</v>
      </c>
      <c r="E1698" s="2" t="s">
        <v>320</v>
      </c>
      <c r="F1698" s="7">
        <v>4532009</v>
      </c>
      <c r="G1698" s="2" t="s">
        <v>1314</v>
      </c>
      <c r="J1698" s="8">
        <v>1898600</v>
      </c>
      <c r="K1698" s="12">
        <v>6648485</v>
      </c>
      <c r="L1698" s="1" t="s">
        <v>615</v>
      </c>
    </row>
    <row r="1700" spans="1:12" x14ac:dyDescent="0.2">
      <c r="A1700" s="8">
        <v>31</v>
      </c>
      <c r="B1700" s="2" t="s">
        <v>79</v>
      </c>
      <c r="C1700" s="7">
        <v>73</v>
      </c>
      <c r="D1700" s="2" t="s">
        <v>88</v>
      </c>
      <c r="E1700" s="2" t="s">
        <v>320</v>
      </c>
      <c r="F1700" s="7">
        <v>201730</v>
      </c>
      <c r="G1700" s="2" t="s">
        <v>221</v>
      </c>
      <c r="J1700" s="8">
        <v>614470</v>
      </c>
      <c r="K1700" s="12">
        <v>6034015</v>
      </c>
      <c r="L1700" s="1" t="s">
        <v>615</v>
      </c>
    </row>
    <row r="1702" spans="1:12" x14ac:dyDescent="0.2">
      <c r="A1702" s="8">
        <v>31</v>
      </c>
      <c r="B1702" s="2" t="s">
        <v>79</v>
      </c>
      <c r="C1702" s="7">
        <v>73</v>
      </c>
      <c r="D1702" s="2" t="s">
        <v>88</v>
      </c>
      <c r="E1702" s="2" t="s">
        <v>320</v>
      </c>
      <c r="F1702" s="7">
        <v>201742</v>
      </c>
      <c r="G1702" s="2" t="s">
        <v>246</v>
      </c>
      <c r="J1702" s="8">
        <v>225130</v>
      </c>
      <c r="K1702" s="12">
        <v>5808885</v>
      </c>
      <c r="L1702" s="1" t="s">
        <v>615</v>
      </c>
    </row>
    <row r="1705" spans="1:12" x14ac:dyDescent="0.2">
      <c r="G1705" s="9" t="s">
        <v>616</v>
      </c>
      <c r="I1705" s="269">
        <v>12508769</v>
      </c>
      <c r="J1705" s="269">
        <v>6699884</v>
      </c>
      <c r="K1705" s="269">
        <v>5808885</v>
      </c>
      <c r="L1705" s="270" t="s">
        <v>615</v>
      </c>
    </row>
    <row r="1706" spans="1:12" x14ac:dyDescent="0.2">
      <c r="G1706" s="9" t="s">
        <v>610</v>
      </c>
      <c r="I1706" s="267">
        <v>12508769</v>
      </c>
      <c r="J1706" s="267">
        <v>6699884</v>
      </c>
      <c r="K1706" s="267">
        <v>5808885</v>
      </c>
      <c r="L1706" s="9" t="s">
        <v>617</v>
      </c>
    </row>
    <row r="1709" spans="1:12" x14ac:dyDescent="0.2">
      <c r="A1709" s="4" t="s">
        <v>123</v>
      </c>
      <c r="G1709" s="9" t="s">
        <v>612</v>
      </c>
      <c r="I1709" s="267">
        <v>12508769</v>
      </c>
      <c r="J1709" s="267">
        <v>6699884</v>
      </c>
      <c r="K1709" s="267">
        <v>5808885</v>
      </c>
      <c r="L1709" s="2" t="s">
        <v>615</v>
      </c>
    </row>
    <row r="1711" spans="1:12" x14ac:dyDescent="0.2">
      <c r="A1711" s="1" t="s">
        <v>80</v>
      </c>
      <c r="B1711" s="1" t="s">
        <v>81</v>
      </c>
      <c r="C1711" s="268" t="s">
        <v>82</v>
      </c>
      <c r="D1711" s="1" t="s">
        <v>83</v>
      </c>
      <c r="E1711" s="1" t="s">
        <v>84</v>
      </c>
      <c r="F1711" s="268" t="s">
        <v>85</v>
      </c>
      <c r="G1711" s="1" t="s">
        <v>86</v>
      </c>
      <c r="I1711" s="268" t="s">
        <v>613</v>
      </c>
      <c r="J1711" s="268" t="s">
        <v>614</v>
      </c>
      <c r="K1711" s="268" t="s">
        <v>87</v>
      </c>
    </row>
    <row r="1713" spans="1:12" x14ac:dyDescent="0.2">
      <c r="A1713" s="8">
        <v>1</v>
      </c>
      <c r="B1713" s="2" t="s">
        <v>123</v>
      </c>
      <c r="C1713" s="7">
        <v>15</v>
      </c>
      <c r="D1713" s="2" t="s">
        <v>90</v>
      </c>
      <c r="E1713" s="2" t="s">
        <v>320</v>
      </c>
      <c r="F1713" s="7">
        <v>1764</v>
      </c>
      <c r="G1713" s="2" t="s">
        <v>1406</v>
      </c>
      <c r="I1713" s="8">
        <v>1500000</v>
      </c>
      <c r="K1713" s="12">
        <v>7308885</v>
      </c>
      <c r="L1713" s="1" t="s">
        <v>615</v>
      </c>
    </row>
    <row r="1715" spans="1:12" x14ac:dyDescent="0.2">
      <c r="A1715" s="8">
        <v>1</v>
      </c>
      <c r="B1715" s="2" t="s">
        <v>123</v>
      </c>
      <c r="C1715" s="7">
        <v>18</v>
      </c>
      <c r="D1715" s="2" t="s">
        <v>90</v>
      </c>
      <c r="E1715" s="2" t="s">
        <v>320</v>
      </c>
      <c r="F1715" s="7">
        <v>1772</v>
      </c>
      <c r="G1715" s="2" t="s">
        <v>1409</v>
      </c>
      <c r="I1715" s="8">
        <v>10000000</v>
      </c>
      <c r="K1715" s="12">
        <v>17308885</v>
      </c>
      <c r="L1715" s="1" t="s">
        <v>615</v>
      </c>
    </row>
    <row r="1717" spans="1:12" x14ac:dyDescent="0.2">
      <c r="A1717" s="8">
        <v>1</v>
      </c>
      <c r="B1717" s="2" t="s">
        <v>123</v>
      </c>
      <c r="C1717" s="7">
        <v>19</v>
      </c>
      <c r="D1717" s="2" t="s">
        <v>90</v>
      </c>
      <c r="E1717" s="2" t="s">
        <v>320</v>
      </c>
      <c r="F1717" s="7">
        <v>1773</v>
      </c>
      <c r="G1717" s="2" t="s">
        <v>1410</v>
      </c>
      <c r="I1717" s="8">
        <v>10000000</v>
      </c>
      <c r="K1717" s="12">
        <v>27308885</v>
      </c>
      <c r="L1717" s="1" t="s">
        <v>615</v>
      </c>
    </row>
    <row r="1719" spans="1:12" x14ac:dyDescent="0.2">
      <c r="A1719" s="8">
        <v>1</v>
      </c>
      <c r="B1719" s="2" t="s">
        <v>123</v>
      </c>
      <c r="C1719" s="7">
        <v>45</v>
      </c>
      <c r="D1719" s="2" t="s">
        <v>90</v>
      </c>
      <c r="E1719" s="2" t="s">
        <v>320</v>
      </c>
      <c r="F1719" s="7">
        <v>1801</v>
      </c>
      <c r="G1719" s="2" t="s">
        <v>1435</v>
      </c>
      <c r="I1719" s="8">
        <v>152130</v>
      </c>
      <c r="K1719" s="12">
        <v>27461015</v>
      </c>
      <c r="L1719" s="1" t="s">
        <v>615</v>
      </c>
    </row>
    <row r="1721" spans="1:12" x14ac:dyDescent="0.2">
      <c r="A1721" s="8">
        <v>1</v>
      </c>
      <c r="B1721" s="2" t="s">
        <v>123</v>
      </c>
      <c r="C1721" s="7">
        <v>45</v>
      </c>
      <c r="D1721" s="2" t="s">
        <v>90</v>
      </c>
      <c r="E1721" s="2" t="s">
        <v>320</v>
      </c>
      <c r="F1721" s="7">
        <v>1801</v>
      </c>
      <c r="G1721" s="2" t="s">
        <v>1435</v>
      </c>
      <c r="J1721" s="8">
        <v>152130</v>
      </c>
      <c r="K1721" s="12">
        <v>27308885</v>
      </c>
      <c r="L1721" s="1" t="s">
        <v>615</v>
      </c>
    </row>
    <row r="1723" spans="1:12" x14ac:dyDescent="0.2">
      <c r="A1723" s="8">
        <v>1</v>
      </c>
      <c r="B1723" s="2" t="s">
        <v>123</v>
      </c>
      <c r="C1723" s="7">
        <v>46</v>
      </c>
      <c r="D1723" s="2" t="s">
        <v>90</v>
      </c>
      <c r="E1723" s="2" t="s">
        <v>320</v>
      </c>
      <c r="F1723" s="7">
        <v>1803</v>
      </c>
      <c r="G1723" s="2" t="s">
        <v>1438</v>
      </c>
      <c r="I1723" s="8">
        <v>5000000</v>
      </c>
      <c r="K1723" s="12">
        <v>32308885</v>
      </c>
      <c r="L1723" s="1" t="s">
        <v>615</v>
      </c>
    </row>
    <row r="1725" spans="1:12" x14ac:dyDescent="0.2">
      <c r="A1725" s="8">
        <v>1</v>
      </c>
      <c r="B1725" s="2" t="s">
        <v>123</v>
      </c>
      <c r="C1725" s="7">
        <v>52</v>
      </c>
      <c r="D1725" s="2" t="s">
        <v>90</v>
      </c>
      <c r="E1725" s="2" t="s">
        <v>320</v>
      </c>
      <c r="F1725" s="7">
        <v>1810</v>
      </c>
      <c r="G1725" s="2" t="s">
        <v>1447</v>
      </c>
      <c r="I1725" s="8">
        <v>5000000</v>
      </c>
      <c r="K1725" s="12">
        <v>37308885</v>
      </c>
      <c r="L1725" s="1" t="s">
        <v>615</v>
      </c>
    </row>
    <row r="1727" spans="1:12" x14ac:dyDescent="0.2">
      <c r="A1727" s="8">
        <v>28</v>
      </c>
      <c r="B1727" s="2" t="s">
        <v>123</v>
      </c>
      <c r="C1727" s="7">
        <v>66</v>
      </c>
      <c r="D1727" s="2" t="s">
        <v>88</v>
      </c>
      <c r="E1727" s="2" t="s">
        <v>320</v>
      </c>
      <c r="F1727" s="7">
        <v>1759</v>
      </c>
      <c r="G1727" s="2" t="s">
        <v>1475</v>
      </c>
      <c r="J1727" s="8">
        <v>943310</v>
      </c>
      <c r="K1727" s="12">
        <v>36365575</v>
      </c>
      <c r="L1727" s="1" t="s">
        <v>615</v>
      </c>
    </row>
    <row r="1729" spans="1:12" x14ac:dyDescent="0.2">
      <c r="A1729" s="8">
        <v>28</v>
      </c>
      <c r="B1729" s="2" t="s">
        <v>123</v>
      </c>
      <c r="C1729" s="7">
        <v>67</v>
      </c>
      <c r="D1729" s="2" t="s">
        <v>88</v>
      </c>
      <c r="E1729" s="2" t="s">
        <v>320</v>
      </c>
      <c r="F1729" s="7">
        <v>1764</v>
      </c>
      <c r="G1729" s="2" t="s">
        <v>1477</v>
      </c>
      <c r="J1729" s="8">
        <v>1137624</v>
      </c>
      <c r="K1729" s="12">
        <v>35227951</v>
      </c>
      <c r="L1729" s="1" t="s">
        <v>615</v>
      </c>
    </row>
    <row r="1731" spans="1:12" x14ac:dyDescent="0.2">
      <c r="A1731" s="8">
        <v>28</v>
      </c>
      <c r="B1731" s="2" t="s">
        <v>123</v>
      </c>
      <c r="C1731" s="7">
        <v>68</v>
      </c>
      <c r="D1731" s="2" t="s">
        <v>88</v>
      </c>
      <c r="E1731" s="2" t="s">
        <v>320</v>
      </c>
      <c r="F1731" s="7">
        <v>4532009</v>
      </c>
      <c r="G1731" s="2" t="s">
        <v>1491</v>
      </c>
      <c r="J1731" s="8">
        <v>101400</v>
      </c>
      <c r="K1731" s="12">
        <v>35126551</v>
      </c>
      <c r="L1731" s="1" t="s">
        <v>615</v>
      </c>
    </row>
    <row r="1733" spans="1:12" x14ac:dyDescent="0.2">
      <c r="A1733" s="8">
        <v>28</v>
      </c>
      <c r="B1733" s="2" t="s">
        <v>123</v>
      </c>
      <c r="C1733" s="7">
        <v>68</v>
      </c>
      <c r="D1733" s="2" t="s">
        <v>88</v>
      </c>
      <c r="E1733" s="2" t="s">
        <v>320</v>
      </c>
      <c r="F1733" s="7">
        <v>1729</v>
      </c>
      <c r="G1733" s="2" t="s">
        <v>1492</v>
      </c>
      <c r="J1733" s="8">
        <v>540627</v>
      </c>
      <c r="K1733" s="12">
        <v>34585924</v>
      </c>
      <c r="L1733" s="1" t="s">
        <v>615</v>
      </c>
    </row>
    <row r="1735" spans="1:12" x14ac:dyDescent="0.2">
      <c r="A1735" s="8">
        <v>28</v>
      </c>
      <c r="B1735" s="2" t="s">
        <v>123</v>
      </c>
      <c r="C1735" s="7">
        <v>69</v>
      </c>
      <c r="D1735" s="2" t="s">
        <v>88</v>
      </c>
      <c r="E1735" s="2" t="s">
        <v>320</v>
      </c>
      <c r="F1735" s="7">
        <v>1803</v>
      </c>
      <c r="G1735" s="2" t="s">
        <v>1495</v>
      </c>
      <c r="J1735" s="8">
        <v>3500000</v>
      </c>
      <c r="K1735" s="12">
        <v>31085924</v>
      </c>
      <c r="L1735" s="1" t="s">
        <v>615</v>
      </c>
    </row>
    <row r="1737" spans="1:12" x14ac:dyDescent="0.2">
      <c r="A1737" s="8">
        <v>28</v>
      </c>
      <c r="B1737" s="2" t="s">
        <v>123</v>
      </c>
      <c r="C1737" s="7">
        <v>70</v>
      </c>
      <c r="D1737" s="2" t="s">
        <v>88</v>
      </c>
      <c r="E1737" s="2" t="s">
        <v>320</v>
      </c>
      <c r="F1737" s="7">
        <v>1810</v>
      </c>
      <c r="G1737" s="2" t="s">
        <v>1447</v>
      </c>
      <c r="J1737" s="8">
        <v>5000000</v>
      </c>
      <c r="K1737" s="12">
        <v>26085924</v>
      </c>
      <c r="L1737" s="1" t="s">
        <v>615</v>
      </c>
    </row>
    <row r="1739" spans="1:12" x14ac:dyDescent="0.2">
      <c r="A1739" s="8">
        <v>28</v>
      </c>
      <c r="B1739" s="2" t="s">
        <v>123</v>
      </c>
      <c r="C1739" s="7">
        <v>80</v>
      </c>
      <c r="D1739" s="2" t="s">
        <v>90</v>
      </c>
      <c r="E1739" s="2" t="s">
        <v>320</v>
      </c>
      <c r="F1739" s="7">
        <v>1802</v>
      </c>
      <c r="G1739" s="2" t="s">
        <v>1504</v>
      </c>
      <c r="I1739" s="8">
        <v>12000000</v>
      </c>
      <c r="K1739" s="12">
        <v>38085924</v>
      </c>
      <c r="L1739" s="1" t="s">
        <v>615</v>
      </c>
    </row>
    <row r="1742" spans="1:12" x14ac:dyDescent="0.2">
      <c r="G1742" s="9" t="s">
        <v>623</v>
      </c>
      <c r="I1742" s="269">
        <v>43652130</v>
      </c>
      <c r="J1742" s="269">
        <v>11375091</v>
      </c>
      <c r="K1742" s="269">
        <v>32277039</v>
      </c>
      <c r="L1742" s="270" t="s">
        <v>615</v>
      </c>
    </row>
    <row r="1743" spans="1:12" x14ac:dyDescent="0.2">
      <c r="G1743" s="9" t="s">
        <v>610</v>
      </c>
      <c r="I1743" s="267">
        <v>56160899</v>
      </c>
      <c r="J1743" s="267">
        <v>18074975</v>
      </c>
      <c r="K1743" s="267">
        <v>38085924</v>
      </c>
      <c r="L1743" s="9" t="s">
        <v>617</v>
      </c>
    </row>
    <row r="1746" spans="1:12" x14ac:dyDescent="0.2">
      <c r="A1746" s="4" t="s">
        <v>208</v>
      </c>
      <c r="G1746" s="9" t="s">
        <v>612</v>
      </c>
      <c r="I1746" s="267">
        <v>56160899</v>
      </c>
      <c r="J1746" s="267">
        <v>18074975</v>
      </c>
      <c r="K1746" s="267">
        <v>38085924</v>
      </c>
      <c r="L1746" s="2" t="s">
        <v>615</v>
      </c>
    </row>
    <row r="1748" spans="1:12" x14ac:dyDescent="0.2">
      <c r="A1748" s="1" t="s">
        <v>80</v>
      </c>
      <c r="B1748" s="1" t="s">
        <v>81</v>
      </c>
      <c r="C1748" s="268" t="s">
        <v>82</v>
      </c>
      <c r="D1748" s="1" t="s">
        <v>83</v>
      </c>
      <c r="E1748" s="1" t="s">
        <v>84</v>
      </c>
      <c r="F1748" s="268" t="s">
        <v>85</v>
      </c>
      <c r="G1748" s="1" t="s">
        <v>86</v>
      </c>
      <c r="I1748" s="268" t="s">
        <v>613</v>
      </c>
      <c r="J1748" s="268" t="s">
        <v>614</v>
      </c>
      <c r="K1748" s="268" t="s">
        <v>87</v>
      </c>
    </row>
    <row r="1750" spans="1:12" x14ac:dyDescent="0.2">
      <c r="A1750" s="8">
        <v>6</v>
      </c>
      <c r="B1750" s="2" t="s">
        <v>208</v>
      </c>
      <c r="C1750" s="7">
        <v>18</v>
      </c>
      <c r="D1750" s="2" t="s">
        <v>90</v>
      </c>
      <c r="E1750" s="2" t="s">
        <v>320</v>
      </c>
      <c r="F1750" s="7">
        <v>1833</v>
      </c>
      <c r="G1750" s="2" t="s">
        <v>1370</v>
      </c>
      <c r="I1750" s="8">
        <v>200000</v>
      </c>
      <c r="K1750" s="12">
        <v>38285924</v>
      </c>
      <c r="L1750" s="1" t="s">
        <v>615</v>
      </c>
    </row>
    <row r="1752" spans="1:12" x14ac:dyDescent="0.2">
      <c r="A1752" s="8">
        <v>6</v>
      </c>
      <c r="B1752" s="2" t="s">
        <v>208</v>
      </c>
      <c r="C1752" s="7">
        <v>19</v>
      </c>
      <c r="D1752" s="2" t="s">
        <v>90</v>
      </c>
      <c r="E1752" s="2" t="s">
        <v>320</v>
      </c>
      <c r="F1752" s="7">
        <v>1697</v>
      </c>
      <c r="G1752" s="2" t="s">
        <v>1149</v>
      </c>
      <c r="J1752" s="8">
        <v>772150</v>
      </c>
      <c r="K1752" s="12">
        <v>37513774</v>
      </c>
      <c r="L1752" s="1" t="s">
        <v>615</v>
      </c>
    </row>
    <row r="1754" spans="1:12" x14ac:dyDescent="0.2">
      <c r="A1754" s="8">
        <v>12</v>
      </c>
      <c r="B1754" s="2" t="s">
        <v>208</v>
      </c>
      <c r="C1754" s="7">
        <v>20</v>
      </c>
      <c r="D1754" s="2" t="s">
        <v>90</v>
      </c>
      <c r="E1754" s="2" t="s">
        <v>320</v>
      </c>
      <c r="F1754" s="7">
        <v>1802</v>
      </c>
      <c r="G1754" s="2" t="s">
        <v>1561</v>
      </c>
      <c r="J1754" s="8">
        <v>1073202</v>
      </c>
      <c r="K1754" s="12">
        <v>36440572</v>
      </c>
      <c r="L1754" s="1" t="s">
        <v>615</v>
      </c>
    </row>
    <row r="1756" spans="1:12" x14ac:dyDescent="0.2">
      <c r="A1756" s="8">
        <v>14</v>
      </c>
      <c r="B1756" s="2" t="s">
        <v>208</v>
      </c>
      <c r="C1756" s="7">
        <v>47</v>
      </c>
      <c r="D1756" s="2" t="s">
        <v>90</v>
      </c>
      <c r="E1756" s="2" t="s">
        <v>320</v>
      </c>
      <c r="F1756" s="7">
        <v>1772</v>
      </c>
      <c r="G1756" s="2" t="s">
        <v>1585</v>
      </c>
      <c r="J1756" s="8">
        <v>10000000</v>
      </c>
      <c r="K1756" s="12">
        <v>26440572</v>
      </c>
      <c r="L1756" s="1" t="s">
        <v>615</v>
      </c>
    </row>
    <row r="1758" spans="1:12" x14ac:dyDescent="0.2">
      <c r="A1758" s="8">
        <v>26</v>
      </c>
      <c r="B1758" s="2" t="s">
        <v>208</v>
      </c>
      <c r="C1758" s="7">
        <v>53</v>
      </c>
      <c r="D1758" s="2" t="s">
        <v>90</v>
      </c>
      <c r="E1758" s="2" t="s">
        <v>320</v>
      </c>
      <c r="F1758" s="7">
        <v>1882</v>
      </c>
      <c r="G1758" s="2" t="s">
        <v>1588</v>
      </c>
      <c r="I1758" s="8">
        <v>456056</v>
      </c>
      <c r="K1758" s="12">
        <v>26896628</v>
      </c>
      <c r="L1758" s="1" t="s">
        <v>615</v>
      </c>
    </row>
    <row r="1760" spans="1:12" x14ac:dyDescent="0.2">
      <c r="A1760" s="8">
        <v>26</v>
      </c>
      <c r="B1760" s="2" t="s">
        <v>208</v>
      </c>
      <c r="C1760" s="7">
        <v>72</v>
      </c>
      <c r="D1760" s="2" t="s">
        <v>90</v>
      </c>
      <c r="E1760" s="2" t="s">
        <v>320</v>
      </c>
      <c r="F1760" s="7">
        <v>1906</v>
      </c>
      <c r="G1760" s="2" t="s">
        <v>1602</v>
      </c>
      <c r="I1760" s="8">
        <v>436682</v>
      </c>
      <c r="K1760" s="12">
        <v>27333310</v>
      </c>
      <c r="L1760" s="1" t="s">
        <v>615</v>
      </c>
    </row>
    <row r="1762" spans="1:12" x14ac:dyDescent="0.2">
      <c r="A1762" s="8">
        <v>26</v>
      </c>
      <c r="B1762" s="2" t="s">
        <v>208</v>
      </c>
      <c r="C1762" s="7">
        <v>79</v>
      </c>
      <c r="D1762" s="2" t="s">
        <v>88</v>
      </c>
      <c r="E1762" s="2" t="s">
        <v>320</v>
      </c>
      <c r="F1762" s="7">
        <v>1729</v>
      </c>
      <c r="G1762" s="2" t="s">
        <v>1617</v>
      </c>
      <c r="J1762" s="8">
        <v>125539</v>
      </c>
      <c r="K1762" s="12">
        <v>27207771</v>
      </c>
      <c r="L1762" s="1" t="s">
        <v>615</v>
      </c>
    </row>
    <row r="1764" spans="1:12" x14ac:dyDescent="0.2">
      <c r="A1764" s="8">
        <v>26</v>
      </c>
      <c r="B1764" s="2" t="s">
        <v>208</v>
      </c>
      <c r="C1764" s="7">
        <v>79</v>
      </c>
      <c r="D1764" s="2" t="s">
        <v>88</v>
      </c>
      <c r="E1764" s="2" t="s">
        <v>320</v>
      </c>
      <c r="F1764" s="7">
        <v>1759</v>
      </c>
      <c r="G1764" s="2" t="s">
        <v>1617</v>
      </c>
      <c r="J1764" s="8">
        <v>1056690</v>
      </c>
      <c r="K1764" s="12">
        <v>26151081</v>
      </c>
      <c r="L1764" s="1" t="s">
        <v>615</v>
      </c>
    </row>
    <row r="1766" spans="1:12" x14ac:dyDescent="0.2">
      <c r="A1766" s="8">
        <v>26</v>
      </c>
      <c r="B1766" s="2" t="s">
        <v>208</v>
      </c>
      <c r="C1766" s="7">
        <v>79</v>
      </c>
      <c r="D1766" s="2" t="s">
        <v>88</v>
      </c>
      <c r="E1766" s="2" t="s">
        <v>320</v>
      </c>
      <c r="F1766" s="7">
        <v>1764</v>
      </c>
      <c r="G1766" s="2" t="s">
        <v>1617</v>
      </c>
      <c r="J1766" s="8">
        <v>362376</v>
      </c>
      <c r="K1766" s="12">
        <v>25788705</v>
      </c>
      <c r="L1766" s="1" t="s">
        <v>615</v>
      </c>
    </row>
    <row r="1768" spans="1:12" x14ac:dyDescent="0.2">
      <c r="A1768" s="8">
        <v>26</v>
      </c>
      <c r="B1768" s="2" t="s">
        <v>208</v>
      </c>
      <c r="C1768" s="7">
        <v>79</v>
      </c>
      <c r="D1768" s="2" t="s">
        <v>88</v>
      </c>
      <c r="E1768" s="2" t="s">
        <v>320</v>
      </c>
      <c r="F1768" s="7">
        <v>1773</v>
      </c>
      <c r="G1768" s="2" t="s">
        <v>1617</v>
      </c>
      <c r="J1768" s="8">
        <v>2146450</v>
      </c>
      <c r="K1768" s="12">
        <v>23642255</v>
      </c>
      <c r="L1768" s="1" t="s">
        <v>615</v>
      </c>
    </row>
    <row r="1770" spans="1:12" x14ac:dyDescent="0.2">
      <c r="A1770" s="8">
        <v>26</v>
      </c>
      <c r="B1770" s="2" t="s">
        <v>208</v>
      </c>
      <c r="C1770" s="7">
        <v>79</v>
      </c>
      <c r="D1770" s="2" t="s">
        <v>88</v>
      </c>
      <c r="E1770" s="2" t="s">
        <v>320</v>
      </c>
      <c r="F1770" s="7">
        <v>1803</v>
      </c>
      <c r="G1770" s="2" t="s">
        <v>1617</v>
      </c>
      <c r="J1770" s="8">
        <v>888263</v>
      </c>
      <c r="K1770" s="12">
        <v>22753992</v>
      </c>
      <c r="L1770" s="1" t="s">
        <v>615</v>
      </c>
    </row>
    <row r="1772" spans="1:12" x14ac:dyDescent="0.2">
      <c r="A1772" s="8">
        <v>26</v>
      </c>
      <c r="B1772" s="2" t="s">
        <v>208</v>
      </c>
      <c r="C1772" s="7">
        <v>80</v>
      </c>
      <c r="D1772" s="2" t="s">
        <v>88</v>
      </c>
      <c r="E1772" s="2" t="s">
        <v>320</v>
      </c>
      <c r="F1772" s="7">
        <v>1803</v>
      </c>
      <c r="G1772" s="2" t="s">
        <v>1635</v>
      </c>
      <c r="J1772" s="8">
        <v>611737</v>
      </c>
      <c r="K1772" s="12">
        <v>22142255</v>
      </c>
      <c r="L1772" s="1" t="s">
        <v>615</v>
      </c>
    </row>
    <row r="1774" spans="1:12" x14ac:dyDescent="0.2">
      <c r="A1774" s="8">
        <v>26</v>
      </c>
      <c r="B1774" s="2" t="s">
        <v>208</v>
      </c>
      <c r="C1774" s="7">
        <v>80</v>
      </c>
      <c r="D1774" s="2" t="s">
        <v>88</v>
      </c>
      <c r="E1774" s="2" t="s">
        <v>320</v>
      </c>
      <c r="F1774" s="7">
        <v>1802</v>
      </c>
      <c r="G1774" s="2" t="s">
        <v>1504</v>
      </c>
      <c r="J1774" s="8">
        <v>2179924</v>
      </c>
      <c r="K1774" s="12">
        <v>19962331</v>
      </c>
      <c r="L1774" s="1" t="s">
        <v>615</v>
      </c>
    </row>
    <row r="1776" spans="1:12" x14ac:dyDescent="0.2">
      <c r="A1776" s="8">
        <v>26</v>
      </c>
      <c r="B1776" s="2" t="s">
        <v>208</v>
      </c>
      <c r="C1776" s="7">
        <v>85</v>
      </c>
      <c r="D1776" s="2" t="s">
        <v>90</v>
      </c>
      <c r="E1776" s="2" t="s">
        <v>320</v>
      </c>
      <c r="F1776" s="7">
        <v>1916</v>
      </c>
      <c r="G1776" s="2" t="s">
        <v>1386</v>
      </c>
      <c r="I1776" s="8">
        <v>200000</v>
      </c>
      <c r="K1776" s="12">
        <v>20162331</v>
      </c>
      <c r="L1776" s="1" t="s">
        <v>615</v>
      </c>
    </row>
    <row r="1778" spans="1:12" x14ac:dyDescent="0.2">
      <c r="A1778" s="8">
        <v>28</v>
      </c>
      <c r="B1778" s="2" t="s">
        <v>208</v>
      </c>
      <c r="C1778" s="7">
        <v>78</v>
      </c>
      <c r="D1778" s="2" t="s">
        <v>88</v>
      </c>
      <c r="E1778" s="2" t="s">
        <v>320</v>
      </c>
      <c r="F1778" s="7">
        <v>1773</v>
      </c>
      <c r="G1778" s="2" t="s">
        <v>1651</v>
      </c>
      <c r="J1778" s="8">
        <v>7853550</v>
      </c>
      <c r="K1778" s="12">
        <v>12308781</v>
      </c>
      <c r="L1778" s="1" t="s">
        <v>615</v>
      </c>
    </row>
    <row r="1780" spans="1:12" x14ac:dyDescent="0.2">
      <c r="A1780" s="8">
        <v>31</v>
      </c>
      <c r="B1780" s="2" t="s">
        <v>208</v>
      </c>
      <c r="C1780" s="7">
        <v>81</v>
      </c>
      <c r="D1780" s="2" t="s">
        <v>88</v>
      </c>
      <c r="E1780" s="2" t="s">
        <v>320</v>
      </c>
      <c r="F1780" s="7">
        <v>1882</v>
      </c>
      <c r="G1780" s="2" t="s">
        <v>1655</v>
      </c>
      <c r="J1780" s="8">
        <v>456056</v>
      </c>
      <c r="K1780" s="12">
        <v>11852725</v>
      </c>
      <c r="L1780" s="1" t="s">
        <v>615</v>
      </c>
    </row>
    <row r="1782" spans="1:12" x14ac:dyDescent="0.2">
      <c r="A1782" s="8">
        <v>31</v>
      </c>
      <c r="B1782" s="2" t="s">
        <v>208</v>
      </c>
      <c r="C1782" s="7">
        <v>82</v>
      </c>
      <c r="D1782" s="2" t="s">
        <v>88</v>
      </c>
      <c r="E1782" s="2" t="s">
        <v>320</v>
      </c>
      <c r="F1782" s="7">
        <v>1906</v>
      </c>
      <c r="G1782" s="2" t="s">
        <v>1657</v>
      </c>
      <c r="J1782" s="8">
        <v>436682</v>
      </c>
      <c r="K1782" s="12">
        <v>11416043</v>
      </c>
      <c r="L1782" s="1" t="s">
        <v>615</v>
      </c>
    </row>
    <row r="1785" spans="1:12" x14ac:dyDescent="0.2">
      <c r="G1785" s="9" t="s">
        <v>618</v>
      </c>
      <c r="I1785" s="269">
        <v>1292738</v>
      </c>
      <c r="J1785" s="269">
        <v>27962619</v>
      </c>
      <c r="K1785" s="269">
        <v>-26669881</v>
      </c>
      <c r="L1785" s="270" t="s">
        <v>619</v>
      </c>
    </row>
    <row r="1786" spans="1:12" x14ac:dyDescent="0.2">
      <c r="G1786" s="9" t="s">
        <v>610</v>
      </c>
      <c r="I1786" s="267">
        <v>57453637</v>
      </c>
      <c r="J1786" s="267">
        <v>46037594</v>
      </c>
      <c r="K1786" s="267">
        <v>11416043</v>
      </c>
      <c r="L1786" s="9" t="s">
        <v>617</v>
      </c>
    </row>
    <row r="1789" spans="1:12" x14ac:dyDescent="0.2">
      <c r="A1789" s="4" t="s">
        <v>209</v>
      </c>
      <c r="G1789" s="9" t="s">
        <v>612</v>
      </c>
      <c r="I1789" s="267">
        <v>57453637</v>
      </c>
      <c r="J1789" s="267">
        <v>46037594</v>
      </c>
      <c r="K1789" s="267">
        <v>11416043</v>
      </c>
      <c r="L1789" s="2" t="s">
        <v>615</v>
      </c>
    </row>
    <row r="1791" spans="1:12" x14ac:dyDescent="0.2">
      <c r="A1791" s="1" t="s">
        <v>80</v>
      </c>
      <c r="B1791" s="1" t="s">
        <v>81</v>
      </c>
      <c r="C1791" s="268" t="s">
        <v>82</v>
      </c>
      <c r="D1791" s="1" t="s">
        <v>83</v>
      </c>
      <c r="E1791" s="1" t="s">
        <v>84</v>
      </c>
      <c r="F1791" s="268" t="s">
        <v>85</v>
      </c>
      <c r="G1791" s="1" t="s">
        <v>86</v>
      </c>
      <c r="I1791" s="268" t="s">
        <v>613</v>
      </c>
      <c r="J1791" s="268" t="s">
        <v>614</v>
      </c>
      <c r="K1791" s="268" t="s">
        <v>87</v>
      </c>
    </row>
    <row r="1793" spans="1:12" x14ac:dyDescent="0.2">
      <c r="A1793" s="8">
        <v>1</v>
      </c>
      <c r="B1793" s="2" t="s">
        <v>209</v>
      </c>
      <c r="C1793" s="7">
        <v>15</v>
      </c>
      <c r="D1793" s="2" t="s">
        <v>90</v>
      </c>
      <c r="E1793" s="2" t="s">
        <v>320</v>
      </c>
      <c r="F1793" s="7">
        <v>1935</v>
      </c>
      <c r="G1793" s="2" t="s">
        <v>1842</v>
      </c>
      <c r="I1793" s="8">
        <v>5000000</v>
      </c>
      <c r="K1793" s="12">
        <v>16416043</v>
      </c>
      <c r="L1793" s="1" t="s">
        <v>615</v>
      </c>
    </row>
    <row r="1795" spans="1:12" x14ac:dyDescent="0.2">
      <c r="A1795" s="8">
        <v>1</v>
      </c>
      <c r="B1795" s="2" t="s">
        <v>209</v>
      </c>
      <c r="C1795" s="7">
        <v>16</v>
      </c>
      <c r="D1795" s="2" t="s">
        <v>90</v>
      </c>
      <c r="E1795" s="2" t="s">
        <v>320</v>
      </c>
      <c r="F1795" s="7">
        <v>1936</v>
      </c>
      <c r="G1795" s="2" t="s">
        <v>1843</v>
      </c>
      <c r="I1795" s="8">
        <v>5000000</v>
      </c>
      <c r="K1795" s="12">
        <v>21416043</v>
      </c>
      <c r="L1795" s="1" t="s">
        <v>615</v>
      </c>
    </row>
    <row r="1797" spans="1:12" x14ac:dyDescent="0.2">
      <c r="A1797" s="8">
        <v>4</v>
      </c>
      <c r="B1797" s="2" t="s">
        <v>209</v>
      </c>
      <c r="C1797" s="7">
        <v>25</v>
      </c>
      <c r="D1797" s="2" t="s">
        <v>90</v>
      </c>
      <c r="E1797" s="2" t="s">
        <v>320</v>
      </c>
      <c r="F1797" s="7">
        <v>1946</v>
      </c>
      <c r="G1797" s="2" t="s">
        <v>1851</v>
      </c>
      <c r="J1797" s="8">
        <v>400292</v>
      </c>
      <c r="K1797" s="12">
        <v>21015751</v>
      </c>
      <c r="L1797" s="1" t="s">
        <v>615</v>
      </c>
    </row>
    <row r="1799" spans="1:12" x14ac:dyDescent="0.2">
      <c r="A1799" s="8">
        <v>4</v>
      </c>
      <c r="B1799" s="2" t="s">
        <v>209</v>
      </c>
      <c r="C1799" s="7">
        <v>25</v>
      </c>
      <c r="D1799" s="2" t="s">
        <v>90</v>
      </c>
      <c r="E1799" s="2" t="s">
        <v>320</v>
      </c>
      <c r="F1799" s="7">
        <v>1946</v>
      </c>
      <c r="G1799" s="2" t="s">
        <v>1851</v>
      </c>
      <c r="I1799" s="8">
        <v>400292</v>
      </c>
      <c r="K1799" s="12">
        <v>21416043</v>
      </c>
      <c r="L1799" s="1" t="s">
        <v>615</v>
      </c>
    </row>
    <row r="1801" spans="1:12" x14ac:dyDescent="0.2">
      <c r="A1801" s="8">
        <v>9</v>
      </c>
      <c r="B1801" s="2" t="s">
        <v>209</v>
      </c>
      <c r="C1801" s="7">
        <v>28</v>
      </c>
      <c r="D1801" s="2" t="s">
        <v>622</v>
      </c>
      <c r="E1801" s="2" t="s">
        <v>320</v>
      </c>
      <c r="F1801" s="7">
        <v>1833</v>
      </c>
      <c r="G1801" s="2" t="s">
        <v>1988</v>
      </c>
      <c r="J1801" s="8">
        <v>200003</v>
      </c>
      <c r="K1801" s="12">
        <v>21216040</v>
      </c>
      <c r="L1801" s="1" t="s">
        <v>615</v>
      </c>
    </row>
    <row r="1803" spans="1:12" x14ac:dyDescent="0.2">
      <c r="A1803" s="8">
        <v>9</v>
      </c>
      <c r="B1803" s="2" t="s">
        <v>209</v>
      </c>
      <c r="C1803" s="7">
        <v>29</v>
      </c>
      <c r="D1803" s="2" t="s">
        <v>90</v>
      </c>
      <c r="E1803" s="2" t="s">
        <v>320</v>
      </c>
      <c r="F1803" s="7">
        <v>1949</v>
      </c>
      <c r="G1803" s="2" t="s">
        <v>1855</v>
      </c>
      <c r="J1803" s="8">
        <v>3570000</v>
      </c>
      <c r="K1803" s="12">
        <v>17646040</v>
      </c>
      <c r="L1803" s="1" t="s">
        <v>615</v>
      </c>
    </row>
    <row r="1805" spans="1:12" x14ac:dyDescent="0.2">
      <c r="A1805" s="8">
        <v>9</v>
      </c>
      <c r="B1805" s="2" t="s">
        <v>209</v>
      </c>
      <c r="C1805" s="7">
        <v>29</v>
      </c>
      <c r="D1805" s="2" t="s">
        <v>90</v>
      </c>
      <c r="E1805" s="2" t="s">
        <v>320</v>
      </c>
      <c r="F1805" s="7">
        <v>1949</v>
      </c>
      <c r="G1805" s="2" t="s">
        <v>1855</v>
      </c>
      <c r="I1805" s="8">
        <v>3570000</v>
      </c>
      <c r="K1805" s="12">
        <v>21216040</v>
      </c>
      <c r="L1805" s="1" t="s">
        <v>615</v>
      </c>
    </row>
    <row r="1807" spans="1:12" x14ac:dyDescent="0.2">
      <c r="A1807" s="8">
        <v>9</v>
      </c>
      <c r="B1807" s="2" t="s">
        <v>209</v>
      </c>
      <c r="C1807" s="7">
        <v>30</v>
      </c>
      <c r="D1807" s="2" t="s">
        <v>90</v>
      </c>
      <c r="E1807" s="2" t="s">
        <v>320</v>
      </c>
      <c r="F1807" s="7">
        <v>1951</v>
      </c>
      <c r="G1807" s="2" t="s">
        <v>1856</v>
      </c>
      <c r="J1807" s="8">
        <v>364140</v>
      </c>
      <c r="K1807" s="12">
        <v>20851900</v>
      </c>
      <c r="L1807" s="1" t="s">
        <v>615</v>
      </c>
    </row>
    <row r="1809" spans="1:12" x14ac:dyDescent="0.2">
      <c r="A1809" s="8">
        <v>9</v>
      </c>
      <c r="B1809" s="2" t="s">
        <v>209</v>
      </c>
      <c r="C1809" s="7">
        <v>30</v>
      </c>
      <c r="D1809" s="2" t="s">
        <v>90</v>
      </c>
      <c r="E1809" s="2" t="s">
        <v>320</v>
      </c>
      <c r="F1809" s="7">
        <v>1951</v>
      </c>
      <c r="G1809" s="2" t="s">
        <v>1856</v>
      </c>
      <c r="I1809" s="8">
        <v>364140</v>
      </c>
      <c r="K1809" s="12">
        <v>21216040</v>
      </c>
      <c r="L1809" s="1" t="s">
        <v>615</v>
      </c>
    </row>
    <row r="1811" spans="1:12" x14ac:dyDescent="0.2">
      <c r="A1811" s="8">
        <v>9</v>
      </c>
      <c r="B1811" s="2" t="s">
        <v>209</v>
      </c>
      <c r="C1811" s="7">
        <v>31</v>
      </c>
      <c r="D1811" s="2" t="s">
        <v>90</v>
      </c>
      <c r="E1811" s="2" t="s">
        <v>320</v>
      </c>
      <c r="F1811" s="7">
        <v>1955</v>
      </c>
      <c r="G1811" s="2" t="s">
        <v>1857</v>
      </c>
      <c r="J1811" s="8">
        <v>416500</v>
      </c>
      <c r="K1811" s="12">
        <v>20799540</v>
      </c>
      <c r="L1811" s="1" t="s">
        <v>615</v>
      </c>
    </row>
    <row r="1813" spans="1:12" x14ac:dyDescent="0.2">
      <c r="A1813" s="8">
        <v>9</v>
      </c>
      <c r="B1813" s="2" t="s">
        <v>209</v>
      </c>
      <c r="C1813" s="7">
        <v>31</v>
      </c>
      <c r="D1813" s="2" t="s">
        <v>90</v>
      </c>
      <c r="E1813" s="2" t="s">
        <v>320</v>
      </c>
      <c r="F1813" s="7">
        <v>1955</v>
      </c>
      <c r="G1813" s="2" t="s">
        <v>1857</v>
      </c>
      <c r="I1813" s="8">
        <v>416500</v>
      </c>
      <c r="K1813" s="12">
        <v>21216040</v>
      </c>
      <c r="L1813" s="1" t="s">
        <v>615</v>
      </c>
    </row>
    <row r="1815" spans="1:12" x14ac:dyDescent="0.2">
      <c r="A1815" s="8">
        <v>10</v>
      </c>
      <c r="B1815" s="2" t="s">
        <v>209</v>
      </c>
      <c r="C1815" s="7">
        <v>38</v>
      </c>
      <c r="D1815" s="2" t="s">
        <v>90</v>
      </c>
      <c r="E1815" s="2" t="s">
        <v>320</v>
      </c>
      <c r="F1815" s="7">
        <v>1962</v>
      </c>
      <c r="G1815" s="2" t="s">
        <v>1864</v>
      </c>
      <c r="J1815" s="8">
        <v>242550</v>
      </c>
      <c r="K1815" s="12">
        <v>20973490</v>
      </c>
      <c r="L1815" s="1" t="s">
        <v>615</v>
      </c>
    </row>
    <row r="1817" spans="1:12" x14ac:dyDescent="0.2">
      <c r="A1817" s="8">
        <v>10</v>
      </c>
      <c r="B1817" s="2" t="s">
        <v>209</v>
      </c>
      <c r="C1817" s="7">
        <v>38</v>
      </c>
      <c r="D1817" s="2" t="s">
        <v>90</v>
      </c>
      <c r="E1817" s="2" t="s">
        <v>320</v>
      </c>
      <c r="F1817" s="7">
        <v>1962</v>
      </c>
      <c r="G1817" s="2" t="s">
        <v>1864</v>
      </c>
      <c r="I1817" s="8">
        <v>242550</v>
      </c>
      <c r="K1817" s="12">
        <v>21216040</v>
      </c>
      <c r="L1817" s="1" t="s">
        <v>615</v>
      </c>
    </row>
    <row r="1819" spans="1:12" x14ac:dyDescent="0.2">
      <c r="A1819" s="8">
        <v>10</v>
      </c>
      <c r="B1819" s="2" t="s">
        <v>209</v>
      </c>
      <c r="C1819" s="7">
        <v>40</v>
      </c>
      <c r="D1819" s="2" t="s">
        <v>90</v>
      </c>
      <c r="E1819" s="2" t="s">
        <v>320</v>
      </c>
      <c r="F1819" s="7">
        <v>1964</v>
      </c>
      <c r="G1819" s="2" t="s">
        <v>1866</v>
      </c>
      <c r="J1819" s="8">
        <v>370000</v>
      </c>
      <c r="K1819" s="12">
        <v>20846040</v>
      </c>
      <c r="L1819" s="1" t="s">
        <v>615</v>
      </c>
    </row>
    <row r="1821" spans="1:12" x14ac:dyDescent="0.2">
      <c r="A1821" s="8">
        <v>10</v>
      </c>
      <c r="B1821" s="2" t="s">
        <v>209</v>
      </c>
      <c r="C1821" s="7">
        <v>40</v>
      </c>
      <c r="D1821" s="2" t="s">
        <v>90</v>
      </c>
      <c r="E1821" s="2" t="s">
        <v>320</v>
      </c>
      <c r="F1821" s="7">
        <v>1964</v>
      </c>
      <c r="G1821" s="2" t="s">
        <v>1866</v>
      </c>
      <c r="I1821" s="8">
        <v>370000</v>
      </c>
      <c r="K1821" s="12">
        <v>21216040</v>
      </c>
      <c r="L1821" s="1" t="s">
        <v>615</v>
      </c>
    </row>
    <row r="1823" spans="1:12" x14ac:dyDescent="0.2">
      <c r="A1823" s="8">
        <v>10</v>
      </c>
      <c r="B1823" s="2" t="s">
        <v>209</v>
      </c>
      <c r="C1823" s="7">
        <v>41</v>
      </c>
      <c r="D1823" s="2" t="s">
        <v>90</v>
      </c>
      <c r="E1823" s="2" t="s">
        <v>320</v>
      </c>
      <c r="F1823" s="7">
        <v>1965</v>
      </c>
      <c r="G1823" s="2" t="s">
        <v>1867</v>
      </c>
      <c r="J1823" s="8">
        <v>688500</v>
      </c>
      <c r="K1823" s="12">
        <v>20527540</v>
      </c>
      <c r="L1823" s="1" t="s">
        <v>615</v>
      </c>
    </row>
    <row r="1825" spans="1:12" x14ac:dyDescent="0.2">
      <c r="A1825" s="8">
        <v>10</v>
      </c>
      <c r="B1825" s="2" t="s">
        <v>209</v>
      </c>
      <c r="C1825" s="7">
        <v>41</v>
      </c>
      <c r="D1825" s="2" t="s">
        <v>90</v>
      </c>
      <c r="E1825" s="2" t="s">
        <v>320</v>
      </c>
      <c r="F1825" s="7">
        <v>1965</v>
      </c>
      <c r="G1825" s="2" t="s">
        <v>1867</v>
      </c>
      <c r="I1825" s="8">
        <v>688500</v>
      </c>
      <c r="K1825" s="12">
        <v>21216040</v>
      </c>
      <c r="L1825" s="1" t="s">
        <v>615</v>
      </c>
    </row>
    <row r="1827" spans="1:12" x14ac:dyDescent="0.2">
      <c r="A1827" s="8">
        <v>10</v>
      </c>
      <c r="B1827" s="2" t="s">
        <v>209</v>
      </c>
      <c r="C1827" s="7">
        <v>45</v>
      </c>
      <c r="D1827" s="2" t="s">
        <v>90</v>
      </c>
      <c r="E1827" s="2" t="s">
        <v>320</v>
      </c>
      <c r="F1827" s="7">
        <v>1968</v>
      </c>
      <c r="G1827" s="2" t="s">
        <v>1871</v>
      </c>
      <c r="J1827" s="8">
        <v>1717760</v>
      </c>
      <c r="K1827" s="12">
        <v>19498280</v>
      </c>
      <c r="L1827" s="1" t="s">
        <v>615</v>
      </c>
    </row>
    <row r="1829" spans="1:12" x14ac:dyDescent="0.2">
      <c r="A1829" s="8">
        <v>10</v>
      </c>
      <c r="B1829" s="2" t="s">
        <v>209</v>
      </c>
      <c r="C1829" s="7">
        <v>45</v>
      </c>
      <c r="D1829" s="2" t="s">
        <v>90</v>
      </c>
      <c r="E1829" s="2" t="s">
        <v>320</v>
      </c>
      <c r="F1829" s="7">
        <v>1968</v>
      </c>
      <c r="G1829" s="2" t="s">
        <v>1871</v>
      </c>
      <c r="I1829" s="8">
        <v>1717760</v>
      </c>
      <c r="K1829" s="12">
        <v>21216040</v>
      </c>
      <c r="L1829" s="1" t="s">
        <v>615</v>
      </c>
    </row>
    <row r="1831" spans="1:12" x14ac:dyDescent="0.2">
      <c r="A1831" s="8">
        <v>17</v>
      </c>
      <c r="B1831" s="2" t="s">
        <v>209</v>
      </c>
      <c r="C1831" s="7">
        <v>54</v>
      </c>
      <c r="D1831" s="2" t="s">
        <v>90</v>
      </c>
      <c r="E1831" s="2" t="s">
        <v>320</v>
      </c>
      <c r="F1831" s="7">
        <v>1802</v>
      </c>
      <c r="G1831" s="2" t="s">
        <v>1504</v>
      </c>
      <c r="J1831" s="8">
        <v>4411296</v>
      </c>
      <c r="K1831" s="12">
        <v>16804744</v>
      </c>
      <c r="L1831" s="1" t="s">
        <v>615</v>
      </c>
    </row>
    <row r="1833" spans="1:12" x14ac:dyDescent="0.2">
      <c r="A1833" s="8">
        <v>19</v>
      </c>
      <c r="B1833" s="2" t="s">
        <v>209</v>
      </c>
      <c r="C1833" s="7">
        <v>65</v>
      </c>
      <c r="D1833" s="2" t="s">
        <v>90</v>
      </c>
      <c r="E1833" s="2" t="s">
        <v>320</v>
      </c>
      <c r="F1833" s="7">
        <v>1993</v>
      </c>
      <c r="G1833" s="2" t="s">
        <v>1889</v>
      </c>
      <c r="I1833" s="8">
        <v>360000</v>
      </c>
      <c r="K1833" s="12">
        <v>17164744</v>
      </c>
      <c r="L1833" s="1" t="s">
        <v>615</v>
      </c>
    </row>
    <row r="1835" spans="1:12" x14ac:dyDescent="0.2">
      <c r="A1835" s="8">
        <v>25</v>
      </c>
      <c r="B1835" s="2" t="s">
        <v>209</v>
      </c>
      <c r="C1835" s="7">
        <v>74</v>
      </c>
      <c r="D1835" s="2" t="s">
        <v>622</v>
      </c>
      <c r="E1835" s="2" t="s">
        <v>320</v>
      </c>
      <c r="F1835" s="7">
        <v>1916</v>
      </c>
      <c r="G1835" s="2" t="s">
        <v>1989</v>
      </c>
      <c r="J1835" s="8">
        <v>200004</v>
      </c>
      <c r="K1835" s="12">
        <v>16964740</v>
      </c>
      <c r="L1835" s="1" t="s">
        <v>615</v>
      </c>
    </row>
    <row r="1837" spans="1:12" x14ac:dyDescent="0.2">
      <c r="A1837" s="8">
        <v>25</v>
      </c>
      <c r="B1837" s="2" t="s">
        <v>209</v>
      </c>
      <c r="C1837" s="7">
        <v>93</v>
      </c>
      <c r="D1837" s="2" t="s">
        <v>90</v>
      </c>
      <c r="E1837" s="2" t="s">
        <v>320</v>
      </c>
      <c r="F1837" s="7">
        <v>2026</v>
      </c>
      <c r="G1837" s="2" t="s">
        <v>1913</v>
      </c>
      <c r="I1837" s="8">
        <v>200000</v>
      </c>
      <c r="K1837" s="12">
        <v>17164740</v>
      </c>
      <c r="L1837" s="1" t="s">
        <v>615</v>
      </c>
    </row>
    <row r="1840" spans="1:12" x14ac:dyDescent="0.2">
      <c r="G1840" s="9" t="s">
        <v>1787</v>
      </c>
      <c r="I1840" s="269">
        <v>18329742</v>
      </c>
      <c r="J1840" s="269">
        <v>12581045</v>
      </c>
      <c r="K1840" s="269">
        <v>5748697</v>
      </c>
      <c r="L1840" s="270" t="s">
        <v>615</v>
      </c>
    </row>
    <row r="1841" spans="1:12" x14ac:dyDescent="0.2">
      <c r="G1841" s="9" t="s">
        <v>610</v>
      </c>
      <c r="I1841" s="267">
        <v>75783379</v>
      </c>
      <c r="J1841" s="267">
        <v>58618639</v>
      </c>
      <c r="K1841" s="267">
        <v>17164740</v>
      </c>
      <c r="L1841" s="9" t="s">
        <v>617</v>
      </c>
    </row>
    <row r="1844" spans="1:12" x14ac:dyDescent="0.2">
      <c r="A1844" s="4" t="s">
        <v>210</v>
      </c>
      <c r="G1844" s="9" t="s">
        <v>612</v>
      </c>
      <c r="I1844" s="267">
        <v>75783379</v>
      </c>
      <c r="J1844" s="267">
        <v>58618639</v>
      </c>
      <c r="K1844" s="267">
        <v>17164740</v>
      </c>
      <c r="L1844" s="2" t="s">
        <v>615</v>
      </c>
    </row>
    <row r="1846" spans="1:12" x14ac:dyDescent="0.2">
      <c r="A1846" s="1" t="s">
        <v>80</v>
      </c>
      <c r="B1846" s="1" t="s">
        <v>81</v>
      </c>
      <c r="C1846" s="268" t="s">
        <v>82</v>
      </c>
      <c r="D1846" s="1" t="s">
        <v>83</v>
      </c>
      <c r="E1846" s="1" t="s">
        <v>84</v>
      </c>
      <c r="F1846" s="268" t="s">
        <v>85</v>
      </c>
      <c r="G1846" s="1" t="s">
        <v>86</v>
      </c>
      <c r="I1846" s="268" t="s">
        <v>613</v>
      </c>
      <c r="J1846" s="268" t="s">
        <v>614</v>
      </c>
      <c r="K1846" s="268" t="s">
        <v>87</v>
      </c>
    </row>
    <row r="1848" spans="1:12" x14ac:dyDescent="0.2">
      <c r="A1848" s="8">
        <v>4</v>
      </c>
      <c r="B1848" s="2" t="s">
        <v>210</v>
      </c>
      <c r="C1848" s="7">
        <v>10</v>
      </c>
      <c r="D1848" s="2" t="s">
        <v>90</v>
      </c>
      <c r="E1848" s="2" t="s">
        <v>320</v>
      </c>
      <c r="F1848" s="7">
        <v>2053</v>
      </c>
      <c r="G1848" s="2" t="s">
        <v>1937</v>
      </c>
      <c r="I1848" s="8">
        <v>200000</v>
      </c>
      <c r="K1848" s="12">
        <v>17364740</v>
      </c>
      <c r="L1848" s="1" t="s">
        <v>615</v>
      </c>
    </row>
    <row r="1850" spans="1:12" x14ac:dyDescent="0.2">
      <c r="A1850" s="8">
        <v>4</v>
      </c>
      <c r="B1850" s="2" t="s">
        <v>210</v>
      </c>
      <c r="C1850" s="7">
        <v>11</v>
      </c>
      <c r="D1850" s="2" t="s">
        <v>88</v>
      </c>
      <c r="E1850" s="2" t="s">
        <v>320</v>
      </c>
      <c r="F1850" s="7">
        <v>2026</v>
      </c>
      <c r="G1850" s="2" t="s">
        <v>1913</v>
      </c>
      <c r="J1850" s="8">
        <v>200000</v>
      </c>
      <c r="K1850" s="12">
        <v>17164740</v>
      </c>
      <c r="L1850" s="1" t="s">
        <v>615</v>
      </c>
    </row>
    <row r="1852" spans="1:12" x14ac:dyDescent="0.2">
      <c r="A1852" s="8">
        <v>8</v>
      </c>
      <c r="B1852" s="2" t="s">
        <v>210</v>
      </c>
      <c r="C1852" s="7">
        <v>14</v>
      </c>
      <c r="D1852" s="2" t="s">
        <v>622</v>
      </c>
      <c r="E1852" s="2" t="s">
        <v>320</v>
      </c>
      <c r="F1852" s="7">
        <v>1993</v>
      </c>
      <c r="G1852" s="2" t="s">
        <v>1990</v>
      </c>
      <c r="J1852" s="8">
        <v>360000</v>
      </c>
      <c r="K1852" s="12">
        <v>16804740</v>
      </c>
      <c r="L1852" s="1" t="s">
        <v>615</v>
      </c>
    </row>
    <row r="1854" spans="1:12" x14ac:dyDescent="0.2">
      <c r="A1854" s="8">
        <v>14</v>
      </c>
      <c r="B1854" s="2" t="s">
        <v>210</v>
      </c>
      <c r="C1854" s="7">
        <v>26</v>
      </c>
      <c r="D1854" s="2" t="s">
        <v>90</v>
      </c>
      <c r="E1854" s="2" t="s">
        <v>320</v>
      </c>
      <c r="F1854" s="7">
        <v>2068</v>
      </c>
      <c r="G1854" s="2" t="s">
        <v>1949</v>
      </c>
      <c r="I1854" s="8">
        <v>300000</v>
      </c>
      <c r="K1854" s="12">
        <v>17104740</v>
      </c>
      <c r="L1854" s="1" t="s">
        <v>615</v>
      </c>
    </row>
    <row r="1856" spans="1:12" x14ac:dyDescent="0.2">
      <c r="A1856" s="8">
        <v>25</v>
      </c>
      <c r="B1856" s="2" t="s">
        <v>210</v>
      </c>
      <c r="C1856" s="7">
        <v>39</v>
      </c>
      <c r="D1856" s="2" t="s">
        <v>90</v>
      </c>
      <c r="E1856" s="2" t="s">
        <v>320</v>
      </c>
      <c r="F1856" s="7">
        <v>2017107</v>
      </c>
      <c r="G1856" s="2" t="s">
        <v>1013</v>
      </c>
      <c r="J1856" s="8">
        <v>200000</v>
      </c>
      <c r="K1856" s="12">
        <v>16904740</v>
      </c>
      <c r="L1856" s="1" t="s">
        <v>615</v>
      </c>
    </row>
    <row r="1858" spans="1:12" x14ac:dyDescent="0.2">
      <c r="A1858" s="8">
        <v>25</v>
      </c>
      <c r="B1858" s="2" t="s">
        <v>210</v>
      </c>
      <c r="C1858" s="7">
        <v>40</v>
      </c>
      <c r="D1858" s="2" t="s">
        <v>90</v>
      </c>
      <c r="E1858" s="2" t="s">
        <v>320</v>
      </c>
      <c r="F1858" s="7">
        <v>2053</v>
      </c>
      <c r="G1858" s="2" t="s">
        <v>1937</v>
      </c>
      <c r="J1858" s="8">
        <v>200000</v>
      </c>
      <c r="K1858" s="12">
        <v>16704740</v>
      </c>
      <c r="L1858" s="1" t="s">
        <v>615</v>
      </c>
    </row>
    <row r="1860" spans="1:12" x14ac:dyDescent="0.2">
      <c r="A1860" s="8">
        <v>30</v>
      </c>
      <c r="B1860" s="2" t="s">
        <v>210</v>
      </c>
      <c r="C1860" s="7">
        <v>54</v>
      </c>
      <c r="D1860" s="2" t="s">
        <v>90</v>
      </c>
      <c r="E1860" s="2" t="s">
        <v>320</v>
      </c>
      <c r="F1860" s="7">
        <v>1</v>
      </c>
      <c r="G1860" s="2" t="s">
        <v>1253</v>
      </c>
      <c r="J1860" s="8">
        <v>900</v>
      </c>
      <c r="K1860" s="12">
        <v>16703840</v>
      </c>
      <c r="L1860" s="1" t="s">
        <v>615</v>
      </c>
    </row>
    <row r="1862" spans="1:12" x14ac:dyDescent="0.2">
      <c r="A1862" s="8">
        <v>30</v>
      </c>
      <c r="B1862" s="2" t="s">
        <v>210</v>
      </c>
      <c r="C1862" s="7">
        <v>55</v>
      </c>
      <c r="D1862" s="2" t="s">
        <v>90</v>
      </c>
      <c r="E1862" s="2" t="s">
        <v>320</v>
      </c>
      <c r="F1862" s="7">
        <v>2098</v>
      </c>
      <c r="G1862" s="2" t="s">
        <v>1767</v>
      </c>
      <c r="I1862" s="8">
        <v>200000</v>
      </c>
      <c r="K1862" s="12">
        <v>16903840</v>
      </c>
      <c r="L1862" s="1" t="s">
        <v>615</v>
      </c>
    </row>
    <row r="1864" spans="1:12" x14ac:dyDescent="0.2">
      <c r="A1864" s="8">
        <v>31</v>
      </c>
      <c r="B1864" s="2" t="s">
        <v>210</v>
      </c>
      <c r="C1864" s="7">
        <v>88</v>
      </c>
      <c r="D1864" s="2" t="s">
        <v>88</v>
      </c>
      <c r="E1864" s="2" t="s">
        <v>320</v>
      </c>
      <c r="F1864" s="7">
        <v>1802</v>
      </c>
      <c r="G1864" s="2" t="s">
        <v>1991</v>
      </c>
      <c r="J1864" s="8">
        <v>955714</v>
      </c>
      <c r="K1864" s="12">
        <v>15948126</v>
      </c>
      <c r="L1864" s="1" t="s">
        <v>615</v>
      </c>
    </row>
    <row r="1867" spans="1:12" x14ac:dyDescent="0.2">
      <c r="G1867" s="9" t="s">
        <v>1816</v>
      </c>
      <c r="I1867" s="269">
        <v>700000</v>
      </c>
      <c r="J1867" s="269">
        <v>1916614</v>
      </c>
      <c r="K1867" s="269">
        <v>-1216614</v>
      </c>
      <c r="L1867" s="270" t="s">
        <v>619</v>
      </c>
    </row>
    <row r="1868" spans="1:12" x14ac:dyDescent="0.2">
      <c r="G1868" s="9" t="s">
        <v>610</v>
      </c>
      <c r="I1868" s="267">
        <v>76483379</v>
      </c>
      <c r="J1868" s="267">
        <v>60535253</v>
      </c>
      <c r="K1868" s="267">
        <v>15948126</v>
      </c>
      <c r="L1868" s="9" t="s">
        <v>617</v>
      </c>
    </row>
    <row r="1871" spans="1:12" x14ac:dyDescent="0.2">
      <c r="A1871" s="4" t="s">
        <v>211</v>
      </c>
      <c r="G1871" s="9" t="s">
        <v>612</v>
      </c>
      <c r="I1871" s="267">
        <v>76483379</v>
      </c>
      <c r="J1871" s="267">
        <v>60535253</v>
      </c>
      <c r="K1871" s="267">
        <v>15948126</v>
      </c>
      <c r="L1871" s="2" t="s">
        <v>615</v>
      </c>
    </row>
    <row r="1873" spans="1:12" x14ac:dyDescent="0.2">
      <c r="A1873" s="1" t="s">
        <v>80</v>
      </c>
      <c r="B1873" s="1" t="s">
        <v>81</v>
      </c>
      <c r="C1873" s="268" t="s">
        <v>82</v>
      </c>
      <c r="D1873" s="1" t="s">
        <v>83</v>
      </c>
      <c r="E1873" s="1" t="s">
        <v>84</v>
      </c>
      <c r="F1873" s="268" t="s">
        <v>85</v>
      </c>
      <c r="G1873" s="1" t="s">
        <v>86</v>
      </c>
      <c r="I1873" s="268" t="s">
        <v>613</v>
      </c>
      <c r="J1873" s="268" t="s">
        <v>614</v>
      </c>
      <c r="K1873" s="268" t="s">
        <v>87</v>
      </c>
    </row>
    <row r="1875" spans="1:12" x14ac:dyDescent="0.2">
      <c r="A1875" s="8">
        <v>7</v>
      </c>
      <c r="B1875" s="2" t="s">
        <v>211</v>
      </c>
      <c r="C1875" s="7">
        <v>11</v>
      </c>
      <c r="D1875" s="2" t="s">
        <v>88</v>
      </c>
      <c r="E1875" s="2" t="s">
        <v>320</v>
      </c>
      <c r="F1875" s="7">
        <v>2068</v>
      </c>
      <c r="G1875" s="2" t="s">
        <v>2344</v>
      </c>
      <c r="J1875" s="8">
        <v>300000</v>
      </c>
      <c r="K1875" s="12">
        <v>15648126</v>
      </c>
      <c r="L1875" s="1" t="s">
        <v>615</v>
      </c>
    </row>
    <row r="1877" spans="1:12" x14ac:dyDescent="0.2">
      <c r="A1877" s="8">
        <v>8</v>
      </c>
      <c r="B1877" s="2" t="s">
        <v>211</v>
      </c>
      <c r="C1877" s="7">
        <v>14</v>
      </c>
      <c r="D1877" s="2" t="s">
        <v>90</v>
      </c>
      <c r="E1877" s="2" t="s">
        <v>320</v>
      </c>
      <c r="F1877" s="7">
        <v>2128</v>
      </c>
      <c r="G1877" s="2" t="s">
        <v>2347</v>
      </c>
      <c r="I1877" s="8">
        <v>124467</v>
      </c>
      <c r="K1877" s="12">
        <v>15772593</v>
      </c>
      <c r="L1877" s="1" t="s">
        <v>615</v>
      </c>
    </row>
    <row r="1879" spans="1:12" x14ac:dyDescent="0.2">
      <c r="A1879" s="8">
        <v>8</v>
      </c>
      <c r="B1879" s="2" t="s">
        <v>211</v>
      </c>
      <c r="C1879" s="7">
        <v>14</v>
      </c>
      <c r="D1879" s="2" t="s">
        <v>90</v>
      </c>
      <c r="E1879" s="2" t="s">
        <v>320</v>
      </c>
      <c r="F1879" s="7">
        <v>2128</v>
      </c>
      <c r="G1879" s="2" t="s">
        <v>2347</v>
      </c>
      <c r="J1879" s="8">
        <v>124467</v>
      </c>
      <c r="K1879" s="12">
        <v>15648126</v>
      </c>
      <c r="L1879" s="1" t="s">
        <v>615</v>
      </c>
    </row>
    <row r="1881" spans="1:12" x14ac:dyDescent="0.2">
      <c r="A1881" s="8">
        <v>8</v>
      </c>
      <c r="B1881" s="2" t="s">
        <v>211</v>
      </c>
      <c r="C1881" s="7">
        <v>15</v>
      </c>
      <c r="D1881" s="2" t="s">
        <v>90</v>
      </c>
      <c r="E1881" s="2" t="s">
        <v>320</v>
      </c>
      <c r="F1881" s="7">
        <v>2130</v>
      </c>
      <c r="G1881" s="2" t="s">
        <v>2350</v>
      </c>
      <c r="I1881" s="8">
        <v>704600</v>
      </c>
      <c r="K1881" s="12">
        <v>16352726</v>
      </c>
      <c r="L1881" s="1" t="s">
        <v>615</v>
      </c>
    </row>
    <row r="1883" spans="1:12" x14ac:dyDescent="0.2">
      <c r="A1883" s="8">
        <v>15</v>
      </c>
      <c r="B1883" s="2" t="s">
        <v>211</v>
      </c>
      <c r="C1883" s="7">
        <v>34</v>
      </c>
      <c r="D1883" s="2" t="s">
        <v>90</v>
      </c>
      <c r="E1883" s="2" t="s">
        <v>320</v>
      </c>
      <c r="F1883" s="7">
        <v>2149</v>
      </c>
      <c r="G1883" s="2" t="s">
        <v>2368</v>
      </c>
      <c r="I1883" s="8">
        <v>1000000</v>
      </c>
      <c r="K1883" s="12">
        <v>17352726</v>
      </c>
      <c r="L1883" s="1" t="s">
        <v>615</v>
      </c>
    </row>
    <row r="1885" spans="1:12" x14ac:dyDescent="0.2">
      <c r="A1885" s="8">
        <v>25</v>
      </c>
      <c r="B1885" s="2" t="s">
        <v>211</v>
      </c>
      <c r="C1885" s="7">
        <v>77</v>
      </c>
      <c r="D1885" s="2" t="s">
        <v>622</v>
      </c>
      <c r="E1885" s="2" t="s">
        <v>320</v>
      </c>
      <c r="F1885" s="7">
        <v>2098</v>
      </c>
      <c r="G1885" s="2" t="s">
        <v>1767</v>
      </c>
      <c r="J1885" s="8">
        <v>200000</v>
      </c>
      <c r="K1885" s="12">
        <v>17152726</v>
      </c>
      <c r="L1885" s="1" t="s">
        <v>615</v>
      </c>
    </row>
    <row r="1887" spans="1:12" x14ac:dyDescent="0.2">
      <c r="A1887" s="8">
        <v>26</v>
      </c>
      <c r="B1887" s="2" t="s">
        <v>211</v>
      </c>
      <c r="C1887" s="7">
        <v>85</v>
      </c>
      <c r="D1887" s="2" t="s">
        <v>90</v>
      </c>
      <c r="E1887" s="2" t="s">
        <v>320</v>
      </c>
      <c r="F1887" s="7">
        <v>2200</v>
      </c>
      <c r="G1887" s="2" t="s">
        <v>2421</v>
      </c>
      <c r="I1887" s="8">
        <v>200000</v>
      </c>
      <c r="K1887" s="12">
        <v>17352726</v>
      </c>
      <c r="L1887" s="1" t="s">
        <v>615</v>
      </c>
    </row>
    <row r="1889" spans="1:12" x14ac:dyDescent="0.2">
      <c r="A1889" s="8">
        <v>30</v>
      </c>
      <c r="B1889" s="2" t="s">
        <v>211</v>
      </c>
      <c r="C1889" s="7">
        <v>86</v>
      </c>
      <c r="D1889" s="2" t="s">
        <v>88</v>
      </c>
      <c r="E1889" s="2" t="s">
        <v>320</v>
      </c>
      <c r="F1889" s="7">
        <v>2130</v>
      </c>
      <c r="G1889" s="2" t="s">
        <v>2436</v>
      </c>
      <c r="J1889" s="8">
        <v>494560</v>
      </c>
      <c r="K1889" s="12">
        <v>16858166</v>
      </c>
      <c r="L1889" s="1" t="s">
        <v>615</v>
      </c>
    </row>
    <row r="1891" spans="1:12" x14ac:dyDescent="0.2">
      <c r="A1891" s="8">
        <v>30</v>
      </c>
      <c r="B1891" s="2" t="s">
        <v>211</v>
      </c>
      <c r="C1891" s="7">
        <v>87</v>
      </c>
      <c r="D1891" s="2" t="s">
        <v>88</v>
      </c>
      <c r="E1891" s="2" t="s">
        <v>320</v>
      </c>
      <c r="F1891" s="7">
        <v>201742</v>
      </c>
      <c r="G1891" s="2" t="s">
        <v>2449</v>
      </c>
      <c r="J1891" s="8">
        <v>52841</v>
      </c>
      <c r="K1891" s="12">
        <v>16805325</v>
      </c>
      <c r="L1891" s="1" t="s">
        <v>615</v>
      </c>
    </row>
    <row r="1893" spans="1:12" x14ac:dyDescent="0.2">
      <c r="A1893" s="8">
        <v>30</v>
      </c>
      <c r="B1893" s="2" t="s">
        <v>211</v>
      </c>
      <c r="C1893" s="7">
        <v>87</v>
      </c>
      <c r="D1893" s="2" t="s">
        <v>88</v>
      </c>
      <c r="E1893" s="2" t="s">
        <v>320</v>
      </c>
      <c r="F1893" s="7">
        <v>1802</v>
      </c>
      <c r="G1893" s="2" t="s">
        <v>2450</v>
      </c>
      <c r="J1893" s="8">
        <v>1059623</v>
      </c>
      <c r="K1893" s="12">
        <v>15745702</v>
      </c>
      <c r="L1893" s="1" t="s">
        <v>615</v>
      </c>
    </row>
    <row r="1896" spans="1:12" x14ac:dyDescent="0.2">
      <c r="G1896" s="9" t="s">
        <v>2551</v>
      </c>
      <c r="I1896" s="269">
        <v>2029067</v>
      </c>
      <c r="J1896" s="269">
        <v>2231491</v>
      </c>
      <c r="K1896" s="269">
        <v>-202424</v>
      </c>
      <c r="L1896" s="270" t="s">
        <v>619</v>
      </c>
    </row>
    <row r="1897" spans="1:12" x14ac:dyDescent="0.2">
      <c r="G1897" s="9" t="s">
        <v>610</v>
      </c>
      <c r="I1897" s="267">
        <v>78512446</v>
      </c>
      <c r="J1897" s="267">
        <v>62766744</v>
      </c>
      <c r="K1897" s="267">
        <v>15745702</v>
      </c>
      <c r="L1897" s="9" t="s">
        <v>617</v>
      </c>
    </row>
    <row r="1900" spans="1:12" x14ac:dyDescent="0.2">
      <c r="A1900" s="4" t="s">
        <v>212</v>
      </c>
      <c r="G1900" s="9" t="s">
        <v>612</v>
      </c>
      <c r="I1900" s="267">
        <v>78512446</v>
      </c>
      <c r="J1900" s="267">
        <v>62766744</v>
      </c>
      <c r="K1900" s="267">
        <v>15745702</v>
      </c>
      <c r="L1900" s="2" t="s">
        <v>615</v>
      </c>
    </row>
    <row r="1902" spans="1:12" x14ac:dyDescent="0.2">
      <c r="A1902" s="1" t="s">
        <v>80</v>
      </c>
      <c r="B1902" s="1" t="s">
        <v>81</v>
      </c>
      <c r="C1902" s="268" t="s">
        <v>82</v>
      </c>
      <c r="D1902" s="1" t="s">
        <v>83</v>
      </c>
      <c r="E1902" s="1" t="s">
        <v>84</v>
      </c>
      <c r="F1902" s="268" t="s">
        <v>85</v>
      </c>
      <c r="G1902" s="1" t="s">
        <v>86</v>
      </c>
      <c r="I1902" s="268" t="s">
        <v>613</v>
      </c>
      <c r="J1902" s="268" t="s">
        <v>614</v>
      </c>
      <c r="K1902" s="268" t="s">
        <v>87</v>
      </c>
    </row>
    <row r="1904" spans="1:12" x14ac:dyDescent="0.2">
      <c r="A1904" s="8">
        <v>31</v>
      </c>
      <c r="B1904" s="2" t="s">
        <v>212</v>
      </c>
      <c r="C1904" s="7">
        <v>74</v>
      </c>
      <c r="D1904" s="2" t="s">
        <v>90</v>
      </c>
      <c r="E1904" s="2" t="s">
        <v>320</v>
      </c>
      <c r="F1904" s="7">
        <v>2200</v>
      </c>
      <c r="G1904" s="2" t="s">
        <v>2421</v>
      </c>
      <c r="J1904" s="8">
        <v>200000</v>
      </c>
      <c r="K1904" s="12">
        <v>15545702</v>
      </c>
      <c r="L1904" s="1" t="s">
        <v>615</v>
      </c>
    </row>
    <row r="1906" spans="1:12" x14ac:dyDescent="0.2">
      <c r="A1906" s="8">
        <v>31</v>
      </c>
      <c r="B1906" s="2" t="s">
        <v>212</v>
      </c>
      <c r="C1906" s="7">
        <v>75</v>
      </c>
      <c r="D1906" s="2" t="s">
        <v>90</v>
      </c>
      <c r="E1906" s="2" t="s">
        <v>320</v>
      </c>
      <c r="F1906" s="7">
        <v>2130</v>
      </c>
      <c r="G1906" s="2" t="s">
        <v>2624</v>
      </c>
      <c r="J1906" s="8">
        <v>162560</v>
      </c>
      <c r="K1906" s="12">
        <v>15383142</v>
      </c>
      <c r="L1906" s="1" t="s">
        <v>615</v>
      </c>
    </row>
    <row r="1908" spans="1:12" x14ac:dyDescent="0.2">
      <c r="A1908" s="8">
        <v>31</v>
      </c>
      <c r="B1908" s="2" t="s">
        <v>212</v>
      </c>
      <c r="C1908" s="7">
        <v>76</v>
      </c>
      <c r="D1908" s="2" t="s">
        <v>90</v>
      </c>
      <c r="E1908" s="2" t="s">
        <v>320</v>
      </c>
      <c r="F1908" s="7">
        <v>1802</v>
      </c>
      <c r="G1908" s="2" t="s">
        <v>1504</v>
      </c>
      <c r="J1908" s="8">
        <v>163600</v>
      </c>
      <c r="K1908" s="12">
        <v>15219542</v>
      </c>
      <c r="L1908" s="1" t="s">
        <v>615</v>
      </c>
    </row>
    <row r="1911" spans="1:12" x14ac:dyDescent="0.2">
      <c r="G1911" s="9" t="s">
        <v>2555</v>
      </c>
      <c r="I1911" s="269">
        <v>0</v>
      </c>
      <c r="J1911" s="269">
        <v>526160</v>
      </c>
      <c r="K1911" s="269">
        <v>-526160</v>
      </c>
      <c r="L1911" s="270" t="s">
        <v>619</v>
      </c>
    </row>
    <row r="1912" spans="1:12" x14ac:dyDescent="0.2">
      <c r="G1912" s="9" t="s">
        <v>610</v>
      </c>
      <c r="I1912" s="267">
        <v>78512446</v>
      </c>
      <c r="J1912" s="267">
        <v>63292904</v>
      </c>
      <c r="K1912" s="267">
        <v>15219542</v>
      </c>
      <c r="L1912" s="9" t="s">
        <v>617</v>
      </c>
    </row>
    <row r="1914" spans="1:12" x14ac:dyDescent="0.2">
      <c r="A1914" s="5" t="s">
        <v>636</v>
      </c>
      <c r="I1914" s="267">
        <v>78512446</v>
      </c>
      <c r="J1914" s="267">
        <v>63292904</v>
      </c>
      <c r="K1914" s="267">
        <v>15219542</v>
      </c>
      <c r="L1914" s="2" t="s">
        <v>617</v>
      </c>
    </row>
    <row r="1917" spans="1:12" x14ac:dyDescent="0.2">
      <c r="A1917" s="4" t="s">
        <v>637</v>
      </c>
    </row>
    <row r="1919" spans="1:12" x14ac:dyDescent="0.2">
      <c r="A1919" s="4" t="s">
        <v>79</v>
      </c>
      <c r="G1919" s="9" t="s">
        <v>612</v>
      </c>
      <c r="I1919" s="267">
        <v>0</v>
      </c>
      <c r="J1919" s="267">
        <v>0</v>
      </c>
      <c r="K1919" s="267">
        <v>0</v>
      </c>
    </row>
    <row r="1921" spans="1:12" x14ac:dyDescent="0.2">
      <c r="A1921" s="1" t="s">
        <v>80</v>
      </c>
      <c r="B1921" s="1" t="s">
        <v>81</v>
      </c>
      <c r="C1921" s="268" t="s">
        <v>82</v>
      </c>
      <c r="D1921" s="1" t="s">
        <v>83</v>
      </c>
      <c r="E1921" s="1" t="s">
        <v>84</v>
      </c>
      <c r="F1921" s="268" t="s">
        <v>85</v>
      </c>
      <c r="G1921" s="1" t="s">
        <v>86</v>
      </c>
      <c r="I1921" s="268" t="s">
        <v>613</v>
      </c>
      <c r="J1921" s="268" t="s">
        <v>614</v>
      </c>
      <c r="K1921" s="268" t="s">
        <v>87</v>
      </c>
    </row>
    <row r="1923" spans="1:12" x14ac:dyDescent="0.2">
      <c r="A1923" s="8">
        <v>1</v>
      </c>
      <c r="B1923" s="2" t="s">
        <v>79</v>
      </c>
      <c r="C1923" s="7">
        <v>1</v>
      </c>
      <c r="D1923" s="2" t="s">
        <v>88</v>
      </c>
      <c r="F1923" s="7">
        <v>0</v>
      </c>
      <c r="G1923" s="2" t="s">
        <v>1214</v>
      </c>
      <c r="I1923" s="8">
        <v>46328758</v>
      </c>
      <c r="K1923" s="12">
        <v>46328758</v>
      </c>
      <c r="L1923" s="1" t="s">
        <v>615</v>
      </c>
    </row>
    <row r="1925" spans="1:12" x14ac:dyDescent="0.2">
      <c r="A1925" s="8">
        <v>1</v>
      </c>
      <c r="B1925" s="2" t="s">
        <v>79</v>
      </c>
      <c r="C1925" s="7">
        <v>10</v>
      </c>
      <c r="D1925" s="2" t="s">
        <v>88</v>
      </c>
      <c r="E1925" s="2" t="s">
        <v>320</v>
      </c>
      <c r="F1925" s="7">
        <v>1</v>
      </c>
      <c r="G1925" s="2" t="s">
        <v>1131</v>
      </c>
      <c r="J1925" s="8">
        <v>7700000</v>
      </c>
      <c r="K1925" s="12">
        <v>38628758</v>
      </c>
      <c r="L1925" s="1" t="s">
        <v>615</v>
      </c>
    </row>
    <row r="1927" spans="1:12" x14ac:dyDescent="0.2">
      <c r="A1927" s="8">
        <v>24</v>
      </c>
      <c r="B1927" s="2" t="s">
        <v>79</v>
      </c>
      <c r="C1927" s="7">
        <v>25</v>
      </c>
      <c r="D1927" s="2" t="s">
        <v>90</v>
      </c>
      <c r="E1927" s="2" t="s">
        <v>320</v>
      </c>
      <c r="F1927" s="7">
        <v>1</v>
      </c>
      <c r="G1927" s="2" t="s">
        <v>1195</v>
      </c>
      <c r="J1927" s="8">
        <v>345000</v>
      </c>
      <c r="K1927" s="12">
        <v>38283758</v>
      </c>
      <c r="L1927" s="1" t="s">
        <v>615</v>
      </c>
    </row>
    <row r="1930" spans="1:12" x14ac:dyDescent="0.2">
      <c r="G1930" s="9" t="s">
        <v>616</v>
      </c>
      <c r="I1930" s="269">
        <v>46328758</v>
      </c>
      <c r="J1930" s="269">
        <v>8045000</v>
      </c>
      <c r="K1930" s="269">
        <v>38283758</v>
      </c>
      <c r="L1930" s="270" t="s">
        <v>615</v>
      </c>
    </row>
    <row r="1931" spans="1:12" x14ac:dyDescent="0.2">
      <c r="G1931" s="9" t="s">
        <v>610</v>
      </c>
      <c r="I1931" s="267">
        <v>46328758</v>
      </c>
      <c r="J1931" s="267">
        <v>8045000</v>
      </c>
      <c r="K1931" s="267">
        <v>38283758</v>
      </c>
      <c r="L1931" s="9" t="s">
        <v>617</v>
      </c>
    </row>
    <row r="1934" spans="1:12" x14ac:dyDescent="0.2">
      <c r="A1934" s="4" t="s">
        <v>123</v>
      </c>
      <c r="G1934" s="9" t="s">
        <v>612</v>
      </c>
      <c r="I1934" s="267">
        <v>46328758</v>
      </c>
      <c r="J1934" s="267">
        <v>8045000</v>
      </c>
      <c r="K1934" s="267">
        <v>38283758</v>
      </c>
      <c r="L1934" s="2" t="s">
        <v>615</v>
      </c>
    </row>
    <row r="1936" spans="1:12" x14ac:dyDescent="0.2">
      <c r="A1936" s="1" t="s">
        <v>80</v>
      </c>
      <c r="B1936" s="1" t="s">
        <v>81</v>
      </c>
      <c r="C1936" s="268" t="s">
        <v>82</v>
      </c>
      <c r="D1936" s="1" t="s">
        <v>83</v>
      </c>
      <c r="E1936" s="1" t="s">
        <v>84</v>
      </c>
      <c r="F1936" s="268" t="s">
        <v>85</v>
      </c>
      <c r="G1936" s="1" t="s">
        <v>86</v>
      </c>
      <c r="I1936" s="268" t="s">
        <v>613</v>
      </c>
      <c r="J1936" s="268" t="s">
        <v>614</v>
      </c>
      <c r="K1936" s="268" t="s">
        <v>87</v>
      </c>
    </row>
    <row r="1938" spans="1:12" x14ac:dyDescent="0.2">
      <c r="A1938" s="8">
        <v>28</v>
      </c>
      <c r="B1938" s="2" t="s">
        <v>123</v>
      </c>
      <c r="C1938" s="7">
        <v>70</v>
      </c>
      <c r="D1938" s="2" t="s">
        <v>88</v>
      </c>
      <c r="E1938" s="2" t="s">
        <v>320</v>
      </c>
      <c r="F1938" s="7">
        <v>1</v>
      </c>
      <c r="G1938" s="2" t="s">
        <v>1496</v>
      </c>
      <c r="I1938" s="8">
        <v>5000000</v>
      </c>
      <c r="K1938" s="12">
        <v>43283758</v>
      </c>
      <c r="L1938" s="1" t="s">
        <v>615</v>
      </c>
    </row>
    <row r="1940" spans="1:12" x14ac:dyDescent="0.2">
      <c r="A1940" s="8">
        <v>28</v>
      </c>
      <c r="B1940" s="2" t="s">
        <v>123</v>
      </c>
      <c r="C1940" s="7">
        <v>79</v>
      </c>
      <c r="D1940" s="2" t="s">
        <v>88</v>
      </c>
      <c r="E1940" s="2" t="s">
        <v>320</v>
      </c>
      <c r="F1940" s="7">
        <v>1</v>
      </c>
      <c r="G1940" s="2" t="s">
        <v>1145</v>
      </c>
      <c r="J1940" s="8">
        <v>26006715</v>
      </c>
      <c r="K1940" s="12">
        <v>17277043</v>
      </c>
      <c r="L1940" s="1" t="s">
        <v>615</v>
      </c>
    </row>
    <row r="1942" spans="1:12" x14ac:dyDescent="0.2">
      <c r="A1942" s="8">
        <v>28</v>
      </c>
      <c r="B1942" s="2" t="s">
        <v>123</v>
      </c>
      <c r="C1942" s="7">
        <v>83</v>
      </c>
      <c r="D1942" s="2" t="s">
        <v>88</v>
      </c>
      <c r="E1942" s="2" t="s">
        <v>320</v>
      </c>
      <c r="F1942" s="7">
        <v>1</v>
      </c>
      <c r="G1942" s="2" t="s">
        <v>1144</v>
      </c>
      <c r="J1942" s="8">
        <v>3483758</v>
      </c>
      <c r="K1942" s="12">
        <v>13793285</v>
      </c>
      <c r="L1942" s="1" t="s">
        <v>615</v>
      </c>
    </row>
    <row r="1945" spans="1:12" x14ac:dyDescent="0.2">
      <c r="G1945" s="9" t="s">
        <v>623</v>
      </c>
      <c r="I1945" s="269">
        <v>5000000</v>
      </c>
      <c r="J1945" s="269">
        <v>29490473</v>
      </c>
      <c r="K1945" s="269">
        <v>-24490473</v>
      </c>
      <c r="L1945" s="270" t="s">
        <v>619</v>
      </c>
    </row>
    <row r="1946" spans="1:12" x14ac:dyDescent="0.2">
      <c r="G1946" s="9" t="s">
        <v>610</v>
      </c>
      <c r="I1946" s="267">
        <v>51328758</v>
      </c>
      <c r="J1946" s="267">
        <v>37535473</v>
      </c>
      <c r="K1946" s="267">
        <v>13793285</v>
      </c>
      <c r="L1946" s="9" t="s">
        <v>617</v>
      </c>
    </row>
    <row r="1949" spans="1:12" x14ac:dyDescent="0.2">
      <c r="A1949" s="4" t="s">
        <v>208</v>
      </c>
      <c r="G1949" s="9" t="s">
        <v>612</v>
      </c>
      <c r="I1949" s="267">
        <v>51328758</v>
      </c>
      <c r="J1949" s="267">
        <v>37535473</v>
      </c>
      <c r="K1949" s="267">
        <v>13793285</v>
      </c>
      <c r="L1949" s="2" t="s">
        <v>615</v>
      </c>
    </row>
    <row r="1951" spans="1:12" x14ac:dyDescent="0.2">
      <c r="A1951" s="1" t="s">
        <v>80</v>
      </c>
      <c r="B1951" s="1" t="s">
        <v>81</v>
      </c>
      <c r="C1951" s="268" t="s">
        <v>82</v>
      </c>
      <c r="D1951" s="1" t="s">
        <v>83</v>
      </c>
      <c r="E1951" s="1" t="s">
        <v>84</v>
      </c>
      <c r="F1951" s="268" t="s">
        <v>85</v>
      </c>
      <c r="G1951" s="1" t="s">
        <v>86</v>
      </c>
      <c r="I1951" s="268" t="s">
        <v>613</v>
      </c>
      <c r="J1951" s="268" t="s">
        <v>614</v>
      </c>
      <c r="K1951" s="268" t="s">
        <v>87</v>
      </c>
    </row>
    <row r="1953" spans="1:12" x14ac:dyDescent="0.2">
      <c r="A1953" s="8">
        <v>14</v>
      </c>
      <c r="B1953" s="2" t="s">
        <v>208</v>
      </c>
      <c r="C1953" s="7">
        <v>47</v>
      </c>
      <c r="D1953" s="2" t="s">
        <v>90</v>
      </c>
      <c r="E1953" s="2" t="s">
        <v>320</v>
      </c>
      <c r="F1953" s="7">
        <v>1</v>
      </c>
      <c r="G1953" s="2" t="s">
        <v>1496</v>
      </c>
      <c r="I1953" s="8">
        <v>21574700</v>
      </c>
      <c r="K1953" s="12">
        <v>35367985</v>
      </c>
      <c r="L1953" s="1" t="s">
        <v>615</v>
      </c>
    </row>
    <row r="1955" spans="1:12" x14ac:dyDescent="0.2">
      <c r="A1955" s="8">
        <v>28</v>
      </c>
      <c r="B1955" s="2" t="s">
        <v>208</v>
      </c>
      <c r="C1955" s="7">
        <v>78</v>
      </c>
      <c r="D1955" s="2" t="s">
        <v>88</v>
      </c>
      <c r="E1955" s="2" t="s">
        <v>320</v>
      </c>
      <c r="F1955" s="7">
        <v>1</v>
      </c>
      <c r="G1955" s="2" t="s">
        <v>979</v>
      </c>
      <c r="I1955" s="8">
        <v>172400</v>
      </c>
      <c r="K1955" s="12">
        <v>35540385</v>
      </c>
      <c r="L1955" s="1" t="s">
        <v>615</v>
      </c>
    </row>
    <row r="1958" spans="1:12" x14ac:dyDescent="0.2">
      <c r="G1958" s="9" t="s">
        <v>618</v>
      </c>
      <c r="I1958" s="269">
        <v>21747100</v>
      </c>
      <c r="J1958" s="269">
        <v>0</v>
      </c>
      <c r="K1958" s="269">
        <v>21747100</v>
      </c>
      <c r="L1958" s="270" t="s">
        <v>615</v>
      </c>
    </row>
    <row r="1959" spans="1:12" x14ac:dyDescent="0.2">
      <c r="G1959" s="9" t="s">
        <v>610</v>
      </c>
      <c r="I1959" s="267">
        <v>73075858</v>
      </c>
      <c r="J1959" s="267">
        <v>37535473</v>
      </c>
      <c r="K1959" s="267">
        <v>35540385</v>
      </c>
      <c r="L1959" s="9" t="s">
        <v>617</v>
      </c>
    </row>
    <row r="1962" spans="1:12" x14ac:dyDescent="0.2">
      <c r="A1962" s="4" t="s">
        <v>209</v>
      </c>
      <c r="G1962" s="9" t="s">
        <v>612</v>
      </c>
      <c r="I1962" s="267">
        <v>73075858</v>
      </c>
      <c r="J1962" s="267">
        <v>37535473</v>
      </c>
      <c r="K1962" s="267">
        <v>35540385</v>
      </c>
      <c r="L1962" s="2" t="s">
        <v>615</v>
      </c>
    </row>
    <row r="1964" spans="1:12" x14ac:dyDescent="0.2">
      <c r="A1964" s="1" t="s">
        <v>80</v>
      </c>
      <c r="B1964" s="1" t="s">
        <v>81</v>
      </c>
      <c r="C1964" s="268" t="s">
        <v>82</v>
      </c>
      <c r="D1964" s="1" t="s">
        <v>83</v>
      </c>
      <c r="E1964" s="1" t="s">
        <v>84</v>
      </c>
      <c r="F1964" s="268" t="s">
        <v>85</v>
      </c>
      <c r="G1964" s="1" t="s">
        <v>86</v>
      </c>
      <c r="I1964" s="268" t="s">
        <v>613</v>
      </c>
      <c r="J1964" s="268" t="s">
        <v>614</v>
      </c>
      <c r="K1964" s="268" t="s">
        <v>87</v>
      </c>
    </row>
    <row r="1966" spans="1:12" x14ac:dyDescent="0.2">
      <c r="A1966" s="8">
        <v>2</v>
      </c>
      <c r="B1966" s="2" t="s">
        <v>209</v>
      </c>
      <c r="C1966" s="7">
        <v>21</v>
      </c>
      <c r="D1966" s="2" t="s">
        <v>90</v>
      </c>
      <c r="E1966" s="2" t="s">
        <v>320</v>
      </c>
      <c r="F1966" s="7">
        <v>1</v>
      </c>
      <c r="G1966" s="2" t="s">
        <v>1496</v>
      </c>
      <c r="I1966" s="8">
        <v>2304175</v>
      </c>
      <c r="K1966" s="12">
        <v>37844560</v>
      </c>
      <c r="L1966" s="1" t="s">
        <v>615</v>
      </c>
    </row>
    <row r="1968" spans="1:12" x14ac:dyDescent="0.2">
      <c r="A1968" s="8">
        <v>17</v>
      </c>
      <c r="B1968" s="2" t="s">
        <v>209</v>
      </c>
      <c r="C1968" s="7">
        <v>51</v>
      </c>
      <c r="D1968" s="2" t="s">
        <v>90</v>
      </c>
      <c r="E1968" s="2" t="s">
        <v>320</v>
      </c>
      <c r="F1968" s="7">
        <v>1</v>
      </c>
      <c r="G1968" s="2" t="s">
        <v>1145</v>
      </c>
      <c r="J1968" s="8">
        <v>993285</v>
      </c>
      <c r="K1968" s="12">
        <v>36851275</v>
      </c>
      <c r="L1968" s="1" t="s">
        <v>615</v>
      </c>
    </row>
    <row r="1970" spans="1:12" x14ac:dyDescent="0.2">
      <c r="A1970" s="8">
        <v>17</v>
      </c>
      <c r="B1970" s="2" t="s">
        <v>209</v>
      </c>
      <c r="C1970" s="7">
        <v>52</v>
      </c>
      <c r="D1970" s="2" t="s">
        <v>90</v>
      </c>
      <c r="E1970" s="2" t="s">
        <v>320</v>
      </c>
      <c r="F1970" s="7">
        <v>1</v>
      </c>
      <c r="G1970" s="2" t="s">
        <v>1992</v>
      </c>
      <c r="I1970" s="8">
        <v>30000</v>
      </c>
      <c r="K1970" s="12">
        <v>36881275</v>
      </c>
      <c r="L1970" s="1" t="s">
        <v>615</v>
      </c>
    </row>
    <row r="1972" spans="1:12" x14ac:dyDescent="0.2">
      <c r="A1972" s="8">
        <v>20</v>
      </c>
      <c r="B1972" s="2" t="s">
        <v>209</v>
      </c>
      <c r="C1972" s="7">
        <v>66</v>
      </c>
      <c r="D1972" s="2" t="s">
        <v>90</v>
      </c>
      <c r="E1972" s="2" t="s">
        <v>320</v>
      </c>
      <c r="F1972" s="7">
        <v>1</v>
      </c>
      <c r="G1972" s="2" t="s">
        <v>1890</v>
      </c>
      <c r="I1972" s="8">
        <v>553800</v>
      </c>
      <c r="K1972" s="12">
        <v>37435075</v>
      </c>
      <c r="L1972" s="1" t="s">
        <v>615</v>
      </c>
    </row>
    <row r="1974" spans="1:12" x14ac:dyDescent="0.2">
      <c r="A1974" s="8">
        <v>30</v>
      </c>
      <c r="B1974" s="2" t="s">
        <v>209</v>
      </c>
      <c r="C1974" s="7">
        <v>112</v>
      </c>
      <c r="D1974" s="2" t="s">
        <v>90</v>
      </c>
      <c r="E1974" s="2" t="s">
        <v>320</v>
      </c>
      <c r="F1974" s="7">
        <v>1</v>
      </c>
      <c r="G1974" s="2" t="s">
        <v>1925</v>
      </c>
      <c r="I1974" s="8">
        <v>6950000</v>
      </c>
      <c r="K1974" s="12">
        <v>44385075</v>
      </c>
      <c r="L1974" s="1" t="s">
        <v>615</v>
      </c>
    </row>
    <row r="1977" spans="1:12" x14ac:dyDescent="0.2">
      <c r="G1977" s="9" t="s">
        <v>1787</v>
      </c>
      <c r="I1977" s="269">
        <v>9837975</v>
      </c>
      <c r="J1977" s="269">
        <v>993285</v>
      </c>
      <c r="K1977" s="269">
        <v>8844690</v>
      </c>
      <c r="L1977" s="270" t="s">
        <v>615</v>
      </c>
    </row>
    <row r="1978" spans="1:12" x14ac:dyDescent="0.2">
      <c r="G1978" s="9" t="s">
        <v>610</v>
      </c>
      <c r="I1978" s="267">
        <v>82913833</v>
      </c>
      <c r="J1978" s="267">
        <v>38528758</v>
      </c>
      <c r="K1978" s="267">
        <v>44385075</v>
      </c>
      <c r="L1978" s="9" t="s">
        <v>617</v>
      </c>
    </row>
    <row r="1981" spans="1:12" x14ac:dyDescent="0.2">
      <c r="A1981" s="4" t="s">
        <v>210</v>
      </c>
      <c r="G1981" s="9" t="s">
        <v>612</v>
      </c>
      <c r="I1981" s="267">
        <v>82913833</v>
      </c>
      <c r="J1981" s="267">
        <v>38528758</v>
      </c>
      <c r="K1981" s="267">
        <v>44385075</v>
      </c>
      <c r="L1981" s="2" t="s">
        <v>615</v>
      </c>
    </row>
    <row r="1983" spans="1:12" x14ac:dyDescent="0.2">
      <c r="A1983" s="1" t="s">
        <v>80</v>
      </c>
      <c r="B1983" s="1" t="s">
        <v>81</v>
      </c>
      <c r="C1983" s="268" t="s">
        <v>82</v>
      </c>
      <c r="D1983" s="1" t="s">
        <v>83</v>
      </c>
      <c r="E1983" s="1" t="s">
        <v>84</v>
      </c>
      <c r="F1983" s="268" t="s">
        <v>85</v>
      </c>
      <c r="G1983" s="1" t="s">
        <v>86</v>
      </c>
      <c r="I1983" s="268" t="s">
        <v>613</v>
      </c>
      <c r="J1983" s="268" t="s">
        <v>614</v>
      </c>
      <c r="K1983" s="268" t="s">
        <v>87</v>
      </c>
    </row>
    <row r="1985" spans="1:12" x14ac:dyDescent="0.2">
      <c r="A1985" s="8">
        <v>2</v>
      </c>
      <c r="B1985" s="2" t="s">
        <v>210</v>
      </c>
      <c r="C1985" s="7">
        <v>44</v>
      </c>
      <c r="D1985" s="2" t="s">
        <v>90</v>
      </c>
      <c r="E1985" s="2" t="s">
        <v>320</v>
      </c>
      <c r="F1985" s="7">
        <v>1</v>
      </c>
      <c r="G1985" s="2" t="s">
        <v>1936</v>
      </c>
      <c r="I1985" s="8">
        <v>281539</v>
      </c>
      <c r="K1985" s="12">
        <v>44666614</v>
      </c>
      <c r="L1985" s="1" t="s">
        <v>615</v>
      </c>
    </row>
    <row r="1987" spans="1:12" x14ac:dyDescent="0.2">
      <c r="A1987" s="8">
        <v>16</v>
      </c>
      <c r="B1987" s="2" t="s">
        <v>210</v>
      </c>
      <c r="C1987" s="7">
        <v>38</v>
      </c>
      <c r="D1987" s="2" t="s">
        <v>88</v>
      </c>
      <c r="E1987" s="2" t="s">
        <v>320</v>
      </c>
      <c r="F1987" s="7">
        <v>1</v>
      </c>
      <c r="G1987" s="2" t="s">
        <v>1992</v>
      </c>
      <c r="J1987" s="8">
        <v>11710</v>
      </c>
      <c r="K1987" s="12">
        <v>44654904</v>
      </c>
      <c r="L1987" s="1" t="s">
        <v>615</v>
      </c>
    </row>
    <row r="1989" spans="1:12" x14ac:dyDescent="0.2">
      <c r="A1989" s="8">
        <v>16</v>
      </c>
      <c r="B1989" s="2" t="s">
        <v>210</v>
      </c>
      <c r="C1989" s="7">
        <v>41</v>
      </c>
      <c r="D1989" s="2" t="s">
        <v>90</v>
      </c>
      <c r="E1989" s="2" t="s">
        <v>320</v>
      </c>
      <c r="F1989" s="7">
        <v>1</v>
      </c>
      <c r="G1989" s="2" t="s">
        <v>1962</v>
      </c>
      <c r="I1989" s="8">
        <v>1920000</v>
      </c>
      <c r="K1989" s="12">
        <v>46574904</v>
      </c>
      <c r="L1989" s="1" t="s">
        <v>615</v>
      </c>
    </row>
    <row r="1991" spans="1:12" x14ac:dyDescent="0.2">
      <c r="A1991" s="8">
        <v>17</v>
      </c>
      <c r="B1991" s="2" t="s">
        <v>210</v>
      </c>
      <c r="C1991" s="7">
        <v>42</v>
      </c>
      <c r="D1991" s="2" t="s">
        <v>90</v>
      </c>
      <c r="E1991" s="2" t="s">
        <v>320</v>
      </c>
      <c r="F1991" s="7">
        <v>1</v>
      </c>
      <c r="G1991" s="2" t="s">
        <v>1963</v>
      </c>
      <c r="I1991" s="8">
        <v>1276990</v>
      </c>
      <c r="K1991" s="12">
        <v>47851894</v>
      </c>
      <c r="L1991" s="1" t="s">
        <v>615</v>
      </c>
    </row>
    <row r="1993" spans="1:12" x14ac:dyDescent="0.2">
      <c r="A1993" s="8">
        <v>23</v>
      </c>
      <c r="B1993" s="2" t="s">
        <v>210</v>
      </c>
      <c r="C1993" s="7">
        <v>45</v>
      </c>
      <c r="D1993" s="2" t="s">
        <v>90</v>
      </c>
      <c r="E1993" s="2" t="s">
        <v>320</v>
      </c>
      <c r="F1993" s="7">
        <v>1</v>
      </c>
      <c r="G1993" s="2" t="s">
        <v>1936</v>
      </c>
      <c r="I1993" s="8">
        <v>14101</v>
      </c>
      <c r="K1993" s="12">
        <v>47865995</v>
      </c>
      <c r="L1993" s="1" t="s">
        <v>615</v>
      </c>
    </row>
    <row r="1995" spans="1:12" x14ac:dyDescent="0.2">
      <c r="A1995" s="8">
        <v>30</v>
      </c>
      <c r="B1995" s="2" t="s">
        <v>210</v>
      </c>
      <c r="C1995" s="7">
        <v>57</v>
      </c>
      <c r="D1995" s="2" t="s">
        <v>90</v>
      </c>
      <c r="E1995" s="2" t="s">
        <v>320</v>
      </c>
      <c r="F1995" s="7">
        <v>1</v>
      </c>
      <c r="G1995" s="2" t="s">
        <v>586</v>
      </c>
      <c r="J1995" s="8">
        <v>7800000</v>
      </c>
      <c r="K1995" s="12">
        <v>40065995</v>
      </c>
      <c r="L1995" s="1" t="s">
        <v>615</v>
      </c>
    </row>
    <row r="1997" spans="1:12" x14ac:dyDescent="0.2">
      <c r="A1997" s="8">
        <v>31</v>
      </c>
      <c r="B1997" s="2" t="s">
        <v>210</v>
      </c>
      <c r="C1997" s="7">
        <v>89</v>
      </c>
      <c r="D1997" s="2" t="s">
        <v>88</v>
      </c>
      <c r="E1997" s="2" t="s">
        <v>320</v>
      </c>
      <c r="F1997" s="7">
        <v>1</v>
      </c>
      <c r="G1997" s="2" t="s">
        <v>1496</v>
      </c>
      <c r="J1997" s="8">
        <v>5000000</v>
      </c>
      <c r="K1997" s="12">
        <v>35065995</v>
      </c>
      <c r="L1997" s="1" t="s">
        <v>615</v>
      </c>
    </row>
    <row r="1999" spans="1:12" x14ac:dyDescent="0.2">
      <c r="A1999" s="8">
        <v>31</v>
      </c>
      <c r="B1999" s="2" t="s">
        <v>210</v>
      </c>
      <c r="C1999" s="7">
        <v>89</v>
      </c>
      <c r="D1999" s="2" t="s">
        <v>88</v>
      </c>
      <c r="E1999" s="2" t="s">
        <v>320</v>
      </c>
      <c r="F1999" s="7">
        <v>1</v>
      </c>
      <c r="G1999" s="2" t="s">
        <v>1496</v>
      </c>
      <c r="J1999" s="8">
        <v>2304175</v>
      </c>
      <c r="K1999" s="12">
        <v>32761820</v>
      </c>
      <c r="L1999" s="1" t="s">
        <v>615</v>
      </c>
    </row>
    <row r="2001" spans="1:12" x14ac:dyDescent="0.2">
      <c r="A2001" s="8">
        <v>31</v>
      </c>
      <c r="B2001" s="2" t="s">
        <v>210</v>
      </c>
      <c r="C2001" s="7">
        <v>90</v>
      </c>
      <c r="D2001" s="2" t="s">
        <v>88</v>
      </c>
      <c r="E2001" s="2" t="s">
        <v>320</v>
      </c>
      <c r="F2001" s="7">
        <v>1</v>
      </c>
      <c r="G2001" s="2" t="s">
        <v>1890</v>
      </c>
      <c r="J2001" s="8">
        <v>553800</v>
      </c>
      <c r="K2001" s="12">
        <v>32208020</v>
      </c>
      <c r="L2001" s="1" t="s">
        <v>615</v>
      </c>
    </row>
    <row r="2003" spans="1:12" x14ac:dyDescent="0.2">
      <c r="A2003" s="8">
        <v>31</v>
      </c>
      <c r="B2003" s="2" t="s">
        <v>210</v>
      </c>
      <c r="C2003" s="7">
        <v>103</v>
      </c>
      <c r="D2003" s="2" t="s">
        <v>90</v>
      </c>
      <c r="E2003" s="2" t="s">
        <v>320</v>
      </c>
      <c r="F2003" s="7">
        <v>1</v>
      </c>
      <c r="G2003" s="2" t="s">
        <v>1993</v>
      </c>
      <c r="J2003" s="8">
        <v>6950000</v>
      </c>
      <c r="K2003" s="12">
        <v>25258020</v>
      </c>
      <c r="L2003" s="1" t="s">
        <v>615</v>
      </c>
    </row>
    <row r="2006" spans="1:12" x14ac:dyDescent="0.2">
      <c r="G2006" s="9" t="s">
        <v>1816</v>
      </c>
      <c r="I2006" s="269">
        <v>3492630</v>
      </c>
      <c r="J2006" s="269">
        <v>22619685</v>
      </c>
      <c r="K2006" s="269">
        <v>-19127055</v>
      </c>
      <c r="L2006" s="270" t="s">
        <v>619</v>
      </c>
    </row>
    <row r="2007" spans="1:12" x14ac:dyDescent="0.2">
      <c r="G2007" s="9" t="s">
        <v>610</v>
      </c>
      <c r="I2007" s="267">
        <v>86406463</v>
      </c>
      <c r="J2007" s="267">
        <v>61148443</v>
      </c>
      <c r="K2007" s="267">
        <v>25258020</v>
      </c>
      <c r="L2007" s="9" t="s">
        <v>617</v>
      </c>
    </row>
    <row r="2010" spans="1:12" x14ac:dyDescent="0.2">
      <c r="A2010" s="4" t="s">
        <v>211</v>
      </c>
      <c r="G2010" s="9" t="s">
        <v>612</v>
      </c>
      <c r="I2010" s="267">
        <v>86406463</v>
      </c>
      <c r="J2010" s="267">
        <v>61148443</v>
      </c>
      <c r="K2010" s="267">
        <v>25258020</v>
      </c>
      <c r="L2010" s="2" t="s">
        <v>615</v>
      </c>
    </row>
    <row r="2012" spans="1:12" x14ac:dyDescent="0.2">
      <c r="A2012" s="1" t="s">
        <v>80</v>
      </c>
      <c r="B2012" s="1" t="s">
        <v>81</v>
      </c>
      <c r="C2012" s="268" t="s">
        <v>82</v>
      </c>
      <c r="D2012" s="1" t="s">
        <v>83</v>
      </c>
      <c r="E2012" s="1" t="s">
        <v>84</v>
      </c>
      <c r="F2012" s="268" t="s">
        <v>85</v>
      </c>
      <c r="G2012" s="1" t="s">
        <v>86</v>
      </c>
      <c r="I2012" s="268" t="s">
        <v>613</v>
      </c>
      <c r="J2012" s="268" t="s">
        <v>614</v>
      </c>
      <c r="K2012" s="268" t="s">
        <v>87</v>
      </c>
    </row>
    <row r="2014" spans="1:12" x14ac:dyDescent="0.2">
      <c r="A2014" s="8">
        <v>1</v>
      </c>
      <c r="B2014" s="2" t="s">
        <v>211</v>
      </c>
      <c r="C2014" s="7">
        <v>1</v>
      </c>
      <c r="D2014" s="2" t="s">
        <v>88</v>
      </c>
      <c r="E2014" s="2" t="s">
        <v>320</v>
      </c>
      <c r="F2014" s="7">
        <v>1</v>
      </c>
      <c r="G2014" s="2" t="s">
        <v>1962</v>
      </c>
      <c r="J2014" s="8">
        <v>1920000</v>
      </c>
      <c r="K2014" s="12">
        <v>23338020</v>
      </c>
      <c r="L2014" s="1" t="s">
        <v>615</v>
      </c>
    </row>
    <row r="2016" spans="1:12" x14ac:dyDescent="0.2">
      <c r="A2016" s="8">
        <v>30</v>
      </c>
      <c r="B2016" s="2" t="s">
        <v>211</v>
      </c>
      <c r="C2016" s="7">
        <v>81</v>
      </c>
      <c r="D2016" s="2" t="s">
        <v>90</v>
      </c>
      <c r="E2016" s="2" t="s">
        <v>320</v>
      </c>
      <c r="F2016" s="7">
        <v>1</v>
      </c>
      <c r="G2016" s="2" t="s">
        <v>979</v>
      </c>
      <c r="J2016" s="8">
        <v>172400</v>
      </c>
      <c r="K2016" s="12">
        <v>23165620</v>
      </c>
      <c r="L2016" s="1" t="s">
        <v>615</v>
      </c>
    </row>
    <row r="2018" spans="1:12" x14ac:dyDescent="0.2">
      <c r="A2018" s="8">
        <v>30</v>
      </c>
      <c r="B2018" s="2" t="s">
        <v>211</v>
      </c>
      <c r="C2018" s="7">
        <v>81</v>
      </c>
      <c r="D2018" s="2" t="s">
        <v>90</v>
      </c>
      <c r="E2018" s="2" t="s">
        <v>320</v>
      </c>
      <c r="F2018" s="7">
        <v>1</v>
      </c>
      <c r="G2018" s="2" t="s">
        <v>1936</v>
      </c>
      <c r="J2018" s="8">
        <v>281539</v>
      </c>
      <c r="K2018" s="12">
        <v>22884081</v>
      </c>
      <c r="L2018" s="1" t="s">
        <v>615</v>
      </c>
    </row>
    <row r="2020" spans="1:12" x14ac:dyDescent="0.2">
      <c r="A2020" s="8">
        <v>30</v>
      </c>
      <c r="B2020" s="2" t="s">
        <v>211</v>
      </c>
      <c r="C2020" s="7">
        <v>81</v>
      </c>
      <c r="D2020" s="2" t="s">
        <v>90</v>
      </c>
      <c r="E2020" s="2" t="s">
        <v>320</v>
      </c>
      <c r="F2020" s="7">
        <v>1</v>
      </c>
      <c r="G2020" s="2" t="s">
        <v>1936</v>
      </c>
      <c r="J2020" s="8">
        <v>14101</v>
      </c>
      <c r="K2020" s="12">
        <v>22869980</v>
      </c>
      <c r="L2020" s="1" t="s">
        <v>615</v>
      </c>
    </row>
    <row r="2022" spans="1:12" x14ac:dyDescent="0.2">
      <c r="A2022" s="8">
        <v>30</v>
      </c>
      <c r="B2022" s="2" t="s">
        <v>211</v>
      </c>
      <c r="C2022" s="7">
        <v>88</v>
      </c>
      <c r="D2022" s="2" t="s">
        <v>88</v>
      </c>
      <c r="E2022" s="2" t="s">
        <v>320</v>
      </c>
      <c r="F2022" s="7">
        <v>1</v>
      </c>
      <c r="G2022" s="2" t="s">
        <v>1496</v>
      </c>
      <c r="J2022" s="8">
        <v>21574700</v>
      </c>
      <c r="K2022" s="12">
        <v>1295280</v>
      </c>
      <c r="L2022" s="1" t="s">
        <v>615</v>
      </c>
    </row>
    <row r="2025" spans="1:12" x14ac:dyDescent="0.2">
      <c r="G2025" s="9" t="s">
        <v>2551</v>
      </c>
      <c r="I2025" s="269">
        <v>0</v>
      </c>
      <c r="J2025" s="269">
        <v>23962740</v>
      </c>
      <c r="K2025" s="269">
        <v>-23962740</v>
      </c>
      <c r="L2025" s="270" t="s">
        <v>619</v>
      </c>
    </row>
    <row r="2026" spans="1:12" x14ac:dyDescent="0.2">
      <c r="G2026" s="9" t="s">
        <v>610</v>
      </c>
      <c r="I2026" s="267">
        <v>86406463</v>
      </c>
      <c r="J2026" s="267">
        <v>85111183</v>
      </c>
      <c r="K2026" s="267">
        <v>1295280</v>
      </c>
      <c r="L2026" s="9" t="s">
        <v>617</v>
      </c>
    </row>
    <row r="2029" spans="1:12" x14ac:dyDescent="0.2">
      <c r="A2029" s="4" t="s">
        <v>212</v>
      </c>
      <c r="G2029" s="9" t="s">
        <v>612</v>
      </c>
      <c r="I2029" s="267">
        <v>86406463</v>
      </c>
      <c r="J2029" s="267">
        <v>85111183</v>
      </c>
      <c r="K2029" s="267">
        <v>1295280</v>
      </c>
      <c r="L2029" s="2" t="s">
        <v>615</v>
      </c>
    </row>
    <row r="2031" spans="1:12" x14ac:dyDescent="0.2">
      <c r="A2031" s="1" t="s">
        <v>80</v>
      </c>
      <c r="B2031" s="1" t="s">
        <v>81</v>
      </c>
      <c r="C2031" s="268" t="s">
        <v>82</v>
      </c>
      <c r="D2031" s="1" t="s">
        <v>83</v>
      </c>
      <c r="E2031" s="1" t="s">
        <v>84</v>
      </c>
      <c r="F2031" s="268" t="s">
        <v>85</v>
      </c>
      <c r="G2031" s="1" t="s">
        <v>86</v>
      </c>
      <c r="I2031" s="268" t="s">
        <v>613</v>
      </c>
      <c r="J2031" s="268" t="s">
        <v>614</v>
      </c>
      <c r="K2031" s="268" t="s">
        <v>87</v>
      </c>
    </row>
    <row r="2033" spans="1:12" x14ac:dyDescent="0.2">
      <c r="A2033" s="8">
        <v>31</v>
      </c>
      <c r="B2033" s="2" t="s">
        <v>212</v>
      </c>
      <c r="C2033" s="7">
        <v>77</v>
      </c>
      <c r="D2033" s="2" t="s">
        <v>88</v>
      </c>
      <c r="E2033" s="2" t="s">
        <v>320</v>
      </c>
      <c r="F2033" s="7">
        <v>1</v>
      </c>
      <c r="G2033" s="2" t="s">
        <v>997</v>
      </c>
      <c r="I2033" s="8">
        <v>550337</v>
      </c>
      <c r="K2033" s="12">
        <v>1845617</v>
      </c>
      <c r="L2033" s="1" t="s">
        <v>615</v>
      </c>
    </row>
    <row r="2036" spans="1:12" x14ac:dyDescent="0.2">
      <c r="G2036" s="9" t="s">
        <v>2555</v>
      </c>
      <c r="I2036" s="269">
        <v>550337</v>
      </c>
      <c r="J2036" s="269">
        <v>0</v>
      </c>
      <c r="K2036" s="269">
        <v>550337</v>
      </c>
      <c r="L2036" s="270" t="s">
        <v>615</v>
      </c>
    </row>
    <row r="2037" spans="1:12" x14ac:dyDescent="0.2">
      <c r="G2037" s="9" t="s">
        <v>610</v>
      </c>
      <c r="I2037" s="267">
        <v>86956800</v>
      </c>
      <c r="J2037" s="267">
        <v>85111183</v>
      </c>
      <c r="K2037" s="267">
        <v>1845617</v>
      </c>
      <c r="L2037" s="9" t="s">
        <v>617</v>
      </c>
    </row>
    <row r="2039" spans="1:12" x14ac:dyDescent="0.2">
      <c r="A2039" s="5" t="s">
        <v>638</v>
      </c>
      <c r="I2039" s="267">
        <v>86956800</v>
      </c>
      <c r="J2039" s="267">
        <v>85111183</v>
      </c>
      <c r="K2039" s="267">
        <v>1845617</v>
      </c>
      <c r="L2039" s="2" t="s">
        <v>617</v>
      </c>
    </row>
    <row r="2042" spans="1:12" x14ac:dyDescent="0.2">
      <c r="A2042" s="4" t="s">
        <v>639</v>
      </c>
    </row>
    <row r="2044" spans="1:12" x14ac:dyDescent="0.2">
      <c r="A2044" s="4" t="s">
        <v>79</v>
      </c>
      <c r="G2044" s="9" t="s">
        <v>612</v>
      </c>
      <c r="I2044" s="267">
        <v>0</v>
      </c>
      <c r="J2044" s="267">
        <v>0</v>
      </c>
      <c r="K2044" s="267">
        <v>0</v>
      </c>
    </row>
    <row r="2046" spans="1:12" x14ac:dyDescent="0.2">
      <c r="A2046" s="1" t="s">
        <v>80</v>
      </c>
      <c r="B2046" s="1" t="s">
        <v>81</v>
      </c>
      <c r="C2046" s="268" t="s">
        <v>82</v>
      </c>
      <c r="D2046" s="1" t="s">
        <v>83</v>
      </c>
      <c r="E2046" s="1" t="s">
        <v>84</v>
      </c>
      <c r="F2046" s="268" t="s">
        <v>85</v>
      </c>
      <c r="G2046" s="1" t="s">
        <v>86</v>
      </c>
      <c r="I2046" s="268" t="s">
        <v>613</v>
      </c>
      <c r="J2046" s="268" t="s">
        <v>614</v>
      </c>
      <c r="K2046" s="268" t="s">
        <v>87</v>
      </c>
    </row>
    <row r="2048" spans="1:12" x14ac:dyDescent="0.2">
      <c r="A2048" s="8">
        <v>1</v>
      </c>
      <c r="B2048" s="2" t="s">
        <v>79</v>
      </c>
      <c r="C2048" s="7">
        <v>1</v>
      </c>
      <c r="D2048" s="2" t="s">
        <v>88</v>
      </c>
      <c r="F2048" s="7">
        <v>0</v>
      </c>
      <c r="G2048" s="2" t="s">
        <v>1214</v>
      </c>
      <c r="I2048" s="8">
        <v>41640088</v>
      </c>
      <c r="K2048" s="12">
        <v>41640088</v>
      </c>
      <c r="L2048" s="1" t="s">
        <v>615</v>
      </c>
    </row>
    <row r="2051" spans="1:12" x14ac:dyDescent="0.2">
      <c r="G2051" s="9" t="s">
        <v>616</v>
      </c>
      <c r="I2051" s="269">
        <v>41640088</v>
      </c>
      <c r="J2051" s="269">
        <v>0</v>
      </c>
      <c r="K2051" s="269">
        <v>41640088</v>
      </c>
      <c r="L2051" s="270" t="s">
        <v>615</v>
      </c>
    </row>
    <row r="2052" spans="1:12" x14ac:dyDescent="0.2">
      <c r="G2052" s="9" t="s">
        <v>610</v>
      </c>
      <c r="I2052" s="267">
        <v>41640088</v>
      </c>
      <c r="J2052" s="267">
        <v>0</v>
      </c>
      <c r="K2052" s="267">
        <v>41640088</v>
      </c>
      <c r="L2052" s="9" t="s">
        <v>617</v>
      </c>
    </row>
    <row r="2054" spans="1:12" x14ac:dyDescent="0.2">
      <c r="A2054" s="5" t="s">
        <v>640</v>
      </c>
      <c r="I2054" s="267">
        <v>41640088</v>
      </c>
      <c r="J2054" s="267">
        <v>0</v>
      </c>
      <c r="K2054" s="267">
        <v>41640088</v>
      </c>
      <c r="L2054" s="2" t="s">
        <v>617</v>
      </c>
    </row>
    <row r="2057" spans="1:12" x14ac:dyDescent="0.2">
      <c r="A2057" s="4" t="s">
        <v>641</v>
      </c>
    </row>
    <row r="2059" spans="1:12" x14ac:dyDescent="0.2">
      <c r="A2059" s="4" t="s">
        <v>79</v>
      </c>
      <c r="G2059" s="9" t="s">
        <v>612</v>
      </c>
      <c r="I2059" s="267">
        <v>0</v>
      </c>
      <c r="J2059" s="267">
        <v>0</v>
      </c>
      <c r="K2059" s="267">
        <v>0</v>
      </c>
    </row>
    <row r="2061" spans="1:12" x14ac:dyDescent="0.2">
      <c r="A2061" s="1" t="s">
        <v>80</v>
      </c>
      <c r="B2061" s="1" t="s">
        <v>81</v>
      </c>
      <c r="C2061" s="268" t="s">
        <v>82</v>
      </c>
      <c r="D2061" s="1" t="s">
        <v>83</v>
      </c>
      <c r="E2061" s="1" t="s">
        <v>84</v>
      </c>
      <c r="F2061" s="268" t="s">
        <v>85</v>
      </c>
      <c r="G2061" s="1" t="s">
        <v>86</v>
      </c>
      <c r="I2061" s="268" t="s">
        <v>613</v>
      </c>
      <c r="J2061" s="268" t="s">
        <v>614</v>
      </c>
      <c r="K2061" s="268" t="s">
        <v>87</v>
      </c>
    </row>
    <row r="2063" spans="1:12" x14ac:dyDescent="0.2">
      <c r="A2063" s="8">
        <v>1</v>
      </c>
      <c r="B2063" s="2" t="s">
        <v>79</v>
      </c>
      <c r="C2063" s="7">
        <v>1</v>
      </c>
      <c r="D2063" s="2" t="s">
        <v>88</v>
      </c>
      <c r="F2063" s="7">
        <v>0</v>
      </c>
      <c r="G2063" s="2" t="s">
        <v>1214</v>
      </c>
      <c r="I2063" s="8">
        <v>321577</v>
      </c>
      <c r="K2063" s="12">
        <v>321577</v>
      </c>
      <c r="L2063" s="1" t="s">
        <v>615</v>
      </c>
    </row>
    <row r="2065" spans="1:12" x14ac:dyDescent="0.2">
      <c r="A2065" s="8">
        <v>1</v>
      </c>
      <c r="B2065" s="2" t="s">
        <v>79</v>
      </c>
      <c r="C2065" s="7">
        <v>2</v>
      </c>
      <c r="D2065" s="2" t="s">
        <v>88</v>
      </c>
      <c r="E2065" s="2" t="s">
        <v>320</v>
      </c>
      <c r="F2065" s="7">
        <v>1</v>
      </c>
      <c r="G2065" s="2" t="s">
        <v>1136</v>
      </c>
      <c r="J2065" s="8">
        <v>321577</v>
      </c>
      <c r="K2065" s="12">
        <v>0</v>
      </c>
    </row>
    <row r="2067" spans="1:12" x14ac:dyDescent="0.2">
      <c r="A2067" s="8">
        <v>26</v>
      </c>
      <c r="B2067" s="2" t="s">
        <v>79</v>
      </c>
      <c r="C2067" s="7">
        <v>47</v>
      </c>
      <c r="D2067" s="2" t="s">
        <v>90</v>
      </c>
      <c r="E2067" s="2" t="s">
        <v>320</v>
      </c>
      <c r="F2067" s="7">
        <v>1</v>
      </c>
      <c r="G2067" s="2" t="s">
        <v>1275</v>
      </c>
      <c r="I2067" s="8">
        <v>405000</v>
      </c>
      <c r="K2067" s="12">
        <v>405000</v>
      </c>
      <c r="L2067" s="1" t="s">
        <v>615</v>
      </c>
    </row>
    <row r="2069" spans="1:12" x14ac:dyDescent="0.2">
      <c r="A2069" s="8">
        <v>26</v>
      </c>
      <c r="B2069" s="2" t="s">
        <v>79</v>
      </c>
      <c r="C2069" s="7">
        <v>48</v>
      </c>
      <c r="D2069" s="2" t="s">
        <v>90</v>
      </c>
      <c r="E2069" s="2" t="s">
        <v>320</v>
      </c>
      <c r="F2069" s="7">
        <v>1</v>
      </c>
      <c r="G2069" s="2" t="s">
        <v>1276</v>
      </c>
      <c r="I2069" s="8">
        <v>2000000</v>
      </c>
      <c r="K2069" s="12">
        <v>2405000</v>
      </c>
      <c r="L2069" s="1" t="s">
        <v>615</v>
      </c>
    </row>
    <row r="2072" spans="1:12" x14ac:dyDescent="0.2">
      <c r="G2072" s="9" t="s">
        <v>616</v>
      </c>
      <c r="I2072" s="269">
        <v>2726577</v>
      </c>
      <c r="J2072" s="269">
        <v>321577</v>
      </c>
      <c r="K2072" s="269">
        <v>2405000</v>
      </c>
      <c r="L2072" s="270" t="s">
        <v>615</v>
      </c>
    </row>
    <row r="2073" spans="1:12" x14ac:dyDescent="0.2">
      <c r="G2073" s="9" t="s">
        <v>610</v>
      </c>
      <c r="I2073" s="267">
        <v>2726577</v>
      </c>
      <c r="J2073" s="267">
        <v>321577</v>
      </c>
      <c r="K2073" s="267">
        <v>2405000</v>
      </c>
      <c r="L2073" s="9" t="s">
        <v>617</v>
      </c>
    </row>
    <row r="2076" spans="1:12" x14ac:dyDescent="0.2">
      <c r="A2076" s="4" t="s">
        <v>123</v>
      </c>
      <c r="G2076" s="9" t="s">
        <v>612</v>
      </c>
      <c r="I2076" s="267">
        <v>2726577</v>
      </c>
      <c r="J2076" s="267">
        <v>321577</v>
      </c>
      <c r="K2076" s="267">
        <v>2405000</v>
      </c>
      <c r="L2076" s="2" t="s">
        <v>615</v>
      </c>
    </row>
    <row r="2078" spans="1:12" x14ac:dyDescent="0.2">
      <c r="A2078" s="1" t="s">
        <v>80</v>
      </c>
      <c r="B2078" s="1" t="s">
        <v>81</v>
      </c>
      <c r="C2078" s="268" t="s">
        <v>82</v>
      </c>
      <c r="D2078" s="1" t="s">
        <v>83</v>
      </c>
      <c r="E2078" s="1" t="s">
        <v>84</v>
      </c>
      <c r="F2078" s="268" t="s">
        <v>85</v>
      </c>
      <c r="G2078" s="1" t="s">
        <v>86</v>
      </c>
      <c r="I2078" s="268" t="s">
        <v>613</v>
      </c>
      <c r="J2078" s="268" t="s">
        <v>614</v>
      </c>
      <c r="K2078" s="268" t="s">
        <v>87</v>
      </c>
    </row>
    <row r="2080" spans="1:12" x14ac:dyDescent="0.2">
      <c r="A2080" s="8">
        <v>28</v>
      </c>
      <c r="B2080" s="2" t="s">
        <v>123</v>
      </c>
      <c r="C2080" s="7">
        <v>84</v>
      </c>
      <c r="D2080" s="2" t="s">
        <v>88</v>
      </c>
      <c r="E2080" s="2" t="s">
        <v>320</v>
      </c>
      <c r="F2080" s="7">
        <v>1</v>
      </c>
      <c r="G2080" s="2" t="s">
        <v>1276</v>
      </c>
      <c r="J2080" s="8">
        <v>2000000</v>
      </c>
      <c r="K2080" s="12">
        <v>405000</v>
      </c>
      <c r="L2080" s="1" t="s">
        <v>615</v>
      </c>
    </row>
    <row r="2083" spans="1:12" x14ac:dyDescent="0.2">
      <c r="G2083" s="9" t="s">
        <v>623</v>
      </c>
      <c r="I2083" s="269">
        <v>0</v>
      </c>
      <c r="J2083" s="269">
        <v>2000000</v>
      </c>
      <c r="K2083" s="269">
        <v>-2000000</v>
      </c>
      <c r="L2083" s="270" t="s">
        <v>619</v>
      </c>
    </row>
    <row r="2084" spans="1:12" x14ac:dyDescent="0.2">
      <c r="G2084" s="9" t="s">
        <v>610</v>
      </c>
      <c r="I2084" s="267">
        <v>2726577</v>
      </c>
      <c r="J2084" s="267">
        <v>2321577</v>
      </c>
      <c r="K2084" s="267">
        <v>405000</v>
      </c>
      <c r="L2084" s="9" t="s">
        <v>617</v>
      </c>
    </row>
    <row r="2087" spans="1:12" x14ac:dyDescent="0.2">
      <c r="A2087" s="4" t="s">
        <v>208</v>
      </c>
      <c r="G2087" s="9" t="s">
        <v>612</v>
      </c>
      <c r="I2087" s="267">
        <v>2726577</v>
      </c>
      <c r="J2087" s="267">
        <v>2321577</v>
      </c>
      <c r="K2087" s="267">
        <v>405000</v>
      </c>
      <c r="L2087" s="2" t="s">
        <v>615</v>
      </c>
    </row>
    <row r="2089" spans="1:12" x14ac:dyDescent="0.2">
      <c r="A2089" s="1" t="s">
        <v>80</v>
      </c>
      <c r="B2089" s="1" t="s">
        <v>81</v>
      </c>
      <c r="C2089" s="268" t="s">
        <v>82</v>
      </c>
      <c r="D2089" s="1" t="s">
        <v>83</v>
      </c>
      <c r="E2089" s="1" t="s">
        <v>84</v>
      </c>
      <c r="F2089" s="268" t="s">
        <v>85</v>
      </c>
      <c r="G2089" s="1" t="s">
        <v>86</v>
      </c>
      <c r="I2089" s="268" t="s">
        <v>613</v>
      </c>
      <c r="J2089" s="268" t="s">
        <v>614</v>
      </c>
      <c r="K2089" s="268" t="s">
        <v>87</v>
      </c>
    </row>
    <row r="2091" spans="1:12" x14ac:dyDescent="0.2">
      <c r="A2091" s="8">
        <v>26</v>
      </c>
      <c r="B2091" s="2" t="s">
        <v>208</v>
      </c>
      <c r="C2091" s="7">
        <v>73</v>
      </c>
      <c r="D2091" s="2" t="s">
        <v>90</v>
      </c>
      <c r="E2091" s="2" t="s">
        <v>320</v>
      </c>
      <c r="F2091" s="7">
        <v>1</v>
      </c>
      <c r="G2091" s="2" t="s">
        <v>583</v>
      </c>
      <c r="I2091" s="8">
        <v>300000</v>
      </c>
      <c r="K2091" s="12">
        <v>705000</v>
      </c>
      <c r="L2091" s="1" t="s">
        <v>615</v>
      </c>
    </row>
    <row r="2093" spans="1:12" x14ac:dyDescent="0.2">
      <c r="A2093" s="8">
        <v>31</v>
      </c>
      <c r="B2093" s="2" t="s">
        <v>208</v>
      </c>
      <c r="C2093" s="7">
        <v>83</v>
      </c>
      <c r="D2093" s="2" t="s">
        <v>88</v>
      </c>
      <c r="E2093" s="2" t="s">
        <v>320</v>
      </c>
      <c r="F2093" s="7">
        <v>1</v>
      </c>
      <c r="G2093" s="2" t="s">
        <v>1275</v>
      </c>
      <c r="J2093" s="8">
        <v>405000</v>
      </c>
      <c r="K2093" s="12">
        <v>300000</v>
      </c>
      <c r="L2093" s="1" t="s">
        <v>615</v>
      </c>
    </row>
    <row r="2096" spans="1:12" x14ac:dyDescent="0.2">
      <c r="G2096" s="9" t="s">
        <v>618</v>
      </c>
      <c r="I2096" s="269">
        <v>300000</v>
      </c>
      <c r="J2096" s="269">
        <v>405000</v>
      </c>
      <c r="K2096" s="269">
        <v>-105000</v>
      </c>
      <c r="L2096" s="270" t="s">
        <v>619</v>
      </c>
    </row>
    <row r="2097" spans="1:12" x14ac:dyDescent="0.2">
      <c r="G2097" s="9" t="s">
        <v>610</v>
      </c>
      <c r="I2097" s="267">
        <v>3026577</v>
      </c>
      <c r="J2097" s="267">
        <v>2726577</v>
      </c>
      <c r="K2097" s="267">
        <v>300000</v>
      </c>
      <c r="L2097" s="9" t="s">
        <v>617</v>
      </c>
    </row>
    <row r="2100" spans="1:12" x14ac:dyDescent="0.2">
      <c r="A2100" s="4" t="s">
        <v>209</v>
      </c>
      <c r="G2100" s="9" t="s">
        <v>612</v>
      </c>
      <c r="I2100" s="267">
        <v>3026577</v>
      </c>
      <c r="J2100" s="267">
        <v>2726577</v>
      </c>
      <c r="K2100" s="267">
        <v>300000</v>
      </c>
      <c r="L2100" s="2" t="s">
        <v>615</v>
      </c>
    </row>
    <row r="2102" spans="1:12" x14ac:dyDescent="0.2">
      <c r="A2102" s="1" t="s">
        <v>80</v>
      </c>
      <c r="B2102" s="1" t="s">
        <v>81</v>
      </c>
      <c r="C2102" s="268" t="s">
        <v>82</v>
      </c>
      <c r="D2102" s="1" t="s">
        <v>83</v>
      </c>
      <c r="E2102" s="1" t="s">
        <v>84</v>
      </c>
      <c r="F2102" s="268" t="s">
        <v>85</v>
      </c>
      <c r="G2102" s="1" t="s">
        <v>86</v>
      </c>
      <c r="I2102" s="268" t="s">
        <v>613</v>
      </c>
      <c r="J2102" s="268" t="s">
        <v>614</v>
      </c>
      <c r="K2102" s="268" t="s">
        <v>87</v>
      </c>
    </row>
    <row r="2104" spans="1:12" x14ac:dyDescent="0.2">
      <c r="A2104" s="8">
        <v>25</v>
      </c>
      <c r="B2104" s="2" t="s">
        <v>209</v>
      </c>
      <c r="C2104" s="7">
        <v>79</v>
      </c>
      <c r="D2104" s="2" t="s">
        <v>622</v>
      </c>
      <c r="E2104" s="2" t="s">
        <v>320</v>
      </c>
      <c r="F2104" s="7">
        <v>1</v>
      </c>
      <c r="G2104" s="2" t="s">
        <v>1901</v>
      </c>
      <c r="I2104" s="8">
        <v>400000</v>
      </c>
      <c r="K2104" s="12">
        <v>700000</v>
      </c>
      <c r="L2104" s="1" t="s">
        <v>615</v>
      </c>
    </row>
    <row r="2106" spans="1:12" x14ac:dyDescent="0.2">
      <c r="A2106" s="8">
        <v>25</v>
      </c>
      <c r="B2106" s="2" t="s">
        <v>209</v>
      </c>
      <c r="C2106" s="7">
        <v>80</v>
      </c>
      <c r="D2106" s="2" t="s">
        <v>90</v>
      </c>
      <c r="E2106" s="2" t="s">
        <v>320</v>
      </c>
      <c r="F2106" s="7">
        <v>1</v>
      </c>
      <c r="G2106" s="2" t="s">
        <v>583</v>
      </c>
      <c r="I2106" s="8">
        <v>300000</v>
      </c>
      <c r="K2106" s="12">
        <v>1000000</v>
      </c>
      <c r="L2106" s="1" t="s">
        <v>615</v>
      </c>
    </row>
    <row r="2109" spans="1:12" x14ac:dyDescent="0.2">
      <c r="G2109" s="9" t="s">
        <v>1787</v>
      </c>
      <c r="I2109" s="269">
        <v>700000</v>
      </c>
      <c r="J2109" s="269">
        <v>0</v>
      </c>
      <c r="K2109" s="269">
        <v>700000</v>
      </c>
      <c r="L2109" s="270" t="s">
        <v>615</v>
      </c>
    </row>
    <row r="2110" spans="1:12" x14ac:dyDescent="0.2">
      <c r="G2110" s="9" t="s">
        <v>610</v>
      </c>
      <c r="I2110" s="267">
        <v>3726577</v>
      </c>
      <c r="J2110" s="267">
        <v>2726577</v>
      </c>
      <c r="K2110" s="267">
        <v>1000000</v>
      </c>
      <c r="L2110" s="9" t="s">
        <v>617</v>
      </c>
    </row>
    <row r="2113" spans="1:12" x14ac:dyDescent="0.2">
      <c r="A2113" s="4" t="s">
        <v>210</v>
      </c>
      <c r="G2113" s="9" t="s">
        <v>612</v>
      </c>
      <c r="I2113" s="267">
        <v>3726577</v>
      </c>
      <c r="J2113" s="267">
        <v>2726577</v>
      </c>
      <c r="K2113" s="267">
        <v>1000000</v>
      </c>
      <c r="L2113" s="2" t="s">
        <v>615</v>
      </c>
    </row>
    <row r="2115" spans="1:12" x14ac:dyDescent="0.2">
      <c r="A2115" s="1" t="s">
        <v>80</v>
      </c>
      <c r="B2115" s="1" t="s">
        <v>81</v>
      </c>
      <c r="C2115" s="268" t="s">
        <v>82</v>
      </c>
      <c r="D2115" s="1" t="s">
        <v>83</v>
      </c>
      <c r="E2115" s="1" t="s">
        <v>84</v>
      </c>
      <c r="F2115" s="268" t="s">
        <v>85</v>
      </c>
      <c r="G2115" s="1" t="s">
        <v>86</v>
      </c>
      <c r="I2115" s="268" t="s">
        <v>613</v>
      </c>
      <c r="J2115" s="268" t="s">
        <v>614</v>
      </c>
      <c r="K2115" s="268" t="s">
        <v>87</v>
      </c>
    </row>
    <row r="2117" spans="1:12" x14ac:dyDescent="0.2">
      <c r="A2117" s="8">
        <v>31</v>
      </c>
      <c r="B2117" s="2" t="s">
        <v>210</v>
      </c>
      <c r="C2117" s="7">
        <v>74</v>
      </c>
      <c r="D2117" s="2" t="s">
        <v>90</v>
      </c>
      <c r="E2117" s="2" t="s">
        <v>320</v>
      </c>
      <c r="F2117" s="7">
        <v>1</v>
      </c>
      <c r="G2117" s="2" t="s">
        <v>583</v>
      </c>
      <c r="I2117" s="8">
        <v>300000</v>
      </c>
      <c r="K2117" s="12">
        <v>1300000</v>
      </c>
      <c r="L2117" s="1" t="s">
        <v>615</v>
      </c>
    </row>
    <row r="2120" spans="1:12" x14ac:dyDescent="0.2">
      <c r="G2120" s="9" t="s">
        <v>1816</v>
      </c>
      <c r="I2120" s="269">
        <v>300000</v>
      </c>
      <c r="J2120" s="269">
        <v>0</v>
      </c>
      <c r="K2120" s="269">
        <v>300000</v>
      </c>
      <c r="L2120" s="270" t="s">
        <v>615</v>
      </c>
    </row>
    <row r="2121" spans="1:12" x14ac:dyDescent="0.2">
      <c r="G2121" s="9" t="s">
        <v>610</v>
      </c>
      <c r="I2121" s="267">
        <v>4026577</v>
      </c>
      <c r="J2121" s="267">
        <v>2726577</v>
      </c>
      <c r="K2121" s="267">
        <v>1300000</v>
      </c>
      <c r="L2121" s="9" t="s">
        <v>617</v>
      </c>
    </row>
    <row r="2124" spans="1:12" x14ac:dyDescent="0.2">
      <c r="A2124" s="4" t="s">
        <v>211</v>
      </c>
      <c r="G2124" s="9" t="s">
        <v>612</v>
      </c>
      <c r="I2124" s="267">
        <v>4026577</v>
      </c>
      <c r="J2124" s="267">
        <v>2726577</v>
      </c>
      <c r="K2124" s="267">
        <v>1300000</v>
      </c>
      <c r="L2124" s="2" t="s">
        <v>615</v>
      </c>
    </row>
    <row r="2126" spans="1:12" x14ac:dyDescent="0.2">
      <c r="A2126" s="1" t="s">
        <v>80</v>
      </c>
      <c r="B2126" s="1" t="s">
        <v>81</v>
      </c>
      <c r="C2126" s="268" t="s">
        <v>82</v>
      </c>
      <c r="D2126" s="1" t="s">
        <v>83</v>
      </c>
      <c r="E2126" s="1" t="s">
        <v>84</v>
      </c>
      <c r="F2126" s="268" t="s">
        <v>85</v>
      </c>
      <c r="G2126" s="1" t="s">
        <v>86</v>
      </c>
      <c r="I2126" s="268" t="s">
        <v>613</v>
      </c>
      <c r="J2126" s="268" t="s">
        <v>614</v>
      </c>
      <c r="K2126" s="268" t="s">
        <v>87</v>
      </c>
    </row>
    <row r="2128" spans="1:12" x14ac:dyDescent="0.2">
      <c r="A2128" s="8">
        <v>25</v>
      </c>
      <c r="B2128" s="2" t="s">
        <v>211</v>
      </c>
      <c r="C2128" s="7">
        <v>43</v>
      </c>
      <c r="D2128" s="2" t="s">
        <v>90</v>
      </c>
      <c r="E2128" s="2" t="s">
        <v>320</v>
      </c>
      <c r="F2128" s="7">
        <v>1</v>
      </c>
      <c r="G2128" s="2" t="s">
        <v>1901</v>
      </c>
      <c r="I2128" s="8">
        <v>400000</v>
      </c>
      <c r="K2128" s="12">
        <v>1700000</v>
      </c>
      <c r="L2128" s="1" t="s">
        <v>615</v>
      </c>
    </row>
    <row r="2130" spans="1:12" x14ac:dyDescent="0.2">
      <c r="A2130" s="8">
        <v>25</v>
      </c>
      <c r="B2130" s="2" t="s">
        <v>211</v>
      </c>
      <c r="C2130" s="7">
        <v>44</v>
      </c>
      <c r="D2130" s="2" t="s">
        <v>90</v>
      </c>
      <c r="E2130" s="2" t="s">
        <v>320</v>
      </c>
      <c r="F2130" s="7">
        <v>1</v>
      </c>
      <c r="G2130" s="2" t="s">
        <v>583</v>
      </c>
      <c r="I2130" s="8">
        <v>300000</v>
      </c>
      <c r="K2130" s="12">
        <v>2000000</v>
      </c>
      <c r="L2130" s="1" t="s">
        <v>615</v>
      </c>
    </row>
    <row r="2133" spans="1:12" x14ac:dyDescent="0.2">
      <c r="G2133" s="9" t="s">
        <v>2551</v>
      </c>
      <c r="I2133" s="269">
        <v>700000</v>
      </c>
      <c r="J2133" s="269">
        <v>0</v>
      </c>
      <c r="K2133" s="269">
        <v>700000</v>
      </c>
      <c r="L2133" s="270" t="s">
        <v>615</v>
      </c>
    </row>
    <row r="2134" spans="1:12" x14ac:dyDescent="0.2">
      <c r="G2134" s="9" t="s">
        <v>610</v>
      </c>
      <c r="I2134" s="267">
        <v>4726577</v>
      </c>
      <c r="J2134" s="267">
        <v>2726577</v>
      </c>
      <c r="K2134" s="267">
        <v>2000000</v>
      </c>
      <c r="L2134" s="9" t="s">
        <v>617</v>
      </c>
    </row>
    <row r="2137" spans="1:12" x14ac:dyDescent="0.2">
      <c r="A2137" s="4" t="s">
        <v>212</v>
      </c>
      <c r="G2137" s="9" t="s">
        <v>612</v>
      </c>
      <c r="I2137" s="267">
        <v>4726577</v>
      </c>
      <c r="J2137" s="267">
        <v>2726577</v>
      </c>
      <c r="K2137" s="267">
        <v>2000000</v>
      </c>
      <c r="L2137" s="2" t="s">
        <v>615</v>
      </c>
    </row>
    <row r="2139" spans="1:12" x14ac:dyDescent="0.2">
      <c r="A2139" s="1" t="s">
        <v>80</v>
      </c>
      <c r="B2139" s="1" t="s">
        <v>81</v>
      </c>
      <c r="C2139" s="268" t="s">
        <v>82</v>
      </c>
      <c r="D2139" s="1" t="s">
        <v>83</v>
      </c>
      <c r="E2139" s="1" t="s">
        <v>84</v>
      </c>
      <c r="F2139" s="268" t="s">
        <v>85</v>
      </c>
      <c r="G2139" s="1" t="s">
        <v>86</v>
      </c>
      <c r="I2139" s="268" t="s">
        <v>613</v>
      </c>
      <c r="J2139" s="268" t="s">
        <v>614</v>
      </c>
      <c r="K2139" s="268" t="s">
        <v>87</v>
      </c>
    </row>
    <row r="2141" spans="1:12" x14ac:dyDescent="0.2">
      <c r="A2141" s="8">
        <v>5</v>
      </c>
      <c r="B2141" s="2" t="s">
        <v>212</v>
      </c>
      <c r="C2141" s="7">
        <v>54</v>
      </c>
      <c r="D2141" s="2" t="s">
        <v>90</v>
      </c>
      <c r="E2141" s="2" t="s">
        <v>320</v>
      </c>
      <c r="F2141" s="7">
        <v>1</v>
      </c>
      <c r="G2141" s="2" t="s">
        <v>2601</v>
      </c>
      <c r="I2141" s="8">
        <v>1500000</v>
      </c>
      <c r="K2141" s="12">
        <v>3500000</v>
      </c>
      <c r="L2141" s="1" t="s">
        <v>615</v>
      </c>
    </row>
    <row r="2144" spans="1:12" x14ac:dyDescent="0.2">
      <c r="G2144" s="9" t="s">
        <v>2555</v>
      </c>
      <c r="I2144" s="269">
        <v>1500000</v>
      </c>
      <c r="J2144" s="269">
        <v>0</v>
      </c>
      <c r="K2144" s="269">
        <v>1500000</v>
      </c>
      <c r="L2144" s="270" t="s">
        <v>615</v>
      </c>
    </row>
    <row r="2145" spans="1:12" x14ac:dyDescent="0.2">
      <c r="G2145" s="9" t="s">
        <v>610</v>
      </c>
      <c r="I2145" s="267">
        <v>6226577</v>
      </c>
      <c r="J2145" s="267">
        <v>2726577</v>
      </c>
      <c r="K2145" s="267">
        <v>3500000</v>
      </c>
      <c r="L2145" s="9" t="s">
        <v>617</v>
      </c>
    </row>
    <row r="2147" spans="1:12" x14ac:dyDescent="0.2">
      <c r="A2147" s="5" t="s">
        <v>642</v>
      </c>
      <c r="I2147" s="267">
        <v>6226577</v>
      </c>
      <c r="J2147" s="267">
        <v>2726577</v>
      </c>
      <c r="K2147" s="267">
        <v>3500000</v>
      </c>
      <c r="L2147" s="2" t="s">
        <v>617</v>
      </c>
    </row>
    <row r="2150" spans="1:12" x14ac:dyDescent="0.2">
      <c r="A2150" s="4" t="s">
        <v>643</v>
      </c>
    </row>
    <row r="2152" spans="1:12" x14ac:dyDescent="0.2">
      <c r="A2152" s="4" t="s">
        <v>79</v>
      </c>
      <c r="G2152" s="9" t="s">
        <v>612</v>
      </c>
      <c r="I2152" s="267">
        <v>0</v>
      </c>
      <c r="J2152" s="267">
        <v>0</v>
      </c>
      <c r="K2152" s="267">
        <v>0</v>
      </c>
    </row>
    <row r="2154" spans="1:12" x14ac:dyDescent="0.2">
      <c r="A2154" s="1" t="s">
        <v>80</v>
      </c>
      <c r="B2154" s="1" t="s">
        <v>81</v>
      </c>
      <c r="C2154" s="268" t="s">
        <v>82</v>
      </c>
      <c r="D2154" s="1" t="s">
        <v>83</v>
      </c>
      <c r="E2154" s="1" t="s">
        <v>84</v>
      </c>
      <c r="F2154" s="268" t="s">
        <v>85</v>
      </c>
      <c r="G2154" s="1" t="s">
        <v>86</v>
      </c>
      <c r="I2154" s="268" t="s">
        <v>613</v>
      </c>
      <c r="J2154" s="268" t="s">
        <v>614</v>
      </c>
      <c r="K2154" s="268" t="s">
        <v>87</v>
      </c>
    </row>
    <row r="2156" spans="1:12" x14ac:dyDescent="0.2">
      <c r="A2156" s="8">
        <v>1</v>
      </c>
      <c r="B2156" s="2" t="s">
        <v>79</v>
      </c>
      <c r="C2156" s="7">
        <v>1</v>
      </c>
      <c r="D2156" s="2" t="s">
        <v>88</v>
      </c>
      <c r="F2156" s="7">
        <v>0</v>
      </c>
      <c r="G2156" s="2" t="s">
        <v>1214</v>
      </c>
      <c r="I2156" s="8">
        <v>9501912</v>
      </c>
      <c r="K2156" s="12">
        <v>9501912</v>
      </c>
      <c r="L2156" s="1" t="s">
        <v>615</v>
      </c>
    </row>
    <row r="2158" spans="1:12" x14ac:dyDescent="0.2">
      <c r="A2158" s="8">
        <v>1</v>
      </c>
      <c r="B2158" s="2" t="s">
        <v>79</v>
      </c>
      <c r="C2158" s="7">
        <v>3</v>
      </c>
      <c r="D2158" s="2" t="s">
        <v>88</v>
      </c>
      <c r="F2158" s="7">
        <v>0</v>
      </c>
      <c r="G2158" s="2" t="s">
        <v>1216</v>
      </c>
      <c r="J2158" s="8">
        <v>120000</v>
      </c>
      <c r="K2158" s="12">
        <v>9381912</v>
      </c>
      <c r="L2158" s="1" t="s">
        <v>615</v>
      </c>
    </row>
    <row r="2160" spans="1:12" x14ac:dyDescent="0.2">
      <c r="A2160" s="8">
        <v>1</v>
      </c>
      <c r="B2160" s="2" t="s">
        <v>79</v>
      </c>
      <c r="C2160" s="7">
        <v>3</v>
      </c>
      <c r="D2160" s="2" t="s">
        <v>88</v>
      </c>
      <c r="F2160" s="7">
        <v>0</v>
      </c>
      <c r="G2160" s="2" t="s">
        <v>1217</v>
      </c>
      <c r="J2160" s="8">
        <v>405570</v>
      </c>
      <c r="K2160" s="12">
        <v>8976342</v>
      </c>
      <c r="L2160" s="1" t="s">
        <v>615</v>
      </c>
    </row>
    <row r="2162" spans="1:12" x14ac:dyDescent="0.2">
      <c r="A2162" s="8">
        <v>1</v>
      </c>
      <c r="B2162" s="2" t="s">
        <v>79</v>
      </c>
      <c r="C2162" s="7">
        <v>3</v>
      </c>
      <c r="D2162" s="2" t="s">
        <v>88</v>
      </c>
      <c r="F2162" s="7">
        <v>0</v>
      </c>
      <c r="G2162" s="2" t="s">
        <v>1218</v>
      </c>
      <c r="J2162" s="8">
        <v>600000</v>
      </c>
      <c r="K2162" s="12">
        <v>8376342</v>
      </c>
      <c r="L2162" s="1" t="s">
        <v>615</v>
      </c>
    </row>
    <row r="2164" spans="1:12" x14ac:dyDescent="0.2">
      <c r="A2164" s="8">
        <v>1</v>
      </c>
      <c r="B2164" s="2" t="s">
        <v>79</v>
      </c>
      <c r="C2164" s="7">
        <v>3</v>
      </c>
      <c r="D2164" s="2" t="s">
        <v>88</v>
      </c>
      <c r="F2164" s="7">
        <v>0</v>
      </c>
      <c r="G2164" s="2" t="s">
        <v>1219</v>
      </c>
      <c r="J2164" s="8">
        <v>234216</v>
      </c>
      <c r="K2164" s="12">
        <v>8142126</v>
      </c>
      <c r="L2164" s="1" t="s">
        <v>615</v>
      </c>
    </row>
    <row r="2166" spans="1:12" x14ac:dyDescent="0.2">
      <c r="A2166" s="8">
        <v>1</v>
      </c>
      <c r="B2166" s="2" t="s">
        <v>79</v>
      </c>
      <c r="C2166" s="7">
        <v>3</v>
      </c>
      <c r="D2166" s="2" t="s">
        <v>88</v>
      </c>
      <c r="F2166" s="7">
        <v>0</v>
      </c>
      <c r="G2166" s="2" t="s">
        <v>1220</v>
      </c>
      <c r="J2166" s="8">
        <v>450000</v>
      </c>
      <c r="K2166" s="12">
        <v>7692126</v>
      </c>
      <c r="L2166" s="1" t="s">
        <v>615</v>
      </c>
    </row>
    <row r="2168" spans="1:12" x14ac:dyDescent="0.2">
      <c r="A2168" s="8">
        <v>1</v>
      </c>
      <c r="B2168" s="2" t="s">
        <v>79</v>
      </c>
      <c r="C2168" s="7">
        <v>3</v>
      </c>
      <c r="D2168" s="2" t="s">
        <v>88</v>
      </c>
      <c r="F2168" s="7">
        <v>0</v>
      </c>
      <c r="G2168" s="2" t="s">
        <v>1221</v>
      </c>
      <c r="J2168" s="8">
        <v>400000</v>
      </c>
      <c r="K2168" s="12">
        <v>7292126</v>
      </c>
      <c r="L2168" s="1" t="s">
        <v>615</v>
      </c>
    </row>
    <row r="2170" spans="1:12" x14ac:dyDescent="0.2">
      <c r="A2170" s="8">
        <v>1</v>
      </c>
      <c r="B2170" s="2" t="s">
        <v>79</v>
      </c>
      <c r="C2170" s="7">
        <v>3</v>
      </c>
      <c r="D2170" s="2" t="s">
        <v>88</v>
      </c>
      <c r="F2170" s="7">
        <v>0</v>
      </c>
      <c r="G2170" s="2" t="s">
        <v>1222</v>
      </c>
      <c r="J2170" s="8">
        <v>490000</v>
      </c>
      <c r="K2170" s="12">
        <v>6802126</v>
      </c>
      <c r="L2170" s="1" t="s">
        <v>615</v>
      </c>
    </row>
    <row r="2172" spans="1:12" x14ac:dyDescent="0.2">
      <c r="A2172" s="8">
        <v>1</v>
      </c>
      <c r="B2172" s="2" t="s">
        <v>79</v>
      </c>
      <c r="C2172" s="7">
        <v>3</v>
      </c>
      <c r="D2172" s="2" t="s">
        <v>88</v>
      </c>
      <c r="F2172" s="7">
        <v>0</v>
      </c>
      <c r="G2172" s="2" t="s">
        <v>1223</v>
      </c>
      <c r="J2172" s="8">
        <v>100000</v>
      </c>
      <c r="K2172" s="12">
        <v>6702126</v>
      </c>
      <c r="L2172" s="1" t="s">
        <v>615</v>
      </c>
    </row>
    <row r="2174" spans="1:12" x14ac:dyDescent="0.2">
      <c r="A2174" s="8">
        <v>24</v>
      </c>
      <c r="B2174" s="2" t="s">
        <v>79</v>
      </c>
      <c r="C2174" s="7">
        <v>24</v>
      </c>
      <c r="D2174" s="2" t="s">
        <v>90</v>
      </c>
      <c r="F2174" s="7">
        <v>0</v>
      </c>
      <c r="G2174" s="2" t="s">
        <v>997</v>
      </c>
      <c r="J2174" s="8">
        <v>542124</v>
      </c>
      <c r="K2174" s="12">
        <v>6160002</v>
      </c>
      <c r="L2174" s="1" t="s">
        <v>615</v>
      </c>
    </row>
    <row r="2176" spans="1:12" x14ac:dyDescent="0.2">
      <c r="A2176" s="8">
        <v>26</v>
      </c>
      <c r="B2176" s="2" t="s">
        <v>79</v>
      </c>
      <c r="C2176" s="7">
        <v>68</v>
      </c>
      <c r="D2176" s="2" t="s">
        <v>88</v>
      </c>
      <c r="F2176" s="7">
        <v>0</v>
      </c>
      <c r="G2176" s="2" t="s">
        <v>1279</v>
      </c>
      <c r="J2176" s="8">
        <v>500000</v>
      </c>
      <c r="K2176" s="12">
        <v>5660002</v>
      </c>
      <c r="L2176" s="1" t="s">
        <v>615</v>
      </c>
    </row>
    <row r="2178" spans="1:12" x14ac:dyDescent="0.2">
      <c r="A2178" s="8">
        <v>31</v>
      </c>
      <c r="B2178" s="2" t="s">
        <v>79</v>
      </c>
      <c r="C2178" s="7">
        <v>74</v>
      </c>
      <c r="D2178" s="2" t="s">
        <v>88</v>
      </c>
      <c r="F2178" s="7">
        <v>0</v>
      </c>
      <c r="G2178" s="2" t="s">
        <v>1335</v>
      </c>
      <c r="J2178" s="8">
        <v>3677251</v>
      </c>
      <c r="K2178" s="12">
        <v>1982751</v>
      </c>
      <c r="L2178" s="1" t="s">
        <v>615</v>
      </c>
    </row>
    <row r="2181" spans="1:12" x14ac:dyDescent="0.2">
      <c r="G2181" s="9" t="s">
        <v>616</v>
      </c>
      <c r="I2181" s="269">
        <v>9501912</v>
      </c>
      <c r="J2181" s="269">
        <v>7519161</v>
      </c>
      <c r="K2181" s="269">
        <v>1982751</v>
      </c>
      <c r="L2181" s="270" t="s">
        <v>615</v>
      </c>
    </row>
    <row r="2182" spans="1:12" x14ac:dyDescent="0.2">
      <c r="G2182" s="9" t="s">
        <v>610</v>
      </c>
      <c r="I2182" s="267">
        <v>9501912</v>
      </c>
      <c r="J2182" s="267">
        <v>7519161</v>
      </c>
      <c r="K2182" s="267">
        <v>1982751</v>
      </c>
      <c r="L2182" s="9" t="s">
        <v>617</v>
      </c>
    </row>
    <row r="2185" spans="1:12" x14ac:dyDescent="0.2">
      <c r="A2185" s="4" t="s">
        <v>123</v>
      </c>
      <c r="G2185" s="9" t="s">
        <v>612</v>
      </c>
      <c r="I2185" s="267">
        <v>9501912</v>
      </c>
      <c r="J2185" s="267">
        <v>7519161</v>
      </c>
      <c r="K2185" s="267">
        <v>1982751</v>
      </c>
      <c r="L2185" s="2" t="s">
        <v>615</v>
      </c>
    </row>
    <row r="2187" spans="1:12" x14ac:dyDescent="0.2">
      <c r="A2187" s="1" t="s">
        <v>80</v>
      </c>
      <c r="B2187" s="1" t="s">
        <v>81</v>
      </c>
      <c r="C2187" s="268" t="s">
        <v>82</v>
      </c>
      <c r="D2187" s="1" t="s">
        <v>83</v>
      </c>
      <c r="E2187" s="1" t="s">
        <v>84</v>
      </c>
      <c r="F2187" s="268" t="s">
        <v>85</v>
      </c>
      <c r="G2187" s="1" t="s">
        <v>86</v>
      </c>
      <c r="I2187" s="268" t="s">
        <v>613</v>
      </c>
      <c r="J2187" s="268" t="s">
        <v>614</v>
      </c>
      <c r="K2187" s="268" t="s">
        <v>87</v>
      </c>
    </row>
    <row r="2189" spans="1:12" x14ac:dyDescent="0.2">
      <c r="A2189" s="8">
        <v>28</v>
      </c>
      <c r="B2189" s="2" t="s">
        <v>123</v>
      </c>
      <c r="C2189" s="7">
        <v>65</v>
      </c>
      <c r="D2189" s="2" t="s">
        <v>622</v>
      </c>
      <c r="F2189" s="7">
        <v>0</v>
      </c>
      <c r="G2189" s="2" t="s">
        <v>1472</v>
      </c>
      <c r="J2189" s="8">
        <v>1208542</v>
      </c>
      <c r="K2189" s="12">
        <v>774209</v>
      </c>
      <c r="L2189" s="1" t="s">
        <v>615</v>
      </c>
    </row>
    <row r="2191" spans="1:12" x14ac:dyDescent="0.2">
      <c r="A2191" s="8">
        <v>28</v>
      </c>
      <c r="B2191" s="2" t="s">
        <v>123</v>
      </c>
      <c r="C2191" s="7">
        <v>68</v>
      </c>
      <c r="D2191" s="2" t="s">
        <v>88</v>
      </c>
      <c r="F2191" s="7">
        <v>0</v>
      </c>
      <c r="G2191" s="2" t="s">
        <v>1490</v>
      </c>
      <c r="J2191" s="8">
        <v>114207</v>
      </c>
      <c r="K2191" s="12">
        <v>660002</v>
      </c>
      <c r="L2191" s="1" t="s">
        <v>615</v>
      </c>
    </row>
    <row r="2193" spans="1:12" x14ac:dyDescent="0.2">
      <c r="A2193" s="8">
        <v>28</v>
      </c>
      <c r="B2193" s="2" t="s">
        <v>123</v>
      </c>
      <c r="C2193" s="7">
        <v>68</v>
      </c>
      <c r="D2193" s="2" t="s">
        <v>88</v>
      </c>
      <c r="F2193" s="7">
        <v>0</v>
      </c>
      <c r="G2193" s="2" t="s">
        <v>1490</v>
      </c>
      <c r="J2193" s="8">
        <v>650000</v>
      </c>
      <c r="K2193" s="12">
        <v>10002</v>
      </c>
      <c r="L2193" s="1" t="s">
        <v>615</v>
      </c>
    </row>
    <row r="2196" spans="1:12" x14ac:dyDescent="0.2">
      <c r="G2196" s="9" t="s">
        <v>623</v>
      </c>
      <c r="I2196" s="269">
        <v>0</v>
      </c>
      <c r="J2196" s="269">
        <v>1972749</v>
      </c>
      <c r="K2196" s="269">
        <v>-1972749</v>
      </c>
      <c r="L2196" s="270" t="s">
        <v>619</v>
      </c>
    </row>
    <row r="2197" spans="1:12" x14ac:dyDescent="0.2">
      <c r="G2197" s="9" t="s">
        <v>610</v>
      </c>
      <c r="I2197" s="267">
        <v>9501912</v>
      </c>
      <c r="J2197" s="267">
        <v>9491910</v>
      </c>
      <c r="K2197" s="267">
        <v>10002</v>
      </c>
      <c r="L2197" s="9" t="s">
        <v>617</v>
      </c>
    </row>
    <row r="2200" spans="1:12" x14ac:dyDescent="0.2">
      <c r="A2200" s="4" t="s">
        <v>212</v>
      </c>
      <c r="G2200" s="9" t="s">
        <v>612</v>
      </c>
      <c r="I2200" s="267">
        <v>9501912</v>
      </c>
      <c r="J2200" s="267">
        <v>9491910</v>
      </c>
      <c r="K2200" s="267">
        <v>10002</v>
      </c>
      <c r="L2200" s="2" t="s">
        <v>615</v>
      </c>
    </row>
    <row r="2202" spans="1:12" x14ac:dyDescent="0.2">
      <c r="A2202" s="1" t="s">
        <v>80</v>
      </c>
      <c r="B2202" s="1" t="s">
        <v>81</v>
      </c>
      <c r="C2202" s="268" t="s">
        <v>82</v>
      </c>
      <c r="D2202" s="1" t="s">
        <v>83</v>
      </c>
      <c r="E2202" s="1" t="s">
        <v>84</v>
      </c>
      <c r="F2202" s="268" t="s">
        <v>85</v>
      </c>
      <c r="G2202" s="1" t="s">
        <v>86</v>
      </c>
      <c r="I2202" s="268" t="s">
        <v>613</v>
      </c>
      <c r="J2202" s="268" t="s">
        <v>614</v>
      </c>
      <c r="K2202" s="268" t="s">
        <v>87</v>
      </c>
    </row>
    <row r="2204" spans="1:12" x14ac:dyDescent="0.2">
      <c r="A2204" s="8">
        <v>31</v>
      </c>
      <c r="B2204" s="2" t="s">
        <v>212</v>
      </c>
      <c r="C2204" s="7">
        <v>58</v>
      </c>
      <c r="D2204" s="2" t="s">
        <v>90</v>
      </c>
      <c r="F2204" s="7">
        <v>0</v>
      </c>
      <c r="G2204" s="2" t="s">
        <v>2614</v>
      </c>
      <c r="I2204" s="8">
        <v>490000</v>
      </c>
      <c r="K2204" s="12">
        <v>500002</v>
      </c>
      <c r="L2204" s="1" t="s">
        <v>615</v>
      </c>
    </row>
    <row r="2206" spans="1:12" x14ac:dyDescent="0.2">
      <c r="A2206" s="8">
        <v>31</v>
      </c>
      <c r="B2206" s="2" t="s">
        <v>212</v>
      </c>
      <c r="C2206" s="7">
        <v>59</v>
      </c>
      <c r="D2206" s="2" t="s">
        <v>90</v>
      </c>
      <c r="F2206" s="7">
        <v>0</v>
      </c>
      <c r="G2206" s="2" t="s">
        <v>2615</v>
      </c>
      <c r="I2206" s="8">
        <v>450000</v>
      </c>
      <c r="K2206" s="12">
        <v>950002</v>
      </c>
      <c r="L2206" s="1" t="s">
        <v>615</v>
      </c>
    </row>
    <row r="2208" spans="1:12" x14ac:dyDescent="0.2">
      <c r="A2208" s="8">
        <v>31</v>
      </c>
      <c r="B2208" s="2" t="s">
        <v>212</v>
      </c>
      <c r="C2208" s="7">
        <v>60</v>
      </c>
      <c r="D2208" s="2" t="s">
        <v>90</v>
      </c>
      <c r="F2208" s="7">
        <v>0</v>
      </c>
      <c r="G2208" s="2" t="s">
        <v>2616</v>
      </c>
      <c r="I2208" s="8">
        <v>237788</v>
      </c>
      <c r="K2208" s="12">
        <v>1187790</v>
      </c>
      <c r="L2208" s="1" t="s">
        <v>615</v>
      </c>
    </row>
    <row r="2210" spans="1:12" x14ac:dyDescent="0.2">
      <c r="A2210" s="8">
        <v>31</v>
      </c>
      <c r="B2210" s="2" t="s">
        <v>212</v>
      </c>
      <c r="C2210" s="7">
        <v>62</v>
      </c>
      <c r="D2210" s="2" t="s">
        <v>90</v>
      </c>
      <c r="F2210" s="7">
        <v>0</v>
      </c>
      <c r="G2210" s="2" t="s">
        <v>2617</v>
      </c>
      <c r="I2210" s="8">
        <v>120000</v>
      </c>
      <c r="K2210" s="12">
        <v>1307790</v>
      </c>
      <c r="L2210" s="1" t="s">
        <v>615</v>
      </c>
    </row>
    <row r="2212" spans="1:12" x14ac:dyDescent="0.2">
      <c r="A2212" s="8">
        <v>31</v>
      </c>
      <c r="B2212" s="2" t="s">
        <v>212</v>
      </c>
      <c r="C2212" s="7">
        <v>63</v>
      </c>
      <c r="D2212" s="2" t="s">
        <v>90</v>
      </c>
      <c r="F2212" s="7">
        <v>0</v>
      </c>
      <c r="G2212" s="2" t="s">
        <v>2618</v>
      </c>
      <c r="I2212" s="8">
        <v>500000</v>
      </c>
      <c r="K2212" s="12">
        <v>1807790</v>
      </c>
      <c r="L2212" s="1" t="s">
        <v>615</v>
      </c>
    </row>
    <row r="2214" spans="1:12" x14ac:dyDescent="0.2">
      <c r="A2214" s="8">
        <v>31</v>
      </c>
      <c r="B2214" s="2" t="s">
        <v>212</v>
      </c>
      <c r="C2214" s="7">
        <v>64</v>
      </c>
      <c r="D2214" s="2" t="s">
        <v>90</v>
      </c>
      <c r="F2214" s="7">
        <v>0</v>
      </c>
      <c r="G2214" s="2" t="s">
        <v>2619</v>
      </c>
      <c r="I2214" s="8">
        <v>100000</v>
      </c>
      <c r="K2214" s="12">
        <v>1907790</v>
      </c>
      <c r="L2214" s="1" t="s">
        <v>615</v>
      </c>
    </row>
    <row r="2216" spans="1:12" x14ac:dyDescent="0.2">
      <c r="A2216" s="8">
        <v>31</v>
      </c>
      <c r="B2216" s="2" t="s">
        <v>212</v>
      </c>
      <c r="C2216" s="7">
        <v>65</v>
      </c>
      <c r="D2216" s="2" t="s">
        <v>90</v>
      </c>
      <c r="F2216" s="7">
        <v>0</v>
      </c>
      <c r="G2216" s="2" t="s">
        <v>2620</v>
      </c>
      <c r="I2216" s="8">
        <v>411266</v>
      </c>
      <c r="K2216" s="12">
        <v>2319056</v>
      </c>
      <c r="L2216" s="1" t="s">
        <v>615</v>
      </c>
    </row>
    <row r="2218" spans="1:12" x14ac:dyDescent="0.2">
      <c r="A2218" s="8">
        <v>31</v>
      </c>
      <c r="B2218" s="2" t="s">
        <v>212</v>
      </c>
      <c r="C2218" s="7">
        <v>66</v>
      </c>
      <c r="D2218" s="2" t="s">
        <v>90</v>
      </c>
      <c r="F2218" s="7">
        <v>0</v>
      </c>
      <c r="G2218" s="2" t="s">
        <v>2621</v>
      </c>
      <c r="I2218" s="8">
        <v>400000</v>
      </c>
      <c r="K2218" s="12">
        <v>2719056</v>
      </c>
      <c r="L2218" s="1" t="s">
        <v>615</v>
      </c>
    </row>
    <row r="2220" spans="1:12" x14ac:dyDescent="0.2">
      <c r="A2220" s="8">
        <v>31</v>
      </c>
      <c r="B2220" s="2" t="s">
        <v>212</v>
      </c>
      <c r="C2220" s="7">
        <v>84</v>
      </c>
      <c r="D2220" s="2" t="s">
        <v>88</v>
      </c>
      <c r="F2220" s="7">
        <v>0</v>
      </c>
      <c r="G2220" s="2" t="s">
        <v>2625</v>
      </c>
      <c r="I2220" s="8">
        <v>7700000</v>
      </c>
      <c r="K2220" s="12">
        <v>10419056</v>
      </c>
      <c r="L2220" s="1" t="s">
        <v>615</v>
      </c>
    </row>
    <row r="2223" spans="1:12" x14ac:dyDescent="0.2">
      <c r="G2223" s="9" t="s">
        <v>2555</v>
      </c>
      <c r="I2223" s="269">
        <v>10409054</v>
      </c>
      <c r="J2223" s="269">
        <v>0</v>
      </c>
      <c r="K2223" s="269">
        <v>10409054</v>
      </c>
      <c r="L2223" s="270" t="s">
        <v>615</v>
      </c>
    </row>
    <row r="2224" spans="1:12" x14ac:dyDescent="0.2">
      <c r="G2224" s="9" t="s">
        <v>610</v>
      </c>
      <c r="I2224" s="267">
        <v>19910966</v>
      </c>
      <c r="J2224" s="267">
        <v>9491910</v>
      </c>
      <c r="K2224" s="267">
        <v>10419056</v>
      </c>
      <c r="L2224" s="9" t="s">
        <v>617</v>
      </c>
    </row>
    <row r="2226" spans="1:12" x14ac:dyDescent="0.2">
      <c r="A2226" s="5" t="s">
        <v>644</v>
      </c>
      <c r="I2226" s="267">
        <v>19910966</v>
      </c>
      <c r="J2226" s="267">
        <v>9491910</v>
      </c>
      <c r="K2226" s="267">
        <v>10419056</v>
      </c>
      <c r="L2226" s="2" t="s">
        <v>617</v>
      </c>
    </row>
    <row r="2229" spans="1:12" x14ac:dyDescent="0.2">
      <c r="A2229" s="4" t="s">
        <v>645</v>
      </c>
    </row>
    <row r="2231" spans="1:12" x14ac:dyDescent="0.2">
      <c r="A2231" s="4" t="s">
        <v>79</v>
      </c>
      <c r="G2231" s="9" t="s">
        <v>612</v>
      </c>
      <c r="I2231" s="267">
        <v>0</v>
      </c>
      <c r="J2231" s="267">
        <v>0</v>
      </c>
      <c r="K2231" s="267">
        <v>0</v>
      </c>
    </row>
    <row r="2233" spans="1:12" x14ac:dyDescent="0.2">
      <c r="A2233" s="1" t="s">
        <v>80</v>
      </c>
      <c r="B2233" s="1" t="s">
        <v>81</v>
      </c>
      <c r="C2233" s="268" t="s">
        <v>82</v>
      </c>
      <c r="D2233" s="1" t="s">
        <v>83</v>
      </c>
      <c r="E2233" s="1" t="s">
        <v>84</v>
      </c>
      <c r="F2233" s="268" t="s">
        <v>85</v>
      </c>
      <c r="G2233" s="1" t="s">
        <v>86</v>
      </c>
      <c r="I2233" s="268" t="s">
        <v>613</v>
      </c>
      <c r="J2233" s="268" t="s">
        <v>614</v>
      </c>
      <c r="K2233" s="268" t="s">
        <v>87</v>
      </c>
    </row>
    <row r="2235" spans="1:12" x14ac:dyDescent="0.2">
      <c r="A2235" s="8">
        <v>1</v>
      </c>
      <c r="B2235" s="2" t="s">
        <v>79</v>
      </c>
      <c r="C2235" s="7">
        <v>1</v>
      </c>
      <c r="D2235" s="2" t="s">
        <v>88</v>
      </c>
      <c r="F2235" s="7">
        <v>0</v>
      </c>
      <c r="G2235" s="2" t="s">
        <v>1214</v>
      </c>
      <c r="I2235" s="8">
        <v>2082175</v>
      </c>
      <c r="K2235" s="12">
        <v>2082175</v>
      </c>
      <c r="L2235" s="1" t="s">
        <v>615</v>
      </c>
    </row>
    <row r="2238" spans="1:12" x14ac:dyDescent="0.2">
      <c r="G2238" s="9" t="s">
        <v>616</v>
      </c>
      <c r="I2238" s="269">
        <v>2082175</v>
      </c>
      <c r="J2238" s="269">
        <v>0</v>
      </c>
      <c r="K2238" s="269">
        <v>2082175</v>
      </c>
      <c r="L2238" s="270" t="s">
        <v>615</v>
      </c>
    </row>
    <row r="2239" spans="1:12" x14ac:dyDescent="0.2">
      <c r="G2239" s="9" t="s">
        <v>610</v>
      </c>
      <c r="I2239" s="267">
        <v>2082175</v>
      </c>
      <c r="J2239" s="267">
        <v>0</v>
      </c>
      <c r="K2239" s="267">
        <v>2082175</v>
      </c>
      <c r="L2239" s="9" t="s">
        <v>617</v>
      </c>
    </row>
    <row r="2241" spans="1:12" x14ac:dyDescent="0.2">
      <c r="A2241" s="5" t="s">
        <v>646</v>
      </c>
      <c r="I2241" s="267">
        <v>2082175</v>
      </c>
      <c r="J2241" s="267">
        <v>0</v>
      </c>
      <c r="K2241" s="267">
        <v>2082175</v>
      </c>
      <c r="L2241" s="2" t="s">
        <v>617</v>
      </c>
    </row>
    <row r="2244" spans="1:12" x14ac:dyDescent="0.2">
      <c r="A2244" s="4" t="s">
        <v>647</v>
      </c>
    </row>
    <row r="2246" spans="1:12" x14ac:dyDescent="0.2">
      <c r="A2246" s="4" t="s">
        <v>79</v>
      </c>
      <c r="G2246" s="9" t="s">
        <v>612</v>
      </c>
      <c r="I2246" s="267">
        <v>0</v>
      </c>
      <c r="J2246" s="267">
        <v>0</v>
      </c>
      <c r="K2246" s="267">
        <v>0</v>
      </c>
    </row>
    <row r="2248" spans="1:12" x14ac:dyDescent="0.2">
      <c r="A2248" s="1" t="s">
        <v>80</v>
      </c>
      <c r="B2248" s="1" t="s">
        <v>81</v>
      </c>
      <c r="C2248" s="268" t="s">
        <v>82</v>
      </c>
      <c r="D2248" s="1" t="s">
        <v>83</v>
      </c>
      <c r="E2248" s="1" t="s">
        <v>84</v>
      </c>
      <c r="F2248" s="268" t="s">
        <v>85</v>
      </c>
      <c r="G2248" s="1" t="s">
        <v>86</v>
      </c>
      <c r="I2248" s="268" t="s">
        <v>613</v>
      </c>
      <c r="J2248" s="268" t="s">
        <v>614</v>
      </c>
      <c r="K2248" s="268" t="s">
        <v>87</v>
      </c>
    </row>
    <row r="2250" spans="1:12" x14ac:dyDescent="0.2">
      <c r="A2250" s="8">
        <v>1</v>
      </c>
      <c r="B2250" s="2" t="s">
        <v>79</v>
      </c>
      <c r="C2250" s="7">
        <v>1</v>
      </c>
      <c r="D2250" s="2" t="s">
        <v>88</v>
      </c>
      <c r="F2250" s="7">
        <v>0</v>
      </c>
      <c r="G2250" s="2" t="s">
        <v>1214</v>
      </c>
      <c r="I2250" s="8">
        <v>2050568745</v>
      </c>
      <c r="K2250" s="12">
        <v>2050568745</v>
      </c>
      <c r="L2250" s="1" t="s">
        <v>615</v>
      </c>
    </row>
    <row r="2253" spans="1:12" x14ac:dyDescent="0.2">
      <c r="G2253" s="9" t="s">
        <v>616</v>
      </c>
      <c r="I2253" s="269">
        <v>2050568745</v>
      </c>
      <c r="J2253" s="269">
        <v>0</v>
      </c>
      <c r="K2253" s="269">
        <v>2050568745</v>
      </c>
      <c r="L2253" s="270" t="s">
        <v>615</v>
      </c>
    </row>
    <row r="2254" spans="1:12" x14ac:dyDescent="0.2">
      <c r="G2254" s="9" t="s">
        <v>610</v>
      </c>
      <c r="I2254" s="267">
        <v>2050568745</v>
      </c>
      <c r="J2254" s="267">
        <v>0</v>
      </c>
      <c r="K2254" s="267">
        <v>2050568745</v>
      </c>
      <c r="L2254" s="9" t="s">
        <v>617</v>
      </c>
    </row>
    <row r="2256" spans="1:12" x14ac:dyDescent="0.2">
      <c r="A2256" s="5" t="s">
        <v>648</v>
      </c>
      <c r="I2256" s="267">
        <v>2050568745</v>
      </c>
      <c r="J2256" s="267">
        <v>0</v>
      </c>
      <c r="K2256" s="267">
        <v>2050568745</v>
      </c>
      <c r="L2256" s="2" t="s">
        <v>617</v>
      </c>
    </row>
    <row r="2259" spans="1:12" x14ac:dyDescent="0.2">
      <c r="A2259" s="4" t="s">
        <v>1052</v>
      </c>
    </row>
    <row r="2261" spans="1:12" x14ac:dyDescent="0.2">
      <c r="A2261" s="4" t="s">
        <v>79</v>
      </c>
      <c r="G2261" s="9" t="s">
        <v>612</v>
      </c>
      <c r="I2261" s="267">
        <v>0</v>
      </c>
      <c r="J2261" s="267">
        <v>0</v>
      </c>
      <c r="K2261" s="267">
        <v>0</v>
      </c>
    </row>
    <row r="2263" spans="1:12" x14ac:dyDescent="0.2">
      <c r="A2263" s="1" t="s">
        <v>80</v>
      </c>
      <c r="B2263" s="1" t="s">
        <v>81</v>
      </c>
      <c r="C2263" s="268" t="s">
        <v>82</v>
      </c>
      <c r="D2263" s="1" t="s">
        <v>83</v>
      </c>
      <c r="E2263" s="1" t="s">
        <v>84</v>
      </c>
      <c r="F2263" s="268" t="s">
        <v>85</v>
      </c>
      <c r="G2263" s="1" t="s">
        <v>86</v>
      </c>
      <c r="I2263" s="268" t="s">
        <v>613</v>
      </c>
      <c r="J2263" s="268" t="s">
        <v>614</v>
      </c>
      <c r="K2263" s="268" t="s">
        <v>87</v>
      </c>
    </row>
    <row r="2265" spans="1:12" x14ac:dyDescent="0.2">
      <c r="A2265" s="8">
        <v>1</v>
      </c>
      <c r="B2265" s="2" t="s">
        <v>79</v>
      </c>
      <c r="C2265" s="7">
        <v>1</v>
      </c>
      <c r="D2265" s="2" t="s">
        <v>88</v>
      </c>
      <c r="F2265" s="7">
        <v>0</v>
      </c>
      <c r="G2265" s="2" t="s">
        <v>1214</v>
      </c>
      <c r="I2265" s="8">
        <v>1333999380</v>
      </c>
      <c r="K2265" s="12">
        <v>1333999380</v>
      </c>
      <c r="L2265" s="1" t="s">
        <v>615</v>
      </c>
    </row>
    <row r="2268" spans="1:12" x14ac:dyDescent="0.2">
      <c r="G2268" s="9" t="s">
        <v>616</v>
      </c>
      <c r="I2268" s="269">
        <v>1333999380</v>
      </c>
      <c r="J2268" s="269">
        <v>0</v>
      </c>
      <c r="K2268" s="269">
        <v>1333999380</v>
      </c>
      <c r="L2268" s="270" t="s">
        <v>615</v>
      </c>
    </row>
    <row r="2269" spans="1:12" x14ac:dyDescent="0.2">
      <c r="G2269" s="9" t="s">
        <v>610</v>
      </c>
      <c r="I2269" s="267">
        <v>1333999380</v>
      </c>
      <c r="J2269" s="267">
        <v>0</v>
      </c>
      <c r="K2269" s="267">
        <v>1333999380</v>
      </c>
      <c r="L2269" s="9" t="s">
        <v>617</v>
      </c>
    </row>
    <row r="2271" spans="1:12" x14ac:dyDescent="0.2">
      <c r="A2271" s="5" t="s">
        <v>1053</v>
      </c>
      <c r="I2271" s="267">
        <v>1333999380</v>
      </c>
      <c r="J2271" s="267">
        <v>0</v>
      </c>
      <c r="K2271" s="267">
        <v>1333999380</v>
      </c>
      <c r="L2271" s="2" t="s">
        <v>617</v>
      </c>
    </row>
    <row r="2274" spans="1:12" x14ac:dyDescent="0.2">
      <c r="A2274" s="4" t="s">
        <v>649</v>
      </c>
    </row>
    <row r="2276" spans="1:12" x14ac:dyDescent="0.2">
      <c r="A2276" s="4" t="s">
        <v>79</v>
      </c>
      <c r="G2276" s="9" t="s">
        <v>612</v>
      </c>
      <c r="I2276" s="267">
        <v>0</v>
      </c>
      <c r="J2276" s="267">
        <v>0</v>
      </c>
      <c r="K2276" s="267">
        <v>0</v>
      </c>
    </row>
    <row r="2278" spans="1:12" x14ac:dyDescent="0.2">
      <c r="A2278" s="1" t="s">
        <v>80</v>
      </c>
      <c r="B2278" s="1" t="s">
        <v>81</v>
      </c>
      <c r="C2278" s="268" t="s">
        <v>82</v>
      </c>
      <c r="D2278" s="1" t="s">
        <v>83</v>
      </c>
      <c r="E2278" s="1" t="s">
        <v>84</v>
      </c>
      <c r="F2278" s="268" t="s">
        <v>85</v>
      </c>
      <c r="G2278" s="1" t="s">
        <v>86</v>
      </c>
      <c r="I2278" s="268" t="s">
        <v>613</v>
      </c>
      <c r="J2278" s="268" t="s">
        <v>614</v>
      </c>
      <c r="K2278" s="268" t="s">
        <v>87</v>
      </c>
    </row>
    <row r="2280" spans="1:12" x14ac:dyDescent="0.2">
      <c r="A2280" s="8">
        <v>1</v>
      </c>
      <c r="B2280" s="2" t="s">
        <v>79</v>
      </c>
      <c r="C2280" s="7">
        <v>1</v>
      </c>
      <c r="D2280" s="2" t="s">
        <v>88</v>
      </c>
      <c r="F2280" s="7">
        <v>0</v>
      </c>
      <c r="G2280" s="2" t="s">
        <v>1214</v>
      </c>
      <c r="I2280" s="8">
        <v>477367027</v>
      </c>
      <c r="K2280" s="12">
        <v>477367027</v>
      </c>
      <c r="L2280" s="1" t="s">
        <v>615</v>
      </c>
    </row>
    <row r="2283" spans="1:12" x14ac:dyDescent="0.2">
      <c r="G2283" s="9" t="s">
        <v>616</v>
      </c>
      <c r="I2283" s="269">
        <v>477367027</v>
      </c>
      <c r="J2283" s="269">
        <v>0</v>
      </c>
      <c r="K2283" s="269">
        <v>477367027</v>
      </c>
      <c r="L2283" s="270" t="s">
        <v>615</v>
      </c>
    </row>
    <row r="2284" spans="1:12" x14ac:dyDescent="0.2">
      <c r="G2284" s="9" t="s">
        <v>610</v>
      </c>
      <c r="I2284" s="267">
        <v>477367027</v>
      </c>
      <c r="J2284" s="267">
        <v>0</v>
      </c>
      <c r="K2284" s="267">
        <v>477367027</v>
      </c>
      <c r="L2284" s="9" t="s">
        <v>617</v>
      </c>
    </row>
    <row r="2286" spans="1:12" x14ac:dyDescent="0.2">
      <c r="A2286" s="5" t="s">
        <v>650</v>
      </c>
      <c r="I2286" s="267">
        <v>477367027</v>
      </c>
      <c r="J2286" s="267">
        <v>0</v>
      </c>
      <c r="K2286" s="267">
        <v>477367027</v>
      </c>
      <c r="L2286" s="2" t="s">
        <v>617</v>
      </c>
    </row>
    <row r="2289" spans="1:12" x14ac:dyDescent="0.2">
      <c r="A2289" s="4" t="s">
        <v>651</v>
      </c>
    </row>
    <row r="2291" spans="1:12" x14ac:dyDescent="0.2">
      <c r="A2291" s="4" t="s">
        <v>79</v>
      </c>
      <c r="G2291" s="9" t="s">
        <v>612</v>
      </c>
      <c r="I2291" s="267">
        <v>0</v>
      </c>
      <c r="J2291" s="267">
        <v>0</v>
      </c>
      <c r="K2291" s="267">
        <v>0</v>
      </c>
    </row>
    <row r="2293" spans="1:12" x14ac:dyDescent="0.2">
      <c r="A2293" s="1" t="s">
        <v>80</v>
      </c>
      <c r="B2293" s="1" t="s">
        <v>81</v>
      </c>
      <c r="C2293" s="268" t="s">
        <v>82</v>
      </c>
      <c r="D2293" s="1" t="s">
        <v>83</v>
      </c>
      <c r="E2293" s="1" t="s">
        <v>84</v>
      </c>
      <c r="F2293" s="268" t="s">
        <v>85</v>
      </c>
      <c r="G2293" s="1" t="s">
        <v>86</v>
      </c>
      <c r="I2293" s="268" t="s">
        <v>613</v>
      </c>
      <c r="J2293" s="268" t="s">
        <v>614</v>
      </c>
      <c r="K2293" s="268" t="s">
        <v>87</v>
      </c>
    </row>
    <row r="2295" spans="1:12" x14ac:dyDescent="0.2">
      <c r="A2295" s="8">
        <v>1</v>
      </c>
      <c r="B2295" s="2" t="s">
        <v>79</v>
      </c>
      <c r="C2295" s="7">
        <v>1</v>
      </c>
      <c r="D2295" s="2" t="s">
        <v>88</v>
      </c>
      <c r="F2295" s="7">
        <v>0</v>
      </c>
      <c r="G2295" s="2" t="s">
        <v>1214</v>
      </c>
      <c r="I2295" s="8">
        <v>1285795</v>
      </c>
      <c r="K2295" s="12">
        <v>1285795</v>
      </c>
      <c r="L2295" s="1" t="s">
        <v>615</v>
      </c>
    </row>
    <row r="2298" spans="1:12" x14ac:dyDescent="0.2">
      <c r="G2298" s="9" t="s">
        <v>616</v>
      </c>
      <c r="I2298" s="269">
        <v>1285795</v>
      </c>
      <c r="J2298" s="269">
        <v>0</v>
      </c>
      <c r="K2298" s="269">
        <v>1285795</v>
      </c>
      <c r="L2298" s="270" t="s">
        <v>615</v>
      </c>
    </row>
    <row r="2299" spans="1:12" x14ac:dyDescent="0.2">
      <c r="G2299" s="9" t="s">
        <v>610</v>
      </c>
      <c r="I2299" s="267">
        <v>1285795</v>
      </c>
      <c r="J2299" s="267">
        <v>0</v>
      </c>
      <c r="K2299" s="267">
        <v>1285795</v>
      </c>
      <c r="L2299" s="9" t="s">
        <v>617</v>
      </c>
    </row>
    <row r="2301" spans="1:12" x14ac:dyDescent="0.2">
      <c r="A2301" s="5" t="s">
        <v>652</v>
      </c>
      <c r="I2301" s="267">
        <v>1285795</v>
      </c>
      <c r="J2301" s="267">
        <v>0</v>
      </c>
      <c r="K2301" s="267">
        <v>1285795</v>
      </c>
      <c r="L2301" s="2" t="s">
        <v>617</v>
      </c>
    </row>
    <row r="2304" spans="1:12" x14ac:dyDescent="0.2">
      <c r="A2304" s="4" t="s">
        <v>653</v>
      </c>
    </row>
    <row r="2306" spans="1:12" x14ac:dyDescent="0.2">
      <c r="A2306" s="4" t="s">
        <v>79</v>
      </c>
      <c r="G2306" s="9" t="s">
        <v>612</v>
      </c>
      <c r="I2306" s="267">
        <v>0</v>
      </c>
      <c r="J2306" s="267">
        <v>0</v>
      </c>
      <c r="K2306" s="267">
        <v>0</v>
      </c>
    </row>
    <row r="2308" spans="1:12" x14ac:dyDescent="0.2">
      <c r="A2308" s="1" t="s">
        <v>80</v>
      </c>
      <c r="B2308" s="1" t="s">
        <v>81</v>
      </c>
      <c r="C2308" s="268" t="s">
        <v>82</v>
      </c>
      <c r="D2308" s="1" t="s">
        <v>83</v>
      </c>
      <c r="E2308" s="1" t="s">
        <v>84</v>
      </c>
      <c r="F2308" s="268" t="s">
        <v>85</v>
      </c>
      <c r="G2308" s="1" t="s">
        <v>86</v>
      </c>
      <c r="I2308" s="268" t="s">
        <v>613</v>
      </c>
      <c r="J2308" s="268" t="s">
        <v>614</v>
      </c>
      <c r="K2308" s="268" t="s">
        <v>87</v>
      </c>
    </row>
    <row r="2310" spans="1:12" x14ac:dyDescent="0.2">
      <c r="A2310" s="8">
        <v>1</v>
      </c>
      <c r="B2310" s="2" t="s">
        <v>79</v>
      </c>
      <c r="C2310" s="7">
        <v>1</v>
      </c>
      <c r="D2310" s="2" t="s">
        <v>88</v>
      </c>
      <c r="F2310" s="7">
        <v>0</v>
      </c>
      <c r="G2310" s="2" t="s">
        <v>1214</v>
      </c>
      <c r="I2310" s="8">
        <v>39468781</v>
      </c>
      <c r="K2310" s="12">
        <v>39468781</v>
      </c>
      <c r="L2310" s="1" t="s">
        <v>615</v>
      </c>
    </row>
    <row r="2313" spans="1:12" x14ac:dyDescent="0.2">
      <c r="G2313" s="9" t="s">
        <v>616</v>
      </c>
      <c r="I2313" s="269">
        <v>39468781</v>
      </c>
      <c r="J2313" s="269">
        <v>0</v>
      </c>
      <c r="K2313" s="269">
        <v>39468781</v>
      </c>
      <c r="L2313" s="270" t="s">
        <v>615</v>
      </c>
    </row>
    <row r="2314" spans="1:12" x14ac:dyDescent="0.2">
      <c r="G2314" s="9" t="s">
        <v>610</v>
      </c>
      <c r="I2314" s="267">
        <v>39468781</v>
      </c>
      <c r="J2314" s="267">
        <v>0</v>
      </c>
      <c r="K2314" s="267">
        <v>39468781</v>
      </c>
      <c r="L2314" s="9" t="s">
        <v>617</v>
      </c>
    </row>
    <row r="2316" spans="1:12" x14ac:dyDescent="0.2">
      <c r="A2316" s="5" t="s">
        <v>654</v>
      </c>
      <c r="I2316" s="267">
        <v>39468781</v>
      </c>
      <c r="J2316" s="267">
        <v>0</v>
      </c>
      <c r="K2316" s="267">
        <v>39468781</v>
      </c>
      <c r="L2316" s="2" t="s">
        <v>617</v>
      </c>
    </row>
    <row r="2319" spans="1:12" x14ac:dyDescent="0.2">
      <c r="A2319" s="4" t="s">
        <v>655</v>
      </c>
    </row>
    <row r="2321" spans="1:12" x14ac:dyDescent="0.2">
      <c r="A2321" s="4" t="s">
        <v>79</v>
      </c>
      <c r="G2321" s="9" t="s">
        <v>612</v>
      </c>
      <c r="I2321" s="267">
        <v>0</v>
      </c>
      <c r="J2321" s="267">
        <v>0</v>
      </c>
      <c r="K2321" s="267">
        <v>0</v>
      </c>
    </row>
    <row r="2323" spans="1:12" x14ac:dyDescent="0.2">
      <c r="A2323" s="1" t="s">
        <v>80</v>
      </c>
      <c r="B2323" s="1" t="s">
        <v>81</v>
      </c>
      <c r="C2323" s="268" t="s">
        <v>82</v>
      </c>
      <c r="D2323" s="1" t="s">
        <v>83</v>
      </c>
      <c r="E2323" s="1" t="s">
        <v>84</v>
      </c>
      <c r="F2323" s="268" t="s">
        <v>85</v>
      </c>
      <c r="G2323" s="1" t="s">
        <v>86</v>
      </c>
      <c r="I2323" s="268" t="s">
        <v>613</v>
      </c>
      <c r="J2323" s="268" t="s">
        <v>614</v>
      </c>
      <c r="K2323" s="268" t="s">
        <v>87</v>
      </c>
    </row>
    <row r="2325" spans="1:12" x14ac:dyDescent="0.2">
      <c r="A2325" s="8">
        <v>1</v>
      </c>
      <c r="B2325" s="2" t="s">
        <v>79</v>
      </c>
      <c r="C2325" s="7">
        <v>1</v>
      </c>
      <c r="D2325" s="2" t="s">
        <v>88</v>
      </c>
      <c r="F2325" s="7">
        <v>0</v>
      </c>
      <c r="G2325" s="2" t="s">
        <v>1214</v>
      </c>
      <c r="I2325" s="8">
        <v>7659970</v>
      </c>
      <c r="K2325" s="12">
        <v>7659970</v>
      </c>
      <c r="L2325" s="1" t="s">
        <v>615</v>
      </c>
    </row>
    <row r="2328" spans="1:12" x14ac:dyDescent="0.2">
      <c r="G2328" s="9" t="s">
        <v>616</v>
      </c>
      <c r="I2328" s="269">
        <v>7659970</v>
      </c>
      <c r="J2328" s="269">
        <v>0</v>
      </c>
      <c r="K2328" s="269">
        <v>7659970</v>
      </c>
      <c r="L2328" s="270" t="s">
        <v>615</v>
      </c>
    </row>
    <row r="2329" spans="1:12" x14ac:dyDescent="0.2">
      <c r="G2329" s="9" t="s">
        <v>610</v>
      </c>
      <c r="I2329" s="267">
        <v>7659970</v>
      </c>
      <c r="J2329" s="267">
        <v>0</v>
      </c>
      <c r="K2329" s="267">
        <v>7659970</v>
      </c>
      <c r="L2329" s="9" t="s">
        <v>617</v>
      </c>
    </row>
    <row r="2331" spans="1:12" x14ac:dyDescent="0.2">
      <c r="A2331" s="5" t="s">
        <v>656</v>
      </c>
      <c r="I2331" s="267">
        <v>7659970</v>
      </c>
      <c r="J2331" s="267">
        <v>0</v>
      </c>
      <c r="K2331" s="267">
        <v>7659970</v>
      </c>
      <c r="L2331" s="2" t="s">
        <v>617</v>
      </c>
    </row>
    <row r="2334" spans="1:12" x14ac:dyDescent="0.2">
      <c r="A2334" s="4" t="s">
        <v>657</v>
      </c>
    </row>
    <row r="2336" spans="1:12" x14ac:dyDescent="0.2">
      <c r="A2336" s="4" t="s">
        <v>79</v>
      </c>
      <c r="G2336" s="9" t="s">
        <v>612</v>
      </c>
      <c r="I2336" s="267">
        <v>0</v>
      </c>
      <c r="J2336" s="267">
        <v>0</v>
      </c>
      <c r="K2336" s="267">
        <v>0</v>
      </c>
    </row>
    <row r="2338" spans="1:12" x14ac:dyDescent="0.2">
      <c r="A2338" s="1" t="s">
        <v>80</v>
      </c>
      <c r="B2338" s="1" t="s">
        <v>81</v>
      </c>
      <c r="C2338" s="268" t="s">
        <v>82</v>
      </c>
      <c r="D2338" s="1" t="s">
        <v>83</v>
      </c>
      <c r="E2338" s="1" t="s">
        <v>84</v>
      </c>
      <c r="F2338" s="268" t="s">
        <v>85</v>
      </c>
      <c r="G2338" s="1" t="s">
        <v>86</v>
      </c>
      <c r="I2338" s="268" t="s">
        <v>613</v>
      </c>
      <c r="J2338" s="268" t="s">
        <v>614</v>
      </c>
      <c r="K2338" s="268" t="s">
        <v>87</v>
      </c>
    </row>
    <row r="2340" spans="1:12" x14ac:dyDescent="0.2">
      <c r="A2340" s="8">
        <v>1</v>
      </c>
      <c r="B2340" s="2" t="s">
        <v>79</v>
      </c>
      <c r="C2340" s="7">
        <v>1</v>
      </c>
      <c r="D2340" s="2" t="s">
        <v>88</v>
      </c>
      <c r="F2340" s="7">
        <v>0</v>
      </c>
      <c r="G2340" s="2" t="s">
        <v>1214</v>
      </c>
      <c r="J2340" s="8">
        <v>38914327</v>
      </c>
      <c r="K2340" s="12">
        <v>-38914327</v>
      </c>
      <c r="L2340" s="1" t="s">
        <v>619</v>
      </c>
    </row>
    <row r="2343" spans="1:12" x14ac:dyDescent="0.2">
      <c r="G2343" s="9" t="s">
        <v>616</v>
      </c>
      <c r="I2343" s="269">
        <v>0</v>
      </c>
      <c r="J2343" s="269">
        <v>38914327</v>
      </c>
      <c r="K2343" s="269">
        <v>-38914327</v>
      </c>
      <c r="L2343" s="270" t="s">
        <v>619</v>
      </c>
    </row>
    <row r="2344" spans="1:12" x14ac:dyDescent="0.2">
      <c r="G2344" s="9" t="s">
        <v>610</v>
      </c>
      <c r="I2344" s="267">
        <v>0</v>
      </c>
      <c r="J2344" s="267">
        <v>38914327</v>
      </c>
      <c r="K2344" s="267">
        <v>-38914327</v>
      </c>
      <c r="L2344" s="9" t="s">
        <v>620</v>
      </c>
    </row>
    <row r="2346" spans="1:12" x14ac:dyDescent="0.2">
      <c r="A2346" s="5" t="s">
        <v>658</v>
      </c>
      <c r="I2346" s="267">
        <v>0</v>
      </c>
      <c r="J2346" s="267">
        <v>38914327</v>
      </c>
      <c r="K2346" s="267">
        <v>-38914327</v>
      </c>
      <c r="L2346" s="2" t="s">
        <v>620</v>
      </c>
    </row>
    <row r="2349" spans="1:12" x14ac:dyDescent="0.2">
      <c r="A2349" s="4" t="s">
        <v>659</v>
      </c>
    </row>
    <row r="2351" spans="1:12" x14ac:dyDescent="0.2">
      <c r="A2351" s="4" t="s">
        <v>79</v>
      </c>
      <c r="G2351" s="9" t="s">
        <v>612</v>
      </c>
      <c r="I2351" s="267">
        <v>0</v>
      </c>
      <c r="J2351" s="267">
        <v>0</v>
      </c>
      <c r="K2351" s="267">
        <v>0</v>
      </c>
    </row>
    <row r="2353" spans="1:12" x14ac:dyDescent="0.2">
      <c r="A2353" s="1" t="s">
        <v>80</v>
      </c>
      <c r="B2353" s="1" t="s">
        <v>81</v>
      </c>
      <c r="C2353" s="268" t="s">
        <v>82</v>
      </c>
      <c r="D2353" s="1" t="s">
        <v>83</v>
      </c>
      <c r="E2353" s="1" t="s">
        <v>84</v>
      </c>
      <c r="F2353" s="268" t="s">
        <v>85</v>
      </c>
      <c r="G2353" s="1" t="s">
        <v>86</v>
      </c>
      <c r="I2353" s="268" t="s">
        <v>613</v>
      </c>
      <c r="J2353" s="268" t="s">
        <v>614</v>
      </c>
      <c r="K2353" s="268" t="s">
        <v>87</v>
      </c>
    </row>
    <row r="2355" spans="1:12" x14ac:dyDescent="0.2">
      <c r="A2355" s="8">
        <v>1</v>
      </c>
      <c r="B2355" s="2" t="s">
        <v>79</v>
      </c>
      <c r="C2355" s="7">
        <v>1</v>
      </c>
      <c r="D2355" s="2" t="s">
        <v>88</v>
      </c>
      <c r="F2355" s="7">
        <v>0</v>
      </c>
      <c r="G2355" s="2" t="s">
        <v>1214</v>
      </c>
      <c r="I2355" s="8">
        <v>14930028</v>
      </c>
      <c r="K2355" s="12">
        <v>14930028</v>
      </c>
      <c r="L2355" s="1" t="s">
        <v>615</v>
      </c>
    </row>
    <row r="2358" spans="1:12" x14ac:dyDescent="0.2">
      <c r="G2358" s="9" t="s">
        <v>616</v>
      </c>
      <c r="I2358" s="269">
        <v>14930028</v>
      </c>
      <c r="J2358" s="269">
        <v>0</v>
      </c>
      <c r="K2358" s="269">
        <v>14930028</v>
      </c>
      <c r="L2358" s="270" t="s">
        <v>615</v>
      </c>
    </row>
    <row r="2359" spans="1:12" x14ac:dyDescent="0.2">
      <c r="G2359" s="9" t="s">
        <v>610</v>
      </c>
      <c r="I2359" s="267">
        <v>14930028</v>
      </c>
      <c r="J2359" s="267">
        <v>0</v>
      </c>
      <c r="K2359" s="267">
        <v>14930028</v>
      </c>
      <c r="L2359" s="9" t="s">
        <v>617</v>
      </c>
    </row>
    <row r="2361" spans="1:12" x14ac:dyDescent="0.2">
      <c r="A2361" s="5" t="s">
        <v>660</v>
      </c>
      <c r="I2361" s="267">
        <v>14930028</v>
      </c>
      <c r="J2361" s="267">
        <v>0</v>
      </c>
      <c r="K2361" s="267">
        <v>14930028</v>
      </c>
      <c r="L2361" s="2" t="s">
        <v>617</v>
      </c>
    </row>
    <row r="2364" spans="1:12" x14ac:dyDescent="0.2">
      <c r="A2364" s="4" t="s">
        <v>661</v>
      </c>
    </row>
    <row r="2366" spans="1:12" x14ac:dyDescent="0.2">
      <c r="A2366" s="4" t="s">
        <v>79</v>
      </c>
      <c r="G2366" s="9" t="s">
        <v>612</v>
      </c>
      <c r="I2366" s="267">
        <v>0</v>
      </c>
      <c r="J2366" s="267">
        <v>0</v>
      </c>
      <c r="K2366" s="267">
        <v>0</v>
      </c>
    </row>
    <row r="2368" spans="1:12" x14ac:dyDescent="0.2">
      <c r="A2368" s="1" t="s">
        <v>80</v>
      </c>
      <c r="B2368" s="1" t="s">
        <v>81</v>
      </c>
      <c r="C2368" s="268" t="s">
        <v>82</v>
      </c>
      <c r="D2368" s="1" t="s">
        <v>83</v>
      </c>
      <c r="E2368" s="1" t="s">
        <v>84</v>
      </c>
      <c r="F2368" s="268" t="s">
        <v>85</v>
      </c>
      <c r="G2368" s="1" t="s">
        <v>86</v>
      </c>
      <c r="I2368" s="268" t="s">
        <v>613</v>
      </c>
      <c r="J2368" s="268" t="s">
        <v>614</v>
      </c>
      <c r="K2368" s="268" t="s">
        <v>87</v>
      </c>
    </row>
    <row r="2370" spans="1:12" x14ac:dyDescent="0.2">
      <c r="A2370" s="8">
        <v>1</v>
      </c>
      <c r="B2370" s="2" t="s">
        <v>79</v>
      </c>
      <c r="C2370" s="7">
        <v>1</v>
      </c>
      <c r="D2370" s="2" t="s">
        <v>88</v>
      </c>
      <c r="F2370" s="7">
        <v>0</v>
      </c>
      <c r="G2370" s="2" t="s">
        <v>1214</v>
      </c>
      <c r="J2370" s="8">
        <v>4961552</v>
      </c>
      <c r="K2370" s="12">
        <v>-4961552</v>
      </c>
      <c r="L2370" s="1" t="s">
        <v>619</v>
      </c>
    </row>
    <row r="2373" spans="1:12" x14ac:dyDescent="0.2">
      <c r="G2373" s="9" t="s">
        <v>616</v>
      </c>
      <c r="I2373" s="269">
        <v>0</v>
      </c>
      <c r="J2373" s="269">
        <v>4961552</v>
      </c>
      <c r="K2373" s="269">
        <v>-4961552</v>
      </c>
      <c r="L2373" s="270" t="s">
        <v>619</v>
      </c>
    </row>
    <row r="2374" spans="1:12" x14ac:dyDescent="0.2">
      <c r="G2374" s="9" t="s">
        <v>610</v>
      </c>
      <c r="I2374" s="267">
        <v>0</v>
      </c>
      <c r="J2374" s="267">
        <v>4961552</v>
      </c>
      <c r="K2374" s="267">
        <v>-4961552</v>
      </c>
      <c r="L2374" s="9" t="s">
        <v>620</v>
      </c>
    </row>
    <row r="2376" spans="1:12" x14ac:dyDescent="0.2">
      <c r="A2376" s="5" t="s">
        <v>662</v>
      </c>
      <c r="I2376" s="267">
        <v>0</v>
      </c>
      <c r="J2376" s="267">
        <v>4961552</v>
      </c>
      <c r="K2376" s="267">
        <v>-4961552</v>
      </c>
      <c r="L2376" s="2" t="s">
        <v>620</v>
      </c>
    </row>
    <row r="2379" spans="1:12" x14ac:dyDescent="0.2">
      <c r="A2379" s="4" t="s">
        <v>663</v>
      </c>
    </row>
    <row r="2381" spans="1:12" x14ac:dyDescent="0.2">
      <c r="A2381" s="4" t="s">
        <v>79</v>
      </c>
      <c r="G2381" s="9" t="s">
        <v>612</v>
      </c>
      <c r="I2381" s="267">
        <v>0</v>
      </c>
      <c r="J2381" s="267">
        <v>0</v>
      </c>
      <c r="K2381" s="267">
        <v>0</v>
      </c>
    </row>
    <row r="2383" spans="1:12" x14ac:dyDescent="0.2">
      <c r="A2383" s="1" t="s">
        <v>80</v>
      </c>
      <c r="B2383" s="1" t="s">
        <v>81</v>
      </c>
      <c r="C2383" s="268" t="s">
        <v>82</v>
      </c>
      <c r="D2383" s="1" t="s">
        <v>83</v>
      </c>
      <c r="E2383" s="1" t="s">
        <v>84</v>
      </c>
      <c r="F2383" s="268" t="s">
        <v>85</v>
      </c>
      <c r="G2383" s="1" t="s">
        <v>86</v>
      </c>
      <c r="I2383" s="268" t="s">
        <v>613</v>
      </c>
      <c r="J2383" s="268" t="s">
        <v>614</v>
      </c>
      <c r="K2383" s="268" t="s">
        <v>87</v>
      </c>
    </row>
    <row r="2385" spans="1:12" x14ac:dyDescent="0.2">
      <c r="A2385" s="8">
        <v>1</v>
      </c>
      <c r="B2385" s="2" t="s">
        <v>79</v>
      </c>
      <c r="C2385" s="7">
        <v>1</v>
      </c>
      <c r="D2385" s="2" t="s">
        <v>88</v>
      </c>
      <c r="F2385" s="7">
        <v>0</v>
      </c>
      <c r="G2385" s="2" t="s">
        <v>1214</v>
      </c>
      <c r="J2385" s="8">
        <v>100</v>
      </c>
      <c r="K2385" s="12">
        <v>-100</v>
      </c>
      <c r="L2385" s="1" t="s">
        <v>619</v>
      </c>
    </row>
    <row r="2387" spans="1:12" x14ac:dyDescent="0.2">
      <c r="A2387" s="8">
        <v>1</v>
      </c>
      <c r="B2387" s="2" t="s">
        <v>79</v>
      </c>
      <c r="C2387" s="7">
        <v>10</v>
      </c>
      <c r="D2387" s="2" t="s">
        <v>88</v>
      </c>
      <c r="E2387" s="2" t="s">
        <v>310</v>
      </c>
      <c r="F2387" s="7">
        <v>229</v>
      </c>
      <c r="G2387" s="2" t="s">
        <v>1224</v>
      </c>
      <c r="I2387" s="8">
        <v>7700000</v>
      </c>
      <c r="K2387" s="12">
        <v>7699900</v>
      </c>
      <c r="L2387" s="1" t="s">
        <v>615</v>
      </c>
    </row>
    <row r="2389" spans="1:12" x14ac:dyDescent="0.2">
      <c r="A2389" s="8">
        <v>24</v>
      </c>
      <c r="B2389" s="2" t="s">
        <v>79</v>
      </c>
      <c r="C2389" s="7">
        <v>24</v>
      </c>
      <c r="D2389" s="2" t="s">
        <v>90</v>
      </c>
      <c r="E2389" s="2" t="s">
        <v>310</v>
      </c>
      <c r="F2389" s="7">
        <v>98</v>
      </c>
      <c r="G2389" s="2" t="s">
        <v>1249</v>
      </c>
      <c r="I2389" s="8">
        <v>542124</v>
      </c>
      <c r="K2389" s="12">
        <v>8242024</v>
      </c>
      <c r="L2389" s="1" t="s">
        <v>615</v>
      </c>
    </row>
    <row r="2391" spans="1:12" x14ac:dyDescent="0.2">
      <c r="A2391" s="8">
        <v>24</v>
      </c>
      <c r="B2391" s="2" t="s">
        <v>79</v>
      </c>
      <c r="C2391" s="7">
        <v>25</v>
      </c>
      <c r="D2391" s="2" t="s">
        <v>90</v>
      </c>
      <c r="E2391" s="2" t="s">
        <v>310</v>
      </c>
      <c r="F2391" s="7">
        <v>1848</v>
      </c>
      <c r="G2391" s="2" t="s">
        <v>1196</v>
      </c>
      <c r="I2391" s="8">
        <v>345000</v>
      </c>
      <c r="K2391" s="12">
        <v>8587024</v>
      </c>
      <c r="L2391" s="1" t="s">
        <v>615</v>
      </c>
    </row>
    <row r="2393" spans="1:12" x14ac:dyDescent="0.2">
      <c r="A2393" s="8">
        <v>29</v>
      </c>
      <c r="B2393" s="2" t="s">
        <v>79</v>
      </c>
      <c r="C2393" s="7">
        <v>51</v>
      </c>
      <c r="D2393" s="2" t="s">
        <v>90</v>
      </c>
      <c r="E2393" s="2" t="s">
        <v>310</v>
      </c>
      <c r="F2393" s="7">
        <v>8</v>
      </c>
      <c r="G2393" s="2" t="s">
        <v>1280</v>
      </c>
      <c r="I2393" s="8">
        <v>2499000</v>
      </c>
      <c r="K2393" s="12">
        <v>11086024</v>
      </c>
      <c r="L2393" s="1" t="s">
        <v>615</v>
      </c>
    </row>
    <row r="2395" spans="1:12" x14ac:dyDescent="0.2">
      <c r="A2395" s="8">
        <v>29</v>
      </c>
      <c r="B2395" s="2" t="s">
        <v>79</v>
      </c>
      <c r="C2395" s="7">
        <v>52</v>
      </c>
      <c r="D2395" s="2" t="s">
        <v>90</v>
      </c>
      <c r="E2395" s="2" t="s">
        <v>310</v>
      </c>
      <c r="F2395" s="7">
        <v>99814</v>
      </c>
      <c r="G2395" s="2" t="s">
        <v>1281</v>
      </c>
      <c r="I2395" s="8">
        <v>117894</v>
      </c>
      <c r="K2395" s="12">
        <v>11203918</v>
      </c>
      <c r="L2395" s="1" t="s">
        <v>615</v>
      </c>
    </row>
    <row r="2397" spans="1:12" x14ac:dyDescent="0.2">
      <c r="A2397" s="8">
        <v>29</v>
      </c>
      <c r="B2397" s="2" t="s">
        <v>79</v>
      </c>
      <c r="C2397" s="7">
        <v>53</v>
      </c>
      <c r="D2397" s="2" t="s">
        <v>90</v>
      </c>
      <c r="E2397" s="2" t="s">
        <v>310</v>
      </c>
      <c r="F2397" s="7">
        <v>1441</v>
      </c>
      <c r="G2397" s="2" t="s">
        <v>1282</v>
      </c>
      <c r="I2397" s="8">
        <v>2201500</v>
      </c>
      <c r="K2397" s="12">
        <v>13405418</v>
      </c>
      <c r="L2397" s="1" t="s">
        <v>615</v>
      </c>
    </row>
    <row r="2399" spans="1:12" x14ac:dyDescent="0.2">
      <c r="A2399" s="8">
        <v>29</v>
      </c>
      <c r="B2399" s="2" t="s">
        <v>79</v>
      </c>
      <c r="C2399" s="7">
        <v>54</v>
      </c>
      <c r="D2399" s="2" t="s">
        <v>90</v>
      </c>
      <c r="E2399" s="2" t="s">
        <v>310</v>
      </c>
      <c r="F2399" s="7">
        <v>9954451</v>
      </c>
      <c r="G2399" s="2" t="s">
        <v>1283</v>
      </c>
      <c r="I2399" s="8">
        <v>357895</v>
      </c>
      <c r="K2399" s="12">
        <v>13763313</v>
      </c>
      <c r="L2399" s="1" t="s">
        <v>615</v>
      </c>
    </row>
    <row r="2401" spans="1:12" x14ac:dyDescent="0.2">
      <c r="A2401" s="8">
        <v>29</v>
      </c>
      <c r="B2401" s="2" t="s">
        <v>79</v>
      </c>
      <c r="C2401" s="7">
        <v>55</v>
      </c>
      <c r="D2401" s="2" t="s">
        <v>90</v>
      </c>
      <c r="E2401" s="2" t="s">
        <v>310</v>
      </c>
      <c r="F2401" s="7">
        <v>9956608</v>
      </c>
      <c r="G2401" s="2" t="s">
        <v>1284</v>
      </c>
      <c r="I2401" s="8">
        <v>185235</v>
      </c>
      <c r="K2401" s="12">
        <v>13948548</v>
      </c>
      <c r="L2401" s="1" t="s">
        <v>615</v>
      </c>
    </row>
    <row r="2403" spans="1:12" x14ac:dyDescent="0.2">
      <c r="A2403" s="8">
        <v>29</v>
      </c>
      <c r="B2403" s="2" t="s">
        <v>79</v>
      </c>
      <c r="C2403" s="7">
        <v>56</v>
      </c>
      <c r="D2403" s="2" t="s">
        <v>90</v>
      </c>
      <c r="E2403" s="2" t="s">
        <v>310</v>
      </c>
      <c r="F2403" s="7">
        <v>2943</v>
      </c>
      <c r="G2403" s="2" t="s">
        <v>1285</v>
      </c>
      <c r="I2403" s="8">
        <v>547400</v>
      </c>
      <c r="K2403" s="12">
        <v>14495948</v>
      </c>
      <c r="L2403" s="1" t="s">
        <v>615</v>
      </c>
    </row>
    <row r="2405" spans="1:12" x14ac:dyDescent="0.2">
      <c r="A2405" s="8">
        <v>29</v>
      </c>
      <c r="B2405" s="2" t="s">
        <v>79</v>
      </c>
      <c r="C2405" s="7">
        <v>60</v>
      </c>
      <c r="D2405" s="2" t="s">
        <v>90</v>
      </c>
      <c r="E2405" s="2" t="s">
        <v>310</v>
      </c>
      <c r="F2405" s="7">
        <v>9960962</v>
      </c>
      <c r="G2405" s="2" t="s">
        <v>1291</v>
      </c>
      <c r="I2405" s="8">
        <v>26530</v>
      </c>
      <c r="K2405" s="12">
        <v>14522478</v>
      </c>
      <c r="L2405" s="1" t="s">
        <v>615</v>
      </c>
    </row>
    <row r="2407" spans="1:12" x14ac:dyDescent="0.2">
      <c r="A2407" s="8">
        <v>30</v>
      </c>
      <c r="B2407" s="2" t="s">
        <v>79</v>
      </c>
      <c r="C2407" s="7">
        <v>62</v>
      </c>
      <c r="D2407" s="2" t="s">
        <v>88</v>
      </c>
      <c r="E2407" s="2" t="s">
        <v>310</v>
      </c>
      <c r="F2407" s="7">
        <v>3056</v>
      </c>
      <c r="G2407" s="2" t="s">
        <v>1300</v>
      </c>
      <c r="I2407" s="8">
        <v>315350</v>
      </c>
      <c r="K2407" s="12">
        <v>14837828</v>
      </c>
      <c r="L2407" s="1" t="s">
        <v>615</v>
      </c>
    </row>
    <row r="2409" spans="1:12" x14ac:dyDescent="0.2">
      <c r="A2409" s="8">
        <v>30</v>
      </c>
      <c r="B2409" s="2" t="s">
        <v>79</v>
      </c>
      <c r="C2409" s="7">
        <v>63</v>
      </c>
      <c r="D2409" s="2" t="s">
        <v>90</v>
      </c>
      <c r="E2409" s="2" t="s">
        <v>310</v>
      </c>
      <c r="F2409" s="7">
        <v>229</v>
      </c>
      <c r="G2409" s="2" t="s">
        <v>1307</v>
      </c>
      <c r="I2409" s="8">
        <v>3808000</v>
      </c>
      <c r="K2409" s="12">
        <v>18645828</v>
      </c>
      <c r="L2409" s="1" t="s">
        <v>615</v>
      </c>
    </row>
    <row r="2411" spans="1:12" x14ac:dyDescent="0.2">
      <c r="A2411" s="8">
        <v>31</v>
      </c>
      <c r="B2411" s="2" t="s">
        <v>79</v>
      </c>
      <c r="C2411" s="7">
        <v>70</v>
      </c>
      <c r="D2411" s="2" t="s">
        <v>90</v>
      </c>
      <c r="E2411" s="2" t="s">
        <v>310</v>
      </c>
      <c r="F2411" s="7">
        <v>7254366</v>
      </c>
      <c r="G2411" s="2" t="s">
        <v>1310</v>
      </c>
      <c r="I2411" s="8">
        <v>1000000</v>
      </c>
      <c r="K2411" s="12">
        <v>19645828</v>
      </c>
      <c r="L2411" s="1" t="s">
        <v>615</v>
      </c>
    </row>
    <row r="2413" spans="1:12" x14ac:dyDescent="0.2">
      <c r="A2413" s="8">
        <v>31</v>
      </c>
      <c r="B2413" s="2" t="s">
        <v>79</v>
      </c>
      <c r="C2413" s="7">
        <v>72</v>
      </c>
      <c r="D2413" s="2" t="s">
        <v>88</v>
      </c>
      <c r="E2413" s="2" t="s">
        <v>310</v>
      </c>
      <c r="F2413" s="7">
        <v>7254387</v>
      </c>
      <c r="G2413" s="2" t="s">
        <v>1312</v>
      </c>
      <c r="I2413" s="8">
        <v>1138900</v>
      </c>
      <c r="K2413" s="12">
        <v>20784728</v>
      </c>
      <c r="L2413" s="1" t="s">
        <v>615</v>
      </c>
    </row>
    <row r="2415" spans="1:12" x14ac:dyDescent="0.2">
      <c r="A2415" s="8">
        <v>31</v>
      </c>
      <c r="B2415" s="2" t="s">
        <v>79</v>
      </c>
      <c r="C2415" s="7">
        <v>72</v>
      </c>
      <c r="D2415" s="2" t="s">
        <v>88</v>
      </c>
      <c r="E2415" s="2" t="s">
        <v>310</v>
      </c>
      <c r="F2415" s="7">
        <v>7254426</v>
      </c>
      <c r="G2415" s="2" t="s">
        <v>1313</v>
      </c>
      <c r="I2415" s="8">
        <v>456600</v>
      </c>
      <c r="K2415" s="12">
        <v>21241328</v>
      </c>
      <c r="L2415" s="1" t="s">
        <v>615</v>
      </c>
    </row>
    <row r="2417" spans="1:12" x14ac:dyDescent="0.2">
      <c r="A2417" s="8">
        <v>31</v>
      </c>
      <c r="B2417" s="2" t="s">
        <v>79</v>
      </c>
      <c r="C2417" s="7">
        <v>72</v>
      </c>
      <c r="D2417" s="2" t="s">
        <v>88</v>
      </c>
      <c r="E2417" s="2" t="s">
        <v>310</v>
      </c>
      <c r="F2417" s="7">
        <v>7254387</v>
      </c>
      <c r="G2417" s="2" t="s">
        <v>1312</v>
      </c>
      <c r="I2417" s="8">
        <v>303100</v>
      </c>
      <c r="K2417" s="12">
        <v>21544428</v>
      </c>
      <c r="L2417" s="1" t="s">
        <v>615</v>
      </c>
    </row>
    <row r="2419" spans="1:12" x14ac:dyDescent="0.2">
      <c r="A2419" s="8">
        <v>31</v>
      </c>
      <c r="B2419" s="2" t="s">
        <v>79</v>
      </c>
      <c r="C2419" s="7">
        <v>73</v>
      </c>
      <c r="D2419" s="2" t="s">
        <v>88</v>
      </c>
      <c r="E2419" s="2" t="s">
        <v>310</v>
      </c>
      <c r="F2419" s="7">
        <v>7254359</v>
      </c>
      <c r="G2419" s="2" t="s">
        <v>1315</v>
      </c>
      <c r="I2419" s="8">
        <v>839600</v>
      </c>
      <c r="K2419" s="12">
        <v>22384028</v>
      </c>
      <c r="L2419" s="1" t="s">
        <v>615</v>
      </c>
    </row>
    <row r="2421" spans="1:12" x14ac:dyDescent="0.2">
      <c r="A2421" s="8">
        <v>31</v>
      </c>
      <c r="B2421" s="2" t="s">
        <v>79</v>
      </c>
      <c r="C2421" s="7">
        <v>74</v>
      </c>
      <c r="D2421" s="2" t="s">
        <v>88</v>
      </c>
      <c r="E2421" s="2" t="s">
        <v>310</v>
      </c>
      <c r="F2421" s="7">
        <v>1480573</v>
      </c>
      <c r="G2421" s="2" t="s">
        <v>1317</v>
      </c>
      <c r="I2421" s="8">
        <v>49250</v>
      </c>
      <c r="K2421" s="12">
        <v>22433278</v>
      </c>
      <c r="L2421" s="1" t="s">
        <v>615</v>
      </c>
    </row>
    <row r="2423" spans="1:12" x14ac:dyDescent="0.2">
      <c r="A2423" s="8">
        <v>31</v>
      </c>
      <c r="B2423" s="2" t="s">
        <v>79</v>
      </c>
      <c r="C2423" s="7">
        <v>74</v>
      </c>
      <c r="D2423" s="2" t="s">
        <v>88</v>
      </c>
      <c r="E2423" s="2" t="s">
        <v>310</v>
      </c>
      <c r="F2423" s="7">
        <v>1479579</v>
      </c>
      <c r="G2423" s="2" t="s">
        <v>1318</v>
      </c>
      <c r="I2423" s="8">
        <v>45860</v>
      </c>
      <c r="K2423" s="12">
        <v>22479138</v>
      </c>
      <c r="L2423" s="1" t="s">
        <v>615</v>
      </c>
    </row>
    <row r="2425" spans="1:12" x14ac:dyDescent="0.2">
      <c r="A2425" s="8">
        <v>31</v>
      </c>
      <c r="B2425" s="2" t="s">
        <v>79</v>
      </c>
      <c r="C2425" s="7">
        <v>74</v>
      </c>
      <c r="D2425" s="2" t="s">
        <v>88</v>
      </c>
      <c r="E2425" s="2" t="s">
        <v>310</v>
      </c>
      <c r="F2425" s="7">
        <v>40960420</v>
      </c>
      <c r="G2425" s="2" t="s">
        <v>1319</v>
      </c>
      <c r="I2425" s="8">
        <v>10987</v>
      </c>
      <c r="K2425" s="12">
        <v>22490125</v>
      </c>
      <c r="L2425" s="1" t="s">
        <v>615</v>
      </c>
    </row>
    <row r="2427" spans="1:12" x14ac:dyDescent="0.2">
      <c r="A2427" s="8">
        <v>31</v>
      </c>
      <c r="B2427" s="2" t="s">
        <v>79</v>
      </c>
      <c r="C2427" s="7">
        <v>74</v>
      </c>
      <c r="D2427" s="2" t="s">
        <v>88</v>
      </c>
      <c r="E2427" s="2" t="s">
        <v>310</v>
      </c>
      <c r="F2427" s="7">
        <v>18473908</v>
      </c>
      <c r="G2427" s="2" t="s">
        <v>1322</v>
      </c>
      <c r="I2427" s="8">
        <v>924112</v>
      </c>
      <c r="K2427" s="12">
        <v>23414237</v>
      </c>
      <c r="L2427" s="1" t="s">
        <v>615</v>
      </c>
    </row>
    <row r="2429" spans="1:12" x14ac:dyDescent="0.2">
      <c r="A2429" s="8">
        <v>31</v>
      </c>
      <c r="B2429" s="2" t="s">
        <v>79</v>
      </c>
      <c r="C2429" s="7">
        <v>74</v>
      </c>
      <c r="D2429" s="2" t="s">
        <v>88</v>
      </c>
      <c r="E2429" s="2" t="s">
        <v>310</v>
      </c>
      <c r="F2429" s="7">
        <v>18473909</v>
      </c>
      <c r="G2429" s="2" t="s">
        <v>1323</v>
      </c>
      <c r="I2429" s="8">
        <v>103327</v>
      </c>
      <c r="K2429" s="12">
        <v>23517564</v>
      </c>
      <c r="L2429" s="1" t="s">
        <v>615</v>
      </c>
    </row>
    <row r="2431" spans="1:12" x14ac:dyDescent="0.2">
      <c r="A2431" s="8">
        <v>31</v>
      </c>
      <c r="B2431" s="2" t="s">
        <v>79</v>
      </c>
      <c r="C2431" s="7">
        <v>74</v>
      </c>
      <c r="D2431" s="2" t="s">
        <v>88</v>
      </c>
      <c r="E2431" s="2" t="s">
        <v>310</v>
      </c>
      <c r="F2431" s="7">
        <v>40813438</v>
      </c>
      <c r="G2431" s="2" t="s">
        <v>1324</v>
      </c>
      <c r="I2431" s="8">
        <v>268000</v>
      </c>
      <c r="K2431" s="12">
        <v>23785564</v>
      </c>
      <c r="L2431" s="1" t="s">
        <v>615</v>
      </c>
    </row>
    <row r="2433" spans="1:12" x14ac:dyDescent="0.2">
      <c r="A2433" s="8">
        <v>31</v>
      </c>
      <c r="B2433" s="2" t="s">
        <v>79</v>
      </c>
      <c r="C2433" s="7">
        <v>74</v>
      </c>
      <c r="D2433" s="2" t="s">
        <v>88</v>
      </c>
      <c r="E2433" s="2" t="s">
        <v>310</v>
      </c>
      <c r="F2433" s="7">
        <v>40813437</v>
      </c>
      <c r="G2433" s="2" t="s">
        <v>1325</v>
      </c>
      <c r="I2433" s="8">
        <v>278682</v>
      </c>
      <c r="K2433" s="12">
        <v>24064246</v>
      </c>
      <c r="L2433" s="1" t="s">
        <v>615</v>
      </c>
    </row>
    <row r="2435" spans="1:12" x14ac:dyDescent="0.2">
      <c r="A2435" s="8">
        <v>31</v>
      </c>
      <c r="B2435" s="2" t="s">
        <v>79</v>
      </c>
      <c r="C2435" s="7">
        <v>74</v>
      </c>
      <c r="D2435" s="2" t="s">
        <v>88</v>
      </c>
      <c r="E2435" s="2" t="s">
        <v>310</v>
      </c>
      <c r="F2435" s="7">
        <v>40960423</v>
      </c>
      <c r="G2435" s="2" t="s">
        <v>1326</v>
      </c>
      <c r="I2435" s="8">
        <v>11012</v>
      </c>
      <c r="K2435" s="12">
        <v>24075258</v>
      </c>
      <c r="L2435" s="1" t="s">
        <v>615</v>
      </c>
    </row>
    <row r="2437" spans="1:12" x14ac:dyDescent="0.2">
      <c r="A2437" s="8">
        <v>31</v>
      </c>
      <c r="B2437" s="2" t="s">
        <v>79</v>
      </c>
      <c r="C2437" s="7">
        <v>74</v>
      </c>
      <c r="D2437" s="2" t="s">
        <v>88</v>
      </c>
      <c r="E2437" s="2" t="s">
        <v>310</v>
      </c>
      <c r="F2437" s="7">
        <v>40960421</v>
      </c>
      <c r="G2437" s="2" t="s">
        <v>1327</v>
      </c>
      <c r="I2437" s="8">
        <v>11187</v>
      </c>
      <c r="K2437" s="12">
        <v>24086445</v>
      </c>
      <c r="L2437" s="1" t="s">
        <v>615</v>
      </c>
    </row>
    <row r="2439" spans="1:12" x14ac:dyDescent="0.2">
      <c r="A2439" s="8">
        <v>31</v>
      </c>
      <c r="B2439" s="2" t="s">
        <v>79</v>
      </c>
      <c r="C2439" s="7">
        <v>74</v>
      </c>
      <c r="D2439" s="2" t="s">
        <v>88</v>
      </c>
      <c r="E2439" s="2" t="s">
        <v>310</v>
      </c>
      <c r="F2439" s="7">
        <v>40960422</v>
      </c>
      <c r="G2439" s="2" t="s">
        <v>1328</v>
      </c>
      <c r="I2439" s="8">
        <v>10987</v>
      </c>
      <c r="K2439" s="12">
        <v>24097432</v>
      </c>
      <c r="L2439" s="1" t="s">
        <v>615</v>
      </c>
    </row>
    <row r="2441" spans="1:12" x14ac:dyDescent="0.2">
      <c r="A2441" s="8">
        <v>31</v>
      </c>
      <c r="B2441" s="2" t="s">
        <v>79</v>
      </c>
      <c r="C2441" s="7">
        <v>74</v>
      </c>
      <c r="D2441" s="2" t="s">
        <v>88</v>
      </c>
      <c r="E2441" s="2" t="s">
        <v>310</v>
      </c>
      <c r="F2441" s="7">
        <v>16284807</v>
      </c>
      <c r="G2441" s="2" t="s">
        <v>1332</v>
      </c>
      <c r="I2441" s="8">
        <v>264694</v>
      </c>
      <c r="K2441" s="12">
        <v>24362126</v>
      </c>
      <c r="L2441" s="1" t="s">
        <v>615</v>
      </c>
    </row>
    <row r="2443" spans="1:12" x14ac:dyDescent="0.2">
      <c r="A2443" s="8">
        <v>31</v>
      </c>
      <c r="B2443" s="2" t="s">
        <v>79</v>
      </c>
      <c r="C2443" s="7">
        <v>74</v>
      </c>
      <c r="D2443" s="2" t="s">
        <v>88</v>
      </c>
      <c r="E2443" s="2" t="s">
        <v>310</v>
      </c>
      <c r="F2443" s="7">
        <v>7216875</v>
      </c>
      <c r="G2443" s="2" t="s">
        <v>1333</v>
      </c>
      <c r="I2443" s="8">
        <v>31226</v>
      </c>
      <c r="K2443" s="12">
        <v>24393352</v>
      </c>
      <c r="L2443" s="1" t="s">
        <v>615</v>
      </c>
    </row>
    <row r="2445" spans="1:12" x14ac:dyDescent="0.2">
      <c r="A2445" s="8">
        <v>31</v>
      </c>
      <c r="B2445" s="2" t="s">
        <v>79</v>
      </c>
      <c r="C2445" s="7">
        <v>74</v>
      </c>
      <c r="D2445" s="2" t="s">
        <v>88</v>
      </c>
      <c r="E2445" s="2" t="s">
        <v>310</v>
      </c>
      <c r="F2445" s="7">
        <v>7216837</v>
      </c>
      <c r="G2445" s="2" t="s">
        <v>1334</v>
      </c>
      <c r="I2445" s="8">
        <v>117382</v>
      </c>
      <c r="K2445" s="12">
        <v>24510734</v>
      </c>
      <c r="L2445" s="1" t="s">
        <v>615</v>
      </c>
    </row>
    <row r="2447" spans="1:12" x14ac:dyDescent="0.2">
      <c r="A2447" s="8">
        <v>31</v>
      </c>
      <c r="B2447" s="2" t="s">
        <v>79</v>
      </c>
      <c r="C2447" s="7">
        <v>74</v>
      </c>
      <c r="D2447" s="2" t="s">
        <v>88</v>
      </c>
      <c r="E2447" s="2" t="s">
        <v>310</v>
      </c>
      <c r="F2447" s="7">
        <v>7254359</v>
      </c>
      <c r="G2447" s="2" t="s">
        <v>1315</v>
      </c>
      <c r="I2447" s="8">
        <v>100000</v>
      </c>
      <c r="K2447" s="12">
        <v>24610734</v>
      </c>
      <c r="L2447" s="1" t="s">
        <v>615</v>
      </c>
    </row>
    <row r="2449" spans="1:12" x14ac:dyDescent="0.2">
      <c r="A2449" s="8">
        <v>31</v>
      </c>
      <c r="B2449" s="2" t="s">
        <v>79</v>
      </c>
      <c r="C2449" s="7">
        <v>75</v>
      </c>
      <c r="D2449" s="2" t="s">
        <v>88</v>
      </c>
      <c r="F2449" s="7">
        <v>0</v>
      </c>
      <c r="G2449" s="2" t="s">
        <v>1365</v>
      </c>
      <c r="J2449" s="8">
        <v>24610834</v>
      </c>
      <c r="K2449" s="12">
        <v>-100</v>
      </c>
      <c r="L2449" s="1" t="s">
        <v>619</v>
      </c>
    </row>
    <row r="2452" spans="1:12" x14ac:dyDescent="0.2">
      <c r="G2452" s="9" t="s">
        <v>616</v>
      </c>
      <c r="I2452" s="269">
        <v>24610834</v>
      </c>
      <c r="J2452" s="269">
        <v>24610934</v>
      </c>
      <c r="K2452" s="269">
        <v>-100</v>
      </c>
      <c r="L2452" s="270" t="s">
        <v>619</v>
      </c>
    </row>
    <row r="2453" spans="1:12" x14ac:dyDescent="0.2">
      <c r="G2453" s="9" t="s">
        <v>610</v>
      </c>
      <c r="I2453" s="267">
        <v>24610834</v>
      </c>
      <c r="J2453" s="267">
        <v>24610934</v>
      </c>
      <c r="K2453" s="267">
        <v>-100</v>
      </c>
      <c r="L2453" s="9" t="s">
        <v>620</v>
      </c>
    </row>
    <row r="2456" spans="1:12" x14ac:dyDescent="0.2">
      <c r="A2456" s="4" t="s">
        <v>123</v>
      </c>
      <c r="G2456" s="9" t="s">
        <v>612</v>
      </c>
      <c r="I2456" s="267">
        <v>24610834</v>
      </c>
      <c r="J2456" s="267">
        <v>24610934</v>
      </c>
      <c r="K2456" s="267">
        <v>-100</v>
      </c>
      <c r="L2456" s="2" t="s">
        <v>619</v>
      </c>
    </row>
    <row r="2458" spans="1:12" x14ac:dyDescent="0.2">
      <c r="A2458" s="1" t="s">
        <v>80</v>
      </c>
      <c r="B2458" s="1" t="s">
        <v>81</v>
      </c>
      <c r="C2458" s="268" t="s">
        <v>82</v>
      </c>
      <c r="D2458" s="1" t="s">
        <v>83</v>
      </c>
      <c r="E2458" s="1" t="s">
        <v>84</v>
      </c>
      <c r="F2458" s="268" t="s">
        <v>85</v>
      </c>
      <c r="G2458" s="1" t="s">
        <v>86</v>
      </c>
      <c r="I2458" s="268" t="s">
        <v>613</v>
      </c>
      <c r="J2458" s="268" t="s">
        <v>614</v>
      </c>
      <c r="K2458" s="268" t="s">
        <v>87</v>
      </c>
    </row>
    <row r="2460" spans="1:12" x14ac:dyDescent="0.2">
      <c r="A2460" s="8">
        <v>1</v>
      </c>
      <c r="B2460" s="2" t="s">
        <v>123</v>
      </c>
      <c r="C2460" s="7">
        <v>13</v>
      </c>
      <c r="D2460" s="2" t="s">
        <v>90</v>
      </c>
      <c r="E2460" s="2" t="s">
        <v>310</v>
      </c>
      <c r="F2460" s="7">
        <v>230</v>
      </c>
      <c r="G2460" s="2" t="s">
        <v>1404</v>
      </c>
      <c r="I2460" s="8">
        <v>7700000</v>
      </c>
      <c r="K2460" s="12">
        <v>7699900</v>
      </c>
      <c r="L2460" s="1" t="s">
        <v>615</v>
      </c>
    </row>
    <row r="2462" spans="1:12" x14ac:dyDescent="0.2">
      <c r="A2462" s="8">
        <v>1</v>
      </c>
      <c r="B2462" s="2" t="s">
        <v>123</v>
      </c>
      <c r="C2462" s="7">
        <v>16</v>
      </c>
      <c r="D2462" s="2" t="s">
        <v>90</v>
      </c>
      <c r="E2462" s="2" t="s">
        <v>310</v>
      </c>
      <c r="F2462" s="7">
        <v>98517</v>
      </c>
      <c r="G2462" s="2" t="s">
        <v>1407</v>
      </c>
      <c r="I2462" s="8">
        <v>115152</v>
      </c>
      <c r="K2462" s="12">
        <v>7815052</v>
      </c>
      <c r="L2462" s="1" t="s">
        <v>615</v>
      </c>
    </row>
    <row r="2464" spans="1:12" x14ac:dyDescent="0.2">
      <c r="A2464" s="8">
        <v>1</v>
      </c>
      <c r="B2464" s="2" t="s">
        <v>123</v>
      </c>
      <c r="C2464" s="7">
        <v>17</v>
      </c>
      <c r="D2464" s="2" t="s">
        <v>90</v>
      </c>
      <c r="E2464" s="2" t="s">
        <v>310</v>
      </c>
      <c r="F2464" s="7">
        <v>107</v>
      </c>
      <c r="G2464" s="2" t="s">
        <v>1408</v>
      </c>
      <c r="I2464" s="8">
        <v>406987</v>
      </c>
      <c r="K2464" s="12">
        <v>8222039</v>
      </c>
      <c r="L2464" s="1" t="s">
        <v>615</v>
      </c>
    </row>
    <row r="2466" spans="1:12" x14ac:dyDescent="0.2">
      <c r="A2466" s="8">
        <v>1</v>
      </c>
      <c r="B2466" s="2" t="s">
        <v>123</v>
      </c>
      <c r="C2466" s="7">
        <v>37</v>
      </c>
      <c r="D2466" s="2" t="s">
        <v>90</v>
      </c>
      <c r="E2466" s="2" t="s">
        <v>310</v>
      </c>
      <c r="F2466" s="7">
        <v>9960451</v>
      </c>
      <c r="G2466" s="2" t="s">
        <v>1428</v>
      </c>
      <c r="I2466" s="8">
        <v>24019</v>
      </c>
      <c r="K2466" s="12">
        <v>8246058</v>
      </c>
      <c r="L2466" s="1" t="s">
        <v>615</v>
      </c>
    </row>
    <row r="2468" spans="1:12" x14ac:dyDescent="0.2">
      <c r="A2468" s="8">
        <v>1</v>
      </c>
      <c r="B2468" s="2" t="s">
        <v>123</v>
      </c>
      <c r="C2468" s="7">
        <v>49</v>
      </c>
      <c r="D2468" s="2" t="s">
        <v>90</v>
      </c>
      <c r="E2468" s="2" t="s">
        <v>310</v>
      </c>
      <c r="F2468" s="7">
        <v>1349</v>
      </c>
      <c r="G2468" s="2" t="s">
        <v>1444</v>
      </c>
      <c r="I2468" s="8">
        <v>1743469</v>
      </c>
      <c r="K2468" s="12">
        <v>9989527</v>
      </c>
      <c r="L2468" s="1" t="s">
        <v>615</v>
      </c>
    </row>
    <row r="2470" spans="1:12" x14ac:dyDescent="0.2">
      <c r="A2470" s="8">
        <v>1</v>
      </c>
      <c r="B2470" s="2" t="s">
        <v>123</v>
      </c>
      <c r="C2470" s="7">
        <v>50</v>
      </c>
      <c r="D2470" s="2" t="s">
        <v>90</v>
      </c>
      <c r="E2470" s="2" t="s">
        <v>310</v>
      </c>
      <c r="F2470" s="7">
        <v>1350</v>
      </c>
      <c r="G2470" s="2" t="s">
        <v>1445</v>
      </c>
      <c r="I2470" s="8">
        <v>1151495</v>
      </c>
      <c r="K2470" s="12">
        <v>11141022</v>
      </c>
      <c r="L2470" s="1" t="s">
        <v>615</v>
      </c>
    </row>
    <row r="2472" spans="1:12" x14ac:dyDescent="0.2">
      <c r="A2472" s="8">
        <v>1</v>
      </c>
      <c r="B2472" s="2" t="s">
        <v>123</v>
      </c>
      <c r="C2472" s="7">
        <v>51</v>
      </c>
      <c r="D2472" s="2" t="s">
        <v>90</v>
      </c>
      <c r="E2472" s="2" t="s">
        <v>310</v>
      </c>
      <c r="F2472" s="7">
        <v>20</v>
      </c>
      <c r="G2472" s="2" t="s">
        <v>1446</v>
      </c>
      <c r="I2472" s="8">
        <v>1200000</v>
      </c>
      <c r="K2472" s="12">
        <v>12341022</v>
      </c>
      <c r="L2472" s="1" t="s">
        <v>615</v>
      </c>
    </row>
    <row r="2474" spans="1:12" x14ac:dyDescent="0.2">
      <c r="A2474" s="8">
        <v>28</v>
      </c>
      <c r="B2474" s="2" t="s">
        <v>123</v>
      </c>
      <c r="C2474" s="7">
        <v>65</v>
      </c>
      <c r="D2474" s="2" t="s">
        <v>622</v>
      </c>
      <c r="E2474" s="2" t="s">
        <v>310</v>
      </c>
      <c r="F2474" s="7">
        <v>4</v>
      </c>
      <c r="G2474" s="2" t="s">
        <v>1469</v>
      </c>
      <c r="I2474" s="8">
        <v>785400</v>
      </c>
      <c r="K2474" s="12">
        <v>13126422</v>
      </c>
      <c r="L2474" s="1" t="s">
        <v>615</v>
      </c>
    </row>
    <row r="2476" spans="1:12" x14ac:dyDescent="0.2">
      <c r="A2476" s="8">
        <v>28</v>
      </c>
      <c r="B2476" s="2" t="s">
        <v>123</v>
      </c>
      <c r="C2476" s="7">
        <v>65</v>
      </c>
      <c r="D2476" s="2" t="s">
        <v>622</v>
      </c>
      <c r="E2476" s="2" t="s">
        <v>310</v>
      </c>
      <c r="F2476" s="7">
        <v>7255559</v>
      </c>
      <c r="G2476" s="2" t="s">
        <v>1470</v>
      </c>
      <c r="I2476" s="8">
        <v>185800</v>
      </c>
      <c r="K2476" s="12">
        <v>13312222</v>
      </c>
      <c r="L2476" s="1" t="s">
        <v>615</v>
      </c>
    </row>
    <row r="2478" spans="1:12" x14ac:dyDescent="0.2">
      <c r="A2478" s="8">
        <v>28</v>
      </c>
      <c r="B2478" s="2" t="s">
        <v>123</v>
      </c>
      <c r="C2478" s="7">
        <v>68</v>
      </c>
      <c r="D2478" s="2" t="s">
        <v>88</v>
      </c>
      <c r="E2478" s="2" t="s">
        <v>310</v>
      </c>
      <c r="F2478" s="7">
        <v>18608714</v>
      </c>
      <c r="G2478" s="2" t="s">
        <v>1478</v>
      </c>
      <c r="I2478" s="8">
        <v>736873</v>
      </c>
      <c r="K2478" s="12">
        <v>14049095</v>
      </c>
      <c r="L2478" s="1" t="s">
        <v>615</v>
      </c>
    </row>
    <row r="2480" spans="1:12" x14ac:dyDescent="0.2">
      <c r="A2480" s="8">
        <v>28</v>
      </c>
      <c r="B2480" s="2" t="s">
        <v>123</v>
      </c>
      <c r="C2480" s="7">
        <v>68</v>
      </c>
      <c r="D2480" s="2" t="s">
        <v>88</v>
      </c>
      <c r="E2480" s="2" t="s">
        <v>310</v>
      </c>
      <c r="F2480" s="7">
        <v>16320501</v>
      </c>
      <c r="G2480" s="2" t="s">
        <v>1479</v>
      </c>
      <c r="I2480" s="8">
        <v>264958</v>
      </c>
      <c r="K2480" s="12">
        <v>14314053</v>
      </c>
      <c r="L2480" s="1" t="s">
        <v>615</v>
      </c>
    </row>
    <row r="2482" spans="1:12" x14ac:dyDescent="0.2">
      <c r="A2482" s="8">
        <v>28</v>
      </c>
      <c r="B2482" s="2" t="s">
        <v>123</v>
      </c>
      <c r="C2482" s="7">
        <v>68</v>
      </c>
      <c r="D2482" s="2" t="s">
        <v>88</v>
      </c>
      <c r="E2482" s="2" t="s">
        <v>310</v>
      </c>
      <c r="F2482" s="7">
        <v>41101904</v>
      </c>
      <c r="G2482" s="2" t="s">
        <v>1482</v>
      </c>
      <c r="I2482" s="8">
        <v>13987</v>
      </c>
      <c r="K2482" s="12">
        <v>14328040</v>
      </c>
      <c r="L2482" s="1" t="s">
        <v>615</v>
      </c>
    </row>
    <row r="2484" spans="1:12" x14ac:dyDescent="0.2">
      <c r="A2484" s="8">
        <v>28</v>
      </c>
      <c r="B2484" s="2" t="s">
        <v>123</v>
      </c>
      <c r="C2484" s="7">
        <v>68</v>
      </c>
      <c r="D2484" s="2" t="s">
        <v>88</v>
      </c>
      <c r="E2484" s="2" t="s">
        <v>310</v>
      </c>
      <c r="F2484" s="7">
        <v>18605866</v>
      </c>
      <c r="G2484" s="2" t="s">
        <v>1483</v>
      </c>
      <c r="I2484" s="8">
        <v>102252</v>
      </c>
      <c r="K2484" s="12">
        <v>14430292</v>
      </c>
      <c r="L2484" s="1" t="s">
        <v>615</v>
      </c>
    </row>
    <row r="2486" spans="1:12" x14ac:dyDescent="0.2">
      <c r="A2486" s="8">
        <v>28</v>
      </c>
      <c r="B2486" s="2" t="s">
        <v>123</v>
      </c>
      <c r="C2486" s="7">
        <v>68</v>
      </c>
      <c r="D2486" s="2" t="s">
        <v>88</v>
      </c>
      <c r="E2486" s="2" t="s">
        <v>310</v>
      </c>
      <c r="F2486" s="7">
        <v>7243212</v>
      </c>
      <c r="G2486" s="2" t="s">
        <v>1484</v>
      </c>
      <c r="I2486" s="8">
        <v>31474</v>
      </c>
      <c r="K2486" s="12">
        <v>14461766</v>
      </c>
      <c r="L2486" s="1" t="s">
        <v>615</v>
      </c>
    </row>
    <row r="2488" spans="1:12" x14ac:dyDescent="0.2">
      <c r="A2488" s="8">
        <v>28</v>
      </c>
      <c r="B2488" s="2" t="s">
        <v>123</v>
      </c>
      <c r="C2488" s="7">
        <v>68</v>
      </c>
      <c r="D2488" s="2" t="s">
        <v>88</v>
      </c>
      <c r="E2488" s="2" t="s">
        <v>310</v>
      </c>
      <c r="F2488" s="7">
        <v>7243175</v>
      </c>
      <c r="G2488" s="2" t="s">
        <v>1485</v>
      </c>
      <c r="I2488" s="8">
        <v>97714</v>
      </c>
      <c r="K2488" s="12">
        <v>14559480</v>
      </c>
      <c r="L2488" s="1" t="s">
        <v>615</v>
      </c>
    </row>
    <row r="2490" spans="1:12" x14ac:dyDescent="0.2">
      <c r="A2490" s="8">
        <v>28</v>
      </c>
      <c r="B2490" s="2" t="s">
        <v>123</v>
      </c>
      <c r="C2490" s="7">
        <v>68</v>
      </c>
      <c r="D2490" s="2" t="s">
        <v>88</v>
      </c>
      <c r="E2490" s="2" t="s">
        <v>310</v>
      </c>
      <c r="F2490" s="7">
        <v>41101906</v>
      </c>
      <c r="G2490" s="2" t="s">
        <v>1486</v>
      </c>
      <c r="I2490" s="8">
        <v>13687</v>
      </c>
      <c r="K2490" s="12">
        <v>14573167</v>
      </c>
      <c r="L2490" s="1" t="s">
        <v>615</v>
      </c>
    </row>
    <row r="2492" spans="1:12" x14ac:dyDescent="0.2">
      <c r="A2492" s="8">
        <v>28</v>
      </c>
      <c r="B2492" s="2" t="s">
        <v>123</v>
      </c>
      <c r="C2492" s="7">
        <v>68</v>
      </c>
      <c r="D2492" s="2" t="s">
        <v>88</v>
      </c>
      <c r="E2492" s="2" t="s">
        <v>310</v>
      </c>
      <c r="F2492" s="7">
        <v>41101903</v>
      </c>
      <c r="G2492" s="2" t="s">
        <v>1487</v>
      </c>
      <c r="I2492" s="8">
        <v>13687</v>
      </c>
      <c r="K2492" s="12">
        <v>14586854</v>
      </c>
      <c r="L2492" s="1" t="s">
        <v>615</v>
      </c>
    </row>
    <row r="2494" spans="1:12" x14ac:dyDescent="0.2">
      <c r="A2494" s="8">
        <v>28</v>
      </c>
      <c r="B2494" s="2" t="s">
        <v>123</v>
      </c>
      <c r="C2494" s="7">
        <v>68</v>
      </c>
      <c r="D2494" s="2" t="s">
        <v>88</v>
      </c>
      <c r="E2494" s="2" t="s">
        <v>310</v>
      </c>
      <c r="F2494" s="7">
        <v>1498604</v>
      </c>
      <c r="G2494" s="2" t="s">
        <v>1488</v>
      </c>
      <c r="I2494" s="8">
        <v>49250</v>
      </c>
      <c r="K2494" s="12">
        <v>14636104</v>
      </c>
      <c r="L2494" s="1" t="s">
        <v>615</v>
      </c>
    </row>
    <row r="2496" spans="1:12" x14ac:dyDescent="0.2">
      <c r="A2496" s="8">
        <v>28</v>
      </c>
      <c r="B2496" s="2" t="s">
        <v>123</v>
      </c>
      <c r="C2496" s="7">
        <v>68</v>
      </c>
      <c r="D2496" s="2" t="s">
        <v>88</v>
      </c>
      <c r="E2496" s="2" t="s">
        <v>310</v>
      </c>
      <c r="F2496" s="7">
        <v>1497910</v>
      </c>
      <c r="G2496" s="2" t="s">
        <v>1489</v>
      </c>
      <c r="I2496" s="8">
        <v>45860</v>
      </c>
      <c r="K2496" s="12">
        <v>14681964</v>
      </c>
      <c r="L2496" s="1" t="s">
        <v>615</v>
      </c>
    </row>
    <row r="2498" spans="1:12" x14ac:dyDescent="0.2">
      <c r="A2498" s="8">
        <v>28</v>
      </c>
      <c r="B2498" s="2" t="s">
        <v>123</v>
      </c>
      <c r="C2498" s="7">
        <v>69</v>
      </c>
      <c r="D2498" s="2" t="s">
        <v>88</v>
      </c>
      <c r="E2498" s="2" t="s">
        <v>310</v>
      </c>
      <c r="F2498" s="7">
        <v>21</v>
      </c>
      <c r="G2498" s="2" t="s">
        <v>1493</v>
      </c>
      <c r="I2498" s="8">
        <v>3499999</v>
      </c>
      <c r="K2498" s="12">
        <v>18181963</v>
      </c>
      <c r="L2498" s="1" t="s">
        <v>615</v>
      </c>
    </row>
    <row r="2500" spans="1:12" x14ac:dyDescent="0.2">
      <c r="A2500" s="8">
        <v>28</v>
      </c>
      <c r="B2500" s="2" t="s">
        <v>123</v>
      </c>
      <c r="C2500" s="7">
        <v>72</v>
      </c>
      <c r="D2500" s="2" t="s">
        <v>90</v>
      </c>
      <c r="E2500" s="2" t="s">
        <v>310</v>
      </c>
      <c r="F2500" s="7">
        <v>27389560</v>
      </c>
      <c r="G2500" s="2" t="s">
        <v>1497</v>
      </c>
      <c r="I2500" s="8">
        <v>15163</v>
      </c>
      <c r="K2500" s="12">
        <v>18197126</v>
      </c>
      <c r="L2500" s="1" t="s">
        <v>615</v>
      </c>
    </row>
    <row r="2502" spans="1:12" x14ac:dyDescent="0.2">
      <c r="A2502" s="8">
        <v>28</v>
      </c>
      <c r="B2502" s="2" t="s">
        <v>123</v>
      </c>
      <c r="C2502" s="7">
        <v>79</v>
      </c>
      <c r="D2502" s="2" t="s">
        <v>88</v>
      </c>
      <c r="E2502" s="2" t="s">
        <v>310</v>
      </c>
      <c r="F2502" s="7">
        <v>857519</v>
      </c>
      <c r="G2502" s="2" t="s">
        <v>1503</v>
      </c>
      <c r="I2502" s="8">
        <v>26006715</v>
      </c>
      <c r="K2502" s="12">
        <v>44203841</v>
      </c>
      <c r="L2502" s="1" t="s">
        <v>615</v>
      </c>
    </row>
    <row r="2504" spans="1:12" x14ac:dyDescent="0.2">
      <c r="A2504" s="8">
        <v>28</v>
      </c>
      <c r="B2504" s="2" t="s">
        <v>123</v>
      </c>
      <c r="C2504" s="7">
        <v>83</v>
      </c>
      <c r="D2504" s="2" t="s">
        <v>88</v>
      </c>
      <c r="E2504" s="2" t="s">
        <v>310</v>
      </c>
      <c r="F2504" s="7">
        <v>8</v>
      </c>
      <c r="G2504" s="2" t="s">
        <v>1505</v>
      </c>
      <c r="I2504" s="8">
        <v>3483758</v>
      </c>
      <c r="K2504" s="12">
        <v>47687599</v>
      </c>
      <c r="L2504" s="1" t="s">
        <v>615</v>
      </c>
    </row>
    <row r="2506" spans="1:12" x14ac:dyDescent="0.2">
      <c r="A2506" s="8">
        <v>28</v>
      </c>
      <c r="B2506" s="2" t="s">
        <v>123</v>
      </c>
      <c r="C2506" s="7">
        <v>87</v>
      </c>
      <c r="D2506" s="2" t="s">
        <v>88</v>
      </c>
      <c r="F2506" s="7">
        <v>0</v>
      </c>
      <c r="G2506" s="2" t="s">
        <v>1524</v>
      </c>
      <c r="J2506" s="8">
        <v>51987599</v>
      </c>
      <c r="K2506" s="12">
        <v>-4300000</v>
      </c>
      <c r="L2506" s="1" t="s">
        <v>619</v>
      </c>
    </row>
    <row r="2509" spans="1:12" x14ac:dyDescent="0.2">
      <c r="G2509" s="9" t="s">
        <v>623</v>
      </c>
      <c r="I2509" s="269">
        <v>47687699</v>
      </c>
      <c r="J2509" s="269">
        <v>51987599</v>
      </c>
      <c r="K2509" s="269">
        <v>-4299900</v>
      </c>
      <c r="L2509" s="270" t="s">
        <v>619</v>
      </c>
    </row>
    <row r="2510" spans="1:12" x14ac:dyDescent="0.2">
      <c r="G2510" s="9" t="s">
        <v>610</v>
      </c>
      <c r="I2510" s="267">
        <v>72298533</v>
      </c>
      <c r="J2510" s="267">
        <v>76598533</v>
      </c>
      <c r="K2510" s="267">
        <v>-4300000</v>
      </c>
      <c r="L2510" s="9" t="s">
        <v>620</v>
      </c>
    </row>
    <row r="2513" spans="1:12" x14ac:dyDescent="0.2">
      <c r="A2513" s="4" t="s">
        <v>208</v>
      </c>
      <c r="G2513" s="9" t="s">
        <v>612</v>
      </c>
      <c r="I2513" s="267">
        <v>72298533</v>
      </c>
      <c r="J2513" s="267">
        <v>76598533</v>
      </c>
      <c r="K2513" s="267">
        <v>-4300000</v>
      </c>
      <c r="L2513" s="2" t="s">
        <v>619</v>
      </c>
    </row>
    <row r="2515" spans="1:12" x14ac:dyDescent="0.2">
      <c r="A2515" s="1" t="s">
        <v>80</v>
      </c>
      <c r="B2515" s="1" t="s">
        <v>81</v>
      </c>
      <c r="C2515" s="268" t="s">
        <v>82</v>
      </c>
      <c r="D2515" s="1" t="s">
        <v>83</v>
      </c>
      <c r="E2515" s="1" t="s">
        <v>84</v>
      </c>
      <c r="F2515" s="268" t="s">
        <v>85</v>
      </c>
      <c r="G2515" s="1" t="s">
        <v>86</v>
      </c>
      <c r="I2515" s="268" t="s">
        <v>613</v>
      </c>
      <c r="J2515" s="268" t="s">
        <v>614</v>
      </c>
      <c r="K2515" s="268" t="s">
        <v>87</v>
      </c>
    </row>
    <row r="2517" spans="1:12" x14ac:dyDescent="0.2">
      <c r="A2517" s="8">
        <v>1</v>
      </c>
      <c r="B2517" s="2" t="s">
        <v>208</v>
      </c>
      <c r="C2517" s="7">
        <v>10</v>
      </c>
      <c r="D2517" s="2" t="s">
        <v>90</v>
      </c>
      <c r="E2517" s="2" t="s">
        <v>310</v>
      </c>
      <c r="F2517" s="7">
        <v>231</v>
      </c>
      <c r="G2517" s="2" t="s">
        <v>1534</v>
      </c>
      <c r="I2517" s="8">
        <v>7700000</v>
      </c>
      <c r="K2517" s="12">
        <v>3400000</v>
      </c>
      <c r="L2517" s="1" t="s">
        <v>615</v>
      </c>
    </row>
    <row r="2519" spans="1:12" x14ac:dyDescent="0.2">
      <c r="A2519" s="8">
        <v>1</v>
      </c>
      <c r="B2519" s="2" t="s">
        <v>208</v>
      </c>
      <c r="C2519" s="7">
        <v>11</v>
      </c>
      <c r="D2519" s="2" t="s">
        <v>90</v>
      </c>
      <c r="E2519" s="2" t="s">
        <v>310</v>
      </c>
      <c r="F2519" s="7">
        <v>1523</v>
      </c>
      <c r="G2519" s="2" t="s">
        <v>1535</v>
      </c>
      <c r="I2519" s="8">
        <v>2201500</v>
      </c>
      <c r="K2519" s="12">
        <v>5601500</v>
      </c>
      <c r="L2519" s="1" t="s">
        <v>615</v>
      </c>
    </row>
    <row r="2521" spans="1:12" x14ac:dyDescent="0.2">
      <c r="A2521" s="8">
        <v>1</v>
      </c>
      <c r="B2521" s="2" t="s">
        <v>208</v>
      </c>
      <c r="C2521" s="7">
        <v>12</v>
      </c>
      <c r="D2521" s="2" t="s">
        <v>90</v>
      </c>
      <c r="E2521" s="2" t="s">
        <v>310</v>
      </c>
      <c r="F2521" s="7">
        <v>785</v>
      </c>
      <c r="G2521" s="2" t="s">
        <v>1536</v>
      </c>
      <c r="I2521" s="8">
        <v>511700</v>
      </c>
      <c r="K2521" s="12">
        <v>6113200</v>
      </c>
      <c r="L2521" s="1" t="s">
        <v>615</v>
      </c>
    </row>
    <row r="2523" spans="1:12" x14ac:dyDescent="0.2">
      <c r="A2523" s="8">
        <v>6</v>
      </c>
      <c r="B2523" s="2" t="s">
        <v>208</v>
      </c>
      <c r="C2523" s="7">
        <v>15</v>
      </c>
      <c r="D2523" s="2" t="s">
        <v>90</v>
      </c>
      <c r="E2523" s="2" t="s">
        <v>310</v>
      </c>
      <c r="F2523" s="7">
        <v>10610</v>
      </c>
      <c r="G2523" s="2" t="s">
        <v>1538</v>
      </c>
      <c r="I2523" s="8">
        <v>341195</v>
      </c>
      <c r="K2523" s="12">
        <v>6454395</v>
      </c>
      <c r="L2523" s="1" t="s">
        <v>615</v>
      </c>
    </row>
    <row r="2525" spans="1:12" x14ac:dyDescent="0.2">
      <c r="A2525" s="8">
        <v>6</v>
      </c>
      <c r="B2525" s="2" t="s">
        <v>208</v>
      </c>
      <c r="C2525" s="7">
        <v>15</v>
      </c>
      <c r="D2525" s="2" t="s">
        <v>90</v>
      </c>
      <c r="E2525" s="2" t="s">
        <v>310</v>
      </c>
      <c r="F2525" s="7">
        <v>10609</v>
      </c>
      <c r="G2525" s="2" t="s">
        <v>1539</v>
      </c>
      <c r="I2525" s="8">
        <v>425120</v>
      </c>
      <c r="K2525" s="12">
        <v>6879515</v>
      </c>
      <c r="L2525" s="1" t="s">
        <v>615</v>
      </c>
    </row>
    <row r="2527" spans="1:12" x14ac:dyDescent="0.2">
      <c r="A2527" s="8">
        <v>6</v>
      </c>
      <c r="B2527" s="2" t="s">
        <v>208</v>
      </c>
      <c r="C2527" s="7">
        <v>15</v>
      </c>
      <c r="D2527" s="2" t="s">
        <v>90</v>
      </c>
      <c r="E2527" s="2" t="s">
        <v>310</v>
      </c>
      <c r="F2527" s="7">
        <v>10608</v>
      </c>
      <c r="G2527" s="2" t="s">
        <v>1540</v>
      </c>
      <c r="I2527" s="8">
        <v>382560</v>
      </c>
      <c r="K2527" s="12">
        <v>7262075</v>
      </c>
      <c r="L2527" s="1" t="s">
        <v>615</v>
      </c>
    </row>
    <row r="2529" spans="1:12" x14ac:dyDescent="0.2">
      <c r="A2529" s="8">
        <v>6</v>
      </c>
      <c r="B2529" s="2" t="s">
        <v>208</v>
      </c>
      <c r="C2529" s="7">
        <v>16</v>
      </c>
      <c r="D2529" s="2" t="s">
        <v>90</v>
      </c>
      <c r="E2529" s="2" t="s">
        <v>310</v>
      </c>
      <c r="F2529" s="7">
        <v>1370</v>
      </c>
      <c r="G2529" s="2" t="s">
        <v>1542</v>
      </c>
      <c r="I2529" s="8">
        <v>23205</v>
      </c>
      <c r="K2529" s="12">
        <v>7285280</v>
      </c>
      <c r="L2529" s="1" t="s">
        <v>615</v>
      </c>
    </row>
    <row r="2531" spans="1:12" x14ac:dyDescent="0.2">
      <c r="A2531" s="8">
        <v>6</v>
      </c>
      <c r="B2531" s="2" t="s">
        <v>208</v>
      </c>
      <c r="C2531" s="7">
        <v>17</v>
      </c>
      <c r="D2531" s="2" t="s">
        <v>90</v>
      </c>
      <c r="E2531" s="2" t="s">
        <v>310</v>
      </c>
      <c r="F2531" s="7">
        <v>10695</v>
      </c>
      <c r="G2531" s="2" t="s">
        <v>1543</v>
      </c>
      <c r="I2531" s="8">
        <v>679600</v>
      </c>
      <c r="K2531" s="12">
        <v>7964880</v>
      </c>
      <c r="L2531" s="1" t="s">
        <v>615</v>
      </c>
    </row>
    <row r="2533" spans="1:12" x14ac:dyDescent="0.2">
      <c r="A2533" s="8">
        <v>6</v>
      </c>
      <c r="B2533" s="2" t="s">
        <v>208</v>
      </c>
      <c r="C2533" s="7">
        <v>17</v>
      </c>
      <c r="D2533" s="2" t="s">
        <v>90</v>
      </c>
      <c r="E2533" s="2" t="s">
        <v>310</v>
      </c>
      <c r="F2533" s="7">
        <v>10711</v>
      </c>
      <c r="G2533" s="2" t="s">
        <v>1544</v>
      </c>
      <c r="I2533" s="8">
        <v>199800</v>
      </c>
      <c r="K2533" s="12">
        <v>8164680</v>
      </c>
      <c r="L2533" s="1" t="s">
        <v>615</v>
      </c>
    </row>
    <row r="2535" spans="1:12" x14ac:dyDescent="0.2">
      <c r="A2535" s="8">
        <v>6</v>
      </c>
      <c r="B2535" s="2" t="s">
        <v>208</v>
      </c>
      <c r="C2535" s="7">
        <v>17</v>
      </c>
      <c r="D2535" s="2" t="s">
        <v>90</v>
      </c>
      <c r="E2535" s="2" t="s">
        <v>310</v>
      </c>
      <c r="F2535" s="7">
        <v>10712</v>
      </c>
      <c r="G2535" s="2" t="s">
        <v>1545</v>
      </c>
      <c r="I2535" s="8">
        <v>128487</v>
      </c>
      <c r="K2535" s="12">
        <v>8293167</v>
      </c>
      <c r="L2535" s="1" t="s">
        <v>615</v>
      </c>
    </row>
    <row r="2537" spans="1:12" x14ac:dyDescent="0.2">
      <c r="A2537" s="8">
        <v>6</v>
      </c>
      <c r="B2537" s="2" t="s">
        <v>208</v>
      </c>
      <c r="C2537" s="7">
        <v>17</v>
      </c>
      <c r="D2537" s="2" t="s">
        <v>90</v>
      </c>
      <c r="E2537" s="2" t="s">
        <v>310</v>
      </c>
      <c r="F2537" s="7">
        <v>10710</v>
      </c>
      <c r="G2537" s="2" t="s">
        <v>1546</v>
      </c>
      <c r="I2537" s="8">
        <v>199800</v>
      </c>
      <c r="K2537" s="12">
        <v>8492967</v>
      </c>
      <c r="L2537" s="1" t="s">
        <v>615</v>
      </c>
    </row>
    <row r="2539" spans="1:12" x14ac:dyDescent="0.2">
      <c r="A2539" s="8">
        <v>6</v>
      </c>
      <c r="B2539" s="2" t="s">
        <v>208</v>
      </c>
      <c r="C2539" s="7">
        <v>17</v>
      </c>
      <c r="D2539" s="2" t="s">
        <v>90</v>
      </c>
      <c r="E2539" s="2" t="s">
        <v>310</v>
      </c>
      <c r="F2539" s="7">
        <v>10696</v>
      </c>
      <c r="G2539" s="2" t="s">
        <v>1547</v>
      </c>
      <c r="I2539" s="8">
        <v>216889</v>
      </c>
      <c r="K2539" s="12">
        <v>8709856</v>
      </c>
      <c r="L2539" s="1" t="s">
        <v>615</v>
      </c>
    </row>
    <row r="2541" spans="1:12" x14ac:dyDescent="0.2">
      <c r="A2541" s="8">
        <v>6</v>
      </c>
      <c r="B2541" s="2" t="s">
        <v>208</v>
      </c>
      <c r="C2541" s="7">
        <v>17</v>
      </c>
      <c r="D2541" s="2" t="s">
        <v>90</v>
      </c>
      <c r="E2541" s="2" t="s">
        <v>310</v>
      </c>
      <c r="F2541" s="7">
        <v>10697</v>
      </c>
      <c r="G2541" s="2" t="s">
        <v>1548</v>
      </c>
      <c r="I2541" s="8">
        <v>1190669</v>
      </c>
      <c r="K2541" s="12">
        <v>9900525</v>
      </c>
      <c r="L2541" s="1" t="s">
        <v>615</v>
      </c>
    </row>
    <row r="2543" spans="1:12" x14ac:dyDescent="0.2">
      <c r="A2543" s="8">
        <v>6</v>
      </c>
      <c r="B2543" s="2" t="s">
        <v>208</v>
      </c>
      <c r="C2543" s="7">
        <v>17</v>
      </c>
      <c r="D2543" s="2" t="s">
        <v>90</v>
      </c>
      <c r="E2543" s="2" t="s">
        <v>310</v>
      </c>
      <c r="F2543" s="7">
        <v>10713</v>
      </c>
      <c r="G2543" s="2" t="s">
        <v>1549</v>
      </c>
      <c r="I2543" s="8">
        <v>319974</v>
      </c>
      <c r="K2543" s="12">
        <v>10220499</v>
      </c>
      <c r="L2543" s="1" t="s">
        <v>615</v>
      </c>
    </row>
    <row r="2545" spans="1:12" x14ac:dyDescent="0.2">
      <c r="A2545" s="8">
        <v>12</v>
      </c>
      <c r="B2545" s="2" t="s">
        <v>208</v>
      </c>
      <c r="C2545" s="7">
        <v>22</v>
      </c>
      <c r="D2545" s="2" t="s">
        <v>90</v>
      </c>
      <c r="E2545" s="2" t="s">
        <v>310</v>
      </c>
      <c r="F2545" s="7">
        <v>234</v>
      </c>
      <c r="G2545" s="2" t="s">
        <v>1562</v>
      </c>
      <c r="I2545" s="8">
        <v>1785000</v>
      </c>
      <c r="K2545" s="12">
        <v>12005499</v>
      </c>
      <c r="L2545" s="1" t="s">
        <v>615</v>
      </c>
    </row>
    <row r="2547" spans="1:12" x14ac:dyDescent="0.2">
      <c r="A2547" s="8">
        <v>12</v>
      </c>
      <c r="B2547" s="2" t="s">
        <v>208</v>
      </c>
      <c r="C2547" s="7">
        <v>23</v>
      </c>
      <c r="D2547" s="2" t="s">
        <v>90</v>
      </c>
      <c r="E2547" s="2" t="s">
        <v>310</v>
      </c>
      <c r="F2547" s="7">
        <v>235</v>
      </c>
      <c r="G2547" s="2" t="s">
        <v>1563</v>
      </c>
      <c r="I2547" s="8">
        <v>142800</v>
      </c>
      <c r="K2547" s="12">
        <v>12148299</v>
      </c>
      <c r="L2547" s="1" t="s">
        <v>615</v>
      </c>
    </row>
    <row r="2549" spans="1:12" x14ac:dyDescent="0.2">
      <c r="A2549" s="8">
        <v>12</v>
      </c>
      <c r="B2549" s="2" t="s">
        <v>208</v>
      </c>
      <c r="C2549" s="7">
        <v>24</v>
      </c>
      <c r="D2549" s="2" t="s">
        <v>90</v>
      </c>
      <c r="E2549" s="2" t="s">
        <v>310</v>
      </c>
      <c r="F2549" s="7">
        <v>1415</v>
      </c>
      <c r="G2549" s="2" t="s">
        <v>1564</v>
      </c>
      <c r="I2549" s="8">
        <v>162435</v>
      </c>
      <c r="K2549" s="12">
        <v>12310734</v>
      </c>
      <c r="L2549" s="1" t="s">
        <v>615</v>
      </c>
    </row>
    <row r="2551" spans="1:12" x14ac:dyDescent="0.2">
      <c r="A2551" s="8">
        <v>12</v>
      </c>
      <c r="B2551" s="2" t="s">
        <v>208</v>
      </c>
      <c r="C2551" s="7">
        <v>26</v>
      </c>
      <c r="D2551" s="2" t="s">
        <v>90</v>
      </c>
      <c r="E2551" s="2" t="s">
        <v>310</v>
      </c>
      <c r="F2551" s="7">
        <v>208</v>
      </c>
      <c r="G2551" s="2" t="s">
        <v>1565</v>
      </c>
      <c r="I2551" s="8">
        <v>1494402</v>
      </c>
      <c r="K2551" s="12">
        <v>13805136</v>
      </c>
      <c r="L2551" s="1" t="s">
        <v>615</v>
      </c>
    </row>
    <row r="2553" spans="1:12" x14ac:dyDescent="0.2">
      <c r="A2553" s="8">
        <v>12</v>
      </c>
      <c r="B2553" s="2" t="s">
        <v>208</v>
      </c>
      <c r="C2553" s="7">
        <v>27</v>
      </c>
      <c r="D2553" s="2" t="s">
        <v>90</v>
      </c>
      <c r="E2553" s="2" t="s">
        <v>310</v>
      </c>
      <c r="F2553" s="7">
        <v>330</v>
      </c>
      <c r="G2553" s="2" t="s">
        <v>1566</v>
      </c>
      <c r="I2553" s="8">
        <v>90000</v>
      </c>
      <c r="K2553" s="12">
        <v>13895136</v>
      </c>
      <c r="L2553" s="1" t="s">
        <v>615</v>
      </c>
    </row>
    <row r="2555" spans="1:12" x14ac:dyDescent="0.2">
      <c r="A2555" s="8">
        <v>12</v>
      </c>
      <c r="B2555" s="2" t="s">
        <v>208</v>
      </c>
      <c r="C2555" s="7">
        <v>28</v>
      </c>
      <c r="D2555" s="2" t="s">
        <v>90</v>
      </c>
      <c r="E2555" s="2" t="s">
        <v>310</v>
      </c>
      <c r="F2555" s="7">
        <v>261</v>
      </c>
      <c r="G2555" s="2" t="s">
        <v>1567</v>
      </c>
      <c r="I2555" s="8">
        <v>1071000</v>
      </c>
      <c r="K2555" s="12">
        <v>14966136</v>
      </c>
      <c r="L2555" s="1" t="s">
        <v>615</v>
      </c>
    </row>
    <row r="2557" spans="1:12" x14ac:dyDescent="0.2">
      <c r="A2557" s="8">
        <v>13</v>
      </c>
      <c r="B2557" s="2" t="s">
        <v>208</v>
      </c>
      <c r="C2557" s="7">
        <v>29</v>
      </c>
      <c r="D2557" s="2" t="s">
        <v>90</v>
      </c>
      <c r="E2557" s="2" t="s">
        <v>310</v>
      </c>
      <c r="F2557" s="7">
        <v>41242405</v>
      </c>
      <c r="G2557" s="2" t="s">
        <v>1569</v>
      </c>
      <c r="I2557" s="8">
        <v>13987</v>
      </c>
      <c r="K2557" s="12">
        <v>14980123</v>
      </c>
      <c r="L2557" s="1" t="s">
        <v>615</v>
      </c>
    </row>
    <row r="2559" spans="1:12" x14ac:dyDescent="0.2">
      <c r="A2559" s="8">
        <v>13</v>
      </c>
      <c r="B2559" s="2" t="s">
        <v>208</v>
      </c>
      <c r="C2559" s="7">
        <v>32</v>
      </c>
      <c r="D2559" s="2" t="s">
        <v>90</v>
      </c>
      <c r="E2559" s="2" t="s">
        <v>310</v>
      </c>
      <c r="F2559" s="7">
        <v>41242406</v>
      </c>
      <c r="G2559" s="2" t="s">
        <v>1572</v>
      </c>
      <c r="I2559" s="8">
        <v>13987</v>
      </c>
      <c r="K2559" s="12">
        <v>14994110</v>
      </c>
      <c r="L2559" s="1" t="s">
        <v>615</v>
      </c>
    </row>
    <row r="2561" spans="1:12" x14ac:dyDescent="0.2">
      <c r="A2561" s="8">
        <v>13</v>
      </c>
      <c r="B2561" s="2" t="s">
        <v>208</v>
      </c>
      <c r="C2561" s="7">
        <v>33</v>
      </c>
      <c r="D2561" s="2" t="s">
        <v>90</v>
      </c>
      <c r="E2561" s="2" t="s">
        <v>310</v>
      </c>
      <c r="F2561" s="7">
        <v>41242407</v>
      </c>
      <c r="G2561" s="2" t="s">
        <v>1573</v>
      </c>
      <c r="I2561" s="8">
        <v>13987</v>
      </c>
      <c r="K2561" s="12">
        <v>15008097</v>
      </c>
      <c r="L2561" s="1" t="s">
        <v>615</v>
      </c>
    </row>
    <row r="2563" spans="1:12" x14ac:dyDescent="0.2">
      <c r="A2563" s="8">
        <v>13</v>
      </c>
      <c r="B2563" s="2" t="s">
        <v>208</v>
      </c>
      <c r="C2563" s="7">
        <v>34</v>
      </c>
      <c r="D2563" s="2" t="s">
        <v>90</v>
      </c>
      <c r="E2563" s="2" t="s">
        <v>310</v>
      </c>
      <c r="F2563" s="7">
        <v>41242404</v>
      </c>
      <c r="G2563" s="2" t="s">
        <v>1574</v>
      </c>
      <c r="I2563" s="8">
        <v>13987</v>
      </c>
      <c r="K2563" s="12">
        <v>15022084</v>
      </c>
      <c r="L2563" s="1" t="s">
        <v>615</v>
      </c>
    </row>
    <row r="2565" spans="1:12" x14ac:dyDescent="0.2">
      <c r="A2565" s="8">
        <v>13</v>
      </c>
      <c r="B2565" s="2" t="s">
        <v>208</v>
      </c>
      <c r="C2565" s="7">
        <v>35</v>
      </c>
      <c r="D2565" s="2" t="s">
        <v>90</v>
      </c>
      <c r="E2565" s="2" t="s">
        <v>310</v>
      </c>
      <c r="F2565" s="7">
        <v>41202461</v>
      </c>
      <c r="G2565" s="2" t="s">
        <v>1575</v>
      </c>
      <c r="I2565" s="8">
        <v>269240</v>
      </c>
      <c r="K2565" s="12">
        <v>15291324</v>
      </c>
      <c r="L2565" s="1" t="s">
        <v>615</v>
      </c>
    </row>
    <row r="2567" spans="1:12" x14ac:dyDescent="0.2">
      <c r="A2567" s="8">
        <v>13</v>
      </c>
      <c r="B2567" s="2" t="s">
        <v>208</v>
      </c>
      <c r="C2567" s="7">
        <v>36</v>
      </c>
      <c r="D2567" s="2" t="s">
        <v>90</v>
      </c>
      <c r="E2567" s="2" t="s">
        <v>310</v>
      </c>
      <c r="F2567" s="7">
        <v>41202460</v>
      </c>
      <c r="G2567" s="2" t="s">
        <v>1576</v>
      </c>
      <c r="I2567" s="8">
        <v>279972</v>
      </c>
      <c r="K2567" s="12">
        <v>15571296</v>
      </c>
      <c r="L2567" s="1" t="s">
        <v>615</v>
      </c>
    </row>
    <row r="2569" spans="1:12" x14ac:dyDescent="0.2">
      <c r="A2569" s="8">
        <v>13</v>
      </c>
      <c r="B2569" s="2" t="s">
        <v>208</v>
      </c>
      <c r="C2569" s="7">
        <v>37</v>
      </c>
      <c r="D2569" s="2" t="s">
        <v>90</v>
      </c>
      <c r="E2569" s="2" t="s">
        <v>310</v>
      </c>
      <c r="F2569" s="7">
        <v>18738266</v>
      </c>
      <c r="G2569" s="2" t="s">
        <v>1375</v>
      </c>
      <c r="I2569" s="8">
        <v>87265</v>
      </c>
      <c r="K2569" s="12">
        <v>15658561</v>
      </c>
      <c r="L2569" s="1" t="s">
        <v>615</v>
      </c>
    </row>
    <row r="2571" spans="1:12" x14ac:dyDescent="0.2">
      <c r="A2571" s="8">
        <v>13</v>
      </c>
      <c r="B2571" s="2" t="s">
        <v>208</v>
      </c>
      <c r="C2571" s="7">
        <v>38</v>
      </c>
      <c r="D2571" s="2" t="s">
        <v>90</v>
      </c>
      <c r="E2571" s="2" t="s">
        <v>310</v>
      </c>
      <c r="F2571" s="7">
        <v>18741513</v>
      </c>
      <c r="G2571" s="2" t="s">
        <v>1577</v>
      </c>
      <c r="I2571" s="8">
        <v>600525</v>
      </c>
      <c r="K2571" s="12">
        <v>16259086</v>
      </c>
      <c r="L2571" s="1" t="s">
        <v>615</v>
      </c>
    </row>
    <row r="2573" spans="1:12" x14ac:dyDescent="0.2">
      <c r="A2573" s="8">
        <v>13</v>
      </c>
      <c r="B2573" s="2" t="s">
        <v>208</v>
      </c>
      <c r="C2573" s="7">
        <v>39</v>
      </c>
      <c r="D2573" s="2" t="s">
        <v>90</v>
      </c>
      <c r="E2573" s="2" t="s">
        <v>310</v>
      </c>
      <c r="F2573" s="7">
        <v>7372038</v>
      </c>
      <c r="G2573" s="2" t="s">
        <v>1578</v>
      </c>
      <c r="I2573" s="8">
        <v>31643</v>
      </c>
      <c r="K2573" s="12">
        <v>16290729</v>
      </c>
      <c r="L2573" s="1" t="s">
        <v>615</v>
      </c>
    </row>
    <row r="2575" spans="1:12" x14ac:dyDescent="0.2">
      <c r="A2575" s="8">
        <v>13</v>
      </c>
      <c r="B2575" s="2" t="s">
        <v>208</v>
      </c>
      <c r="C2575" s="7">
        <v>40</v>
      </c>
      <c r="D2575" s="2" t="s">
        <v>90</v>
      </c>
      <c r="E2575" s="2" t="s">
        <v>310</v>
      </c>
      <c r="F2575" s="7">
        <v>7366440</v>
      </c>
      <c r="G2575" s="2" t="s">
        <v>1579</v>
      </c>
      <c r="I2575" s="8">
        <v>89308</v>
      </c>
      <c r="K2575" s="12">
        <v>16380037</v>
      </c>
      <c r="L2575" s="1" t="s">
        <v>615</v>
      </c>
    </row>
    <row r="2577" spans="1:12" x14ac:dyDescent="0.2">
      <c r="A2577" s="8">
        <v>13</v>
      </c>
      <c r="B2577" s="2" t="s">
        <v>208</v>
      </c>
      <c r="C2577" s="7">
        <v>42</v>
      </c>
      <c r="D2577" s="2" t="s">
        <v>90</v>
      </c>
      <c r="E2577" s="2" t="s">
        <v>310</v>
      </c>
      <c r="F2577" s="7">
        <v>1514149</v>
      </c>
      <c r="G2577" s="2" t="s">
        <v>1581</v>
      </c>
      <c r="I2577" s="8">
        <v>45860</v>
      </c>
      <c r="K2577" s="12">
        <v>16425897</v>
      </c>
      <c r="L2577" s="1" t="s">
        <v>615</v>
      </c>
    </row>
    <row r="2579" spans="1:12" x14ac:dyDescent="0.2">
      <c r="A2579" s="8">
        <v>13</v>
      </c>
      <c r="B2579" s="2" t="s">
        <v>208</v>
      </c>
      <c r="C2579" s="7">
        <v>43</v>
      </c>
      <c r="D2579" s="2" t="s">
        <v>90</v>
      </c>
      <c r="E2579" s="2" t="s">
        <v>310</v>
      </c>
      <c r="F2579" s="7">
        <v>1518343</v>
      </c>
      <c r="G2579" s="2" t="s">
        <v>1582</v>
      </c>
      <c r="I2579" s="8">
        <v>49250</v>
      </c>
      <c r="K2579" s="12">
        <v>16475147</v>
      </c>
      <c r="L2579" s="1" t="s">
        <v>615</v>
      </c>
    </row>
    <row r="2581" spans="1:12" x14ac:dyDescent="0.2">
      <c r="A2581" s="8">
        <v>14</v>
      </c>
      <c r="B2581" s="2" t="s">
        <v>208</v>
      </c>
      <c r="C2581" s="7">
        <v>45</v>
      </c>
      <c r="D2581" s="2" t="s">
        <v>90</v>
      </c>
      <c r="E2581" s="2" t="s">
        <v>310</v>
      </c>
      <c r="F2581" s="7">
        <v>1447</v>
      </c>
      <c r="G2581" s="2" t="s">
        <v>1583</v>
      </c>
      <c r="I2581" s="8">
        <v>92082</v>
      </c>
      <c r="K2581" s="12">
        <v>16567229</v>
      </c>
      <c r="L2581" s="1" t="s">
        <v>615</v>
      </c>
    </row>
    <row r="2583" spans="1:12" x14ac:dyDescent="0.2">
      <c r="A2583" s="8">
        <v>14</v>
      </c>
      <c r="B2583" s="2" t="s">
        <v>208</v>
      </c>
      <c r="C2583" s="7">
        <v>46</v>
      </c>
      <c r="D2583" s="2" t="s">
        <v>90</v>
      </c>
      <c r="E2583" s="2" t="s">
        <v>310</v>
      </c>
      <c r="F2583" s="7">
        <v>1465</v>
      </c>
      <c r="G2583" s="2" t="s">
        <v>1584</v>
      </c>
      <c r="I2583" s="8">
        <v>491137</v>
      </c>
      <c r="K2583" s="12">
        <v>17058366</v>
      </c>
      <c r="L2583" s="1" t="s">
        <v>615</v>
      </c>
    </row>
    <row r="2585" spans="1:12" x14ac:dyDescent="0.2">
      <c r="A2585" s="8">
        <v>19</v>
      </c>
      <c r="B2585" s="2" t="s">
        <v>208</v>
      </c>
      <c r="C2585" s="7">
        <v>48</v>
      </c>
      <c r="D2585" s="2" t="s">
        <v>90</v>
      </c>
      <c r="E2585" s="2" t="s">
        <v>310</v>
      </c>
      <c r="F2585" s="7">
        <v>10046383</v>
      </c>
      <c r="G2585" s="2" t="s">
        <v>1376</v>
      </c>
      <c r="I2585" s="8">
        <v>113324</v>
      </c>
      <c r="K2585" s="12">
        <v>17171690</v>
      </c>
      <c r="L2585" s="1" t="s">
        <v>615</v>
      </c>
    </row>
    <row r="2587" spans="1:12" x14ac:dyDescent="0.2">
      <c r="A2587" s="8">
        <v>22</v>
      </c>
      <c r="B2587" s="2" t="s">
        <v>208</v>
      </c>
      <c r="C2587" s="7">
        <v>51</v>
      </c>
      <c r="D2587" s="2" t="s">
        <v>90</v>
      </c>
      <c r="E2587" s="2" t="s">
        <v>310</v>
      </c>
      <c r="F2587" s="7">
        <v>16336173</v>
      </c>
      <c r="G2587" s="2" t="s">
        <v>1378</v>
      </c>
      <c r="I2587" s="8">
        <v>265972</v>
      </c>
      <c r="K2587" s="12">
        <v>17437662</v>
      </c>
      <c r="L2587" s="1" t="s">
        <v>615</v>
      </c>
    </row>
    <row r="2589" spans="1:12" x14ac:dyDescent="0.2">
      <c r="A2589" s="8">
        <v>22</v>
      </c>
      <c r="B2589" s="2" t="s">
        <v>208</v>
      </c>
      <c r="C2589" s="7">
        <v>52</v>
      </c>
      <c r="D2589" s="2" t="s">
        <v>90</v>
      </c>
      <c r="E2589" s="2" t="s">
        <v>310</v>
      </c>
      <c r="F2589" s="7">
        <v>121</v>
      </c>
      <c r="G2589" s="2" t="s">
        <v>1587</v>
      </c>
      <c r="I2589" s="8">
        <v>544763</v>
      </c>
      <c r="K2589" s="12">
        <v>17982425</v>
      </c>
      <c r="L2589" s="1" t="s">
        <v>615</v>
      </c>
    </row>
    <row r="2591" spans="1:12" x14ac:dyDescent="0.2">
      <c r="A2591" s="8">
        <v>26</v>
      </c>
      <c r="B2591" s="2" t="s">
        <v>208</v>
      </c>
      <c r="C2591" s="7">
        <v>79</v>
      </c>
      <c r="D2591" s="2" t="s">
        <v>88</v>
      </c>
      <c r="E2591" s="2" t="s">
        <v>310</v>
      </c>
      <c r="F2591" s="7">
        <v>41061692</v>
      </c>
      <c r="G2591" s="2" t="s">
        <v>1607</v>
      </c>
      <c r="I2591" s="8">
        <v>268266</v>
      </c>
      <c r="K2591" s="12">
        <v>18250691</v>
      </c>
      <c r="L2591" s="1" t="s">
        <v>615</v>
      </c>
    </row>
    <row r="2593" spans="1:12" x14ac:dyDescent="0.2">
      <c r="A2593" s="8">
        <v>26</v>
      </c>
      <c r="B2593" s="2" t="s">
        <v>208</v>
      </c>
      <c r="C2593" s="7">
        <v>79</v>
      </c>
      <c r="D2593" s="2" t="s">
        <v>88</v>
      </c>
      <c r="E2593" s="2" t="s">
        <v>310</v>
      </c>
      <c r="F2593" s="7">
        <v>41061691</v>
      </c>
      <c r="G2593" s="2" t="s">
        <v>1608</v>
      </c>
      <c r="I2593" s="8">
        <v>278954</v>
      </c>
      <c r="K2593" s="12">
        <v>18529645</v>
      </c>
      <c r="L2593" s="1" t="s">
        <v>615</v>
      </c>
    </row>
    <row r="2595" spans="1:12" x14ac:dyDescent="0.2">
      <c r="A2595" s="8">
        <v>26</v>
      </c>
      <c r="B2595" s="2" t="s">
        <v>208</v>
      </c>
      <c r="C2595" s="7">
        <v>79</v>
      </c>
      <c r="D2595" s="2" t="s">
        <v>88</v>
      </c>
      <c r="E2595" s="2" t="s">
        <v>310</v>
      </c>
      <c r="F2595" s="7">
        <v>41101905</v>
      </c>
      <c r="G2595" s="2" t="s">
        <v>1609</v>
      </c>
      <c r="I2595" s="8">
        <v>13687</v>
      </c>
      <c r="K2595" s="12">
        <v>18543332</v>
      </c>
      <c r="L2595" s="1" t="s">
        <v>615</v>
      </c>
    </row>
    <row r="2597" spans="1:12" x14ac:dyDescent="0.2">
      <c r="A2597" s="8">
        <v>26</v>
      </c>
      <c r="B2597" s="2" t="s">
        <v>208</v>
      </c>
      <c r="C2597" s="7">
        <v>80</v>
      </c>
      <c r="D2597" s="2" t="s">
        <v>88</v>
      </c>
      <c r="E2597" s="2" t="s">
        <v>310</v>
      </c>
      <c r="F2597" s="7">
        <v>23843</v>
      </c>
      <c r="G2597" s="2" t="s">
        <v>1618</v>
      </c>
      <c r="I2597" s="8">
        <v>300000</v>
      </c>
      <c r="K2597" s="12">
        <v>18843332</v>
      </c>
      <c r="L2597" s="1" t="s">
        <v>615</v>
      </c>
    </row>
    <row r="2599" spans="1:12" x14ac:dyDescent="0.2">
      <c r="A2599" s="8">
        <v>26</v>
      </c>
      <c r="B2599" s="2" t="s">
        <v>208</v>
      </c>
      <c r="C2599" s="7">
        <v>80</v>
      </c>
      <c r="D2599" s="2" t="s">
        <v>88</v>
      </c>
      <c r="E2599" s="2" t="s">
        <v>310</v>
      </c>
      <c r="F2599" s="7">
        <v>23845</v>
      </c>
      <c r="G2599" s="2" t="s">
        <v>1619</v>
      </c>
      <c r="I2599" s="8">
        <v>300000</v>
      </c>
      <c r="K2599" s="12">
        <v>19143332</v>
      </c>
      <c r="L2599" s="1" t="s">
        <v>615</v>
      </c>
    </row>
    <row r="2601" spans="1:12" x14ac:dyDescent="0.2">
      <c r="A2601" s="8">
        <v>26</v>
      </c>
      <c r="B2601" s="2" t="s">
        <v>208</v>
      </c>
      <c r="C2601" s="7">
        <v>80</v>
      </c>
      <c r="D2601" s="2" t="s">
        <v>88</v>
      </c>
      <c r="E2601" s="2" t="s">
        <v>310</v>
      </c>
      <c r="F2601" s="7">
        <v>149</v>
      </c>
      <c r="G2601" s="2" t="s">
        <v>1620</v>
      </c>
      <c r="I2601" s="8">
        <v>866296</v>
      </c>
      <c r="K2601" s="12">
        <v>20009628</v>
      </c>
      <c r="L2601" s="1" t="s">
        <v>615</v>
      </c>
    </row>
    <row r="2603" spans="1:12" x14ac:dyDescent="0.2">
      <c r="A2603" s="8">
        <v>26</v>
      </c>
      <c r="B2603" s="2" t="s">
        <v>208</v>
      </c>
      <c r="C2603" s="7">
        <v>80</v>
      </c>
      <c r="D2603" s="2" t="s">
        <v>88</v>
      </c>
      <c r="E2603" s="2" t="s">
        <v>310</v>
      </c>
      <c r="F2603" s="7">
        <v>164</v>
      </c>
      <c r="G2603" s="2" t="s">
        <v>1625</v>
      </c>
      <c r="I2603" s="8">
        <v>77350</v>
      </c>
      <c r="K2603" s="12">
        <v>20086978</v>
      </c>
      <c r="L2603" s="1" t="s">
        <v>615</v>
      </c>
    </row>
    <row r="2605" spans="1:12" x14ac:dyDescent="0.2">
      <c r="A2605" s="8">
        <v>26</v>
      </c>
      <c r="B2605" s="2" t="s">
        <v>208</v>
      </c>
      <c r="C2605" s="7">
        <v>80</v>
      </c>
      <c r="D2605" s="2" t="s">
        <v>88</v>
      </c>
      <c r="E2605" s="2" t="s">
        <v>310</v>
      </c>
      <c r="F2605" s="7">
        <v>8439</v>
      </c>
      <c r="G2605" s="2" t="s">
        <v>1626</v>
      </c>
      <c r="I2605" s="8">
        <v>220004</v>
      </c>
      <c r="K2605" s="12">
        <v>20306982</v>
      </c>
      <c r="L2605" s="1" t="s">
        <v>615</v>
      </c>
    </row>
    <row r="2607" spans="1:12" x14ac:dyDescent="0.2">
      <c r="A2607" s="8">
        <v>26</v>
      </c>
      <c r="B2607" s="2" t="s">
        <v>208</v>
      </c>
      <c r="C2607" s="7">
        <v>80</v>
      </c>
      <c r="D2607" s="2" t="s">
        <v>88</v>
      </c>
      <c r="E2607" s="2" t="s">
        <v>310</v>
      </c>
      <c r="F2607" s="7">
        <v>1493</v>
      </c>
      <c r="G2607" s="2" t="s">
        <v>1628</v>
      </c>
      <c r="I2607" s="8">
        <v>363902</v>
      </c>
      <c r="K2607" s="12">
        <v>20670884</v>
      </c>
      <c r="L2607" s="1" t="s">
        <v>615</v>
      </c>
    </row>
    <row r="2609" spans="1:12" x14ac:dyDescent="0.2">
      <c r="A2609" s="8">
        <v>27</v>
      </c>
      <c r="B2609" s="2" t="s">
        <v>208</v>
      </c>
      <c r="C2609" s="7">
        <v>87</v>
      </c>
      <c r="D2609" s="2" t="s">
        <v>90</v>
      </c>
      <c r="E2609" s="2" t="s">
        <v>310</v>
      </c>
      <c r="F2609" s="7">
        <v>5363590</v>
      </c>
      <c r="G2609" s="2" t="s">
        <v>1605</v>
      </c>
      <c r="I2609" s="8">
        <v>15278016</v>
      </c>
      <c r="K2609" s="12">
        <v>35948900</v>
      </c>
      <c r="L2609" s="1" t="s">
        <v>615</v>
      </c>
    </row>
    <row r="2611" spans="1:12" x14ac:dyDescent="0.2">
      <c r="A2611" s="8">
        <v>28</v>
      </c>
      <c r="B2611" s="2" t="s">
        <v>208</v>
      </c>
      <c r="C2611" s="7">
        <v>78</v>
      </c>
      <c r="D2611" s="2" t="s">
        <v>88</v>
      </c>
      <c r="E2611" s="2" t="s">
        <v>310</v>
      </c>
      <c r="F2611" s="7">
        <v>7255819</v>
      </c>
      <c r="G2611" s="2" t="s">
        <v>1645</v>
      </c>
      <c r="I2611" s="8">
        <v>1975200</v>
      </c>
      <c r="K2611" s="12">
        <v>37924100</v>
      </c>
      <c r="L2611" s="1" t="s">
        <v>615</v>
      </c>
    </row>
    <row r="2613" spans="1:12" x14ac:dyDescent="0.2">
      <c r="A2613" s="8">
        <v>28</v>
      </c>
      <c r="B2613" s="2" t="s">
        <v>208</v>
      </c>
      <c r="C2613" s="7">
        <v>78</v>
      </c>
      <c r="D2613" s="2" t="s">
        <v>88</v>
      </c>
      <c r="E2613" s="2" t="s">
        <v>310</v>
      </c>
      <c r="F2613" s="7">
        <v>7255672</v>
      </c>
      <c r="G2613" s="2" t="s">
        <v>1646</v>
      </c>
      <c r="I2613" s="8">
        <v>123200</v>
      </c>
      <c r="K2613" s="12">
        <v>38047300</v>
      </c>
      <c r="L2613" s="1" t="s">
        <v>615</v>
      </c>
    </row>
    <row r="2615" spans="1:12" x14ac:dyDescent="0.2">
      <c r="A2615" s="8">
        <v>28</v>
      </c>
      <c r="B2615" s="2" t="s">
        <v>208</v>
      </c>
      <c r="C2615" s="7">
        <v>78</v>
      </c>
      <c r="D2615" s="2" t="s">
        <v>88</v>
      </c>
      <c r="E2615" s="2" t="s">
        <v>310</v>
      </c>
      <c r="F2615" s="7">
        <v>19226</v>
      </c>
      <c r="G2615" s="2" t="s">
        <v>1647</v>
      </c>
      <c r="I2615" s="8">
        <v>3782955</v>
      </c>
      <c r="K2615" s="12">
        <v>41830255</v>
      </c>
      <c r="L2615" s="1" t="s">
        <v>615</v>
      </c>
    </row>
    <row r="2617" spans="1:12" x14ac:dyDescent="0.2">
      <c r="A2617" s="8">
        <v>28</v>
      </c>
      <c r="B2617" s="2" t="s">
        <v>208</v>
      </c>
      <c r="C2617" s="7">
        <v>90</v>
      </c>
      <c r="D2617" s="2" t="s">
        <v>90</v>
      </c>
      <c r="E2617" s="2" t="s">
        <v>310</v>
      </c>
      <c r="F2617" s="7">
        <v>27621139</v>
      </c>
      <c r="G2617" s="2" t="s">
        <v>1653</v>
      </c>
      <c r="I2617" s="8">
        <v>13602</v>
      </c>
      <c r="K2617" s="12">
        <v>41843857</v>
      </c>
      <c r="L2617" s="1" t="s">
        <v>615</v>
      </c>
    </row>
    <row r="2619" spans="1:12" x14ac:dyDescent="0.2">
      <c r="A2619" s="8">
        <v>31</v>
      </c>
      <c r="B2619" s="2" t="s">
        <v>208</v>
      </c>
      <c r="C2619" s="7">
        <v>81</v>
      </c>
      <c r="D2619" s="2" t="s">
        <v>88</v>
      </c>
      <c r="E2619" s="2" t="s">
        <v>310</v>
      </c>
      <c r="F2619" s="7">
        <v>1485</v>
      </c>
      <c r="G2619" s="2" t="s">
        <v>1654</v>
      </c>
      <c r="I2619" s="8">
        <v>456056</v>
      </c>
      <c r="K2619" s="12">
        <v>42299913</v>
      </c>
      <c r="L2619" s="1" t="s">
        <v>615</v>
      </c>
    </row>
    <row r="2621" spans="1:12" x14ac:dyDescent="0.2">
      <c r="A2621" s="8">
        <v>31</v>
      </c>
      <c r="B2621" s="2" t="s">
        <v>208</v>
      </c>
      <c r="C2621" s="7">
        <v>82</v>
      </c>
      <c r="D2621" s="2" t="s">
        <v>88</v>
      </c>
      <c r="E2621" s="2" t="s">
        <v>310</v>
      </c>
      <c r="F2621" s="7">
        <v>1487</v>
      </c>
      <c r="G2621" s="2" t="s">
        <v>1656</v>
      </c>
      <c r="I2621" s="8">
        <v>436682</v>
      </c>
      <c r="K2621" s="12">
        <v>42736595</v>
      </c>
      <c r="L2621" s="1" t="s">
        <v>615</v>
      </c>
    </row>
    <row r="2623" spans="1:12" x14ac:dyDescent="0.2">
      <c r="A2623" s="8">
        <v>31</v>
      </c>
      <c r="B2623" s="2" t="s">
        <v>208</v>
      </c>
      <c r="C2623" s="7">
        <v>100</v>
      </c>
      <c r="D2623" s="2" t="s">
        <v>88</v>
      </c>
      <c r="F2623" s="7">
        <v>0</v>
      </c>
      <c r="G2623" s="2" t="s">
        <v>1722</v>
      </c>
      <c r="J2623" s="8">
        <v>73736695</v>
      </c>
      <c r="K2623" s="12">
        <v>-31000100</v>
      </c>
      <c r="L2623" s="1" t="s">
        <v>619</v>
      </c>
    </row>
    <row r="2626" spans="1:12" x14ac:dyDescent="0.2">
      <c r="G2626" s="9" t="s">
        <v>618</v>
      </c>
      <c r="I2626" s="269">
        <v>47036595</v>
      </c>
      <c r="J2626" s="269">
        <v>73736695</v>
      </c>
      <c r="K2626" s="269">
        <v>-26700100</v>
      </c>
      <c r="L2626" s="270" t="s">
        <v>619</v>
      </c>
    </row>
    <row r="2627" spans="1:12" x14ac:dyDescent="0.2">
      <c r="G2627" s="9" t="s">
        <v>610</v>
      </c>
      <c r="I2627" s="267">
        <v>119335128</v>
      </c>
      <c r="J2627" s="267">
        <v>150335228</v>
      </c>
      <c r="K2627" s="267">
        <v>-31000100</v>
      </c>
      <c r="L2627" s="9" t="s">
        <v>620</v>
      </c>
    </row>
    <row r="2630" spans="1:12" x14ac:dyDescent="0.2">
      <c r="A2630" s="4" t="s">
        <v>209</v>
      </c>
      <c r="G2630" s="9" t="s">
        <v>612</v>
      </c>
      <c r="I2630" s="267">
        <v>119335128</v>
      </c>
      <c r="J2630" s="267">
        <v>150335228</v>
      </c>
      <c r="K2630" s="267">
        <v>-31000100</v>
      </c>
      <c r="L2630" s="2" t="s">
        <v>619</v>
      </c>
    </row>
    <row r="2632" spans="1:12" x14ac:dyDescent="0.2">
      <c r="A2632" s="1" t="s">
        <v>80</v>
      </c>
      <c r="B2632" s="1" t="s">
        <v>81</v>
      </c>
      <c r="C2632" s="268" t="s">
        <v>82</v>
      </c>
      <c r="D2632" s="1" t="s">
        <v>83</v>
      </c>
      <c r="E2632" s="1" t="s">
        <v>84</v>
      </c>
      <c r="F2632" s="268" t="s">
        <v>85</v>
      </c>
      <c r="G2632" s="1" t="s">
        <v>86</v>
      </c>
      <c r="I2632" s="268" t="s">
        <v>613</v>
      </c>
      <c r="J2632" s="268" t="s">
        <v>614</v>
      </c>
      <c r="K2632" s="268" t="s">
        <v>87</v>
      </c>
    </row>
    <row r="2634" spans="1:12" x14ac:dyDescent="0.2">
      <c r="A2634" s="8">
        <v>1</v>
      </c>
      <c r="B2634" s="2" t="s">
        <v>209</v>
      </c>
      <c r="C2634" s="7">
        <v>9</v>
      </c>
      <c r="D2634" s="2" t="s">
        <v>90</v>
      </c>
      <c r="E2634" s="2" t="s">
        <v>310</v>
      </c>
      <c r="F2634" s="7">
        <v>232</v>
      </c>
      <c r="G2634" s="2" t="s">
        <v>1836</v>
      </c>
      <c r="I2634" s="8">
        <v>7700000</v>
      </c>
      <c r="K2634" s="12">
        <v>-23300100</v>
      </c>
      <c r="L2634" s="1" t="s">
        <v>619</v>
      </c>
    </row>
    <row r="2636" spans="1:12" x14ac:dyDescent="0.2">
      <c r="A2636" s="8">
        <v>1</v>
      </c>
      <c r="B2636" s="2" t="s">
        <v>209</v>
      </c>
      <c r="C2636" s="7">
        <v>12</v>
      </c>
      <c r="D2636" s="2" t="s">
        <v>90</v>
      </c>
      <c r="E2636" s="2" t="s">
        <v>310</v>
      </c>
      <c r="F2636" s="7">
        <v>10668</v>
      </c>
      <c r="G2636" s="2" t="s">
        <v>1839</v>
      </c>
      <c r="I2636" s="8">
        <v>315890</v>
      </c>
      <c r="K2636" s="12">
        <v>-22984210</v>
      </c>
      <c r="L2636" s="1" t="s">
        <v>619</v>
      </c>
    </row>
    <row r="2638" spans="1:12" x14ac:dyDescent="0.2">
      <c r="A2638" s="8">
        <v>1</v>
      </c>
      <c r="B2638" s="2" t="s">
        <v>209</v>
      </c>
      <c r="C2638" s="7">
        <v>13</v>
      </c>
      <c r="D2638" s="2" t="s">
        <v>90</v>
      </c>
      <c r="E2638" s="2" t="s">
        <v>310</v>
      </c>
      <c r="F2638" s="7">
        <v>1579</v>
      </c>
      <c r="G2638" s="2" t="s">
        <v>1840</v>
      </c>
      <c r="I2638" s="8">
        <v>2201500</v>
      </c>
      <c r="K2638" s="12">
        <v>-20782710</v>
      </c>
      <c r="L2638" s="1" t="s">
        <v>619</v>
      </c>
    </row>
    <row r="2640" spans="1:12" x14ac:dyDescent="0.2">
      <c r="A2640" s="8">
        <v>1</v>
      </c>
      <c r="B2640" s="2" t="s">
        <v>209</v>
      </c>
      <c r="C2640" s="7">
        <v>14</v>
      </c>
      <c r="D2640" s="2" t="s">
        <v>90</v>
      </c>
      <c r="E2640" s="2" t="s">
        <v>310</v>
      </c>
      <c r="F2640" s="7">
        <v>233</v>
      </c>
      <c r="G2640" s="2" t="s">
        <v>1841</v>
      </c>
      <c r="I2640" s="8">
        <v>2500000</v>
      </c>
      <c r="K2640" s="12">
        <v>-18282710</v>
      </c>
      <c r="L2640" s="1" t="s">
        <v>619</v>
      </c>
    </row>
    <row r="2642" spans="1:12" x14ac:dyDescent="0.2">
      <c r="A2642" s="8">
        <v>1</v>
      </c>
      <c r="B2642" s="2" t="s">
        <v>209</v>
      </c>
      <c r="C2642" s="7">
        <v>17</v>
      </c>
      <c r="D2642" s="2" t="s">
        <v>90</v>
      </c>
      <c r="E2642" s="2" t="s">
        <v>310</v>
      </c>
      <c r="F2642" s="7">
        <v>4116332</v>
      </c>
      <c r="G2642" s="2" t="s">
        <v>1844</v>
      </c>
      <c r="I2642" s="8">
        <v>1349808</v>
      </c>
      <c r="K2642" s="12">
        <v>-16932902</v>
      </c>
      <c r="L2642" s="1" t="s">
        <v>619</v>
      </c>
    </row>
    <row r="2644" spans="1:12" x14ac:dyDescent="0.2">
      <c r="A2644" s="8">
        <v>2</v>
      </c>
      <c r="B2644" s="2" t="s">
        <v>209</v>
      </c>
      <c r="C2644" s="7">
        <v>18</v>
      </c>
      <c r="D2644" s="2" t="s">
        <v>90</v>
      </c>
      <c r="E2644" s="2" t="s">
        <v>310</v>
      </c>
      <c r="F2644" s="7">
        <v>1536642</v>
      </c>
      <c r="G2644" s="2" t="s">
        <v>1845</v>
      </c>
      <c r="I2644" s="8">
        <v>49250</v>
      </c>
      <c r="K2644" s="12">
        <v>-16883652</v>
      </c>
      <c r="L2644" s="1" t="s">
        <v>619</v>
      </c>
    </row>
    <row r="2646" spans="1:12" x14ac:dyDescent="0.2">
      <c r="A2646" s="8">
        <v>2</v>
      </c>
      <c r="B2646" s="2" t="s">
        <v>209</v>
      </c>
      <c r="C2646" s="7">
        <v>19</v>
      </c>
      <c r="D2646" s="2" t="s">
        <v>90</v>
      </c>
      <c r="E2646" s="2" t="s">
        <v>310</v>
      </c>
      <c r="F2646" s="7">
        <v>1533038</v>
      </c>
      <c r="G2646" s="2" t="s">
        <v>1846</v>
      </c>
      <c r="I2646" s="8">
        <v>46560</v>
      </c>
      <c r="K2646" s="12">
        <v>-16837092</v>
      </c>
      <c r="L2646" s="1" t="s">
        <v>619</v>
      </c>
    </row>
    <row r="2648" spans="1:12" x14ac:dyDescent="0.2">
      <c r="A2648" s="8">
        <v>2</v>
      </c>
      <c r="B2648" s="2" t="s">
        <v>209</v>
      </c>
      <c r="C2648" s="7">
        <v>22</v>
      </c>
      <c r="D2648" s="2" t="s">
        <v>90</v>
      </c>
      <c r="E2648" s="2" t="s">
        <v>310</v>
      </c>
      <c r="F2648" s="7">
        <v>124</v>
      </c>
      <c r="G2648" s="2" t="s">
        <v>1847</v>
      </c>
      <c r="I2648" s="8">
        <v>545522</v>
      </c>
      <c r="K2648" s="12">
        <v>-16291570</v>
      </c>
      <c r="L2648" s="1" t="s">
        <v>619</v>
      </c>
    </row>
    <row r="2650" spans="1:12" x14ac:dyDescent="0.2">
      <c r="A2650" s="8">
        <v>2</v>
      </c>
      <c r="B2650" s="2" t="s">
        <v>209</v>
      </c>
      <c r="C2650" s="7">
        <v>23</v>
      </c>
      <c r="D2650" s="2" t="s">
        <v>90</v>
      </c>
      <c r="E2650" s="2" t="s">
        <v>310</v>
      </c>
      <c r="F2650" s="7">
        <v>27771317</v>
      </c>
      <c r="G2650" s="2" t="s">
        <v>1849</v>
      </c>
      <c r="I2650" s="8">
        <v>70367</v>
      </c>
      <c r="K2650" s="12">
        <v>-16221203</v>
      </c>
      <c r="L2650" s="1" t="s">
        <v>619</v>
      </c>
    </row>
    <row r="2652" spans="1:12" x14ac:dyDescent="0.2">
      <c r="A2652" s="8">
        <v>2</v>
      </c>
      <c r="B2652" s="2" t="s">
        <v>209</v>
      </c>
      <c r="C2652" s="7">
        <v>23</v>
      </c>
      <c r="D2652" s="2" t="s">
        <v>90</v>
      </c>
      <c r="E2652" s="2" t="s">
        <v>310</v>
      </c>
      <c r="F2652" s="7">
        <v>5366499</v>
      </c>
      <c r="G2652" s="2" t="s">
        <v>1848</v>
      </c>
      <c r="I2652" s="8">
        <v>1836300</v>
      </c>
      <c r="K2652" s="12">
        <v>-14384903</v>
      </c>
      <c r="L2652" s="1" t="s">
        <v>619</v>
      </c>
    </row>
    <row r="2654" spans="1:12" x14ac:dyDescent="0.2">
      <c r="A2654" s="8">
        <v>4</v>
      </c>
      <c r="B2654" s="2" t="s">
        <v>209</v>
      </c>
      <c r="C2654" s="7">
        <v>25</v>
      </c>
      <c r="D2654" s="2" t="s">
        <v>90</v>
      </c>
      <c r="E2654" s="2" t="s">
        <v>310</v>
      </c>
      <c r="F2654" s="7">
        <v>1504</v>
      </c>
      <c r="G2654" s="2" t="s">
        <v>1851</v>
      </c>
      <c r="I2654" s="8">
        <v>400292</v>
      </c>
      <c r="K2654" s="12">
        <v>-13984611</v>
      </c>
      <c r="L2654" s="1" t="s">
        <v>619</v>
      </c>
    </row>
    <row r="2656" spans="1:12" x14ac:dyDescent="0.2">
      <c r="A2656" s="8">
        <v>9</v>
      </c>
      <c r="B2656" s="2" t="s">
        <v>209</v>
      </c>
      <c r="C2656" s="7">
        <v>29</v>
      </c>
      <c r="D2656" s="2" t="s">
        <v>90</v>
      </c>
      <c r="E2656" s="2" t="s">
        <v>310</v>
      </c>
      <c r="F2656" s="7">
        <v>155</v>
      </c>
      <c r="G2656" s="2" t="s">
        <v>1994</v>
      </c>
      <c r="I2656" s="8">
        <v>3570000</v>
      </c>
      <c r="K2656" s="12">
        <v>-10414611</v>
      </c>
      <c r="L2656" s="1" t="s">
        <v>619</v>
      </c>
    </row>
    <row r="2658" spans="1:12" x14ac:dyDescent="0.2">
      <c r="A2658" s="8">
        <v>9</v>
      </c>
      <c r="B2658" s="2" t="s">
        <v>209</v>
      </c>
      <c r="C2658" s="7">
        <v>30</v>
      </c>
      <c r="D2658" s="2" t="s">
        <v>90</v>
      </c>
      <c r="E2658" s="2" t="s">
        <v>310</v>
      </c>
      <c r="F2658" s="7">
        <v>90</v>
      </c>
      <c r="G2658" s="2" t="s">
        <v>1995</v>
      </c>
      <c r="I2658" s="8">
        <v>364140</v>
      </c>
      <c r="K2658" s="12">
        <v>-10050471</v>
      </c>
      <c r="L2658" s="1" t="s">
        <v>619</v>
      </c>
    </row>
    <row r="2660" spans="1:12" x14ac:dyDescent="0.2">
      <c r="A2660" s="8">
        <v>9</v>
      </c>
      <c r="B2660" s="2" t="s">
        <v>209</v>
      </c>
      <c r="C2660" s="7">
        <v>31</v>
      </c>
      <c r="D2660" s="2" t="s">
        <v>90</v>
      </c>
      <c r="E2660" s="2" t="s">
        <v>310</v>
      </c>
      <c r="F2660" s="7">
        <v>131</v>
      </c>
      <c r="G2660" s="2" t="s">
        <v>1996</v>
      </c>
      <c r="I2660" s="8">
        <v>416500</v>
      </c>
      <c r="K2660" s="12">
        <v>-9633971</v>
      </c>
      <c r="L2660" s="1" t="s">
        <v>619</v>
      </c>
    </row>
    <row r="2662" spans="1:12" x14ac:dyDescent="0.2">
      <c r="A2662" s="8">
        <v>9</v>
      </c>
      <c r="B2662" s="2" t="s">
        <v>209</v>
      </c>
      <c r="C2662" s="7">
        <v>32</v>
      </c>
      <c r="D2662" s="2" t="s">
        <v>90</v>
      </c>
      <c r="E2662" s="2" t="s">
        <v>310</v>
      </c>
      <c r="F2662" s="7">
        <v>7378494</v>
      </c>
      <c r="G2662" s="2" t="s">
        <v>1858</v>
      </c>
      <c r="I2662" s="8">
        <v>96566</v>
      </c>
      <c r="K2662" s="12">
        <v>-9537405</v>
      </c>
      <c r="L2662" s="1" t="s">
        <v>619</v>
      </c>
    </row>
    <row r="2664" spans="1:12" x14ac:dyDescent="0.2">
      <c r="A2664" s="8">
        <v>9</v>
      </c>
      <c r="B2664" s="2" t="s">
        <v>209</v>
      </c>
      <c r="C2664" s="7">
        <v>33</v>
      </c>
      <c r="D2664" s="2" t="s">
        <v>90</v>
      </c>
      <c r="E2664" s="2" t="s">
        <v>310</v>
      </c>
      <c r="F2664" s="7">
        <v>7386312</v>
      </c>
      <c r="G2664" s="2" t="s">
        <v>1859</v>
      </c>
      <c r="I2664" s="8">
        <v>31708</v>
      </c>
      <c r="K2664" s="12">
        <v>-9505697</v>
      </c>
      <c r="L2664" s="1" t="s">
        <v>619</v>
      </c>
    </row>
    <row r="2666" spans="1:12" x14ac:dyDescent="0.2">
      <c r="A2666" s="8">
        <v>9</v>
      </c>
      <c r="B2666" s="2" t="s">
        <v>209</v>
      </c>
      <c r="C2666" s="7">
        <v>34</v>
      </c>
      <c r="D2666" s="2" t="s">
        <v>90</v>
      </c>
      <c r="E2666" s="2" t="s">
        <v>310</v>
      </c>
      <c r="F2666" s="7">
        <v>16351952</v>
      </c>
      <c r="G2666" s="2" t="s">
        <v>1860</v>
      </c>
      <c r="I2666" s="8">
        <v>266352</v>
      </c>
      <c r="K2666" s="12">
        <v>-9239345</v>
      </c>
      <c r="L2666" s="1" t="s">
        <v>619</v>
      </c>
    </row>
    <row r="2668" spans="1:12" x14ac:dyDescent="0.2">
      <c r="A2668" s="8">
        <v>9</v>
      </c>
      <c r="B2668" s="2" t="s">
        <v>209</v>
      </c>
      <c r="C2668" s="7">
        <v>35</v>
      </c>
      <c r="D2668" s="2" t="s">
        <v>90</v>
      </c>
      <c r="E2668" s="2" t="s">
        <v>310</v>
      </c>
      <c r="F2668" s="7">
        <v>2914</v>
      </c>
      <c r="G2668" s="2" t="s">
        <v>1861</v>
      </c>
      <c r="I2668" s="8">
        <v>31000000</v>
      </c>
      <c r="K2668" s="12">
        <v>21760655</v>
      </c>
      <c r="L2668" s="1" t="s">
        <v>615</v>
      </c>
    </row>
    <row r="2670" spans="1:12" x14ac:dyDescent="0.2">
      <c r="A2670" s="8">
        <v>10</v>
      </c>
      <c r="B2670" s="2" t="s">
        <v>209</v>
      </c>
      <c r="C2670" s="7">
        <v>36</v>
      </c>
      <c r="D2670" s="2" t="s">
        <v>90</v>
      </c>
      <c r="E2670" s="2" t="s">
        <v>310</v>
      </c>
      <c r="F2670" s="7">
        <v>18872571</v>
      </c>
      <c r="G2670" s="2" t="s">
        <v>1862</v>
      </c>
      <c r="I2670" s="8">
        <v>664065</v>
      </c>
      <c r="K2670" s="12">
        <v>22424720</v>
      </c>
      <c r="L2670" s="1" t="s">
        <v>615</v>
      </c>
    </row>
    <row r="2672" spans="1:12" x14ac:dyDescent="0.2">
      <c r="A2672" s="8">
        <v>10</v>
      </c>
      <c r="B2672" s="2" t="s">
        <v>209</v>
      </c>
      <c r="C2672" s="7">
        <v>37</v>
      </c>
      <c r="D2672" s="2" t="s">
        <v>90</v>
      </c>
      <c r="E2672" s="2" t="s">
        <v>310</v>
      </c>
      <c r="F2672" s="7">
        <v>18872572</v>
      </c>
      <c r="G2672" s="2" t="s">
        <v>1863</v>
      </c>
      <c r="I2672" s="8">
        <v>89493</v>
      </c>
      <c r="K2672" s="12">
        <v>22514213</v>
      </c>
      <c r="L2672" s="1" t="s">
        <v>615</v>
      </c>
    </row>
    <row r="2674" spans="1:12" x14ac:dyDescent="0.2">
      <c r="A2674" s="8">
        <v>10</v>
      </c>
      <c r="B2674" s="2" t="s">
        <v>209</v>
      </c>
      <c r="C2674" s="7">
        <v>38</v>
      </c>
      <c r="D2674" s="2" t="s">
        <v>90</v>
      </c>
      <c r="E2674" s="2" t="s">
        <v>310</v>
      </c>
      <c r="F2674" s="7">
        <v>1500</v>
      </c>
      <c r="G2674" s="2" t="s">
        <v>1864</v>
      </c>
      <c r="I2674" s="8">
        <v>242550</v>
      </c>
      <c r="K2674" s="12">
        <v>22756763</v>
      </c>
      <c r="L2674" s="1" t="s">
        <v>615</v>
      </c>
    </row>
    <row r="2676" spans="1:12" x14ac:dyDescent="0.2">
      <c r="A2676" s="8">
        <v>10</v>
      </c>
      <c r="B2676" s="2" t="s">
        <v>209</v>
      </c>
      <c r="C2676" s="7">
        <v>42</v>
      </c>
      <c r="D2676" s="2" t="s">
        <v>90</v>
      </c>
      <c r="E2676" s="2" t="s">
        <v>310</v>
      </c>
      <c r="F2676" s="7">
        <v>1502</v>
      </c>
      <c r="G2676" s="2" t="s">
        <v>1868</v>
      </c>
      <c r="I2676" s="8">
        <v>123534</v>
      </c>
      <c r="K2676" s="12">
        <v>22880297</v>
      </c>
      <c r="L2676" s="1" t="s">
        <v>615</v>
      </c>
    </row>
    <row r="2678" spans="1:12" x14ac:dyDescent="0.2">
      <c r="A2678" s="8">
        <v>10</v>
      </c>
      <c r="B2678" s="2" t="s">
        <v>209</v>
      </c>
      <c r="C2678" s="7">
        <v>43</v>
      </c>
      <c r="D2678" s="2" t="s">
        <v>90</v>
      </c>
      <c r="E2678" s="2" t="s">
        <v>310</v>
      </c>
      <c r="F2678" s="7">
        <v>1498</v>
      </c>
      <c r="G2678" s="2" t="s">
        <v>1869</v>
      </c>
      <c r="I2678" s="8">
        <v>2056796</v>
      </c>
      <c r="K2678" s="12">
        <v>24937093</v>
      </c>
      <c r="L2678" s="1" t="s">
        <v>615</v>
      </c>
    </row>
    <row r="2680" spans="1:12" x14ac:dyDescent="0.2">
      <c r="A2680" s="8">
        <v>10</v>
      </c>
      <c r="B2680" s="2" t="s">
        <v>209</v>
      </c>
      <c r="C2680" s="7">
        <v>44</v>
      </c>
      <c r="D2680" s="2" t="s">
        <v>90</v>
      </c>
      <c r="E2680" s="2" t="s">
        <v>310</v>
      </c>
      <c r="F2680" s="7">
        <v>1494</v>
      </c>
      <c r="G2680" s="2" t="s">
        <v>1870</v>
      </c>
      <c r="I2680" s="8">
        <v>232050</v>
      </c>
      <c r="K2680" s="12">
        <v>25169143</v>
      </c>
      <c r="L2680" s="1" t="s">
        <v>615</v>
      </c>
    </row>
    <row r="2682" spans="1:12" x14ac:dyDescent="0.2">
      <c r="A2682" s="8">
        <v>10</v>
      </c>
      <c r="B2682" s="2" t="s">
        <v>209</v>
      </c>
      <c r="C2682" s="7">
        <v>45</v>
      </c>
      <c r="D2682" s="2" t="s">
        <v>90</v>
      </c>
      <c r="E2682" s="2" t="s">
        <v>310</v>
      </c>
      <c r="F2682" s="7">
        <v>848</v>
      </c>
      <c r="G2682" s="2" t="s">
        <v>1871</v>
      </c>
      <c r="I2682" s="8">
        <v>1717760</v>
      </c>
      <c r="K2682" s="12">
        <v>26886903</v>
      </c>
      <c r="L2682" s="1" t="s">
        <v>615</v>
      </c>
    </row>
    <row r="2684" spans="1:12" x14ac:dyDescent="0.2">
      <c r="A2684" s="8">
        <v>10</v>
      </c>
      <c r="B2684" s="2" t="s">
        <v>209</v>
      </c>
      <c r="C2684" s="7">
        <v>99</v>
      </c>
      <c r="D2684" s="2" t="s">
        <v>90</v>
      </c>
      <c r="E2684" s="2" t="s">
        <v>310</v>
      </c>
      <c r="F2684" s="7">
        <v>27819384</v>
      </c>
      <c r="G2684" s="2" t="s">
        <v>1817</v>
      </c>
      <c r="I2684" s="8">
        <v>5616</v>
      </c>
      <c r="K2684" s="12">
        <v>26892519</v>
      </c>
      <c r="L2684" s="1" t="s">
        <v>615</v>
      </c>
    </row>
    <row r="2686" spans="1:12" x14ac:dyDescent="0.2">
      <c r="A2686" s="8">
        <v>13</v>
      </c>
      <c r="B2686" s="2" t="s">
        <v>209</v>
      </c>
      <c r="C2686" s="7">
        <v>46</v>
      </c>
      <c r="D2686" s="2" t="s">
        <v>90</v>
      </c>
      <c r="E2686" s="2" t="s">
        <v>310</v>
      </c>
      <c r="F2686" s="7">
        <v>41342347</v>
      </c>
      <c r="G2686" s="2" t="s">
        <v>1872</v>
      </c>
      <c r="I2686" s="8">
        <v>271152</v>
      </c>
      <c r="K2686" s="12">
        <v>27163671</v>
      </c>
      <c r="L2686" s="1" t="s">
        <v>615</v>
      </c>
    </row>
    <row r="2688" spans="1:12" x14ac:dyDescent="0.2">
      <c r="A2688" s="8">
        <v>13</v>
      </c>
      <c r="B2688" s="2" t="s">
        <v>209</v>
      </c>
      <c r="C2688" s="7">
        <v>47</v>
      </c>
      <c r="D2688" s="2" t="s">
        <v>90</v>
      </c>
      <c r="E2688" s="2" t="s">
        <v>310</v>
      </c>
      <c r="F2688" s="7">
        <v>242</v>
      </c>
      <c r="G2688" s="2" t="s">
        <v>1873</v>
      </c>
      <c r="I2688" s="8">
        <v>833000</v>
      </c>
      <c r="K2688" s="12">
        <v>27996671</v>
      </c>
      <c r="L2688" s="1" t="s">
        <v>615</v>
      </c>
    </row>
    <row r="2690" spans="1:12" x14ac:dyDescent="0.2">
      <c r="A2690" s="8">
        <v>13</v>
      </c>
      <c r="B2690" s="2" t="s">
        <v>209</v>
      </c>
      <c r="C2690" s="7">
        <v>48</v>
      </c>
      <c r="D2690" s="2" t="s">
        <v>90</v>
      </c>
      <c r="E2690" s="2" t="s">
        <v>310</v>
      </c>
      <c r="F2690" s="7">
        <v>41382176</v>
      </c>
      <c r="G2690" s="2" t="s">
        <v>1874</v>
      </c>
      <c r="I2690" s="8">
        <v>13987</v>
      </c>
      <c r="K2690" s="12">
        <v>28010658</v>
      </c>
      <c r="L2690" s="1" t="s">
        <v>615</v>
      </c>
    </row>
    <row r="2692" spans="1:12" x14ac:dyDescent="0.2">
      <c r="A2692" s="8">
        <v>13</v>
      </c>
      <c r="B2692" s="2" t="s">
        <v>209</v>
      </c>
      <c r="C2692" s="7">
        <v>49</v>
      </c>
      <c r="D2692" s="2" t="s">
        <v>90</v>
      </c>
      <c r="E2692" s="2" t="s">
        <v>310</v>
      </c>
      <c r="F2692" s="7">
        <v>41382173</v>
      </c>
      <c r="G2692" s="2" t="s">
        <v>1875</v>
      </c>
      <c r="I2692" s="8">
        <v>13987</v>
      </c>
      <c r="K2692" s="12">
        <v>28024645</v>
      </c>
      <c r="L2692" s="1" t="s">
        <v>615</v>
      </c>
    </row>
    <row r="2694" spans="1:12" x14ac:dyDescent="0.2">
      <c r="A2694" s="8">
        <v>13</v>
      </c>
      <c r="B2694" s="2" t="s">
        <v>209</v>
      </c>
      <c r="C2694" s="7">
        <v>50</v>
      </c>
      <c r="D2694" s="2" t="s">
        <v>90</v>
      </c>
      <c r="E2694" s="2" t="s">
        <v>310</v>
      </c>
      <c r="F2694" s="7">
        <v>41382174</v>
      </c>
      <c r="G2694" s="2" t="s">
        <v>1876</v>
      </c>
      <c r="I2694" s="8">
        <v>13987</v>
      </c>
      <c r="K2694" s="12">
        <v>28038632</v>
      </c>
      <c r="L2694" s="1" t="s">
        <v>615</v>
      </c>
    </row>
    <row r="2696" spans="1:12" x14ac:dyDescent="0.2">
      <c r="A2696" s="8">
        <v>17</v>
      </c>
      <c r="B2696" s="2" t="s">
        <v>209</v>
      </c>
      <c r="C2696" s="7">
        <v>51</v>
      </c>
      <c r="D2696" s="2" t="s">
        <v>90</v>
      </c>
      <c r="E2696" s="2" t="s">
        <v>310</v>
      </c>
      <c r="F2696" s="7">
        <v>873472</v>
      </c>
      <c r="G2696" s="2" t="s">
        <v>1997</v>
      </c>
      <c r="I2696" s="8">
        <v>1866518</v>
      </c>
      <c r="K2696" s="12">
        <v>29905150</v>
      </c>
      <c r="L2696" s="1" t="s">
        <v>615</v>
      </c>
    </row>
    <row r="2698" spans="1:12" x14ac:dyDescent="0.2">
      <c r="A2698" s="8">
        <v>17</v>
      </c>
      <c r="B2698" s="2" t="s">
        <v>209</v>
      </c>
      <c r="C2698" s="7">
        <v>51</v>
      </c>
      <c r="D2698" s="2" t="s">
        <v>90</v>
      </c>
      <c r="E2698" s="2" t="s">
        <v>310</v>
      </c>
      <c r="F2698" s="7">
        <v>873619</v>
      </c>
      <c r="G2698" s="2" t="s">
        <v>1998</v>
      </c>
      <c r="I2698" s="8">
        <v>142471</v>
      </c>
      <c r="K2698" s="12">
        <v>30047621</v>
      </c>
      <c r="L2698" s="1" t="s">
        <v>615</v>
      </c>
    </row>
    <row r="2700" spans="1:12" x14ac:dyDescent="0.2">
      <c r="A2700" s="8">
        <v>17</v>
      </c>
      <c r="B2700" s="2" t="s">
        <v>209</v>
      </c>
      <c r="C2700" s="7">
        <v>51</v>
      </c>
      <c r="D2700" s="2" t="s">
        <v>90</v>
      </c>
      <c r="E2700" s="2" t="s">
        <v>310</v>
      </c>
      <c r="F2700" s="7">
        <v>847215</v>
      </c>
      <c r="G2700" s="2" t="s">
        <v>1999</v>
      </c>
      <c r="I2700" s="8">
        <v>254262</v>
      </c>
      <c r="K2700" s="12">
        <v>30301883</v>
      </c>
      <c r="L2700" s="1" t="s">
        <v>615</v>
      </c>
    </row>
    <row r="2702" spans="1:12" x14ac:dyDescent="0.2">
      <c r="A2702" s="8">
        <v>17</v>
      </c>
      <c r="B2702" s="2" t="s">
        <v>209</v>
      </c>
      <c r="C2702" s="7">
        <v>51</v>
      </c>
      <c r="D2702" s="2" t="s">
        <v>90</v>
      </c>
      <c r="E2702" s="2" t="s">
        <v>310</v>
      </c>
      <c r="F2702" s="7">
        <v>851535</v>
      </c>
      <c r="G2702" s="2" t="s">
        <v>2000</v>
      </c>
      <c r="I2702" s="8">
        <v>351925</v>
      </c>
      <c r="K2702" s="12">
        <v>30653808</v>
      </c>
      <c r="L2702" s="1" t="s">
        <v>615</v>
      </c>
    </row>
    <row r="2704" spans="1:12" x14ac:dyDescent="0.2">
      <c r="A2704" s="8">
        <v>17</v>
      </c>
      <c r="B2704" s="2" t="s">
        <v>209</v>
      </c>
      <c r="C2704" s="7">
        <v>52</v>
      </c>
      <c r="D2704" s="2" t="s">
        <v>90</v>
      </c>
      <c r="E2704" s="2" t="s">
        <v>310</v>
      </c>
      <c r="F2704" s="7">
        <v>10094395</v>
      </c>
      <c r="G2704" s="2" t="s">
        <v>2001</v>
      </c>
      <c r="I2704" s="8">
        <v>1174889</v>
      </c>
      <c r="K2704" s="12">
        <v>31828697</v>
      </c>
      <c r="L2704" s="1" t="s">
        <v>615</v>
      </c>
    </row>
    <row r="2706" spans="1:12" x14ac:dyDescent="0.2">
      <c r="A2706" s="8">
        <v>17</v>
      </c>
      <c r="B2706" s="2" t="s">
        <v>209</v>
      </c>
      <c r="C2706" s="7">
        <v>52</v>
      </c>
      <c r="D2706" s="2" t="s">
        <v>90</v>
      </c>
      <c r="E2706" s="2" t="s">
        <v>310</v>
      </c>
      <c r="F2706" s="7">
        <v>10094394</v>
      </c>
      <c r="G2706" s="2" t="s">
        <v>2002</v>
      </c>
      <c r="I2706" s="8">
        <v>2525068</v>
      </c>
      <c r="K2706" s="12">
        <v>34353765</v>
      </c>
      <c r="L2706" s="1" t="s">
        <v>615</v>
      </c>
    </row>
    <row r="2708" spans="1:12" x14ac:dyDescent="0.2">
      <c r="A2708" s="8">
        <v>17</v>
      </c>
      <c r="B2708" s="2" t="s">
        <v>209</v>
      </c>
      <c r="C2708" s="7">
        <v>52</v>
      </c>
      <c r="D2708" s="2" t="s">
        <v>90</v>
      </c>
      <c r="E2708" s="2" t="s">
        <v>310</v>
      </c>
      <c r="F2708" s="7">
        <v>10094396</v>
      </c>
      <c r="G2708" s="2" t="s">
        <v>1877</v>
      </c>
      <c r="I2708" s="8">
        <v>44615</v>
      </c>
      <c r="K2708" s="12">
        <v>34398380</v>
      </c>
      <c r="L2708" s="1" t="s">
        <v>615</v>
      </c>
    </row>
    <row r="2710" spans="1:12" x14ac:dyDescent="0.2">
      <c r="A2710" s="8">
        <v>17</v>
      </c>
      <c r="B2710" s="2" t="s">
        <v>209</v>
      </c>
      <c r="C2710" s="7">
        <v>53</v>
      </c>
      <c r="D2710" s="2" t="s">
        <v>90</v>
      </c>
      <c r="E2710" s="2" t="s">
        <v>310</v>
      </c>
      <c r="F2710" s="7">
        <v>11064</v>
      </c>
      <c r="G2710" s="2" t="s">
        <v>2003</v>
      </c>
      <c r="I2710" s="8">
        <v>277195</v>
      </c>
      <c r="K2710" s="12">
        <v>34675575</v>
      </c>
      <c r="L2710" s="1" t="s">
        <v>615</v>
      </c>
    </row>
    <row r="2712" spans="1:12" x14ac:dyDescent="0.2">
      <c r="A2712" s="8">
        <v>17</v>
      </c>
      <c r="B2712" s="2" t="s">
        <v>209</v>
      </c>
      <c r="C2712" s="7">
        <v>53</v>
      </c>
      <c r="D2712" s="2" t="s">
        <v>90</v>
      </c>
      <c r="E2712" s="2" t="s">
        <v>310</v>
      </c>
      <c r="F2712" s="7">
        <v>11069</v>
      </c>
      <c r="G2712" s="2" t="s">
        <v>2004</v>
      </c>
      <c r="I2712" s="8">
        <v>957800</v>
      </c>
      <c r="K2712" s="12">
        <v>35633375</v>
      </c>
      <c r="L2712" s="1" t="s">
        <v>615</v>
      </c>
    </row>
    <row r="2714" spans="1:12" x14ac:dyDescent="0.2">
      <c r="A2714" s="8">
        <v>17</v>
      </c>
      <c r="B2714" s="2" t="s">
        <v>209</v>
      </c>
      <c r="C2714" s="7">
        <v>53</v>
      </c>
      <c r="D2714" s="2" t="s">
        <v>90</v>
      </c>
      <c r="E2714" s="2" t="s">
        <v>310</v>
      </c>
      <c r="F2714" s="7">
        <v>11051</v>
      </c>
      <c r="G2714" s="2" t="s">
        <v>2005</v>
      </c>
      <c r="I2714" s="8">
        <v>296974</v>
      </c>
      <c r="K2714" s="12">
        <v>35930349</v>
      </c>
      <c r="L2714" s="1" t="s">
        <v>615</v>
      </c>
    </row>
    <row r="2716" spans="1:12" x14ac:dyDescent="0.2">
      <c r="A2716" s="8">
        <v>17</v>
      </c>
      <c r="B2716" s="2" t="s">
        <v>209</v>
      </c>
      <c r="C2716" s="7">
        <v>53</v>
      </c>
      <c r="D2716" s="2" t="s">
        <v>90</v>
      </c>
      <c r="E2716" s="2" t="s">
        <v>310</v>
      </c>
      <c r="F2716" s="7">
        <v>11048</v>
      </c>
      <c r="G2716" s="2" t="s">
        <v>2006</v>
      </c>
      <c r="I2716" s="8">
        <v>298600</v>
      </c>
      <c r="K2716" s="12">
        <v>36228949</v>
      </c>
      <c r="L2716" s="1" t="s">
        <v>615</v>
      </c>
    </row>
    <row r="2718" spans="1:12" x14ac:dyDescent="0.2">
      <c r="A2718" s="8">
        <v>17</v>
      </c>
      <c r="B2718" s="2" t="s">
        <v>209</v>
      </c>
      <c r="C2718" s="7">
        <v>53</v>
      </c>
      <c r="D2718" s="2" t="s">
        <v>90</v>
      </c>
      <c r="E2718" s="2" t="s">
        <v>310</v>
      </c>
      <c r="F2718" s="7">
        <v>11049</v>
      </c>
      <c r="G2718" s="2" t="s">
        <v>2007</v>
      </c>
      <c r="I2718" s="8">
        <v>298600</v>
      </c>
      <c r="K2718" s="12">
        <v>36527549</v>
      </c>
      <c r="L2718" s="1" t="s">
        <v>615</v>
      </c>
    </row>
    <row r="2720" spans="1:12" x14ac:dyDescent="0.2">
      <c r="A2720" s="8">
        <v>17</v>
      </c>
      <c r="B2720" s="2" t="s">
        <v>209</v>
      </c>
      <c r="C2720" s="7">
        <v>53</v>
      </c>
      <c r="D2720" s="2" t="s">
        <v>90</v>
      </c>
      <c r="E2720" s="2" t="s">
        <v>310</v>
      </c>
      <c r="F2720" s="7">
        <v>11050</v>
      </c>
      <c r="G2720" s="2" t="s">
        <v>2008</v>
      </c>
      <c r="I2720" s="8">
        <v>291974</v>
      </c>
      <c r="K2720" s="12">
        <v>36819523</v>
      </c>
      <c r="L2720" s="1" t="s">
        <v>615</v>
      </c>
    </row>
    <row r="2722" spans="1:12" x14ac:dyDescent="0.2">
      <c r="A2722" s="8">
        <v>17</v>
      </c>
      <c r="B2722" s="2" t="s">
        <v>209</v>
      </c>
      <c r="C2722" s="7">
        <v>53</v>
      </c>
      <c r="D2722" s="2" t="s">
        <v>90</v>
      </c>
      <c r="E2722" s="2" t="s">
        <v>310</v>
      </c>
      <c r="F2722" s="7">
        <v>11091</v>
      </c>
      <c r="G2722" s="2" t="s">
        <v>2009</v>
      </c>
      <c r="I2722" s="8">
        <v>599200</v>
      </c>
      <c r="K2722" s="12">
        <v>37418723</v>
      </c>
      <c r="L2722" s="1" t="s">
        <v>615</v>
      </c>
    </row>
    <row r="2724" spans="1:12" x14ac:dyDescent="0.2">
      <c r="A2724" s="8">
        <v>17</v>
      </c>
      <c r="B2724" s="2" t="s">
        <v>209</v>
      </c>
      <c r="C2724" s="7">
        <v>53</v>
      </c>
      <c r="D2724" s="2" t="s">
        <v>90</v>
      </c>
      <c r="E2724" s="2" t="s">
        <v>310</v>
      </c>
      <c r="F2724" s="7">
        <v>11090</v>
      </c>
      <c r="G2724" s="2" t="s">
        <v>2010</v>
      </c>
      <c r="I2724" s="8">
        <v>139800</v>
      </c>
      <c r="K2724" s="12">
        <v>37558523</v>
      </c>
      <c r="L2724" s="1" t="s">
        <v>615</v>
      </c>
    </row>
    <row r="2726" spans="1:12" x14ac:dyDescent="0.2">
      <c r="A2726" s="8">
        <v>17</v>
      </c>
      <c r="B2726" s="2" t="s">
        <v>209</v>
      </c>
      <c r="C2726" s="7">
        <v>53</v>
      </c>
      <c r="D2726" s="2" t="s">
        <v>90</v>
      </c>
      <c r="E2726" s="2" t="s">
        <v>310</v>
      </c>
      <c r="F2726" s="7">
        <v>11075</v>
      </c>
      <c r="G2726" s="2" t="s">
        <v>2011</v>
      </c>
      <c r="I2726" s="8">
        <v>65000</v>
      </c>
      <c r="K2726" s="12">
        <v>37623523</v>
      </c>
      <c r="L2726" s="1" t="s">
        <v>615</v>
      </c>
    </row>
    <row r="2728" spans="1:12" x14ac:dyDescent="0.2">
      <c r="A2728" s="8">
        <v>17</v>
      </c>
      <c r="B2728" s="2" t="s">
        <v>209</v>
      </c>
      <c r="C2728" s="7">
        <v>54</v>
      </c>
      <c r="D2728" s="2" t="s">
        <v>90</v>
      </c>
      <c r="E2728" s="2" t="s">
        <v>310</v>
      </c>
      <c r="F2728" s="7">
        <v>609922</v>
      </c>
      <c r="G2728" s="2" t="s">
        <v>2012</v>
      </c>
      <c r="I2728" s="8">
        <v>28330</v>
      </c>
      <c r="K2728" s="12">
        <v>37651853</v>
      </c>
      <c r="L2728" s="1" t="s">
        <v>615</v>
      </c>
    </row>
    <row r="2730" spans="1:12" x14ac:dyDescent="0.2">
      <c r="A2730" s="8">
        <v>17</v>
      </c>
      <c r="B2730" s="2" t="s">
        <v>209</v>
      </c>
      <c r="C2730" s="7">
        <v>54</v>
      </c>
      <c r="D2730" s="2" t="s">
        <v>90</v>
      </c>
      <c r="E2730" s="2" t="s">
        <v>310</v>
      </c>
      <c r="F2730" s="7">
        <v>7258756</v>
      </c>
      <c r="G2730" s="2" t="s">
        <v>2013</v>
      </c>
      <c r="I2730" s="8">
        <v>8100</v>
      </c>
      <c r="K2730" s="12">
        <v>37659953</v>
      </c>
      <c r="L2730" s="1" t="s">
        <v>615</v>
      </c>
    </row>
    <row r="2732" spans="1:12" x14ac:dyDescent="0.2">
      <c r="A2732" s="8">
        <v>17</v>
      </c>
      <c r="B2732" s="2" t="s">
        <v>209</v>
      </c>
      <c r="C2732" s="7">
        <v>54</v>
      </c>
      <c r="D2732" s="2" t="s">
        <v>90</v>
      </c>
      <c r="E2732" s="2" t="s">
        <v>310</v>
      </c>
      <c r="F2732" s="7">
        <v>7258761</v>
      </c>
      <c r="G2732" s="2" t="s">
        <v>2014</v>
      </c>
      <c r="I2732" s="8">
        <v>15300</v>
      </c>
      <c r="K2732" s="12">
        <v>37675253</v>
      </c>
      <c r="L2732" s="1" t="s">
        <v>615</v>
      </c>
    </row>
    <row r="2734" spans="1:12" x14ac:dyDescent="0.2">
      <c r="A2734" s="8">
        <v>17</v>
      </c>
      <c r="B2734" s="2" t="s">
        <v>209</v>
      </c>
      <c r="C2734" s="7">
        <v>54</v>
      </c>
      <c r="D2734" s="2" t="s">
        <v>90</v>
      </c>
      <c r="E2734" s="2" t="s">
        <v>310</v>
      </c>
      <c r="F2734" s="7">
        <v>7258727</v>
      </c>
      <c r="G2734" s="2" t="s">
        <v>2015</v>
      </c>
      <c r="I2734" s="8">
        <v>540400</v>
      </c>
      <c r="K2734" s="12">
        <v>38215653</v>
      </c>
      <c r="L2734" s="1" t="s">
        <v>615</v>
      </c>
    </row>
    <row r="2736" spans="1:12" x14ac:dyDescent="0.2">
      <c r="A2736" s="8">
        <v>17</v>
      </c>
      <c r="B2736" s="2" t="s">
        <v>209</v>
      </c>
      <c r="C2736" s="7">
        <v>54</v>
      </c>
      <c r="D2736" s="2" t="s">
        <v>90</v>
      </c>
      <c r="E2736" s="2" t="s">
        <v>310</v>
      </c>
      <c r="F2736" s="7">
        <v>7258728</v>
      </c>
      <c r="G2736" s="2" t="s">
        <v>2016</v>
      </c>
      <c r="I2736" s="8">
        <v>15300</v>
      </c>
      <c r="K2736" s="12">
        <v>38230953</v>
      </c>
      <c r="L2736" s="1" t="s">
        <v>615</v>
      </c>
    </row>
    <row r="2738" spans="1:12" x14ac:dyDescent="0.2">
      <c r="A2738" s="8">
        <v>17</v>
      </c>
      <c r="B2738" s="2" t="s">
        <v>209</v>
      </c>
      <c r="C2738" s="7">
        <v>54</v>
      </c>
      <c r="D2738" s="2" t="s">
        <v>90</v>
      </c>
      <c r="E2738" s="2" t="s">
        <v>310</v>
      </c>
      <c r="F2738" s="7">
        <v>7258711</v>
      </c>
      <c r="G2738" s="2" t="s">
        <v>2017</v>
      </c>
      <c r="I2738" s="8">
        <v>506400</v>
      </c>
      <c r="K2738" s="12">
        <v>38737353</v>
      </c>
      <c r="L2738" s="1" t="s">
        <v>615</v>
      </c>
    </row>
    <row r="2740" spans="1:12" x14ac:dyDescent="0.2">
      <c r="A2740" s="8">
        <v>17</v>
      </c>
      <c r="B2740" s="2" t="s">
        <v>209</v>
      </c>
      <c r="C2740" s="7">
        <v>54</v>
      </c>
      <c r="D2740" s="2" t="s">
        <v>90</v>
      </c>
      <c r="E2740" s="2" t="s">
        <v>310</v>
      </c>
      <c r="F2740" s="7">
        <v>7258798</v>
      </c>
      <c r="G2740" s="2" t="s">
        <v>2018</v>
      </c>
      <c r="I2740" s="8">
        <v>38800</v>
      </c>
      <c r="K2740" s="12">
        <v>38776153</v>
      </c>
      <c r="L2740" s="1" t="s">
        <v>615</v>
      </c>
    </row>
    <row r="2742" spans="1:12" x14ac:dyDescent="0.2">
      <c r="A2742" s="8">
        <v>17</v>
      </c>
      <c r="B2742" s="2" t="s">
        <v>209</v>
      </c>
      <c r="C2742" s="7">
        <v>54</v>
      </c>
      <c r="D2742" s="2" t="s">
        <v>90</v>
      </c>
      <c r="E2742" s="2" t="s">
        <v>310</v>
      </c>
      <c r="F2742" s="7">
        <v>1479</v>
      </c>
      <c r="G2742" s="2" t="s">
        <v>2019</v>
      </c>
      <c r="I2742" s="8">
        <v>2500000</v>
      </c>
      <c r="K2742" s="12">
        <v>41276153</v>
      </c>
      <c r="L2742" s="1" t="s">
        <v>615</v>
      </c>
    </row>
    <row r="2744" spans="1:12" x14ac:dyDescent="0.2">
      <c r="A2744" s="8">
        <v>17</v>
      </c>
      <c r="B2744" s="2" t="s">
        <v>209</v>
      </c>
      <c r="C2744" s="7">
        <v>54</v>
      </c>
      <c r="D2744" s="2" t="s">
        <v>90</v>
      </c>
      <c r="E2744" s="2" t="s">
        <v>310</v>
      </c>
      <c r="F2744" s="7">
        <v>157</v>
      </c>
      <c r="G2744" s="2" t="s">
        <v>2020</v>
      </c>
      <c r="I2744" s="8">
        <v>613741</v>
      </c>
      <c r="K2744" s="12">
        <v>41889894</v>
      </c>
      <c r="L2744" s="1" t="s">
        <v>615</v>
      </c>
    </row>
    <row r="2746" spans="1:12" x14ac:dyDescent="0.2">
      <c r="A2746" s="8">
        <v>17</v>
      </c>
      <c r="B2746" s="2" t="s">
        <v>209</v>
      </c>
      <c r="C2746" s="7">
        <v>55</v>
      </c>
      <c r="D2746" s="2" t="s">
        <v>622</v>
      </c>
      <c r="E2746" s="2" t="s">
        <v>310</v>
      </c>
      <c r="F2746" s="7">
        <v>27880967</v>
      </c>
      <c r="G2746" s="2" t="s">
        <v>1879</v>
      </c>
      <c r="I2746" s="8">
        <v>32120</v>
      </c>
      <c r="K2746" s="12">
        <v>41922014</v>
      </c>
      <c r="L2746" s="1" t="s">
        <v>615</v>
      </c>
    </row>
    <row r="2748" spans="1:12" x14ac:dyDescent="0.2">
      <c r="A2748" s="8">
        <v>18</v>
      </c>
      <c r="B2748" s="2" t="s">
        <v>209</v>
      </c>
      <c r="C2748" s="7">
        <v>58</v>
      </c>
      <c r="D2748" s="2" t="s">
        <v>90</v>
      </c>
      <c r="E2748" s="2" t="s">
        <v>310</v>
      </c>
      <c r="F2748" s="7">
        <v>1495</v>
      </c>
      <c r="G2748" s="2" t="s">
        <v>1882</v>
      </c>
      <c r="I2748" s="8">
        <v>48564</v>
      </c>
      <c r="K2748" s="12">
        <v>41970578</v>
      </c>
      <c r="L2748" s="1" t="s">
        <v>615</v>
      </c>
    </row>
    <row r="2750" spans="1:12" x14ac:dyDescent="0.2">
      <c r="A2750" s="8">
        <v>18</v>
      </c>
      <c r="B2750" s="2" t="s">
        <v>209</v>
      </c>
      <c r="C2750" s="7">
        <v>59</v>
      </c>
      <c r="D2750" s="2" t="s">
        <v>90</v>
      </c>
      <c r="E2750" s="2" t="s">
        <v>310</v>
      </c>
      <c r="F2750" s="7">
        <v>1497</v>
      </c>
      <c r="G2750" s="2" t="s">
        <v>1883</v>
      </c>
      <c r="I2750" s="8">
        <v>29732</v>
      </c>
      <c r="K2750" s="12">
        <v>42000310</v>
      </c>
      <c r="L2750" s="1" t="s">
        <v>615</v>
      </c>
    </row>
    <row r="2752" spans="1:12" x14ac:dyDescent="0.2">
      <c r="A2752" s="8">
        <v>18</v>
      </c>
      <c r="B2752" s="2" t="s">
        <v>209</v>
      </c>
      <c r="C2752" s="7">
        <v>60</v>
      </c>
      <c r="D2752" s="2" t="s">
        <v>90</v>
      </c>
      <c r="E2752" s="2" t="s">
        <v>310</v>
      </c>
      <c r="F2752" s="7">
        <v>11046</v>
      </c>
      <c r="G2752" s="2" t="s">
        <v>1884</v>
      </c>
      <c r="I2752" s="8">
        <v>159800</v>
      </c>
      <c r="K2752" s="12">
        <v>42160110</v>
      </c>
      <c r="L2752" s="1" t="s">
        <v>615</v>
      </c>
    </row>
    <row r="2754" spans="1:12" x14ac:dyDescent="0.2">
      <c r="A2754" s="8">
        <v>18</v>
      </c>
      <c r="B2754" s="2" t="s">
        <v>209</v>
      </c>
      <c r="C2754" s="7">
        <v>61</v>
      </c>
      <c r="D2754" s="2" t="s">
        <v>90</v>
      </c>
      <c r="E2754" s="2" t="s">
        <v>310</v>
      </c>
      <c r="F2754" s="7">
        <v>11045</v>
      </c>
      <c r="G2754" s="2" t="s">
        <v>1885</v>
      </c>
      <c r="I2754" s="8">
        <v>169800</v>
      </c>
      <c r="K2754" s="12">
        <v>42329910</v>
      </c>
      <c r="L2754" s="1" t="s">
        <v>615</v>
      </c>
    </row>
    <row r="2756" spans="1:12" x14ac:dyDescent="0.2">
      <c r="A2756" s="8">
        <v>18</v>
      </c>
      <c r="B2756" s="2" t="s">
        <v>209</v>
      </c>
      <c r="C2756" s="7">
        <v>62</v>
      </c>
      <c r="D2756" s="2" t="s">
        <v>90</v>
      </c>
      <c r="E2756" s="2" t="s">
        <v>310</v>
      </c>
      <c r="F2756" s="7">
        <v>1527</v>
      </c>
      <c r="G2756" s="2" t="s">
        <v>1886</v>
      </c>
      <c r="I2756" s="8">
        <v>195030</v>
      </c>
      <c r="K2756" s="12">
        <v>42524940</v>
      </c>
      <c r="L2756" s="1" t="s">
        <v>615</v>
      </c>
    </row>
    <row r="2758" spans="1:12" x14ac:dyDescent="0.2">
      <c r="A2758" s="8">
        <v>18</v>
      </c>
      <c r="B2758" s="2" t="s">
        <v>209</v>
      </c>
      <c r="C2758" s="7">
        <v>63</v>
      </c>
      <c r="D2758" s="2" t="s">
        <v>90</v>
      </c>
      <c r="E2758" s="2" t="s">
        <v>310</v>
      </c>
      <c r="F2758" s="7">
        <v>14892655</v>
      </c>
      <c r="G2758" s="2" t="s">
        <v>1887</v>
      </c>
      <c r="I2758" s="8">
        <v>2052750</v>
      </c>
      <c r="K2758" s="12">
        <v>44577690</v>
      </c>
      <c r="L2758" s="1" t="s">
        <v>615</v>
      </c>
    </row>
    <row r="2760" spans="1:12" x14ac:dyDescent="0.2">
      <c r="A2760" s="8">
        <v>18</v>
      </c>
      <c r="B2760" s="2" t="s">
        <v>209</v>
      </c>
      <c r="C2760" s="7">
        <v>64</v>
      </c>
      <c r="D2760" s="2" t="s">
        <v>90</v>
      </c>
      <c r="E2760" s="2" t="s">
        <v>310</v>
      </c>
      <c r="F2760" s="7">
        <v>14894195</v>
      </c>
      <c r="G2760" s="2" t="s">
        <v>1888</v>
      </c>
      <c r="I2760" s="8">
        <v>4297321</v>
      </c>
      <c r="K2760" s="12">
        <v>48875011</v>
      </c>
      <c r="L2760" s="1" t="s">
        <v>615</v>
      </c>
    </row>
    <row r="2762" spans="1:12" x14ac:dyDescent="0.2">
      <c r="A2762" s="8">
        <v>23</v>
      </c>
      <c r="B2762" s="2" t="s">
        <v>209</v>
      </c>
      <c r="C2762" s="7">
        <v>67</v>
      </c>
      <c r="D2762" s="2" t="s">
        <v>90</v>
      </c>
      <c r="E2762" s="2" t="s">
        <v>310</v>
      </c>
      <c r="F2762" s="7">
        <v>243</v>
      </c>
      <c r="G2762" s="2" t="s">
        <v>1891</v>
      </c>
      <c r="I2762" s="8">
        <v>476000</v>
      </c>
      <c r="K2762" s="12">
        <v>49351011</v>
      </c>
      <c r="L2762" s="1" t="s">
        <v>615</v>
      </c>
    </row>
    <row r="2764" spans="1:12" x14ac:dyDescent="0.2">
      <c r="A2764" s="8">
        <v>25</v>
      </c>
      <c r="B2764" s="2" t="s">
        <v>209</v>
      </c>
      <c r="C2764" s="7">
        <v>96</v>
      </c>
      <c r="D2764" s="2" t="s">
        <v>90</v>
      </c>
      <c r="E2764" s="2" t="s">
        <v>310</v>
      </c>
      <c r="F2764" s="7">
        <v>10117810</v>
      </c>
      <c r="G2764" s="2" t="s">
        <v>1916</v>
      </c>
      <c r="I2764" s="8">
        <v>105336</v>
      </c>
      <c r="K2764" s="12">
        <v>49456347</v>
      </c>
      <c r="L2764" s="1" t="s">
        <v>615</v>
      </c>
    </row>
    <row r="2766" spans="1:12" x14ac:dyDescent="0.2">
      <c r="A2766" s="8">
        <v>25</v>
      </c>
      <c r="B2766" s="2" t="s">
        <v>209</v>
      </c>
      <c r="C2766" s="7">
        <v>107</v>
      </c>
      <c r="D2766" s="2" t="s">
        <v>90</v>
      </c>
      <c r="E2766" s="2" t="s">
        <v>310</v>
      </c>
      <c r="F2766" s="7">
        <v>1556398</v>
      </c>
      <c r="G2766" s="2" t="s">
        <v>1917</v>
      </c>
      <c r="I2766" s="8">
        <v>49250</v>
      </c>
      <c r="K2766" s="12">
        <v>49505597</v>
      </c>
      <c r="L2766" s="1" t="s">
        <v>615</v>
      </c>
    </row>
    <row r="2768" spans="1:12" x14ac:dyDescent="0.2">
      <c r="A2768" s="8">
        <v>26</v>
      </c>
      <c r="B2768" s="2" t="s">
        <v>209</v>
      </c>
      <c r="C2768" s="7">
        <v>98</v>
      </c>
      <c r="D2768" s="2" t="s">
        <v>90</v>
      </c>
      <c r="E2768" s="2" t="s">
        <v>310</v>
      </c>
      <c r="F2768" s="7">
        <v>1550468</v>
      </c>
      <c r="G2768" s="2" t="s">
        <v>1919</v>
      </c>
      <c r="I2768" s="8">
        <v>45860</v>
      </c>
      <c r="K2768" s="12">
        <v>49551457</v>
      </c>
      <c r="L2768" s="1" t="s">
        <v>615</v>
      </c>
    </row>
    <row r="2770" spans="1:12" x14ac:dyDescent="0.2">
      <c r="A2770" s="8">
        <v>26</v>
      </c>
      <c r="B2770" s="2" t="s">
        <v>209</v>
      </c>
      <c r="C2770" s="7">
        <v>108</v>
      </c>
      <c r="D2770" s="2" t="s">
        <v>90</v>
      </c>
      <c r="E2770" s="2" t="s">
        <v>310</v>
      </c>
      <c r="F2770" s="7">
        <v>1684</v>
      </c>
      <c r="G2770" s="2" t="s">
        <v>1920</v>
      </c>
      <c r="I2770" s="8">
        <v>2217197</v>
      </c>
      <c r="K2770" s="12">
        <v>51768654</v>
      </c>
      <c r="L2770" s="1" t="s">
        <v>615</v>
      </c>
    </row>
    <row r="2772" spans="1:12" x14ac:dyDescent="0.2">
      <c r="A2772" s="8">
        <v>30</v>
      </c>
      <c r="B2772" s="2" t="s">
        <v>209</v>
      </c>
      <c r="C2772" s="7">
        <v>116</v>
      </c>
      <c r="D2772" s="2" t="s">
        <v>88</v>
      </c>
      <c r="F2772" s="7">
        <v>0</v>
      </c>
      <c r="G2772" s="2" t="s">
        <v>2021</v>
      </c>
      <c r="J2772" s="8">
        <v>51768787</v>
      </c>
      <c r="K2772" s="12">
        <v>-133</v>
      </c>
      <c r="L2772" s="1" t="s">
        <v>619</v>
      </c>
    </row>
    <row r="2775" spans="1:12" x14ac:dyDescent="0.2">
      <c r="G2775" s="9" t="s">
        <v>1787</v>
      </c>
      <c r="I2775" s="269">
        <v>82768754</v>
      </c>
      <c r="J2775" s="269">
        <v>51768787</v>
      </c>
      <c r="K2775" s="269">
        <v>30999967</v>
      </c>
      <c r="L2775" s="270" t="s">
        <v>615</v>
      </c>
    </row>
    <row r="2776" spans="1:12" x14ac:dyDescent="0.2">
      <c r="G2776" s="9" t="s">
        <v>610</v>
      </c>
      <c r="I2776" s="267">
        <v>202103882</v>
      </c>
      <c r="J2776" s="267">
        <v>202104015</v>
      </c>
      <c r="K2776" s="267">
        <v>-133</v>
      </c>
      <c r="L2776" s="9" t="s">
        <v>620</v>
      </c>
    </row>
    <row r="2779" spans="1:12" x14ac:dyDescent="0.2">
      <c r="A2779" s="4" t="s">
        <v>210</v>
      </c>
      <c r="G2779" s="9" t="s">
        <v>612</v>
      </c>
      <c r="I2779" s="267">
        <v>202103882</v>
      </c>
      <c r="J2779" s="267">
        <v>202104015</v>
      </c>
      <c r="K2779" s="267">
        <v>-133</v>
      </c>
      <c r="L2779" s="2" t="s">
        <v>619</v>
      </c>
    </row>
    <row r="2781" spans="1:12" x14ac:dyDescent="0.2">
      <c r="A2781" s="1" t="s">
        <v>80</v>
      </c>
      <c r="B2781" s="1" t="s">
        <v>81</v>
      </c>
      <c r="C2781" s="268" t="s">
        <v>82</v>
      </c>
      <c r="D2781" s="1" t="s">
        <v>83</v>
      </c>
      <c r="E2781" s="1" t="s">
        <v>84</v>
      </c>
      <c r="F2781" s="268" t="s">
        <v>85</v>
      </c>
      <c r="G2781" s="1" t="s">
        <v>86</v>
      </c>
      <c r="I2781" s="268" t="s">
        <v>613</v>
      </c>
      <c r="J2781" s="268" t="s">
        <v>614</v>
      </c>
      <c r="K2781" s="268" t="s">
        <v>87</v>
      </c>
    </row>
    <row r="2783" spans="1:12" x14ac:dyDescent="0.2">
      <c r="A2783" s="8">
        <v>2</v>
      </c>
      <c r="B2783" s="2" t="s">
        <v>210</v>
      </c>
      <c r="C2783" s="7">
        <v>8</v>
      </c>
      <c r="D2783" s="2" t="s">
        <v>90</v>
      </c>
      <c r="E2783" s="2" t="s">
        <v>310</v>
      </c>
      <c r="F2783" s="7">
        <v>237</v>
      </c>
      <c r="G2783" s="2" t="s">
        <v>1934</v>
      </c>
      <c r="I2783" s="8">
        <v>7700000</v>
      </c>
      <c r="K2783" s="12">
        <v>7699867</v>
      </c>
      <c r="L2783" s="1" t="s">
        <v>615</v>
      </c>
    </row>
    <row r="2785" spans="1:12" x14ac:dyDescent="0.2">
      <c r="A2785" s="8">
        <v>2</v>
      </c>
      <c r="B2785" s="2" t="s">
        <v>210</v>
      </c>
      <c r="C2785" s="7">
        <v>44</v>
      </c>
      <c r="D2785" s="2" t="s">
        <v>90</v>
      </c>
      <c r="E2785" s="2" t="s">
        <v>310</v>
      </c>
      <c r="F2785" s="7">
        <v>41481713</v>
      </c>
      <c r="G2785" s="2" t="s">
        <v>2022</v>
      </c>
      <c r="I2785" s="8">
        <v>280806</v>
      </c>
      <c r="K2785" s="12">
        <v>7980673</v>
      </c>
      <c r="L2785" s="1" t="s">
        <v>615</v>
      </c>
    </row>
    <row r="2787" spans="1:12" x14ac:dyDescent="0.2">
      <c r="A2787" s="8">
        <v>14</v>
      </c>
      <c r="B2787" s="2" t="s">
        <v>210</v>
      </c>
      <c r="C2787" s="7">
        <v>15</v>
      </c>
      <c r="D2787" s="2" t="s">
        <v>90</v>
      </c>
      <c r="E2787" s="2" t="s">
        <v>310</v>
      </c>
      <c r="F2787" s="7">
        <v>141</v>
      </c>
      <c r="G2787" s="2" t="s">
        <v>1939</v>
      </c>
      <c r="I2787" s="8">
        <v>546331</v>
      </c>
      <c r="K2787" s="12">
        <v>8527004</v>
      </c>
      <c r="L2787" s="1" t="s">
        <v>615</v>
      </c>
    </row>
    <row r="2789" spans="1:12" x14ac:dyDescent="0.2">
      <c r="A2789" s="8">
        <v>14</v>
      </c>
      <c r="B2789" s="2" t="s">
        <v>210</v>
      </c>
      <c r="C2789" s="7">
        <v>17</v>
      </c>
      <c r="D2789" s="2" t="s">
        <v>90</v>
      </c>
      <c r="E2789" s="2" t="s">
        <v>310</v>
      </c>
      <c r="F2789" s="7">
        <v>19005471</v>
      </c>
      <c r="G2789" s="2" t="s">
        <v>1940</v>
      </c>
      <c r="I2789" s="8">
        <v>90285</v>
      </c>
      <c r="K2789" s="12">
        <v>8617289</v>
      </c>
      <c r="L2789" s="1" t="s">
        <v>615</v>
      </c>
    </row>
    <row r="2791" spans="1:12" x14ac:dyDescent="0.2">
      <c r="A2791" s="8">
        <v>14</v>
      </c>
      <c r="B2791" s="2" t="s">
        <v>210</v>
      </c>
      <c r="C2791" s="7">
        <v>18</v>
      </c>
      <c r="D2791" s="2" t="s">
        <v>90</v>
      </c>
      <c r="E2791" s="2" t="s">
        <v>310</v>
      </c>
      <c r="F2791" s="7">
        <v>19005470</v>
      </c>
      <c r="G2791" s="2" t="s">
        <v>1941</v>
      </c>
      <c r="I2791" s="8">
        <v>647314</v>
      </c>
      <c r="K2791" s="12">
        <v>9264603</v>
      </c>
      <c r="L2791" s="1" t="s">
        <v>615</v>
      </c>
    </row>
    <row r="2793" spans="1:12" x14ac:dyDescent="0.2">
      <c r="A2793" s="8">
        <v>14</v>
      </c>
      <c r="B2793" s="2" t="s">
        <v>210</v>
      </c>
      <c r="C2793" s="7">
        <v>19</v>
      </c>
      <c r="D2793" s="2" t="s">
        <v>90</v>
      </c>
      <c r="E2793" s="2" t="s">
        <v>310</v>
      </c>
      <c r="F2793" s="7">
        <v>16367646</v>
      </c>
      <c r="G2793" s="2" t="s">
        <v>1942</v>
      </c>
      <c r="I2793" s="8">
        <v>266742</v>
      </c>
      <c r="K2793" s="12">
        <v>9531345</v>
      </c>
      <c r="L2793" s="1" t="s">
        <v>615</v>
      </c>
    </row>
    <row r="2795" spans="1:12" x14ac:dyDescent="0.2">
      <c r="A2795" s="8">
        <v>14</v>
      </c>
      <c r="B2795" s="2" t="s">
        <v>210</v>
      </c>
      <c r="C2795" s="7">
        <v>20</v>
      </c>
      <c r="D2795" s="2" t="s">
        <v>90</v>
      </c>
      <c r="E2795" s="2" t="s">
        <v>310</v>
      </c>
      <c r="F2795" s="7">
        <v>7404767</v>
      </c>
      <c r="G2795" s="2" t="s">
        <v>1943</v>
      </c>
      <c r="I2795" s="8">
        <v>99213</v>
      </c>
      <c r="K2795" s="12">
        <v>9630558</v>
      </c>
      <c r="L2795" s="1" t="s">
        <v>615</v>
      </c>
    </row>
    <row r="2797" spans="1:12" x14ac:dyDescent="0.2">
      <c r="A2797" s="8">
        <v>14</v>
      </c>
      <c r="B2797" s="2" t="s">
        <v>210</v>
      </c>
      <c r="C2797" s="7">
        <v>21</v>
      </c>
      <c r="D2797" s="2" t="s">
        <v>90</v>
      </c>
      <c r="E2797" s="2" t="s">
        <v>310</v>
      </c>
      <c r="F2797" s="7">
        <v>7414263</v>
      </c>
      <c r="G2797" s="2" t="s">
        <v>1944</v>
      </c>
      <c r="I2797" s="8">
        <v>31675</v>
      </c>
      <c r="K2797" s="12">
        <v>9662233</v>
      </c>
      <c r="L2797" s="1" t="s">
        <v>615</v>
      </c>
    </row>
    <row r="2799" spans="1:12" x14ac:dyDescent="0.2">
      <c r="A2799" s="8">
        <v>14</v>
      </c>
      <c r="B2799" s="2" t="s">
        <v>210</v>
      </c>
      <c r="C2799" s="7">
        <v>23</v>
      </c>
      <c r="D2799" s="2" t="s">
        <v>90</v>
      </c>
      <c r="E2799" s="2" t="s">
        <v>310</v>
      </c>
      <c r="F2799" s="7">
        <v>41521268</v>
      </c>
      <c r="G2799" s="2" t="s">
        <v>1946</v>
      </c>
      <c r="I2799" s="8">
        <v>13987</v>
      </c>
      <c r="K2799" s="12">
        <v>9676220</v>
      </c>
      <c r="L2799" s="1" t="s">
        <v>615</v>
      </c>
    </row>
    <row r="2801" spans="1:12" x14ac:dyDescent="0.2">
      <c r="A2801" s="8">
        <v>14</v>
      </c>
      <c r="B2801" s="2" t="s">
        <v>210</v>
      </c>
      <c r="C2801" s="7">
        <v>24</v>
      </c>
      <c r="D2801" s="2" t="s">
        <v>90</v>
      </c>
      <c r="E2801" s="2" t="s">
        <v>310</v>
      </c>
      <c r="F2801" s="7">
        <v>41521271</v>
      </c>
      <c r="G2801" s="2" t="s">
        <v>1947</v>
      </c>
      <c r="I2801" s="8">
        <v>13987</v>
      </c>
      <c r="K2801" s="12">
        <v>9690207</v>
      </c>
      <c r="L2801" s="1" t="s">
        <v>615</v>
      </c>
    </row>
    <row r="2803" spans="1:12" x14ac:dyDescent="0.2">
      <c r="A2803" s="8">
        <v>14</v>
      </c>
      <c r="B2803" s="2" t="s">
        <v>210</v>
      </c>
      <c r="C2803" s="7">
        <v>25</v>
      </c>
      <c r="D2803" s="2" t="s">
        <v>90</v>
      </c>
      <c r="E2803" s="2" t="s">
        <v>310</v>
      </c>
      <c r="F2803" s="7">
        <v>41521269</v>
      </c>
      <c r="G2803" s="2" t="s">
        <v>1948</v>
      </c>
      <c r="I2803" s="8">
        <v>13987</v>
      </c>
      <c r="K2803" s="12">
        <v>9704194</v>
      </c>
      <c r="L2803" s="1" t="s">
        <v>615</v>
      </c>
    </row>
    <row r="2805" spans="1:12" x14ac:dyDescent="0.2">
      <c r="A2805" s="8">
        <v>14</v>
      </c>
      <c r="B2805" s="2" t="s">
        <v>210</v>
      </c>
      <c r="C2805" s="7">
        <v>27</v>
      </c>
      <c r="D2805" s="2" t="s">
        <v>90</v>
      </c>
      <c r="E2805" s="2" t="s">
        <v>310</v>
      </c>
      <c r="F2805" s="7">
        <v>1596</v>
      </c>
      <c r="G2805" s="2" t="s">
        <v>1950</v>
      </c>
      <c r="I2805" s="8">
        <v>2189600</v>
      </c>
      <c r="K2805" s="12">
        <v>11893794</v>
      </c>
      <c r="L2805" s="1" t="s">
        <v>615</v>
      </c>
    </row>
    <row r="2807" spans="1:12" x14ac:dyDescent="0.2">
      <c r="A2807" s="8">
        <v>16</v>
      </c>
      <c r="B2807" s="2" t="s">
        <v>210</v>
      </c>
      <c r="C2807" s="7">
        <v>28</v>
      </c>
      <c r="D2807" s="2" t="s">
        <v>90</v>
      </c>
      <c r="E2807" s="2" t="s">
        <v>310</v>
      </c>
      <c r="F2807" s="7">
        <v>1626</v>
      </c>
      <c r="G2807" s="2" t="s">
        <v>1951</v>
      </c>
      <c r="I2807" s="8">
        <v>380800</v>
      </c>
      <c r="K2807" s="12">
        <v>12274594</v>
      </c>
      <c r="L2807" s="1" t="s">
        <v>615</v>
      </c>
    </row>
    <row r="2809" spans="1:12" x14ac:dyDescent="0.2">
      <c r="A2809" s="8">
        <v>16</v>
      </c>
      <c r="B2809" s="2" t="s">
        <v>210</v>
      </c>
      <c r="C2809" s="7">
        <v>29</v>
      </c>
      <c r="D2809" s="2" t="s">
        <v>90</v>
      </c>
      <c r="E2809" s="2" t="s">
        <v>310</v>
      </c>
      <c r="F2809" s="7">
        <v>1595</v>
      </c>
      <c r="G2809" s="2" t="s">
        <v>1952</v>
      </c>
      <c r="I2809" s="8">
        <v>19278</v>
      </c>
      <c r="K2809" s="12">
        <v>12293872</v>
      </c>
      <c r="L2809" s="1" t="s">
        <v>615</v>
      </c>
    </row>
    <row r="2811" spans="1:12" x14ac:dyDescent="0.2">
      <c r="A2811" s="8">
        <v>16</v>
      </c>
      <c r="B2811" s="2" t="s">
        <v>210</v>
      </c>
      <c r="C2811" s="7">
        <v>30</v>
      </c>
      <c r="D2811" s="2" t="s">
        <v>90</v>
      </c>
      <c r="E2811" s="2" t="s">
        <v>310</v>
      </c>
      <c r="F2811" s="7">
        <v>757</v>
      </c>
      <c r="G2811" s="2" t="s">
        <v>1953</v>
      </c>
      <c r="I2811" s="8">
        <v>690000</v>
      </c>
      <c r="K2811" s="12">
        <v>12983872</v>
      </c>
      <c r="L2811" s="1" t="s">
        <v>615</v>
      </c>
    </row>
    <row r="2813" spans="1:12" x14ac:dyDescent="0.2">
      <c r="A2813" s="8">
        <v>16</v>
      </c>
      <c r="B2813" s="2" t="s">
        <v>210</v>
      </c>
      <c r="C2813" s="7">
        <v>31</v>
      </c>
      <c r="D2813" s="2" t="s">
        <v>90</v>
      </c>
      <c r="E2813" s="2" t="s">
        <v>310</v>
      </c>
      <c r="F2813" s="7">
        <v>11300</v>
      </c>
      <c r="G2813" s="2" t="s">
        <v>1954</v>
      </c>
      <c r="I2813" s="8">
        <v>181200</v>
      </c>
      <c r="K2813" s="12">
        <v>13165072</v>
      </c>
      <c r="L2813" s="1" t="s">
        <v>615</v>
      </c>
    </row>
    <row r="2815" spans="1:12" x14ac:dyDescent="0.2">
      <c r="A2815" s="8">
        <v>16</v>
      </c>
      <c r="B2815" s="2" t="s">
        <v>210</v>
      </c>
      <c r="C2815" s="7">
        <v>32</v>
      </c>
      <c r="D2815" s="2" t="s">
        <v>90</v>
      </c>
      <c r="E2815" s="2" t="s">
        <v>310</v>
      </c>
      <c r="F2815" s="7">
        <v>23868</v>
      </c>
      <c r="G2815" s="2" t="s">
        <v>1955</v>
      </c>
      <c r="I2815" s="8">
        <v>88800</v>
      </c>
      <c r="K2815" s="12">
        <v>13253872</v>
      </c>
      <c r="L2815" s="1" t="s">
        <v>615</v>
      </c>
    </row>
    <row r="2817" spans="1:12" x14ac:dyDescent="0.2">
      <c r="A2817" s="8">
        <v>16</v>
      </c>
      <c r="B2817" s="2" t="s">
        <v>210</v>
      </c>
      <c r="C2817" s="7">
        <v>33</v>
      </c>
      <c r="D2817" s="2" t="s">
        <v>90</v>
      </c>
      <c r="E2817" s="2" t="s">
        <v>310</v>
      </c>
      <c r="F2817" s="7">
        <v>111903</v>
      </c>
      <c r="G2817" s="2" t="s">
        <v>1956</v>
      </c>
      <c r="I2817" s="8">
        <v>187116</v>
      </c>
      <c r="K2817" s="12">
        <v>13440988</v>
      </c>
      <c r="L2817" s="1" t="s">
        <v>615</v>
      </c>
    </row>
    <row r="2819" spans="1:12" x14ac:dyDescent="0.2">
      <c r="A2819" s="8">
        <v>16</v>
      </c>
      <c r="B2819" s="2" t="s">
        <v>210</v>
      </c>
      <c r="C2819" s="7">
        <v>34</v>
      </c>
      <c r="D2819" s="2" t="s">
        <v>90</v>
      </c>
      <c r="E2819" s="2" t="s">
        <v>310</v>
      </c>
      <c r="F2819" s="7">
        <v>1625</v>
      </c>
      <c r="G2819" s="2" t="s">
        <v>1957</v>
      </c>
      <c r="I2819" s="8">
        <v>1158540</v>
      </c>
      <c r="K2819" s="12">
        <v>14599528</v>
      </c>
      <c r="L2819" s="1" t="s">
        <v>615</v>
      </c>
    </row>
    <row r="2821" spans="1:12" x14ac:dyDescent="0.2">
      <c r="A2821" s="8">
        <v>16</v>
      </c>
      <c r="B2821" s="2" t="s">
        <v>210</v>
      </c>
      <c r="C2821" s="7">
        <v>35</v>
      </c>
      <c r="D2821" s="2" t="s">
        <v>90</v>
      </c>
      <c r="E2821" s="2" t="s">
        <v>310</v>
      </c>
      <c r="F2821" s="7">
        <v>1627</v>
      </c>
      <c r="G2821" s="2" t="s">
        <v>1958</v>
      </c>
      <c r="I2821" s="8">
        <v>887978</v>
      </c>
      <c r="K2821" s="12">
        <v>15487506</v>
      </c>
      <c r="L2821" s="1" t="s">
        <v>615</v>
      </c>
    </row>
    <row r="2823" spans="1:12" x14ac:dyDescent="0.2">
      <c r="A2823" s="8">
        <v>16</v>
      </c>
      <c r="B2823" s="2" t="s">
        <v>210</v>
      </c>
      <c r="C2823" s="7">
        <v>36</v>
      </c>
      <c r="D2823" s="2" t="s">
        <v>90</v>
      </c>
      <c r="E2823" s="2" t="s">
        <v>310</v>
      </c>
      <c r="F2823" s="7">
        <v>1704</v>
      </c>
      <c r="G2823" s="2" t="s">
        <v>1959</v>
      </c>
      <c r="I2823" s="8">
        <v>127449</v>
      </c>
      <c r="K2823" s="12">
        <v>15614955</v>
      </c>
      <c r="L2823" s="1" t="s">
        <v>615</v>
      </c>
    </row>
    <row r="2825" spans="1:12" x14ac:dyDescent="0.2">
      <c r="A2825" s="8">
        <v>16</v>
      </c>
      <c r="B2825" s="2" t="s">
        <v>210</v>
      </c>
      <c r="C2825" s="7">
        <v>37</v>
      </c>
      <c r="D2825" s="2" t="s">
        <v>90</v>
      </c>
      <c r="E2825" s="2" t="s">
        <v>310</v>
      </c>
      <c r="F2825" s="7">
        <v>11298</v>
      </c>
      <c r="G2825" s="2" t="s">
        <v>1960</v>
      </c>
      <c r="I2825" s="8">
        <v>99800</v>
      </c>
      <c r="K2825" s="12">
        <v>15714755</v>
      </c>
      <c r="L2825" s="1" t="s">
        <v>615</v>
      </c>
    </row>
    <row r="2827" spans="1:12" x14ac:dyDescent="0.2">
      <c r="A2827" s="8">
        <v>16</v>
      </c>
      <c r="B2827" s="2" t="s">
        <v>210</v>
      </c>
      <c r="C2827" s="7">
        <v>38</v>
      </c>
      <c r="D2827" s="2" t="s">
        <v>88</v>
      </c>
      <c r="E2827" s="2" t="s">
        <v>310</v>
      </c>
      <c r="F2827" s="7">
        <v>9919487</v>
      </c>
      <c r="G2827" s="2" t="s">
        <v>2023</v>
      </c>
      <c r="I2827" s="8">
        <v>11710</v>
      </c>
      <c r="K2827" s="12">
        <v>15726465</v>
      </c>
      <c r="L2827" s="1" t="s">
        <v>615</v>
      </c>
    </row>
    <row r="2829" spans="1:12" x14ac:dyDescent="0.2">
      <c r="A2829" s="8">
        <v>16</v>
      </c>
      <c r="B2829" s="2" t="s">
        <v>210</v>
      </c>
      <c r="C2829" s="7">
        <v>41</v>
      </c>
      <c r="D2829" s="2" t="s">
        <v>90</v>
      </c>
      <c r="E2829" s="2" t="s">
        <v>310</v>
      </c>
      <c r="F2829" s="7">
        <v>25</v>
      </c>
      <c r="G2829" s="2" t="s">
        <v>1961</v>
      </c>
      <c r="I2829" s="8">
        <v>2880000</v>
      </c>
      <c r="K2829" s="12">
        <v>18606465</v>
      </c>
      <c r="L2829" s="1" t="s">
        <v>615</v>
      </c>
    </row>
    <row r="2831" spans="1:12" x14ac:dyDescent="0.2">
      <c r="A2831" s="8">
        <v>18</v>
      </c>
      <c r="B2831" s="2" t="s">
        <v>210</v>
      </c>
      <c r="C2831" s="7">
        <v>43</v>
      </c>
      <c r="D2831" s="2" t="s">
        <v>90</v>
      </c>
      <c r="E2831" s="2" t="s">
        <v>310</v>
      </c>
      <c r="F2831" s="7">
        <v>41481714</v>
      </c>
      <c r="G2831" s="2" t="s">
        <v>1964</v>
      </c>
      <c r="I2831" s="8">
        <v>270445</v>
      </c>
      <c r="K2831" s="12">
        <v>18876910</v>
      </c>
      <c r="L2831" s="1" t="s">
        <v>615</v>
      </c>
    </row>
    <row r="2833" spans="1:12" x14ac:dyDescent="0.2">
      <c r="A2833" s="8">
        <v>23</v>
      </c>
      <c r="B2833" s="2" t="s">
        <v>210</v>
      </c>
      <c r="C2833" s="7">
        <v>45</v>
      </c>
      <c r="D2833" s="2" t="s">
        <v>90</v>
      </c>
      <c r="E2833" s="2" t="s">
        <v>310</v>
      </c>
      <c r="F2833" s="7">
        <v>41521270</v>
      </c>
      <c r="G2833" s="2" t="s">
        <v>2024</v>
      </c>
      <c r="I2833" s="8">
        <v>13987</v>
      </c>
      <c r="K2833" s="12">
        <v>18890897</v>
      </c>
      <c r="L2833" s="1" t="s">
        <v>615</v>
      </c>
    </row>
    <row r="2835" spans="1:12" x14ac:dyDescent="0.2">
      <c r="A2835" s="8">
        <v>29</v>
      </c>
      <c r="B2835" s="2" t="s">
        <v>210</v>
      </c>
      <c r="C2835" s="7">
        <v>50</v>
      </c>
      <c r="D2835" s="2" t="s">
        <v>90</v>
      </c>
      <c r="E2835" s="2" t="s">
        <v>310</v>
      </c>
      <c r="F2835" s="7">
        <v>1639</v>
      </c>
      <c r="G2835" s="2" t="s">
        <v>1971</v>
      </c>
      <c r="I2835" s="8">
        <v>171360</v>
      </c>
      <c r="K2835" s="12">
        <v>19062257</v>
      </c>
      <c r="L2835" s="1" t="s">
        <v>615</v>
      </c>
    </row>
    <row r="2837" spans="1:12" x14ac:dyDescent="0.2">
      <c r="A2837" s="8">
        <v>29</v>
      </c>
      <c r="B2837" s="2" t="s">
        <v>210</v>
      </c>
      <c r="C2837" s="7">
        <v>51</v>
      </c>
      <c r="D2837" s="2" t="s">
        <v>90</v>
      </c>
      <c r="E2837" s="2" t="s">
        <v>310</v>
      </c>
      <c r="F2837" s="7">
        <v>7804433</v>
      </c>
      <c r="G2837" s="2" t="s">
        <v>1972</v>
      </c>
      <c r="I2837" s="8">
        <v>45525</v>
      </c>
      <c r="K2837" s="12">
        <v>19107782</v>
      </c>
      <c r="L2837" s="1" t="s">
        <v>615</v>
      </c>
    </row>
    <row r="2839" spans="1:12" x14ac:dyDescent="0.2">
      <c r="A2839" s="8">
        <v>29</v>
      </c>
      <c r="B2839" s="2" t="s">
        <v>210</v>
      </c>
      <c r="C2839" s="7">
        <v>53</v>
      </c>
      <c r="D2839" s="2" t="s">
        <v>90</v>
      </c>
      <c r="E2839" s="2" t="s">
        <v>310</v>
      </c>
      <c r="F2839" s="7">
        <v>18581</v>
      </c>
      <c r="G2839" s="2" t="s">
        <v>1974</v>
      </c>
      <c r="I2839" s="8">
        <v>9991676</v>
      </c>
      <c r="K2839" s="12">
        <v>29099458</v>
      </c>
      <c r="L2839" s="1" t="s">
        <v>615</v>
      </c>
    </row>
    <row r="2841" spans="1:12" x14ac:dyDescent="0.2">
      <c r="A2841" s="8">
        <v>30</v>
      </c>
      <c r="B2841" s="2" t="s">
        <v>210</v>
      </c>
      <c r="C2841" s="7">
        <v>57</v>
      </c>
      <c r="D2841" s="2" t="s">
        <v>90</v>
      </c>
      <c r="E2841" s="2" t="s">
        <v>310</v>
      </c>
      <c r="F2841" s="7">
        <v>2298</v>
      </c>
      <c r="G2841" s="2" t="s">
        <v>2025</v>
      </c>
      <c r="I2841" s="8">
        <v>7800000</v>
      </c>
      <c r="K2841" s="12">
        <v>36899458</v>
      </c>
      <c r="L2841" s="1" t="s">
        <v>615</v>
      </c>
    </row>
    <row r="2843" spans="1:12" x14ac:dyDescent="0.2">
      <c r="A2843" s="8">
        <v>31</v>
      </c>
      <c r="B2843" s="2" t="s">
        <v>210</v>
      </c>
      <c r="C2843" s="7">
        <v>80</v>
      </c>
      <c r="D2843" s="2" t="s">
        <v>90</v>
      </c>
      <c r="E2843" s="2" t="s">
        <v>310</v>
      </c>
      <c r="F2843" s="7">
        <v>11463</v>
      </c>
      <c r="G2843" s="2" t="s">
        <v>1808</v>
      </c>
      <c r="I2843" s="8">
        <v>471200</v>
      </c>
      <c r="K2843" s="12">
        <v>37370658</v>
      </c>
      <c r="L2843" s="1" t="s">
        <v>615</v>
      </c>
    </row>
    <row r="2845" spans="1:12" x14ac:dyDescent="0.2">
      <c r="A2845" s="8">
        <v>31</v>
      </c>
      <c r="B2845" s="2" t="s">
        <v>210</v>
      </c>
      <c r="C2845" s="7">
        <v>87</v>
      </c>
      <c r="D2845" s="2" t="s">
        <v>90</v>
      </c>
      <c r="E2845" s="2" t="s">
        <v>310</v>
      </c>
      <c r="F2845" s="7">
        <v>28020487</v>
      </c>
      <c r="G2845" s="2" t="s">
        <v>1827</v>
      </c>
      <c r="I2845" s="8">
        <v>5619</v>
      </c>
      <c r="K2845" s="12">
        <v>37376277</v>
      </c>
      <c r="L2845" s="1" t="s">
        <v>615</v>
      </c>
    </row>
    <row r="2847" spans="1:12" x14ac:dyDescent="0.2">
      <c r="A2847" s="8">
        <v>31</v>
      </c>
      <c r="B2847" s="2" t="s">
        <v>210</v>
      </c>
      <c r="C2847" s="7">
        <v>88</v>
      </c>
      <c r="D2847" s="2" t="s">
        <v>88</v>
      </c>
      <c r="E2847" s="2" t="s">
        <v>310</v>
      </c>
      <c r="F2847" s="7">
        <v>79</v>
      </c>
      <c r="G2847" s="2" t="s">
        <v>2026</v>
      </c>
      <c r="I2847" s="8">
        <v>497134</v>
      </c>
      <c r="K2847" s="12">
        <v>37873411</v>
      </c>
      <c r="L2847" s="1" t="s">
        <v>615</v>
      </c>
    </row>
    <row r="2849" spans="1:12" x14ac:dyDescent="0.2">
      <c r="A2849" s="8">
        <v>31</v>
      </c>
      <c r="B2849" s="2" t="s">
        <v>210</v>
      </c>
      <c r="C2849" s="7">
        <v>89</v>
      </c>
      <c r="D2849" s="2" t="s">
        <v>88</v>
      </c>
      <c r="E2849" s="2" t="s">
        <v>310</v>
      </c>
      <c r="F2849" s="7">
        <v>1</v>
      </c>
      <c r="G2849" s="2" t="s">
        <v>2027</v>
      </c>
      <c r="I2849" s="8">
        <v>7304175</v>
      </c>
      <c r="K2849" s="12">
        <v>45177586</v>
      </c>
      <c r="L2849" s="1" t="s">
        <v>615</v>
      </c>
    </row>
    <row r="2851" spans="1:12" x14ac:dyDescent="0.2">
      <c r="A2851" s="8">
        <v>31</v>
      </c>
      <c r="B2851" s="2" t="s">
        <v>210</v>
      </c>
      <c r="C2851" s="7">
        <v>91</v>
      </c>
      <c r="D2851" s="2" t="s">
        <v>90</v>
      </c>
      <c r="E2851" s="2" t="s">
        <v>310</v>
      </c>
      <c r="F2851" s="7">
        <v>1574341</v>
      </c>
      <c r="G2851" s="2" t="s">
        <v>1977</v>
      </c>
      <c r="I2851" s="8">
        <v>51290</v>
      </c>
      <c r="K2851" s="12">
        <v>45228876</v>
      </c>
      <c r="L2851" s="1" t="s">
        <v>615</v>
      </c>
    </row>
    <row r="2853" spans="1:12" x14ac:dyDescent="0.2">
      <c r="A2853" s="8">
        <v>31</v>
      </c>
      <c r="B2853" s="2" t="s">
        <v>210</v>
      </c>
      <c r="C2853" s="7">
        <v>92</v>
      </c>
      <c r="D2853" s="2" t="s">
        <v>90</v>
      </c>
      <c r="E2853" s="2" t="s">
        <v>310</v>
      </c>
      <c r="F2853" s="7">
        <v>1568862</v>
      </c>
      <c r="G2853" s="2" t="s">
        <v>1978</v>
      </c>
      <c r="I2853" s="8">
        <v>45860</v>
      </c>
      <c r="K2853" s="12">
        <v>45274736</v>
      </c>
      <c r="L2853" s="1" t="s">
        <v>615</v>
      </c>
    </row>
    <row r="2855" spans="1:12" x14ac:dyDescent="0.2">
      <c r="A2855" s="8">
        <v>31</v>
      </c>
      <c r="B2855" s="2" t="s">
        <v>210</v>
      </c>
      <c r="C2855" s="7">
        <v>94</v>
      </c>
      <c r="D2855" s="2" t="s">
        <v>622</v>
      </c>
      <c r="E2855" s="2" t="s">
        <v>310</v>
      </c>
      <c r="F2855" s="7">
        <v>1772</v>
      </c>
      <c r="G2855" s="2" t="s">
        <v>1980</v>
      </c>
      <c r="I2855" s="8">
        <v>2217197</v>
      </c>
      <c r="K2855" s="12">
        <v>47491933</v>
      </c>
      <c r="L2855" s="1" t="s">
        <v>615</v>
      </c>
    </row>
    <row r="2857" spans="1:12" x14ac:dyDescent="0.2">
      <c r="A2857" s="8">
        <v>31</v>
      </c>
      <c r="B2857" s="2" t="s">
        <v>210</v>
      </c>
      <c r="C2857" s="7">
        <v>100</v>
      </c>
      <c r="D2857" s="2" t="s">
        <v>88</v>
      </c>
      <c r="F2857" s="7">
        <v>0</v>
      </c>
      <c r="G2857" s="2" t="s">
        <v>2028</v>
      </c>
      <c r="J2857" s="8">
        <v>47492409</v>
      </c>
      <c r="K2857" s="12">
        <v>-476</v>
      </c>
      <c r="L2857" s="1" t="s">
        <v>619</v>
      </c>
    </row>
    <row r="2860" spans="1:12" x14ac:dyDescent="0.2">
      <c r="G2860" s="9" t="s">
        <v>1816</v>
      </c>
      <c r="I2860" s="269">
        <v>47492066</v>
      </c>
      <c r="J2860" s="269">
        <v>47492409</v>
      </c>
      <c r="K2860" s="269">
        <v>-343</v>
      </c>
      <c r="L2860" s="270" t="s">
        <v>619</v>
      </c>
    </row>
    <row r="2861" spans="1:12" x14ac:dyDescent="0.2">
      <c r="G2861" s="9" t="s">
        <v>610</v>
      </c>
      <c r="I2861" s="267">
        <v>249595948</v>
      </c>
      <c r="J2861" s="267">
        <v>249596424</v>
      </c>
      <c r="K2861" s="267">
        <v>-476</v>
      </c>
      <c r="L2861" s="9" t="s">
        <v>620</v>
      </c>
    </row>
    <row r="2864" spans="1:12" x14ac:dyDescent="0.2">
      <c r="A2864" s="4" t="s">
        <v>211</v>
      </c>
      <c r="G2864" s="9" t="s">
        <v>612</v>
      </c>
      <c r="I2864" s="267">
        <v>249595948</v>
      </c>
      <c r="J2864" s="267">
        <v>249596424</v>
      </c>
      <c r="K2864" s="267">
        <v>-476</v>
      </c>
      <c r="L2864" s="2" t="s">
        <v>619</v>
      </c>
    </row>
    <row r="2866" spans="1:12" x14ac:dyDescent="0.2">
      <c r="A2866" s="1" t="s">
        <v>80</v>
      </c>
      <c r="B2866" s="1" t="s">
        <v>81</v>
      </c>
      <c r="C2866" s="268" t="s">
        <v>82</v>
      </c>
      <c r="D2866" s="1" t="s">
        <v>83</v>
      </c>
      <c r="E2866" s="1" t="s">
        <v>84</v>
      </c>
      <c r="F2866" s="268" t="s">
        <v>85</v>
      </c>
      <c r="G2866" s="1" t="s">
        <v>86</v>
      </c>
      <c r="I2866" s="268" t="s">
        <v>613</v>
      </c>
      <c r="J2866" s="268" t="s">
        <v>614</v>
      </c>
      <c r="K2866" s="268" t="s">
        <v>87</v>
      </c>
    </row>
    <row r="2868" spans="1:12" x14ac:dyDescent="0.2">
      <c r="A2868" s="8">
        <v>1</v>
      </c>
      <c r="B2868" s="2" t="s">
        <v>211</v>
      </c>
      <c r="C2868" s="7">
        <v>1</v>
      </c>
      <c r="D2868" s="2" t="s">
        <v>88</v>
      </c>
      <c r="E2868" s="2" t="s">
        <v>310</v>
      </c>
      <c r="F2868" s="7">
        <v>26</v>
      </c>
      <c r="G2868" s="2" t="s">
        <v>2332</v>
      </c>
      <c r="I2868" s="8">
        <v>1920000</v>
      </c>
      <c r="K2868" s="12">
        <v>1919524</v>
      </c>
      <c r="L2868" s="1" t="s">
        <v>615</v>
      </c>
    </row>
    <row r="2870" spans="1:12" x14ac:dyDescent="0.2">
      <c r="A2870" s="8">
        <v>1</v>
      </c>
      <c r="B2870" s="2" t="s">
        <v>211</v>
      </c>
      <c r="C2870" s="7">
        <v>2</v>
      </c>
      <c r="D2870" s="2" t="s">
        <v>90</v>
      </c>
      <c r="E2870" s="2" t="s">
        <v>310</v>
      </c>
      <c r="F2870" s="7">
        <v>246</v>
      </c>
      <c r="G2870" s="2" t="s">
        <v>2333</v>
      </c>
      <c r="I2870" s="8">
        <v>7700000</v>
      </c>
      <c r="K2870" s="12">
        <v>9619524</v>
      </c>
      <c r="L2870" s="1" t="s">
        <v>615</v>
      </c>
    </row>
    <row r="2872" spans="1:12" x14ac:dyDescent="0.2">
      <c r="A2872" s="8">
        <v>8</v>
      </c>
      <c r="B2872" s="2" t="s">
        <v>211</v>
      </c>
      <c r="C2872" s="7">
        <v>13</v>
      </c>
      <c r="D2872" s="2" t="s">
        <v>90</v>
      </c>
      <c r="E2872" s="2" t="s">
        <v>310</v>
      </c>
      <c r="F2872" s="7">
        <v>149</v>
      </c>
      <c r="G2872" s="2" t="s">
        <v>2346</v>
      </c>
      <c r="I2872" s="8">
        <v>547828</v>
      </c>
      <c r="K2872" s="12">
        <v>10167352</v>
      </c>
      <c r="L2872" s="1" t="s">
        <v>615</v>
      </c>
    </row>
    <row r="2874" spans="1:12" x14ac:dyDescent="0.2">
      <c r="A2874" s="8">
        <v>8</v>
      </c>
      <c r="B2874" s="2" t="s">
        <v>211</v>
      </c>
      <c r="C2874" s="7">
        <v>18</v>
      </c>
      <c r="D2874" s="2" t="s">
        <v>90</v>
      </c>
      <c r="E2874" s="2" t="s">
        <v>310</v>
      </c>
      <c r="F2874" s="7">
        <v>11554</v>
      </c>
      <c r="G2874" s="2" t="s">
        <v>2351</v>
      </c>
      <c r="I2874" s="8">
        <v>799620</v>
      </c>
      <c r="K2874" s="12">
        <v>10966972</v>
      </c>
      <c r="L2874" s="1" t="s">
        <v>615</v>
      </c>
    </row>
    <row r="2876" spans="1:12" x14ac:dyDescent="0.2">
      <c r="A2876" s="8">
        <v>8</v>
      </c>
      <c r="B2876" s="2" t="s">
        <v>211</v>
      </c>
      <c r="C2876" s="7">
        <v>18</v>
      </c>
      <c r="D2876" s="2" t="s">
        <v>90</v>
      </c>
      <c r="E2876" s="2" t="s">
        <v>310</v>
      </c>
      <c r="F2876" s="7">
        <v>11564</v>
      </c>
      <c r="G2876" s="2" t="s">
        <v>2352</v>
      </c>
      <c r="I2876" s="8">
        <v>775000</v>
      </c>
      <c r="K2876" s="12">
        <v>11741972</v>
      </c>
      <c r="L2876" s="1" t="s">
        <v>615</v>
      </c>
    </row>
    <row r="2878" spans="1:12" x14ac:dyDescent="0.2">
      <c r="A2878" s="8">
        <v>11</v>
      </c>
      <c r="B2878" s="2" t="s">
        <v>211</v>
      </c>
      <c r="C2878" s="7">
        <v>33</v>
      </c>
      <c r="D2878" s="2" t="s">
        <v>90</v>
      </c>
      <c r="E2878" s="2" t="s">
        <v>310</v>
      </c>
      <c r="F2878" s="7">
        <v>28256678</v>
      </c>
      <c r="G2878" s="2" t="s">
        <v>2353</v>
      </c>
      <c r="I2878" s="8">
        <v>12059</v>
      </c>
      <c r="K2878" s="12">
        <v>11754031</v>
      </c>
      <c r="L2878" s="1" t="s">
        <v>615</v>
      </c>
    </row>
    <row r="2880" spans="1:12" x14ac:dyDescent="0.2">
      <c r="A2880" s="8">
        <v>12</v>
      </c>
      <c r="B2880" s="2" t="s">
        <v>211</v>
      </c>
      <c r="C2880" s="7">
        <v>24</v>
      </c>
      <c r="D2880" s="2" t="s">
        <v>90</v>
      </c>
      <c r="E2880" s="2" t="s">
        <v>310</v>
      </c>
      <c r="F2880" s="7">
        <v>41658885</v>
      </c>
      <c r="G2880" s="2" t="s">
        <v>2354</v>
      </c>
      <c r="I2880" s="8">
        <v>13987</v>
      </c>
      <c r="K2880" s="12">
        <v>11768018</v>
      </c>
      <c r="L2880" s="1" t="s">
        <v>615</v>
      </c>
    </row>
    <row r="2882" spans="1:12" x14ac:dyDescent="0.2">
      <c r="A2882" s="8">
        <v>13</v>
      </c>
      <c r="B2882" s="2" t="s">
        <v>211</v>
      </c>
      <c r="C2882" s="7">
        <v>19</v>
      </c>
      <c r="D2882" s="2" t="s">
        <v>90</v>
      </c>
      <c r="E2882" s="2" t="s">
        <v>310</v>
      </c>
      <c r="F2882" s="7">
        <v>19140768</v>
      </c>
      <c r="G2882" s="2" t="s">
        <v>2355</v>
      </c>
      <c r="I2882" s="8">
        <v>731933</v>
      </c>
      <c r="K2882" s="12">
        <v>12499951</v>
      </c>
      <c r="L2882" s="1" t="s">
        <v>615</v>
      </c>
    </row>
    <row r="2884" spans="1:12" x14ac:dyDescent="0.2">
      <c r="A2884" s="8">
        <v>13</v>
      </c>
      <c r="B2884" s="2" t="s">
        <v>211</v>
      </c>
      <c r="C2884" s="7">
        <v>20</v>
      </c>
      <c r="D2884" s="2" t="s">
        <v>90</v>
      </c>
      <c r="E2884" s="2" t="s">
        <v>310</v>
      </c>
      <c r="F2884" s="7">
        <v>19137185</v>
      </c>
      <c r="G2884" s="2" t="s">
        <v>2356</v>
      </c>
      <c r="I2884" s="8">
        <v>93811</v>
      </c>
      <c r="K2884" s="12">
        <v>12593762</v>
      </c>
      <c r="L2884" s="1" t="s">
        <v>615</v>
      </c>
    </row>
    <row r="2886" spans="1:12" x14ac:dyDescent="0.2">
      <c r="A2886" s="8">
        <v>13</v>
      </c>
      <c r="B2886" s="2" t="s">
        <v>211</v>
      </c>
      <c r="C2886" s="7">
        <v>22</v>
      </c>
      <c r="D2886" s="2" t="s">
        <v>90</v>
      </c>
      <c r="E2886" s="2" t="s">
        <v>310</v>
      </c>
      <c r="F2886" s="7">
        <v>41658886</v>
      </c>
      <c r="G2886" s="2" t="s">
        <v>2357</v>
      </c>
      <c r="I2886" s="8">
        <v>13987</v>
      </c>
      <c r="K2886" s="12">
        <v>12607749</v>
      </c>
      <c r="L2886" s="1" t="s">
        <v>615</v>
      </c>
    </row>
    <row r="2888" spans="1:12" x14ac:dyDescent="0.2">
      <c r="A2888" s="8">
        <v>13</v>
      </c>
      <c r="B2888" s="2" t="s">
        <v>211</v>
      </c>
      <c r="C2888" s="7">
        <v>23</v>
      </c>
      <c r="D2888" s="2" t="s">
        <v>90</v>
      </c>
      <c r="E2888" s="2" t="s">
        <v>310</v>
      </c>
      <c r="F2888" s="7">
        <v>41658888</v>
      </c>
      <c r="G2888" s="2" t="s">
        <v>2358</v>
      </c>
      <c r="I2888" s="8">
        <v>13987</v>
      </c>
      <c r="K2888" s="12">
        <v>12621736</v>
      </c>
      <c r="L2888" s="1" t="s">
        <v>615</v>
      </c>
    </row>
    <row r="2890" spans="1:12" x14ac:dyDescent="0.2">
      <c r="A2890" s="8">
        <v>13</v>
      </c>
      <c r="B2890" s="2" t="s">
        <v>211</v>
      </c>
      <c r="C2890" s="7">
        <v>25</v>
      </c>
      <c r="D2890" s="2" t="s">
        <v>90</v>
      </c>
      <c r="E2890" s="2" t="s">
        <v>310</v>
      </c>
      <c r="F2890" s="7">
        <v>7438768</v>
      </c>
      <c r="G2890" s="2" t="s">
        <v>2359</v>
      </c>
      <c r="I2890" s="8">
        <v>31746</v>
      </c>
      <c r="K2890" s="12">
        <v>12653482</v>
      </c>
      <c r="L2890" s="1" t="s">
        <v>615</v>
      </c>
    </row>
    <row r="2892" spans="1:12" x14ac:dyDescent="0.2">
      <c r="A2892" s="8">
        <v>13</v>
      </c>
      <c r="B2892" s="2" t="s">
        <v>211</v>
      </c>
      <c r="C2892" s="7">
        <v>26</v>
      </c>
      <c r="D2892" s="2" t="s">
        <v>90</v>
      </c>
      <c r="E2892" s="2" t="s">
        <v>310</v>
      </c>
      <c r="F2892" s="7">
        <v>7432551</v>
      </c>
      <c r="G2892" s="2" t="s">
        <v>2360</v>
      </c>
      <c r="I2892" s="8">
        <v>101515</v>
      </c>
      <c r="K2892" s="12">
        <v>12754997</v>
      </c>
      <c r="L2892" s="1" t="s">
        <v>615</v>
      </c>
    </row>
    <row r="2894" spans="1:12" x14ac:dyDescent="0.2">
      <c r="A2894" s="8">
        <v>13</v>
      </c>
      <c r="B2894" s="2" t="s">
        <v>211</v>
      </c>
      <c r="C2894" s="7">
        <v>27</v>
      </c>
      <c r="D2894" s="2" t="s">
        <v>90</v>
      </c>
      <c r="E2894" s="2" t="s">
        <v>310</v>
      </c>
      <c r="F2894" s="7">
        <v>16383261</v>
      </c>
      <c r="G2894" s="2" t="s">
        <v>2361</v>
      </c>
      <c r="I2894" s="8">
        <v>213983</v>
      </c>
      <c r="K2894" s="12">
        <v>12968980</v>
      </c>
      <c r="L2894" s="1" t="s">
        <v>615</v>
      </c>
    </row>
    <row r="2896" spans="1:12" x14ac:dyDescent="0.2">
      <c r="A2896" s="8">
        <v>13</v>
      </c>
      <c r="B2896" s="2" t="s">
        <v>211</v>
      </c>
      <c r="C2896" s="7">
        <v>28</v>
      </c>
      <c r="D2896" s="2" t="s">
        <v>90</v>
      </c>
      <c r="E2896" s="2" t="s">
        <v>310</v>
      </c>
      <c r="F2896" s="7">
        <v>41619684</v>
      </c>
      <c r="G2896" s="2" t="s">
        <v>2362</v>
      </c>
      <c r="I2896" s="8">
        <v>281523</v>
      </c>
      <c r="K2896" s="12">
        <v>13250503</v>
      </c>
      <c r="L2896" s="1" t="s">
        <v>615</v>
      </c>
    </row>
    <row r="2898" spans="1:12" x14ac:dyDescent="0.2">
      <c r="A2898" s="8">
        <v>13</v>
      </c>
      <c r="B2898" s="2" t="s">
        <v>211</v>
      </c>
      <c r="C2898" s="7">
        <v>30</v>
      </c>
      <c r="D2898" s="2" t="s">
        <v>90</v>
      </c>
      <c r="E2898" s="2" t="s">
        <v>310</v>
      </c>
      <c r="F2898" s="7">
        <v>41658887</v>
      </c>
      <c r="G2898" s="2" t="s">
        <v>2364</v>
      </c>
      <c r="I2898" s="8">
        <v>14687</v>
      </c>
      <c r="K2898" s="12">
        <v>13265190</v>
      </c>
      <c r="L2898" s="1" t="s">
        <v>615</v>
      </c>
    </row>
    <row r="2900" spans="1:12" x14ac:dyDescent="0.2">
      <c r="A2900" s="8">
        <v>14</v>
      </c>
      <c r="B2900" s="2" t="s">
        <v>211</v>
      </c>
      <c r="C2900" s="7">
        <v>31</v>
      </c>
      <c r="D2900" s="2" t="s">
        <v>90</v>
      </c>
      <c r="E2900" s="2" t="s">
        <v>310</v>
      </c>
      <c r="F2900" s="7">
        <v>41619685</v>
      </c>
      <c r="G2900" s="2" t="s">
        <v>2366</v>
      </c>
      <c r="I2900" s="8">
        <v>270731</v>
      </c>
      <c r="K2900" s="12">
        <v>13535921</v>
      </c>
      <c r="L2900" s="1" t="s">
        <v>615</v>
      </c>
    </row>
    <row r="2902" spans="1:12" x14ac:dyDescent="0.2">
      <c r="A2902" s="8">
        <v>18</v>
      </c>
      <c r="B2902" s="2" t="s">
        <v>211</v>
      </c>
      <c r="C2902" s="7">
        <v>35</v>
      </c>
      <c r="D2902" s="2" t="s">
        <v>90</v>
      </c>
      <c r="E2902" s="2" t="s">
        <v>310</v>
      </c>
      <c r="F2902" s="7">
        <v>7845951</v>
      </c>
      <c r="G2902" s="2" t="s">
        <v>2369</v>
      </c>
      <c r="I2902" s="8">
        <v>63070</v>
      </c>
      <c r="K2902" s="12">
        <v>13598991</v>
      </c>
      <c r="L2902" s="1" t="s">
        <v>615</v>
      </c>
    </row>
    <row r="2904" spans="1:12" x14ac:dyDescent="0.2">
      <c r="A2904" s="8">
        <v>26</v>
      </c>
      <c r="B2904" s="2" t="s">
        <v>211</v>
      </c>
      <c r="C2904" s="7">
        <v>65</v>
      </c>
      <c r="D2904" s="2" t="s">
        <v>88</v>
      </c>
      <c r="E2904" s="2" t="s">
        <v>310</v>
      </c>
      <c r="F2904" s="7">
        <v>1720</v>
      </c>
      <c r="G2904" s="2" t="s">
        <v>2406</v>
      </c>
      <c r="I2904" s="8">
        <v>202300</v>
      </c>
      <c r="K2904" s="12">
        <v>13801291</v>
      </c>
      <c r="L2904" s="1" t="s">
        <v>615</v>
      </c>
    </row>
    <row r="2906" spans="1:12" x14ac:dyDescent="0.2">
      <c r="A2906" s="8">
        <v>26</v>
      </c>
      <c r="B2906" s="2" t="s">
        <v>211</v>
      </c>
      <c r="C2906" s="7">
        <v>67</v>
      </c>
      <c r="D2906" s="2" t="s">
        <v>88</v>
      </c>
      <c r="E2906" s="2" t="s">
        <v>310</v>
      </c>
      <c r="F2906" s="7">
        <v>4278</v>
      </c>
      <c r="G2906" s="2" t="s">
        <v>2407</v>
      </c>
      <c r="I2906" s="8">
        <v>8568000</v>
      </c>
      <c r="K2906" s="12">
        <v>22369291</v>
      </c>
      <c r="L2906" s="1" t="s">
        <v>615</v>
      </c>
    </row>
    <row r="2908" spans="1:12" x14ac:dyDescent="0.2">
      <c r="A2908" s="8">
        <v>26</v>
      </c>
      <c r="B2908" s="2" t="s">
        <v>211</v>
      </c>
      <c r="C2908" s="7">
        <v>71</v>
      </c>
      <c r="D2908" s="2" t="s">
        <v>88</v>
      </c>
      <c r="E2908" s="2" t="s">
        <v>310</v>
      </c>
      <c r="F2908" s="7">
        <v>11608</v>
      </c>
      <c r="G2908" s="2" t="s">
        <v>2408</v>
      </c>
      <c r="I2908" s="8">
        <v>578000</v>
      </c>
      <c r="K2908" s="12">
        <v>22947291</v>
      </c>
      <c r="L2908" s="1" t="s">
        <v>615</v>
      </c>
    </row>
    <row r="2910" spans="1:12" x14ac:dyDescent="0.2">
      <c r="A2910" s="8">
        <v>26</v>
      </c>
      <c r="B2910" s="2" t="s">
        <v>211</v>
      </c>
      <c r="C2910" s="7">
        <v>71</v>
      </c>
      <c r="D2910" s="2" t="s">
        <v>88</v>
      </c>
      <c r="E2910" s="2" t="s">
        <v>310</v>
      </c>
      <c r="F2910" s="7">
        <v>11609</v>
      </c>
      <c r="G2910" s="2" t="s">
        <v>2409</v>
      </c>
      <c r="I2910" s="8">
        <v>148700</v>
      </c>
      <c r="K2910" s="12">
        <v>23095991</v>
      </c>
      <c r="L2910" s="1" t="s">
        <v>615</v>
      </c>
    </row>
    <row r="2912" spans="1:12" x14ac:dyDescent="0.2">
      <c r="A2912" s="8">
        <v>26</v>
      </c>
      <c r="B2912" s="2" t="s">
        <v>211</v>
      </c>
      <c r="C2912" s="7">
        <v>71</v>
      </c>
      <c r="D2912" s="2" t="s">
        <v>88</v>
      </c>
      <c r="E2912" s="2" t="s">
        <v>310</v>
      </c>
      <c r="F2912" s="7">
        <v>11610</v>
      </c>
      <c r="G2912" s="2" t="s">
        <v>2410</v>
      </c>
      <c r="I2912" s="8">
        <v>187578</v>
      </c>
      <c r="K2912" s="12">
        <v>23283569</v>
      </c>
      <c r="L2912" s="1" t="s">
        <v>615</v>
      </c>
    </row>
    <row r="2914" spans="1:12" x14ac:dyDescent="0.2">
      <c r="A2914" s="8">
        <v>26</v>
      </c>
      <c r="B2914" s="2" t="s">
        <v>211</v>
      </c>
      <c r="C2914" s="7">
        <v>71</v>
      </c>
      <c r="D2914" s="2" t="s">
        <v>88</v>
      </c>
      <c r="E2914" s="2" t="s">
        <v>310</v>
      </c>
      <c r="F2914" s="7">
        <v>11611</v>
      </c>
      <c r="G2914" s="2" t="s">
        <v>2411</v>
      </c>
      <c r="I2914" s="8">
        <v>989460</v>
      </c>
      <c r="K2914" s="12">
        <v>24273029</v>
      </c>
      <c r="L2914" s="1" t="s">
        <v>615</v>
      </c>
    </row>
    <row r="2916" spans="1:12" x14ac:dyDescent="0.2">
      <c r="A2916" s="8">
        <v>26</v>
      </c>
      <c r="B2916" s="2" t="s">
        <v>211</v>
      </c>
      <c r="C2916" s="7">
        <v>71</v>
      </c>
      <c r="D2916" s="2" t="s">
        <v>88</v>
      </c>
      <c r="E2916" s="2" t="s">
        <v>310</v>
      </c>
      <c r="F2916" s="7">
        <v>11626</v>
      </c>
      <c r="G2916" s="2" t="s">
        <v>2412</v>
      </c>
      <c r="I2916" s="8">
        <v>228500</v>
      </c>
      <c r="K2916" s="12">
        <v>24501529</v>
      </c>
      <c r="L2916" s="1" t="s">
        <v>615</v>
      </c>
    </row>
    <row r="2918" spans="1:12" x14ac:dyDescent="0.2">
      <c r="A2918" s="8">
        <v>26</v>
      </c>
      <c r="B2918" s="2" t="s">
        <v>211</v>
      </c>
      <c r="C2918" s="7">
        <v>71</v>
      </c>
      <c r="D2918" s="2" t="s">
        <v>88</v>
      </c>
      <c r="E2918" s="2" t="s">
        <v>310</v>
      </c>
      <c r="F2918" s="7">
        <v>11629</v>
      </c>
      <c r="G2918" s="2" t="s">
        <v>2413</v>
      </c>
      <c r="I2918" s="8">
        <v>39900</v>
      </c>
      <c r="K2918" s="12">
        <v>24541429</v>
      </c>
      <c r="L2918" s="1" t="s">
        <v>615</v>
      </c>
    </row>
    <row r="2920" spans="1:12" x14ac:dyDescent="0.2">
      <c r="A2920" s="8">
        <v>26</v>
      </c>
      <c r="B2920" s="2" t="s">
        <v>211</v>
      </c>
      <c r="C2920" s="7">
        <v>78</v>
      </c>
      <c r="D2920" s="2" t="s">
        <v>90</v>
      </c>
      <c r="E2920" s="2" t="s">
        <v>310</v>
      </c>
      <c r="F2920" s="7">
        <v>8</v>
      </c>
      <c r="G2920" s="2" t="s">
        <v>2415</v>
      </c>
      <c r="I2920" s="8">
        <v>2552550</v>
      </c>
      <c r="K2920" s="12">
        <v>27093979</v>
      </c>
      <c r="L2920" s="1" t="s">
        <v>615</v>
      </c>
    </row>
    <row r="2922" spans="1:12" x14ac:dyDescent="0.2">
      <c r="A2922" s="8">
        <v>26</v>
      </c>
      <c r="B2922" s="2" t="s">
        <v>211</v>
      </c>
      <c r="C2922" s="7">
        <v>79</v>
      </c>
      <c r="D2922" s="2" t="s">
        <v>90</v>
      </c>
      <c r="E2922" s="2" t="s">
        <v>310</v>
      </c>
      <c r="F2922" s="7">
        <v>1587791</v>
      </c>
      <c r="G2922" s="2" t="s">
        <v>2416</v>
      </c>
      <c r="I2922" s="8">
        <v>47740</v>
      </c>
      <c r="K2922" s="12">
        <v>27141719</v>
      </c>
      <c r="L2922" s="1" t="s">
        <v>615</v>
      </c>
    </row>
    <row r="2924" spans="1:12" x14ac:dyDescent="0.2">
      <c r="A2924" s="8">
        <v>26</v>
      </c>
      <c r="B2924" s="2" t="s">
        <v>211</v>
      </c>
      <c r="C2924" s="7">
        <v>80</v>
      </c>
      <c r="D2924" s="2" t="s">
        <v>90</v>
      </c>
      <c r="E2924" s="2" t="s">
        <v>310</v>
      </c>
      <c r="F2924" s="7">
        <v>1588887</v>
      </c>
      <c r="G2924" s="2" t="s">
        <v>2417</v>
      </c>
      <c r="I2924" s="8">
        <v>51290</v>
      </c>
      <c r="K2924" s="12">
        <v>27193009</v>
      </c>
      <c r="L2924" s="1" t="s">
        <v>615</v>
      </c>
    </row>
    <row r="2926" spans="1:12" x14ac:dyDescent="0.2">
      <c r="A2926" s="8">
        <v>26</v>
      </c>
      <c r="B2926" s="2" t="s">
        <v>211</v>
      </c>
      <c r="C2926" s="7">
        <v>83</v>
      </c>
      <c r="D2926" s="2" t="s">
        <v>90</v>
      </c>
      <c r="E2926" s="2" t="s">
        <v>310</v>
      </c>
      <c r="F2926" s="7">
        <v>1862</v>
      </c>
      <c r="G2926" s="2" t="s">
        <v>2419</v>
      </c>
      <c r="I2926" s="8">
        <v>2217197</v>
      </c>
      <c r="K2926" s="12">
        <v>29410206</v>
      </c>
      <c r="L2926" s="1" t="s">
        <v>615</v>
      </c>
    </row>
    <row r="2928" spans="1:12" x14ac:dyDescent="0.2">
      <c r="A2928" s="8">
        <v>30</v>
      </c>
      <c r="B2928" s="2" t="s">
        <v>211</v>
      </c>
      <c r="C2928" s="7">
        <v>70</v>
      </c>
      <c r="D2928" s="2" t="s">
        <v>88</v>
      </c>
      <c r="E2928" s="2" t="s">
        <v>310</v>
      </c>
      <c r="F2928" s="7">
        <v>11</v>
      </c>
      <c r="G2928" s="2" t="s">
        <v>2427</v>
      </c>
      <c r="I2928" s="8">
        <v>1353650</v>
      </c>
      <c r="K2928" s="12">
        <v>30763856</v>
      </c>
      <c r="L2928" s="1" t="s">
        <v>615</v>
      </c>
    </row>
    <row r="2930" spans="1:12" x14ac:dyDescent="0.2">
      <c r="A2930" s="8">
        <v>30</v>
      </c>
      <c r="B2930" s="2" t="s">
        <v>211</v>
      </c>
      <c r="C2930" s="7">
        <v>74</v>
      </c>
      <c r="D2930" s="2" t="s">
        <v>88</v>
      </c>
      <c r="E2930" s="2" t="s">
        <v>310</v>
      </c>
      <c r="F2930" s="7">
        <v>155</v>
      </c>
      <c r="G2930" s="2" t="s">
        <v>2429</v>
      </c>
      <c r="I2930" s="8">
        <v>297500</v>
      </c>
      <c r="K2930" s="12">
        <v>31061356</v>
      </c>
      <c r="L2930" s="1" t="s">
        <v>615</v>
      </c>
    </row>
    <row r="2932" spans="1:12" x14ac:dyDescent="0.2">
      <c r="A2932" s="8">
        <v>30</v>
      </c>
      <c r="B2932" s="2" t="s">
        <v>211</v>
      </c>
      <c r="C2932" s="7">
        <v>75</v>
      </c>
      <c r="D2932" s="2" t="s">
        <v>88</v>
      </c>
      <c r="E2932" s="2" t="s">
        <v>310</v>
      </c>
      <c r="F2932" s="7">
        <v>12</v>
      </c>
      <c r="G2932" s="2" t="s">
        <v>2430</v>
      </c>
      <c r="I2932" s="8">
        <v>1463700</v>
      </c>
      <c r="K2932" s="12">
        <v>32525056</v>
      </c>
      <c r="L2932" s="1" t="s">
        <v>615</v>
      </c>
    </row>
    <row r="2934" spans="1:12" x14ac:dyDescent="0.2">
      <c r="A2934" s="8">
        <v>30</v>
      </c>
      <c r="B2934" s="2" t="s">
        <v>211</v>
      </c>
      <c r="C2934" s="7">
        <v>87</v>
      </c>
      <c r="D2934" s="2" t="s">
        <v>88</v>
      </c>
      <c r="E2934" s="2" t="s">
        <v>310</v>
      </c>
      <c r="F2934" s="7">
        <v>121543</v>
      </c>
      <c r="G2934" s="2" t="s">
        <v>2438</v>
      </c>
      <c r="I2934" s="8">
        <v>118881</v>
      </c>
      <c r="K2934" s="12">
        <v>32643937</v>
      </c>
      <c r="L2934" s="1" t="s">
        <v>615</v>
      </c>
    </row>
    <row r="2936" spans="1:12" x14ac:dyDescent="0.2">
      <c r="A2936" s="8">
        <v>30</v>
      </c>
      <c r="B2936" s="2" t="s">
        <v>211</v>
      </c>
      <c r="C2936" s="7">
        <v>87</v>
      </c>
      <c r="D2936" s="2" t="s">
        <v>88</v>
      </c>
      <c r="E2936" s="2" t="s">
        <v>310</v>
      </c>
      <c r="F2936" s="7">
        <v>117</v>
      </c>
      <c r="G2936" s="2" t="s">
        <v>2443</v>
      </c>
      <c r="I2936" s="8">
        <v>160000</v>
      </c>
      <c r="K2936" s="12">
        <v>32803937</v>
      </c>
      <c r="L2936" s="1" t="s">
        <v>615</v>
      </c>
    </row>
    <row r="2938" spans="1:12" x14ac:dyDescent="0.2">
      <c r="A2938" s="8">
        <v>30</v>
      </c>
      <c r="B2938" s="2" t="s">
        <v>211</v>
      </c>
      <c r="C2938" s="7">
        <v>87</v>
      </c>
      <c r="D2938" s="2" t="s">
        <v>88</v>
      </c>
      <c r="E2938" s="2" t="s">
        <v>310</v>
      </c>
      <c r="F2938" s="7">
        <v>82</v>
      </c>
      <c r="G2938" s="2" t="s">
        <v>2444</v>
      </c>
      <c r="I2938" s="8">
        <v>211404</v>
      </c>
      <c r="K2938" s="12">
        <v>33015341</v>
      </c>
      <c r="L2938" s="1" t="s">
        <v>615</v>
      </c>
    </row>
    <row r="2940" spans="1:12" x14ac:dyDescent="0.2">
      <c r="A2940" s="8">
        <v>30</v>
      </c>
      <c r="B2940" s="2" t="s">
        <v>211</v>
      </c>
      <c r="C2940" s="7">
        <v>87</v>
      </c>
      <c r="D2940" s="2" t="s">
        <v>88</v>
      </c>
      <c r="E2940" s="2" t="s">
        <v>310</v>
      </c>
      <c r="F2940" s="7">
        <v>120</v>
      </c>
      <c r="G2940" s="2" t="s">
        <v>2446</v>
      </c>
      <c r="I2940" s="8">
        <v>160000</v>
      </c>
      <c r="K2940" s="12">
        <v>33175341</v>
      </c>
      <c r="L2940" s="1" t="s">
        <v>615</v>
      </c>
    </row>
    <row r="2942" spans="1:12" x14ac:dyDescent="0.2">
      <c r="A2942" s="8">
        <v>30</v>
      </c>
      <c r="B2942" s="2" t="s">
        <v>211</v>
      </c>
      <c r="C2942" s="7">
        <v>88</v>
      </c>
      <c r="D2942" s="2" t="s">
        <v>88</v>
      </c>
      <c r="E2942" s="2" t="s">
        <v>310</v>
      </c>
      <c r="F2942" s="7">
        <v>3</v>
      </c>
      <c r="G2942" s="2" t="s">
        <v>2451</v>
      </c>
      <c r="I2942" s="8">
        <v>21574700</v>
      </c>
      <c r="K2942" s="12">
        <v>54750041</v>
      </c>
      <c r="L2942" s="1" t="s">
        <v>615</v>
      </c>
    </row>
    <row r="2944" spans="1:12" x14ac:dyDescent="0.2">
      <c r="A2944" s="8">
        <v>30</v>
      </c>
      <c r="B2944" s="2" t="s">
        <v>211</v>
      </c>
      <c r="C2944" s="7">
        <v>94</v>
      </c>
      <c r="D2944" s="2" t="s">
        <v>88</v>
      </c>
      <c r="F2944" s="7">
        <v>0</v>
      </c>
      <c r="G2944" s="2" t="s">
        <v>2508</v>
      </c>
      <c r="J2944" s="8">
        <v>63996817</v>
      </c>
      <c r="K2944" s="12">
        <v>-9246776</v>
      </c>
      <c r="L2944" s="1" t="s">
        <v>619</v>
      </c>
    </row>
    <row r="2947" spans="1:12" x14ac:dyDescent="0.2">
      <c r="G2947" s="9" t="s">
        <v>2551</v>
      </c>
      <c r="I2947" s="269">
        <v>54750517</v>
      </c>
      <c r="J2947" s="269">
        <v>63996817</v>
      </c>
      <c r="K2947" s="269">
        <v>-9246300</v>
      </c>
      <c r="L2947" s="270" t="s">
        <v>619</v>
      </c>
    </row>
    <row r="2948" spans="1:12" x14ac:dyDescent="0.2">
      <c r="G2948" s="9" t="s">
        <v>610</v>
      </c>
      <c r="I2948" s="267">
        <v>304346465</v>
      </c>
      <c r="J2948" s="267">
        <v>313593241</v>
      </c>
      <c r="K2948" s="267">
        <v>-9246776</v>
      </c>
      <c r="L2948" s="9" t="s">
        <v>620</v>
      </c>
    </row>
    <row r="2951" spans="1:12" x14ac:dyDescent="0.2">
      <c r="A2951" s="4" t="s">
        <v>212</v>
      </c>
      <c r="G2951" s="9" t="s">
        <v>612</v>
      </c>
      <c r="I2951" s="267">
        <v>304346465</v>
      </c>
      <c r="J2951" s="267">
        <v>313593241</v>
      </c>
      <c r="K2951" s="267">
        <v>-9246776</v>
      </c>
      <c r="L2951" s="2" t="s">
        <v>619</v>
      </c>
    </row>
    <row r="2953" spans="1:12" x14ac:dyDescent="0.2">
      <c r="A2953" s="1" t="s">
        <v>80</v>
      </c>
      <c r="B2953" s="1" t="s">
        <v>81</v>
      </c>
      <c r="C2953" s="268" t="s">
        <v>82</v>
      </c>
      <c r="D2953" s="1" t="s">
        <v>83</v>
      </c>
      <c r="E2953" s="1" t="s">
        <v>84</v>
      </c>
      <c r="F2953" s="268" t="s">
        <v>85</v>
      </c>
      <c r="G2953" s="1" t="s">
        <v>86</v>
      </c>
      <c r="I2953" s="268" t="s">
        <v>613</v>
      </c>
      <c r="J2953" s="268" t="s">
        <v>614</v>
      </c>
      <c r="K2953" s="268" t="s">
        <v>87</v>
      </c>
    </row>
    <row r="2955" spans="1:12" x14ac:dyDescent="0.2">
      <c r="A2955" s="8">
        <v>2</v>
      </c>
      <c r="B2955" s="2" t="s">
        <v>212</v>
      </c>
      <c r="C2955" s="7">
        <v>1</v>
      </c>
      <c r="D2955" s="2" t="s">
        <v>90</v>
      </c>
      <c r="E2955" s="2" t="s">
        <v>310</v>
      </c>
      <c r="F2955" s="7">
        <v>248</v>
      </c>
      <c r="G2955" s="2" t="s">
        <v>2558</v>
      </c>
      <c r="I2955" s="8">
        <v>7700000</v>
      </c>
      <c r="K2955" s="12">
        <v>-1546776</v>
      </c>
      <c r="L2955" s="1" t="s">
        <v>619</v>
      </c>
    </row>
    <row r="2957" spans="1:12" x14ac:dyDescent="0.2">
      <c r="A2957" s="8">
        <v>5</v>
      </c>
      <c r="B2957" s="2" t="s">
        <v>212</v>
      </c>
      <c r="C2957" s="7">
        <v>22</v>
      </c>
      <c r="D2957" s="2" t="s">
        <v>90</v>
      </c>
      <c r="E2957" s="2" t="s">
        <v>310</v>
      </c>
      <c r="F2957" s="7">
        <v>1610778</v>
      </c>
      <c r="G2957" s="2" t="s">
        <v>2570</v>
      </c>
      <c r="I2957" s="8">
        <v>51290</v>
      </c>
      <c r="K2957" s="12">
        <v>-1495486</v>
      </c>
      <c r="L2957" s="1" t="s">
        <v>619</v>
      </c>
    </row>
    <row r="2959" spans="1:12" x14ac:dyDescent="0.2">
      <c r="A2959" s="8">
        <v>5</v>
      </c>
      <c r="B2959" s="2" t="s">
        <v>212</v>
      </c>
      <c r="C2959" s="7">
        <v>23</v>
      </c>
      <c r="D2959" s="2" t="s">
        <v>90</v>
      </c>
      <c r="E2959" s="2" t="s">
        <v>310</v>
      </c>
      <c r="F2959" s="7">
        <v>1606509</v>
      </c>
      <c r="G2959" s="2" t="s">
        <v>2571</v>
      </c>
      <c r="I2959" s="8">
        <v>47740</v>
      </c>
      <c r="K2959" s="12">
        <v>-1447746</v>
      </c>
      <c r="L2959" s="1" t="s">
        <v>619</v>
      </c>
    </row>
    <row r="2961" spans="1:12" x14ac:dyDescent="0.2">
      <c r="A2961" s="8">
        <v>5</v>
      </c>
      <c r="B2961" s="2" t="s">
        <v>212</v>
      </c>
      <c r="C2961" s="7">
        <v>27</v>
      </c>
      <c r="D2961" s="2" t="s">
        <v>90</v>
      </c>
      <c r="E2961" s="2" t="s">
        <v>310</v>
      </c>
      <c r="F2961" s="7">
        <v>41795588</v>
      </c>
      <c r="G2961" s="2" t="s">
        <v>2626</v>
      </c>
      <c r="I2961" s="8">
        <v>14057</v>
      </c>
      <c r="K2961" s="12">
        <v>-1433689</v>
      </c>
      <c r="L2961" s="1" t="s">
        <v>619</v>
      </c>
    </row>
    <row r="2963" spans="1:12" x14ac:dyDescent="0.2">
      <c r="A2963" s="8">
        <v>5</v>
      </c>
      <c r="B2963" s="2" t="s">
        <v>212</v>
      </c>
      <c r="C2963" s="7">
        <v>27</v>
      </c>
      <c r="D2963" s="2" t="s">
        <v>90</v>
      </c>
      <c r="E2963" s="2" t="s">
        <v>310</v>
      </c>
      <c r="F2963" s="7">
        <v>41795586</v>
      </c>
      <c r="G2963" s="2" t="s">
        <v>2627</v>
      </c>
      <c r="I2963" s="8">
        <v>14057</v>
      </c>
      <c r="K2963" s="12">
        <v>-1419632</v>
      </c>
      <c r="L2963" s="1" t="s">
        <v>619</v>
      </c>
    </row>
    <row r="2965" spans="1:12" x14ac:dyDescent="0.2">
      <c r="A2965" s="8">
        <v>5</v>
      </c>
      <c r="B2965" s="2" t="s">
        <v>212</v>
      </c>
      <c r="C2965" s="7">
        <v>27</v>
      </c>
      <c r="D2965" s="2" t="s">
        <v>90</v>
      </c>
      <c r="E2965" s="2" t="s">
        <v>310</v>
      </c>
      <c r="F2965" s="7">
        <v>41795585</v>
      </c>
      <c r="G2965" s="2" t="s">
        <v>2628</v>
      </c>
      <c r="I2965" s="8">
        <v>14057</v>
      </c>
      <c r="K2965" s="12">
        <v>-1405575</v>
      </c>
      <c r="L2965" s="1" t="s">
        <v>619</v>
      </c>
    </row>
    <row r="2967" spans="1:12" x14ac:dyDescent="0.2">
      <c r="A2967" s="8">
        <v>5</v>
      </c>
      <c r="B2967" s="2" t="s">
        <v>212</v>
      </c>
      <c r="C2967" s="7">
        <v>27</v>
      </c>
      <c r="D2967" s="2" t="s">
        <v>90</v>
      </c>
      <c r="E2967" s="2" t="s">
        <v>310</v>
      </c>
      <c r="F2967" s="7">
        <v>41795587</v>
      </c>
      <c r="G2967" s="2" t="s">
        <v>2629</v>
      </c>
      <c r="I2967" s="8">
        <v>15933</v>
      </c>
      <c r="K2967" s="12">
        <v>-1389642</v>
      </c>
      <c r="L2967" s="1" t="s">
        <v>619</v>
      </c>
    </row>
    <row r="2969" spans="1:12" x14ac:dyDescent="0.2">
      <c r="A2969" s="8">
        <v>5</v>
      </c>
      <c r="B2969" s="2" t="s">
        <v>212</v>
      </c>
      <c r="C2969" s="7">
        <v>27</v>
      </c>
      <c r="D2969" s="2" t="s">
        <v>90</v>
      </c>
      <c r="E2969" s="2" t="s">
        <v>310</v>
      </c>
      <c r="F2969" s="7">
        <v>41756691</v>
      </c>
      <c r="G2969" s="2" t="s">
        <v>2630</v>
      </c>
      <c r="I2969" s="8">
        <v>324104</v>
      </c>
      <c r="K2969" s="12">
        <v>-1065538</v>
      </c>
      <c r="L2969" s="1" t="s">
        <v>619</v>
      </c>
    </row>
    <row r="2971" spans="1:12" x14ac:dyDescent="0.2">
      <c r="A2971" s="8">
        <v>5</v>
      </c>
      <c r="B2971" s="2" t="s">
        <v>212</v>
      </c>
      <c r="C2971" s="7">
        <v>27</v>
      </c>
      <c r="D2971" s="2" t="s">
        <v>90</v>
      </c>
      <c r="E2971" s="2" t="s">
        <v>310</v>
      </c>
      <c r="F2971" s="7">
        <v>41756692</v>
      </c>
      <c r="G2971" s="2" t="s">
        <v>2574</v>
      </c>
      <c r="I2971" s="8">
        <v>274455</v>
      </c>
      <c r="K2971" s="12">
        <v>-791083</v>
      </c>
      <c r="L2971" s="1" t="s">
        <v>619</v>
      </c>
    </row>
    <row r="2973" spans="1:12" x14ac:dyDescent="0.2">
      <c r="A2973" s="8">
        <v>5</v>
      </c>
      <c r="B2973" s="2" t="s">
        <v>212</v>
      </c>
      <c r="C2973" s="7">
        <v>32</v>
      </c>
      <c r="D2973" s="2" t="s">
        <v>90</v>
      </c>
      <c r="E2973" s="2" t="s">
        <v>310</v>
      </c>
      <c r="F2973" s="7">
        <v>1888</v>
      </c>
      <c r="G2973" s="2" t="s">
        <v>2631</v>
      </c>
      <c r="I2973" s="8">
        <v>205335</v>
      </c>
      <c r="K2973" s="12">
        <v>-585748</v>
      </c>
      <c r="L2973" s="1" t="s">
        <v>619</v>
      </c>
    </row>
    <row r="2975" spans="1:12" x14ac:dyDescent="0.2">
      <c r="A2975" s="8">
        <v>5</v>
      </c>
      <c r="B2975" s="2" t="s">
        <v>212</v>
      </c>
      <c r="C2975" s="7">
        <v>32</v>
      </c>
      <c r="D2975" s="2" t="s">
        <v>90</v>
      </c>
      <c r="E2975" s="2" t="s">
        <v>310</v>
      </c>
      <c r="F2975" s="7">
        <v>1937</v>
      </c>
      <c r="G2975" s="2" t="s">
        <v>2579</v>
      </c>
      <c r="I2975" s="8">
        <v>818650</v>
      </c>
      <c r="K2975" s="12">
        <v>232902</v>
      </c>
      <c r="L2975" s="1" t="s">
        <v>615</v>
      </c>
    </row>
    <row r="2977" spans="1:12" x14ac:dyDescent="0.2">
      <c r="A2977" s="8">
        <v>5</v>
      </c>
      <c r="B2977" s="2" t="s">
        <v>212</v>
      </c>
      <c r="C2977" s="7">
        <v>51</v>
      </c>
      <c r="D2977" s="2" t="s">
        <v>90</v>
      </c>
      <c r="E2977" s="2" t="s">
        <v>310</v>
      </c>
      <c r="F2977" s="7">
        <v>160</v>
      </c>
      <c r="G2977" s="2" t="s">
        <v>2598</v>
      </c>
      <c r="I2977" s="8">
        <v>549467</v>
      </c>
      <c r="K2977" s="12">
        <v>782369</v>
      </c>
      <c r="L2977" s="1" t="s">
        <v>615</v>
      </c>
    </row>
    <row r="2979" spans="1:12" x14ac:dyDescent="0.2">
      <c r="A2979" s="8">
        <v>5</v>
      </c>
      <c r="B2979" s="2" t="s">
        <v>212</v>
      </c>
      <c r="C2979" s="7">
        <v>55</v>
      </c>
      <c r="D2979" s="2" t="s">
        <v>90</v>
      </c>
      <c r="E2979" s="2" t="s">
        <v>310</v>
      </c>
      <c r="F2979" s="7">
        <v>261</v>
      </c>
      <c r="G2979" s="2" t="s">
        <v>2602</v>
      </c>
      <c r="I2979" s="8">
        <v>238000</v>
      </c>
      <c r="K2979" s="12">
        <v>1020369</v>
      </c>
      <c r="L2979" s="1" t="s">
        <v>615</v>
      </c>
    </row>
    <row r="2981" spans="1:12" x14ac:dyDescent="0.2">
      <c r="A2981" s="8">
        <v>10</v>
      </c>
      <c r="B2981" s="2" t="s">
        <v>212</v>
      </c>
      <c r="C2981" s="7">
        <v>13</v>
      </c>
      <c r="D2981" s="2" t="s">
        <v>90</v>
      </c>
      <c r="E2981" s="2" t="s">
        <v>310</v>
      </c>
      <c r="F2981" s="7">
        <v>7468081</v>
      </c>
      <c r="G2981" s="2" t="s">
        <v>2604</v>
      </c>
      <c r="I2981" s="8">
        <v>31799</v>
      </c>
      <c r="K2981" s="12">
        <v>1052168</v>
      </c>
      <c r="L2981" s="1" t="s">
        <v>615</v>
      </c>
    </row>
    <row r="2983" spans="1:12" x14ac:dyDescent="0.2">
      <c r="A2983" s="8">
        <v>10</v>
      </c>
      <c r="B2983" s="2" t="s">
        <v>212</v>
      </c>
      <c r="C2983" s="7">
        <v>14</v>
      </c>
      <c r="D2983" s="2" t="s">
        <v>90</v>
      </c>
      <c r="E2983" s="2" t="s">
        <v>310</v>
      </c>
      <c r="F2983" s="7">
        <v>16398825</v>
      </c>
      <c r="G2983" s="2" t="s">
        <v>2605</v>
      </c>
      <c r="I2983" s="8">
        <v>214619</v>
      </c>
      <c r="K2983" s="12">
        <v>1266787</v>
      </c>
      <c r="L2983" s="1" t="s">
        <v>615</v>
      </c>
    </row>
    <row r="2985" spans="1:12" x14ac:dyDescent="0.2">
      <c r="A2985" s="8">
        <v>10</v>
      </c>
      <c r="B2985" s="2" t="s">
        <v>212</v>
      </c>
      <c r="C2985" s="7">
        <v>15</v>
      </c>
      <c r="D2985" s="2" t="s">
        <v>90</v>
      </c>
      <c r="E2985" s="2" t="s">
        <v>310</v>
      </c>
      <c r="F2985" s="7">
        <v>7461361</v>
      </c>
      <c r="G2985" s="2" t="s">
        <v>2606</v>
      </c>
      <c r="I2985" s="8">
        <v>105190</v>
      </c>
      <c r="K2985" s="12">
        <v>1371977</v>
      </c>
      <c r="L2985" s="1" t="s">
        <v>615</v>
      </c>
    </row>
    <row r="2987" spans="1:12" x14ac:dyDescent="0.2">
      <c r="A2987" s="8">
        <v>10</v>
      </c>
      <c r="B2987" s="2" t="s">
        <v>212</v>
      </c>
      <c r="C2987" s="7">
        <v>16</v>
      </c>
      <c r="D2987" s="2" t="s">
        <v>90</v>
      </c>
      <c r="E2987" s="2" t="s">
        <v>310</v>
      </c>
      <c r="F2987" s="7">
        <v>19274602</v>
      </c>
      <c r="G2987" s="2" t="s">
        <v>2607</v>
      </c>
      <c r="I2987" s="8">
        <v>774946</v>
      </c>
      <c r="K2987" s="12">
        <v>2146923</v>
      </c>
      <c r="L2987" s="1" t="s">
        <v>615</v>
      </c>
    </row>
    <row r="2989" spans="1:12" x14ac:dyDescent="0.2">
      <c r="A2989" s="8">
        <v>10</v>
      </c>
      <c r="B2989" s="2" t="s">
        <v>212</v>
      </c>
      <c r="C2989" s="7">
        <v>17</v>
      </c>
      <c r="D2989" s="2" t="s">
        <v>90</v>
      </c>
      <c r="E2989" s="2" t="s">
        <v>310</v>
      </c>
      <c r="F2989" s="7">
        <v>19270801</v>
      </c>
      <c r="G2989" s="2" t="s">
        <v>2608</v>
      </c>
      <c r="I2989" s="8">
        <v>88750</v>
      </c>
      <c r="K2989" s="12">
        <v>2235673</v>
      </c>
      <c r="L2989" s="1" t="s">
        <v>615</v>
      </c>
    </row>
    <row r="2991" spans="1:12" x14ac:dyDescent="0.2">
      <c r="A2991" s="8">
        <v>10</v>
      </c>
      <c r="B2991" s="2" t="s">
        <v>212</v>
      </c>
      <c r="C2991" s="7">
        <v>19</v>
      </c>
      <c r="D2991" s="2" t="s">
        <v>90</v>
      </c>
      <c r="E2991" s="2" t="s">
        <v>310</v>
      </c>
      <c r="F2991" s="7">
        <v>5423103</v>
      </c>
      <c r="G2991" s="2" t="s">
        <v>2610</v>
      </c>
      <c r="I2991" s="8">
        <v>7830126</v>
      </c>
      <c r="K2991" s="12">
        <v>10065799</v>
      </c>
      <c r="L2991" s="1" t="s">
        <v>615</v>
      </c>
    </row>
    <row r="2993" spans="1:12" x14ac:dyDescent="0.2">
      <c r="A2993" s="8">
        <v>10</v>
      </c>
      <c r="B2993" s="2" t="s">
        <v>212</v>
      </c>
      <c r="C2993" s="7">
        <v>19</v>
      </c>
      <c r="D2993" s="2" t="s">
        <v>90</v>
      </c>
      <c r="E2993" s="2" t="s">
        <v>310</v>
      </c>
      <c r="F2993" s="7">
        <v>28421211</v>
      </c>
      <c r="G2993" s="2" t="s">
        <v>2611</v>
      </c>
      <c r="I2993" s="8">
        <v>75279</v>
      </c>
      <c r="K2993" s="12">
        <v>10141078</v>
      </c>
      <c r="L2993" s="1" t="s">
        <v>615</v>
      </c>
    </row>
    <row r="2995" spans="1:12" x14ac:dyDescent="0.2">
      <c r="A2995" s="8">
        <v>31</v>
      </c>
      <c r="B2995" s="2" t="s">
        <v>212</v>
      </c>
      <c r="C2995" s="7">
        <v>57</v>
      </c>
      <c r="D2995" s="2" t="s">
        <v>90</v>
      </c>
      <c r="E2995" s="2" t="s">
        <v>310</v>
      </c>
      <c r="F2995" s="7">
        <v>249</v>
      </c>
      <c r="G2995" s="2" t="s">
        <v>2613</v>
      </c>
      <c r="I2995" s="8">
        <v>7700000</v>
      </c>
      <c r="K2995" s="12">
        <v>17841078</v>
      </c>
      <c r="L2995" s="1" t="s">
        <v>615</v>
      </c>
    </row>
    <row r="2997" spans="1:12" x14ac:dyDescent="0.2">
      <c r="A2997" s="8">
        <v>31</v>
      </c>
      <c r="B2997" s="2" t="s">
        <v>212</v>
      </c>
      <c r="C2997" s="7">
        <v>67</v>
      </c>
      <c r="D2997" s="2" t="s">
        <v>90</v>
      </c>
      <c r="E2997" s="2" t="s">
        <v>310</v>
      </c>
      <c r="F2997" s="7">
        <v>11730</v>
      </c>
      <c r="G2997" s="2" t="s">
        <v>2632</v>
      </c>
      <c r="I2997" s="8">
        <v>941200</v>
      </c>
      <c r="K2997" s="12">
        <v>18782278</v>
      </c>
      <c r="L2997" s="1" t="s">
        <v>615</v>
      </c>
    </row>
    <row r="2999" spans="1:12" x14ac:dyDescent="0.2">
      <c r="A2999" s="8">
        <v>31</v>
      </c>
      <c r="B2999" s="2" t="s">
        <v>212</v>
      </c>
      <c r="C2999" s="7">
        <v>67</v>
      </c>
      <c r="D2999" s="2" t="s">
        <v>90</v>
      </c>
      <c r="E2999" s="2" t="s">
        <v>310</v>
      </c>
      <c r="F2999" s="7">
        <v>11670</v>
      </c>
      <c r="G2999" s="2" t="s">
        <v>2633</v>
      </c>
      <c r="I2999" s="8">
        <v>180000</v>
      </c>
      <c r="K2999" s="12">
        <v>18962278</v>
      </c>
      <c r="L2999" s="1" t="s">
        <v>615</v>
      </c>
    </row>
    <row r="3001" spans="1:12" x14ac:dyDescent="0.2">
      <c r="A3001" s="8">
        <v>31</v>
      </c>
      <c r="B3001" s="2" t="s">
        <v>212</v>
      </c>
      <c r="C3001" s="7">
        <v>67</v>
      </c>
      <c r="D3001" s="2" t="s">
        <v>90</v>
      </c>
      <c r="E3001" s="2" t="s">
        <v>310</v>
      </c>
      <c r="F3001" s="7">
        <v>11640</v>
      </c>
      <c r="G3001" s="2" t="s">
        <v>2634</v>
      </c>
      <c r="I3001" s="8">
        <v>1085660</v>
      </c>
      <c r="K3001" s="12">
        <v>20047938</v>
      </c>
      <c r="L3001" s="1" t="s">
        <v>615</v>
      </c>
    </row>
    <row r="3003" spans="1:12" x14ac:dyDescent="0.2">
      <c r="A3003" s="8">
        <v>31</v>
      </c>
      <c r="B3003" s="2" t="s">
        <v>212</v>
      </c>
      <c r="C3003" s="7">
        <v>67</v>
      </c>
      <c r="D3003" s="2" t="s">
        <v>90</v>
      </c>
      <c r="E3003" s="2" t="s">
        <v>310</v>
      </c>
      <c r="F3003" s="7">
        <v>11652</v>
      </c>
      <c r="G3003" s="2" t="s">
        <v>2635</v>
      </c>
      <c r="I3003" s="8">
        <v>563650</v>
      </c>
      <c r="K3003" s="12">
        <v>20611588</v>
      </c>
      <c r="L3003" s="1" t="s">
        <v>615</v>
      </c>
    </row>
    <row r="3005" spans="1:12" x14ac:dyDescent="0.2">
      <c r="A3005" s="8">
        <v>31</v>
      </c>
      <c r="B3005" s="2" t="s">
        <v>212</v>
      </c>
      <c r="C3005" s="7">
        <v>67</v>
      </c>
      <c r="D3005" s="2" t="s">
        <v>90</v>
      </c>
      <c r="E3005" s="2" t="s">
        <v>2636</v>
      </c>
      <c r="F3005" s="7">
        <v>499</v>
      </c>
      <c r="G3005" s="2" t="s">
        <v>2637</v>
      </c>
      <c r="J3005" s="8">
        <v>563650</v>
      </c>
      <c r="K3005" s="12">
        <v>20047938</v>
      </c>
      <c r="L3005" s="1" t="s">
        <v>615</v>
      </c>
    </row>
    <row r="3007" spans="1:12" x14ac:dyDescent="0.2">
      <c r="A3007" s="8">
        <v>31</v>
      </c>
      <c r="B3007" s="2" t="s">
        <v>212</v>
      </c>
      <c r="C3007" s="7">
        <v>68</v>
      </c>
      <c r="D3007" s="2" t="s">
        <v>90</v>
      </c>
      <c r="E3007" s="2" t="s">
        <v>310</v>
      </c>
      <c r="F3007" s="7">
        <v>1792</v>
      </c>
      <c r="G3007" s="2" t="s">
        <v>2623</v>
      </c>
      <c r="I3007" s="8">
        <v>127449</v>
      </c>
      <c r="K3007" s="12">
        <v>20175387</v>
      </c>
      <c r="L3007" s="1" t="s">
        <v>615</v>
      </c>
    </row>
    <row r="3009" spans="1:12" x14ac:dyDescent="0.2">
      <c r="A3009" s="8">
        <v>31</v>
      </c>
      <c r="B3009" s="2" t="s">
        <v>212</v>
      </c>
      <c r="C3009" s="7">
        <v>84</v>
      </c>
      <c r="D3009" s="2" t="s">
        <v>88</v>
      </c>
      <c r="F3009" s="7">
        <v>0</v>
      </c>
      <c r="G3009" s="2" t="s">
        <v>2638</v>
      </c>
      <c r="J3009" s="8">
        <v>29422163</v>
      </c>
      <c r="K3009" s="12">
        <v>-9246776</v>
      </c>
      <c r="L3009" s="1" t="s">
        <v>619</v>
      </c>
    </row>
    <row r="3012" spans="1:12" x14ac:dyDescent="0.2">
      <c r="G3012" s="9" t="s">
        <v>2555</v>
      </c>
      <c r="I3012" s="269">
        <v>29985813</v>
      </c>
      <c r="J3012" s="269">
        <v>29985813</v>
      </c>
      <c r="K3012" s="269">
        <v>0</v>
      </c>
    </row>
    <row r="3013" spans="1:12" x14ac:dyDescent="0.2">
      <c r="G3013" s="9" t="s">
        <v>610</v>
      </c>
      <c r="I3013" s="267">
        <v>334332278</v>
      </c>
      <c r="J3013" s="267">
        <v>343579054</v>
      </c>
      <c r="K3013" s="267">
        <v>-9246776</v>
      </c>
      <c r="L3013" s="9" t="s">
        <v>620</v>
      </c>
    </row>
    <row r="3015" spans="1:12" x14ac:dyDescent="0.2">
      <c r="A3015" s="5" t="s">
        <v>664</v>
      </c>
      <c r="I3015" s="267">
        <v>334332278</v>
      </c>
      <c r="J3015" s="267">
        <v>343579054</v>
      </c>
      <c r="K3015" s="267">
        <v>-9246776</v>
      </c>
      <c r="L3015" s="2" t="s">
        <v>620</v>
      </c>
    </row>
    <row r="3018" spans="1:12" x14ac:dyDescent="0.2">
      <c r="A3018" s="4" t="s">
        <v>665</v>
      </c>
    </row>
    <row r="3020" spans="1:12" x14ac:dyDescent="0.2">
      <c r="A3020" s="4" t="s">
        <v>79</v>
      </c>
      <c r="G3020" s="9" t="s">
        <v>612</v>
      </c>
      <c r="I3020" s="267">
        <v>0</v>
      </c>
      <c r="J3020" s="267">
        <v>0</v>
      </c>
      <c r="K3020" s="267">
        <v>0</v>
      </c>
    </row>
    <row r="3022" spans="1:12" x14ac:dyDescent="0.2">
      <c r="A3022" s="1" t="s">
        <v>80</v>
      </c>
      <c r="B3022" s="1" t="s">
        <v>81</v>
      </c>
      <c r="C3022" s="268" t="s">
        <v>82</v>
      </c>
      <c r="D3022" s="1" t="s">
        <v>83</v>
      </c>
      <c r="E3022" s="1" t="s">
        <v>84</v>
      </c>
      <c r="F3022" s="268" t="s">
        <v>85</v>
      </c>
      <c r="G3022" s="1" t="s">
        <v>86</v>
      </c>
      <c r="I3022" s="268" t="s">
        <v>613</v>
      </c>
      <c r="J3022" s="268" t="s">
        <v>614</v>
      </c>
      <c r="K3022" s="268" t="s">
        <v>87</v>
      </c>
    </row>
    <row r="3024" spans="1:12" x14ac:dyDescent="0.2">
      <c r="A3024" s="8">
        <v>1</v>
      </c>
      <c r="B3024" s="2" t="s">
        <v>79</v>
      </c>
      <c r="C3024" s="7">
        <v>1</v>
      </c>
      <c r="D3024" s="2" t="s">
        <v>88</v>
      </c>
      <c r="F3024" s="7">
        <v>0</v>
      </c>
      <c r="G3024" s="2" t="s">
        <v>1214</v>
      </c>
      <c r="J3024" s="8">
        <v>306226</v>
      </c>
      <c r="K3024" s="12">
        <v>-306226</v>
      </c>
      <c r="L3024" s="1" t="s">
        <v>619</v>
      </c>
    </row>
    <row r="3026" spans="1:12" x14ac:dyDescent="0.2">
      <c r="A3026" s="8">
        <v>1</v>
      </c>
      <c r="B3026" s="2" t="s">
        <v>79</v>
      </c>
      <c r="C3026" s="7">
        <v>2</v>
      </c>
      <c r="D3026" s="2" t="s">
        <v>88</v>
      </c>
      <c r="E3026" s="2" t="s">
        <v>376</v>
      </c>
      <c r="F3026" s="7">
        <v>19</v>
      </c>
      <c r="G3026" s="2" t="s">
        <v>1215</v>
      </c>
      <c r="I3026" s="8">
        <v>321577</v>
      </c>
      <c r="K3026" s="12">
        <v>15351</v>
      </c>
      <c r="L3026" s="1" t="s">
        <v>615</v>
      </c>
    </row>
    <row r="3028" spans="1:12" x14ac:dyDescent="0.2">
      <c r="A3028" s="8">
        <v>26</v>
      </c>
      <c r="B3028" s="2" t="s">
        <v>79</v>
      </c>
      <c r="C3028" s="7">
        <v>40</v>
      </c>
      <c r="D3028" s="2" t="s">
        <v>90</v>
      </c>
      <c r="E3028" s="2" t="s">
        <v>376</v>
      </c>
      <c r="F3028" s="7">
        <v>98</v>
      </c>
      <c r="G3028" s="2" t="s">
        <v>1268</v>
      </c>
      <c r="I3028" s="8">
        <v>2000000</v>
      </c>
      <c r="K3028" s="12">
        <v>2015351</v>
      </c>
      <c r="L3028" s="1" t="s">
        <v>615</v>
      </c>
    </row>
    <row r="3030" spans="1:12" x14ac:dyDescent="0.2">
      <c r="A3030" s="8">
        <v>26</v>
      </c>
      <c r="B3030" s="2" t="s">
        <v>79</v>
      </c>
      <c r="C3030" s="7">
        <v>41</v>
      </c>
      <c r="D3030" s="2" t="s">
        <v>90</v>
      </c>
      <c r="E3030" s="2" t="s">
        <v>376</v>
      </c>
      <c r="F3030" s="7">
        <v>20</v>
      </c>
      <c r="G3030" s="2" t="s">
        <v>1269</v>
      </c>
      <c r="I3030" s="8">
        <v>300000</v>
      </c>
      <c r="K3030" s="12">
        <v>2315351</v>
      </c>
      <c r="L3030" s="1" t="s">
        <v>615</v>
      </c>
    </row>
    <row r="3032" spans="1:12" x14ac:dyDescent="0.2">
      <c r="A3032" s="8">
        <v>26</v>
      </c>
      <c r="B3032" s="2" t="s">
        <v>79</v>
      </c>
      <c r="C3032" s="7">
        <v>42</v>
      </c>
      <c r="D3032" s="2" t="s">
        <v>90</v>
      </c>
      <c r="E3032" s="2" t="s">
        <v>376</v>
      </c>
      <c r="F3032" s="7">
        <v>10</v>
      </c>
      <c r="G3032" s="2" t="s">
        <v>1270</v>
      </c>
      <c r="I3032" s="8">
        <v>450000</v>
      </c>
      <c r="K3032" s="12">
        <v>2765351</v>
      </c>
      <c r="L3032" s="1" t="s">
        <v>615</v>
      </c>
    </row>
    <row r="3034" spans="1:12" x14ac:dyDescent="0.2">
      <c r="A3034" s="8">
        <v>26</v>
      </c>
      <c r="B3034" s="2" t="s">
        <v>79</v>
      </c>
      <c r="C3034" s="7">
        <v>43</v>
      </c>
      <c r="D3034" s="2" t="s">
        <v>90</v>
      </c>
      <c r="E3034" s="2" t="s">
        <v>376</v>
      </c>
      <c r="F3034" s="7">
        <v>44</v>
      </c>
      <c r="G3034" s="2" t="s">
        <v>1271</v>
      </c>
      <c r="I3034" s="8">
        <v>405000</v>
      </c>
      <c r="K3034" s="12">
        <v>3170351</v>
      </c>
      <c r="L3034" s="1" t="s">
        <v>615</v>
      </c>
    </row>
    <row r="3036" spans="1:12" x14ac:dyDescent="0.2">
      <c r="A3036" s="8">
        <v>26</v>
      </c>
      <c r="B3036" s="2" t="s">
        <v>79</v>
      </c>
      <c r="C3036" s="7">
        <v>44</v>
      </c>
      <c r="D3036" s="2" t="s">
        <v>90</v>
      </c>
      <c r="E3036" s="2" t="s">
        <v>376</v>
      </c>
      <c r="F3036" s="7">
        <v>69</v>
      </c>
      <c r="G3036" s="2" t="s">
        <v>1272</v>
      </c>
      <c r="I3036" s="8">
        <v>300000</v>
      </c>
      <c r="K3036" s="12">
        <v>3470351</v>
      </c>
      <c r="L3036" s="1" t="s">
        <v>615</v>
      </c>
    </row>
    <row r="3038" spans="1:12" x14ac:dyDescent="0.2">
      <c r="A3038" s="8">
        <v>26</v>
      </c>
      <c r="B3038" s="2" t="s">
        <v>79</v>
      </c>
      <c r="C3038" s="7">
        <v>45</v>
      </c>
      <c r="D3038" s="2" t="s">
        <v>90</v>
      </c>
      <c r="E3038" s="2" t="s">
        <v>376</v>
      </c>
      <c r="F3038" s="7">
        <v>172</v>
      </c>
      <c r="G3038" s="2" t="s">
        <v>1273</v>
      </c>
      <c r="I3038" s="8">
        <v>400000</v>
      </c>
      <c r="K3038" s="12">
        <v>3870351</v>
      </c>
      <c r="L3038" s="1" t="s">
        <v>615</v>
      </c>
    </row>
    <row r="3040" spans="1:12" x14ac:dyDescent="0.2">
      <c r="A3040" s="8">
        <v>26</v>
      </c>
      <c r="B3040" s="2" t="s">
        <v>79</v>
      </c>
      <c r="C3040" s="7">
        <v>46</v>
      </c>
      <c r="D3040" s="2" t="s">
        <v>90</v>
      </c>
      <c r="E3040" s="2" t="s">
        <v>376</v>
      </c>
      <c r="F3040" s="7">
        <v>24</v>
      </c>
      <c r="G3040" s="2" t="s">
        <v>1274</v>
      </c>
      <c r="I3040" s="8">
        <v>348702</v>
      </c>
      <c r="K3040" s="12">
        <v>4219053</v>
      </c>
      <c r="L3040" s="1" t="s">
        <v>615</v>
      </c>
    </row>
    <row r="3042" spans="1:12" x14ac:dyDescent="0.2">
      <c r="A3042" s="8">
        <v>26</v>
      </c>
      <c r="B3042" s="2" t="s">
        <v>79</v>
      </c>
      <c r="C3042" s="7">
        <v>50</v>
      </c>
      <c r="D3042" s="2" t="s">
        <v>90</v>
      </c>
      <c r="E3042" s="2" t="s">
        <v>376</v>
      </c>
      <c r="F3042" s="7">
        <v>195</v>
      </c>
      <c r="G3042" s="2" t="s">
        <v>1278</v>
      </c>
      <c r="I3042" s="8">
        <v>2430000</v>
      </c>
      <c r="K3042" s="12">
        <v>6649053</v>
      </c>
      <c r="L3042" s="1" t="s">
        <v>615</v>
      </c>
    </row>
    <row r="3044" spans="1:12" x14ac:dyDescent="0.2">
      <c r="A3044" s="8">
        <v>29</v>
      </c>
      <c r="B3044" s="2" t="s">
        <v>79</v>
      </c>
      <c r="C3044" s="7">
        <v>60</v>
      </c>
      <c r="D3044" s="2" t="s">
        <v>90</v>
      </c>
      <c r="E3044" s="2" t="s">
        <v>376</v>
      </c>
      <c r="F3044" s="7">
        <v>18</v>
      </c>
      <c r="G3044" s="2" t="s">
        <v>1292</v>
      </c>
      <c r="I3044" s="8">
        <v>30000</v>
      </c>
      <c r="K3044" s="12">
        <v>6679053</v>
      </c>
      <c r="L3044" s="1" t="s">
        <v>615</v>
      </c>
    </row>
    <row r="3046" spans="1:12" x14ac:dyDescent="0.2">
      <c r="A3046" s="8">
        <v>30</v>
      </c>
      <c r="B3046" s="2" t="s">
        <v>79</v>
      </c>
      <c r="C3046" s="7">
        <v>62</v>
      </c>
      <c r="D3046" s="2" t="s">
        <v>88</v>
      </c>
      <c r="E3046" s="2" t="s">
        <v>376</v>
      </c>
      <c r="F3046" s="7">
        <v>20</v>
      </c>
      <c r="G3046" s="2" t="s">
        <v>1297</v>
      </c>
      <c r="I3046" s="8">
        <v>120000</v>
      </c>
      <c r="K3046" s="12">
        <v>6799053</v>
      </c>
      <c r="L3046" s="1" t="s">
        <v>615</v>
      </c>
    </row>
    <row r="3048" spans="1:12" x14ac:dyDescent="0.2">
      <c r="A3048" s="8">
        <v>30</v>
      </c>
      <c r="B3048" s="2" t="s">
        <v>79</v>
      </c>
      <c r="C3048" s="7">
        <v>62</v>
      </c>
      <c r="D3048" s="2" t="s">
        <v>88</v>
      </c>
      <c r="E3048" s="2" t="s">
        <v>376</v>
      </c>
      <c r="F3048" s="7">
        <v>15</v>
      </c>
      <c r="G3048" s="2" t="s">
        <v>1301</v>
      </c>
      <c r="I3048" s="8">
        <v>49000</v>
      </c>
      <c r="K3048" s="12">
        <v>6848053</v>
      </c>
      <c r="L3048" s="1" t="s">
        <v>615</v>
      </c>
    </row>
    <row r="3050" spans="1:12" x14ac:dyDescent="0.2">
      <c r="A3050" s="8">
        <v>30</v>
      </c>
      <c r="B3050" s="2" t="s">
        <v>79</v>
      </c>
      <c r="C3050" s="7">
        <v>62</v>
      </c>
      <c r="D3050" s="2" t="s">
        <v>88</v>
      </c>
      <c r="E3050" s="2" t="s">
        <v>376</v>
      </c>
      <c r="F3050" s="7">
        <v>23</v>
      </c>
      <c r="G3050" s="2" t="s">
        <v>1302</v>
      </c>
      <c r="I3050" s="8">
        <v>76230</v>
      </c>
      <c r="K3050" s="12">
        <v>6924283</v>
      </c>
      <c r="L3050" s="1" t="s">
        <v>615</v>
      </c>
    </row>
    <row r="3052" spans="1:12" x14ac:dyDescent="0.2">
      <c r="A3052" s="8">
        <v>30</v>
      </c>
      <c r="B3052" s="2" t="s">
        <v>79</v>
      </c>
      <c r="C3052" s="7">
        <v>62</v>
      </c>
      <c r="D3052" s="2" t="s">
        <v>88</v>
      </c>
      <c r="E3052" s="2" t="s">
        <v>376</v>
      </c>
      <c r="F3052" s="7">
        <v>14</v>
      </c>
      <c r="G3052" s="2" t="s">
        <v>1303</v>
      </c>
      <c r="I3052" s="8">
        <v>131310</v>
      </c>
      <c r="K3052" s="12">
        <v>7055593</v>
      </c>
      <c r="L3052" s="1" t="s">
        <v>615</v>
      </c>
    </row>
    <row r="3054" spans="1:12" x14ac:dyDescent="0.2">
      <c r="A3054" s="8">
        <v>31</v>
      </c>
      <c r="B3054" s="2" t="s">
        <v>79</v>
      </c>
      <c r="C3054" s="7">
        <v>76</v>
      </c>
      <c r="D3054" s="2" t="s">
        <v>88</v>
      </c>
      <c r="F3054" s="7">
        <v>0</v>
      </c>
      <c r="G3054" s="2" t="s">
        <v>1366</v>
      </c>
      <c r="J3054" s="8">
        <v>7476819</v>
      </c>
      <c r="K3054" s="12">
        <v>-421226</v>
      </c>
      <c r="L3054" s="1" t="s">
        <v>619</v>
      </c>
    </row>
    <row r="3057" spans="1:12" x14ac:dyDescent="0.2">
      <c r="G3057" s="9" t="s">
        <v>616</v>
      </c>
      <c r="I3057" s="269">
        <v>7361819</v>
      </c>
      <c r="J3057" s="269">
        <v>7783045</v>
      </c>
      <c r="K3057" s="269">
        <v>-421226</v>
      </c>
      <c r="L3057" s="270" t="s">
        <v>619</v>
      </c>
    </row>
    <row r="3058" spans="1:12" x14ac:dyDescent="0.2">
      <c r="G3058" s="9" t="s">
        <v>610</v>
      </c>
      <c r="I3058" s="267">
        <v>7361819</v>
      </c>
      <c r="J3058" s="267">
        <v>7783045</v>
      </c>
      <c r="K3058" s="267">
        <v>-421226</v>
      </c>
      <c r="L3058" s="9" t="s">
        <v>620</v>
      </c>
    </row>
    <row r="3061" spans="1:12" x14ac:dyDescent="0.2">
      <c r="A3061" s="4" t="s">
        <v>123</v>
      </c>
      <c r="G3061" s="9" t="s">
        <v>612</v>
      </c>
      <c r="I3061" s="267">
        <v>7361819</v>
      </c>
      <c r="J3061" s="267">
        <v>7783045</v>
      </c>
      <c r="K3061" s="267">
        <v>-421226</v>
      </c>
      <c r="L3061" s="2" t="s">
        <v>619</v>
      </c>
    </row>
    <row r="3063" spans="1:12" x14ac:dyDescent="0.2">
      <c r="A3063" s="1" t="s">
        <v>80</v>
      </c>
      <c r="B3063" s="1" t="s">
        <v>81</v>
      </c>
      <c r="C3063" s="268" t="s">
        <v>82</v>
      </c>
      <c r="D3063" s="1" t="s">
        <v>83</v>
      </c>
      <c r="E3063" s="1" t="s">
        <v>84</v>
      </c>
      <c r="F3063" s="268" t="s">
        <v>85</v>
      </c>
      <c r="G3063" s="1" t="s">
        <v>86</v>
      </c>
      <c r="I3063" s="268" t="s">
        <v>613</v>
      </c>
      <c r="J3063" s="268" t="s">
        <v>614</v>
      </c>
      <c r="K3063" s="268" t="s">
        <v>87</v>
      </c>
    </row>
    <row r="3065" spans="1:12" x14ac:dyDescent="0.2">
      <c r="A3065" s="8">
        <v>1</v>
      </c>
      <c r="B3065" s="2" t="s">
        <v>123</v>
      </c>
      <c r="C3065" s="7">
        <v>21</v>
      </c>
      <c r="D3065" s="2" t="s">
        <v>90</v>
      </c>
      <c r="E3065" s="2" t="s">
        <v>376</v>
      </c>
      <c r="F3065" s="7">
        <v>99</v>
      </c>
      <c r="G3065" s="2" t="s">
        <v>1412</v>
      </c>
      <c r="I3065" s="8">
        <v>2000000</v>
      </c>
      <c r="K3065" s="12">
        <v>1578774</v>
      </c>
      <c r="L3065" s="1" t="s">
        <v>615</v>
      </c>
    </row>
    <row r="3067" spans="1:12" x14ac:dyDescent="0.2">
      <c r="A3067" s="8">
        <v>1</v>
      </c>
      <c r="B3067" s="2" t="s">
        <v>123</v>
      </c>
      <c r="C3067" s="7">
        <v>22</v>
      </c>
      <c r="D3067" s="2" t="s">
        <v>90</v>
      </c>
      <c r="E3067" s="2" t="s">
        <v>376</v>
      </c>
      <c r="F3067" s="7">
        <v>22</v>
      </c>
      <c r="G3067" s="2" t="s">
        <v>1413</v>
      </c>
      <c r="I3067" s="8">
        <v>300000</v>
      </c>
      <c r="K3067" s="12">
        <v>1878774</v>
      </c>
      <c r="L3067" s="1" t="s">
        <v>615</v>
      </c>
    </row>
    <row r="3069" spans="1:12" x14ac:dyDescent="0.2">
      <c r="A3069" s="8">
        <v>1</v>
      </c>
      <c r="B3069" s="2" t="s">
        <v>123</v>
      </c>
      <c r="C3069" s="7">
        <v>23</v>
      </c>
      <c r="D3069" s="2" t="s">
        <v>90</v>
      </c>
      <c r="E3069" s="2" t="s">
        <v>376</v>
      </c>
      <c r="F3069" s="7">
        <v>11</v>
      </c>
      <c r="G3069" s="2" t="s">
        <v>1414</v>
      </c>
      <c r="I3069" s="8">
        <v>450000</v>
      </c>
      <c r="K3069" s="12">
        <v>2328774</v>
      </c>
      <c r="L3069" s="1" t="s">
        <v>615</v>
      </c>
    </row>
    <row r="3071" spans="1:12" x14ac:dyDescent="0.2">
      <c r="A3071" s="8">
        <v>1</v>
      </c>
      <c r="B3071" s="2" t="s">
        <v>123</v>
      </c>
      <c r="C3071" s="7">
        <v>24</v>
      </c>
      <c r="D3071" s="2" t="s">
        <v>90</v>
      </c>
      <c r="E3071" s="2" t="s">
        <v>376</v>
      </c>
      <c r="F3071" s="7">
        <v>45</v>
      </c>
      <c r="G3071" s="2" t="s">
        <v>1415</v>
      </c>
      <c r="I3071" s="8">
        <v>405000</v>
      </c>
      <c r="K3071" s="12">
        <v>2733774</v>
      </c>
      <c r="L3071" s="1" t="s">
        <v>615</v>
      </c>
    </row>
    <row r="3073" spans="1:12" x14ac:dyDescent="0.2">
      <c r="A3073" s="8">
        <v>1</v>
      </c>
      <c r="B3073" s="2" t="s">
        <v>123</v>
      </c>
      <c r="C3073" s="7">
        <v>25</v>
      </c>
      <c r="D3073" s="2" t="s">
        <v>90</v>
      </c>
      <c r="E3073" s="2" t="s">
        <v>376</v>
      </c>
      <c r="F3073" s="7">
        <v>174</v>
      </c>
      <c r="G3073" s="2" t="s">
        <v>1416</v>
      </c>
      <c r="I3073" s="8">
        <v>400000</v>
      </c>
      <c r="K3073" s="12">
        <v>3133774</v>
      </c>
      <c r="L3073" s="1" t="s">
        <v>615</v>
      </c>
    </row>
    <row r="3075" spans="1:12" x14ac:dyDescent="0.2">
      <c r="A3075" s="8">
        <v>1</v>
      </c>
      <c r="B3075" s="2" t="s">
        <v>123</v>
      </c>
      <c r="C3075" s="7">
        <v>26</v>
      </c>
      <c r="D3075" s="2" t="s">
        <v>90</v>
      </c>
      <c r="E3075" s="2" t="s">
        <v>376</v>
      </c>
      <c r="F3075" s="7">
        <v>71</v>
      </c>
      <c r="G3075" s="2" t="s">
        <v>1417</v>
      </c>
      <c r="I3075" s="8">
        <v>300000</v>
      </c>
      <c r="K3075" s="12">
        <v>3433774</v>
      </c>
      <c r="L3075" s="1" t="s">
        <v>615</v>
      </c>
    </row>
    <row r="3077" spans="1:12" x14ac:dyDescent="0.2">
      <c r="A3077" s="8">
        <v>1</v>
      </c>
      <c r="B3077" s="2" t="s">
        <v>123</v>
      </c>
      <c r="C3077" s="7">
        <v>29</v>
      </c>
      <c r="D3077" s="2" t="s">
        <v>90</v>
      </c>
      <c r="E3077" s="2" t="s">
        <v>376</v>
      </c>
      <c r="F3077" s="7">
        <v>5</v>
      </c>
      <c r="G3077" s="2" t="s">
        <v>1420</v>
      </c>
      <c r="I3077" s="8">
        <v>2000000</v>
      </c>
      <c r="K3077" s="12">
        <v>5433774</v>
      </c>
      <c r="L3077" s="1" t="s">
        <v>615</v>
      </c>
    </row>
    <row r="3079" spans="1:12" x14ac:dyDescent="0.2">
      <c r="A3079" s="8">
        <v>1</v>
      </c>
      <c r="B3079" s="2" t="s">
        <v>123</v>
      </c>
      <c r="C3079" s="7">
        <v>47</v>
      </c>
      <c r="D3079" s="2" t="s">
        <v>90</v>
      </c>
      <c r="E3079" s="2" t="s">
        <v>376</v>
      </c>
      <c r="F3079" s="7">
        <v>21</v>
      </c>
      <c r="G3079" s="2" t="s">
        <v>1439</v>
      </c>
      <c r="I3079" s="8">
        <v>130000</v>
      </c>
      <c r="K3079" s="12">
        <v>5563774</v>
      </c>
      <c r="L3079" s="1" t="s">
        <v>615</v>
      </c>
    </row>
    <row r="3081" spans="1:12" x14ac:dyDescent="0.2">
      <c r="A3081" s="8">
        <v>28</v>
      </c>
      <c r="B3081" s="2" t="s">
        <v>123</v>
      </c>
      <c r="C3081" s="7">
        <v>65</v>
      </c>
      <c r="D3081" s="2" t="s">
        <v>622</v>
      </c>
      <c r="E3081" s="2" t="s">
        <v>376</v>
      </c>
      <c r="F3081" s="7">
        <v>892</v>
      </c>
      <c r="G3081" s="2" t="s">
        <v>1461</v>
      </c>
      <c r="I3081" s="8">
        <v>50000</v>
      </c>
      <c r="K3081" s="12">
        <v>5613774</v>
      </c>
      <c r="L3081" s="1" t="s">
        <v>615</v>
      </c>
    </row>
    <row r="3083" spans="1:12" x14ac:dyDescent="0.2">
      <c r="A3083" s="8">
        <v>28</v>
      </c>
      <c r="B3083" s="2" t="s">
        <v>123</v>
      </c>
      <c r="C3083" s="7">
        <v>65</v>
      </c>
      <c r="D3083" s="2" t="s">
        <v>622</v>
      </c>
      <c r="E3083" s="2" t="s">
        <v>376</v>
      </c>
      <c r="F3083" s="7">
        <v>894</v>
      </c>
      <c r="G3083" s="2" t="s">
        <v>1462</v>
      </c>
      <c r="I3083" s="8">
        <v>25000</v>
      </c>
      <c r="K3083" s="12">
        <v>5638774</v>
      </c>
      <c r="L3083" s="1" t="s">
        <v>615</v>
      </c>
    </row>
    <row r="3085" spans="1:12" x14ac:dyDescent="0.2">
      <c r="A3085" s="8">
        <v>28</v>
      </c>
      <c r="B3085" s="2" t="s">
        <v>123</v>
      </c>
      <c r="C3085" s="7">
        <v>65</v>
      </c>
      <c r="D3085" s="2" t="s">
        <v>622</v>
      </c>
      <c r="E3085" s="2" t="s">
        <v>376</v>
      </c>
      <c r="F3085" s="7">
        <v>19</v>
      </c>
      <c r="G3085" s="2" t="s">
        <v>1463</v>
      </c>
      <c r="I3085" s="8">
        <v>40000</v>
      </c>
      <c r="K3085" s="12">
        <v>5678774</v>
      </c>
      <c r="L3085" s="1" t="s">
        <v>615</v>
      </c>
    </row>
    <row r="3087" spans="1:12" x14ac:dyDescent="0.2">
      <c r="A3087" s="8">
        <v>28</v>
      </c>
      <c r="B3087" s="2" t="s">
        <v>123</v>
      </c>
      <c r="C3087" s="7">
        <v>84</v>
      </c>
      <c r="D3087" s="2" t="s">
        <v>88</v>
      </c>
      <c r="E3087" s="2" t="s">
        <v>376</v>
      </c>
      <c r="F3087" s="7">
        <v>5</v>
      </c>
      <c r="G3087" s="2" t="s">
        <v>1420</v>
      </c>
      <c r="I3087" s="8">
        <v>2000000</v>
      </c>
      <c r="K3087" s="12">
        <v>7678774</v>
      </c>
      <c r="L3087" s="1" t="s">
        <v>615</v>
      </c>
    </row>
    <row r="3089" spans="1:12" x14ac:dyDescent="0.2">
      <c r="A3089" s="8">
        <v>28</v>
      </c>
      <c r="B3089" s="2" t="s">
        <v>123</v>
      </c>
      <c r="C3089" s="7">
        <v>86</v>
      </c>
      <c r="D3089" s="2" t="s">
        <v>88</v>
      </c>
      <c r="F3089" s="7">
        <v>0</v>
      </c>
      <c r="G3089" s="2" t="s">
        <v>1521</v>
      </c>
      <c r="J3089" s="8">
        <v>8853768</v>
      </c>
      <c r="K3089" s="12">
        <v>-1174994</v>
      </c>
      <c r="L3089" s="1" t="s">
        <v>619</v>
      </c>
    </row>
    <row r="3092" spans="1:12" x14ac:dyDescent="0.2">
      <c r="G3092" s="9" t="s">
        <v>623</v>
      </c>
      <c r="I3092" s="269">
        <v>8100000</v>
      </c>
      <c r="J3092" s="269">
        <v>8853768</v>
      </c>
      <c r="K3092" s="269">
        <v>-753768</v>
      </c>
      <c r="L3092" s="270" t="s">
        <v>619</v>
      </c>
    </row>
    <row r="3093" spans="1:12" x14ac:dyDescent="0.2">
      <c r="G3093" s="9" t="s">
        <v>610</v>
      </c>
      <c r="I3093" s="267">
        <v>15461819</v>
      </c>
      <c r="J3093" s="267">
        <v>16636813</v>
      </c>
      <c r="K3093" s="267">
        <v>-1174994</v>
      </c>
      <c r="L3093" s="9" t="s">
        <v>620</v>
      </c>
    </row>
    <row r="3096" spans="1:12" x14ac:dyDescent="0.2">
      <c r="A3096" s="4" t="s">
        <v>208</v>
      </c>
      <c r="G3096" s="9" t="s">
        <v>612</v>
      </c>
      <c r="I3096" s="267">
        <v>15461819</v>
      </c>
      <c r="J3096" s="267">
        <v>16636813</v>
      </c>
      <c r="K3096" s="267">
        <v>-1174994</v>
      </c>
      <c r="L3096" s="2" t="s">
        <v>619</v>
      </c>
    </row>
    <row r="3098" spans="1:12" x14ac:dyDescent="0.2">
      <c r="A3098" s="1" t="s">
        <v>80</v>
      </c>
      <c r="B3098" s="1" t="s">
        <v>81</v>
      </c>
      <c r="C3098" s="268" t="s">
        <v>82</v>
      </c>
      <c r="D3098" s="1" t="s">
        <v>83</v>
      </c>
      <c r="E3098" s="1" t="s">
        <v>84</v>
      </c>
      <c r="F3098" s="268" t="s">
        <v>85</v>
      </c>
      <c r="G3098" s="1" t="s">
        <v>86</v>
      </c>
      <c r="I3098" s="268" t="s">
        <v>613</v>
      </c>
      <c r="J3098" s="268" t="s">
        <v>614</v>
      </c>
      <c r="K3098" s="268" t="s">
        <v>87</v>
      </c>
    </row>
    <row r="3100" spans="1:12" x14ac:dyDescent="0.2">
      <c r="A3100" s="8">
        <v>6</v>
      </c>
      <c r="B3100" s="2" t="s">
        <v>208</v>
      </c>
      <c r="C3100" s="7">
        <v>13</v>
      </c>
      <c r="D3100" s="2" t="s">
        <v>90</v>
      </c>
      <c r="E3100" s="2" t="s">
        <v>376</v>
      </c>
      <c r="F3100" s="7">
        <v>30</v>
      </c>
      <c r="G3100" s="2" t="s">
        <v>1537</v>
      </c>
      <c r="I3100" s="8">
        <v>150000</v>
      </c>
      <c r="K3100" s="12">
        <v>-1024994</v>
      </c>
      <c r="L3100" s="1" t="s">
        <v>619</v>
      </c>
    </row>
    <row r="3102" spans="1:12" x14ac:dyDescent="0.2">
      <c r="A3102" s="8">
        <v>6</v>
      </c>
      <c r="B3102" s="2" t="s">
        <v>208</v>
      </c>
      <c r="C3102" s="7">
        <v>14</v>
      </c>
      <c r="D3102" s="2" t="s">
        <v>90</v>
      </c>
      <c r="E3102" s="2" t="s">
        <v>376</v>
      </c>
      <c r="F3102" s="7">
        <v>175</v>
      </c>
      <c r="G3102" s="2" t="s">
        <v>1373</v>
      </c>
      <c r="I3102" s="8">
        <v>468768</v>
      </c>
      <c r="K3102" s="12">
        <v>-556226</v>
      </c>
      <c r="L3102" s="1" t="s">
        <v>619</v>
      </c>
    </row>
    <row r="3104" spans="1:12" x14ac:dyDescent="0.2">
      <c r="A3104" s="8">
        <v>12</v>
      </c>
      <c r="B3104" s="2" t="s">
        <v>208</v>
      </c>
      <c r="C3104" s="7">
        <v>25</v>
      </c>
      <c r="D3104" s="2" t="s">
        <v>90</v>
      </c>
      <c r="E3104" s="2" t="s">
        <v>376</v>
      </c>
      <c r="F3104" s="7">
        <v>96</v>
      </c>
      <c r="G3104" s="2" t="s">
        <v>1374</v>
      </c>
      <c r="I3104" s="8">
        <v>50000</v>
      </c>
      <c r="K3104" s="12">
        <v>-506226</v>
      </c>
      <c r="L3104" s="1" t="s">
        <v>619</v>
      </c>
    </row>
    <row r="3106" spans="1:12" x14ac:dyDescent="0.2">
      <c r="A3106" s="8">
        <v>14</v>
      </c>
      <c r="B3106" s="2" t="s">
        <v>208</v>
      </c>
      <c r="C3106" s="7">
        <v>49</v>
      </c>
      <c r="D3106" s="2" t="s">
        <v>90</v>
      </c>
      <c r="E3106" s="2" t="s">
        <v>376</v>
      </c>
      <c r="F3106" s="7">
        <v>20</v>
      </c>
      <c r="G3106" s="2" t="s">
        <v>1586</v>
      </c>
      <c r="I3106" s="8">
        <v>80000</v>
      </c>
      <c r="K3106" s="12">
        <v>-426226</v>
      </c>
      <c r="L3106" s="1" t="s">
        <v>619</v>
      </c>
    </row>
    <row r="3108" spans="1:12" x14ac:dyDescent="0.2">
      <c r="A3108" s="8">
        <v>26</v>
      </c>
      <c r="B3108" s="2" t="s">
        <v>208</v>
      </c>
      <c r="C3108" s="7">
        <v>54</v>
      </c>
      <c r="D3108" s="2" t="s">
        <v>90</v>
      </c>
      <c r="E3108" s="2" t="s">
        <v>376</v>
      </c>
      <c r="F3108" s="7">
        <v>100</v>
      </c>
      <c r="G3108" s="2" t="s">
        <v>1379</v>
      </c>
      <c r="I3108" s="8">
        <v>2000000</v>
      </c>
      <c r="K3108" s="12">
        <v>1573774</v>
      </c>
      <c r="L3108" s="1" t="s">
        <v>615</v>
      </c>
    </row>
    <row r="3110" spans="1:12" x14ac:dyDescent="0.2">
      <c r="A3110" s="8">
        <v>26</v>
      </c>
      <c r="B3110" s="2" t="s">
        <v>208</v>
      </c>
      <c r="C3110" s="7">
        <v>55</v>
      </c>
      <c r="D3110" s="2" t="s">
        <v>90</v>
      </c>
      <c r="E3110" s="2" t="s">
        <v>376</v>
      </c>
      <c r="F3110" s="7">
        <v>7</v>
      </c>
      <c r="G3110" s="2" t="s">
        <v>1589</v>
      </c>
      <c r="I3110" s="8">
        <v>2000000</v>
      </c>
      <c r="K3110" s="12">
        <v>3573774</v>
      </c>
      <c r="L3110" s="1" t="s">
        <v>615</v>
      </c>
    </row>
    <row r="3112" spans="1:12" x14ac:dyDescent="0.2">
      <c r="A3112" s="8">
        <v>26</v>
      </c>
      <c r="B3112" s="2" t="s">
        <v>208</v>
      </c>
      <c r="C3112" s="7">
        <v>56</v>
      </c>
      <c r="D3112" s="2" t="s">
        <v>90</v>
      </c>
      <c r="E3112" s="2" t="s">
        <v>376</v>
      </c>
      <c r="F3112" s="7">
        <v>46</v>
      </c>
      <c r="G3112" s="2" t="s">
        <v>1590</v>
      </c>
      <c r="I3112" s="8">
        <v>405000</v>
      </c>
      <c r="K3112" s="12">
        <v>3978774</v>
      </c>
      <c r="L3112" s="1" t="s">
        <v>615</v>
      </c>
    </row>
    <row r="3114" spans="1:12" x14ac:dyDescent="0.2">
      <c r="A3114" s="8">
        <v>26</v>
      </c>
      <c r="B3114" s="2" t="s">
        <v>208</v>
      </c>
      <c r="C3114" s="7">
        <v>57</v>
      </c>
      <c r="D3114" s="2" t="s">
        <v>90</v>
      </c>
      <c r="E3114" s="2" t="s">
        <v>376</v>
      </c>
      <c r="F3114" s="7">
        <v>23</v>
      </c>
      <c r="G3114" s="2" t="s">
        <v>1591</v>
      </c>
      <c r="I3114" s="8">
        <v>300000</v>
      </c>
      <c r="K3114" s="12">
        <v>4278774</v>
      </c>
      <c r="L3114" s="1" t="s">
        <v>615</v>
      </c>
    </row>
    <row r="3116" spans="1:12" x14ac:dyDescent="0.2">
      <c r="A3116" s="8">
        <v>26</v>
      </c>
      <c r="B3116" s="2" t="s">
        <v>208</v>
      </c>
      <c r="C3116" s="7">
        <v>58</v>
      </c>
      <c r="D3116" s="2" t="s">
        <v>90</v>
      </c>
      <c r="E3116" s="2" t="s">
        <v>376</v>
      </c>
      <c r="F3116" s="7">
        <v>176</v>
      </c>
      <c r="G3116" s="2" t="s">
        <v>1380</v>
      </c>
      <c r="I3116" s="8">
        <v>400000</v>
      </c>
      <c r="K3116" s="12">
        <v>4678774</v>
      </c>
      <c r="L3116" s="1" t="s">
        <v>615</v>
      </c>
    </row>
    <row r="3118" spans="1:12" x14ac:dyDescent="0.2">
      <c r="A3118" s="8">
        <v>26</v>
      </c>
      <c r="B3118" s="2" t="s">
        <v>208</v>
      </c>
      <c r="C3118" s="7">
        <v>59</v>
      </c>
      <c r="D3118" s="2" t="s">
        <v>90</v>
      </c>
      <c r="E3118" s="2" t="s">
        <v>376</v>
      </c>
      <c r="F3118" s="7">
        <v>12</v>
      </c>
      <c r="G3118" s="2" t="s">
        <v>1592</v>
      </c>
      <c r="I3118" s="8">
        <v>450000</v>
      </c>
      <c r="K3118" s="12">
        <v>5128774</v>
      </c>
      <c r="L3118" s="1" t="s">
        <v>615</v>
      </c>
    </row>
    <row r="3120" spans="1:12" x14ac:dyDescent="0.2">
      <c r="A3120" s="8">
        <v>26</v>
      </c>
      <c r="B3120" s="2" t="s">
        <v>208</v>
      </c>
      <c r="C3120" s="7">
        <v>79</v>
      </c>
      <c r="D3120" s="2" t="s">
        <v>88</v>
      </c>
      <c r="E3120" s="2" t="s">
        <v>376</v>
      </c>
      <c r="F3120" s="7">
        <v>3</v>
      </c>
      <c r="G3120" s="2" t="s">
        <v>1612</v>
      </c>
      <c r="I3120" s="8">
        <v>50000</v>
      </c>
      <c r="K3120" s="12">
        <v>5178774</v>
      </c>
      <c r="L3120" s="1" t="s">
        <v>615</v>
      </c>
    </row>
    <row r="3122" spans="1:12" x14ac:dyDescent="0.2">
      <c r="A3122" s="8">
        <v>26</v>
      </c>
      <c r="B3122" s="2" t="s">
        <v>208</v>
      </c>
      <c r="C3122" s="7">
        <v>80</v>
      </c>
      <c r="D3122" s="2" t="s">
        <v>88</v>
      </c>
      <c r="E3122" s="2" t="s">
        <v>376</v>
      </c>
      <c r="F3122" s="7">
        <v>414</v>
      </c>
      <c r="G3122" s="2" t="s">
        <v>1621</v>
      </c>
      <c r="I3122" s="8">
        <v>80000</v>
      </c>
      <c r="K3122" s="12">
        <v>5258774</v>
      </c>
      <c r="L3122" s="1" t="s">
        <v>615</v>
      </c>
    </row>
    <row r="3124" spans="1:12" x14ac:dyDescent="0.2">
      <c r="A3124" s="8">
        <v>26</v>
      </c>
      <c r="B3124" s="2" t="s">
        <v>208</v>
      </c>
      <c r="C3124" s="7">
        <v>80</v>
      </c>
      <c r="D3124" s="2" t="s">
        <v>88</v>
      </c>
      <c r="E3124" s="2" t="s">
        <v>376</v>
      </c>
      <c r="F3124" s="7">
        <v>410</v>
      </c>
      <c r="G3124" s="2" t="s">
        <v>1634</v>
      </c>
      <c r="I3124" s="8">
        <v>150000</v>
      </c>
      <c r="K3124" s="12">
        <v>5408774</v>
      </c>
      <c r="L3124" s="1" t="s">
        <v>615</v>
      </c>
    </row>
    <row r="3126" spans="1:12" x14ac:dyDescent="0.2">
      <c r="A3126" s="8">
        <v>31</v>
      </c>
      <c r="B3126" s="2" t="s">
        <v>208</v>
      </c>
      <c r="C3126" s="7">
        <v>83</v>
      </c>
      <c r="D3126" s="2" t="s">
        <v>88</v>
      </c>
      <c r="E3126" s="2" t="s">
        <v>376</v>
      </c>
      <c r="F3126" s="7">
        <v>9</v>
      </c>
      <c r="G3126" s="2" t="s">
        <v>1658</v>
      </c>
      <c r="I3126" s="8">
        <v>405000</v>
      </c>
      <c r="K3126" s="12">
        <v>5813774</v>
      </c>
      <c r="L3126" s="1" t="s">
        <v>615</v>
      </c>
    </row>
    <row r="3128" spans="1:12" x14ac:dyDescent="0.2">
      <c r="A3128" s="8">
        <v>31</v>
      </c>
      <c r="B3128" s="2" t="s">
        <v>208</v>
      </c>
      <c r="C3128" s="7">
        <v>99</v>
      </c>
      <c r="D3128" s="2" t="s">
        <v>88</v>
      </c>
      <c r="F3128" s="7">
        <v>0</v>
      </c>
      <c r="G3128" s="2" t="s">
        <v>1670</v>
      </c>
      <c r="J3128" s="8">
        <v>6120000</v>
      </c>
      <c r="K3128" s="12">
        <v>-306226</v>
      </c>
      <c r="L3128" s="1" t="s">
        <v>619</v>
      </c>
    </row>
    <row r="3131" spans="1:12" x14ac:dyDescent="0.2">
      <c r="G3131" s="9" t="s">
        <v>618</v>
      </c>
      <c r="I3131" s="269">
        <v>6988768</v>
      </c>
      <c r="J3131" s="269">
        <v>6120000</v>
      </c>
      <c r="K3131" s="269">
        <v>868768</v>
      </c>
      <c r="L3131" s="270" t="s">
        <v>615</v>
      </c>
    </row>
    <row r="3132" spans="1:12" x14ac:dyDescent="0.2">
      <c r="G3132" s="9" t="s">
        <v>610</v>
      </c>
      <c r="I3132" s="267">
        <v>22450587</v>
      </c>
      <c r="J3132" s="267">
        <v>22756813</v>
      </c>
      <c r="K3132" s="267">
        <v>-306226</v>
      </c>
      <c r="L3132" s="9" t="s">
        <v>620</v>
      </c>
    </row>
    <row r="3135" spans="1:12" x14ac:dyDescent="0.2">
      <c r="A3135" s="4" t="s">
        <v>209</v>
      </c>
      <c r="G3135" s="9" t="s">
        <v>612</v>
      </c>
      <c r="I3135" s="267">
        <v>22450587</v>
      </c>
      <c r="J3135" s="267">
        <v>22756813</v>
      </c>
      <c r="K3135" s="267">
        <v>-306226</v>
      </c>
      <c r="L3135" s="2" t="s">
        <v>619</v>
      </c>
    </row>
    <row r="3137" spans="1:12" x14ac:dyDescent="0.2">
      <c r="A3137" s="1" t="s">
        <v>80</v>
      </c>
      <c r="B3137" s="1" t="s">
        <v>81</v>
      </c>
      <c r="C3137" s="268" t="s">
        <v>82</v>
      </c>
      <c r="D3137" s="1" t="s">
        <v>83</v>
      </c>
      <c r="E3137" s="1" t="s">
        <v>84</v>
      </c>
      <c r="F3137" s="268" t="s">
        <v>85</v>
      </c>
      <c r="G3137" s="1" t="s">
        <v>86</v>
      </c>
      <c r="I3137" s="268" t="s">
        <v>613</v>
      </c>
      <c r="J3137" s="268" t="s">
        <v>614</v>
      </c>
      <c r="K3137" s="268" t="s">
        <v>87</v>
      </c>
    </row>
    <row r="3139" spans="1:12" x14ac:dyDescent="0.2">
      <c r="A3139" s="8">
        <v>10</v>
      </c>
      <c r="B3139" s="2" t="s">
        <v>209</v>
      </c>
      <c r="C3139" s="7">
        <v>40</v>
      </c>
      <c r="D3139" s="2" t="s">
        <v>90</v>
      </c>
      <c r="E3139" s="2" t="s">
        <v>376</v>
      </c>
      <c r="F3139" s="7">
        <v>197</v>
      </c>
      <c r="G3139" s="2" t="s">
        <v>1866</v>
      </c>
      <c r="I3139" s="8">
        <v>370000</v>
      </c>
      <c r="K3139" s="12">
        <v>63774</v>
      </c>
      <c r="L3139" s="1" t="s">
        <v>615</v>
      </c>
    </row>
    <row r="3141" spans="1:12" x14ac:dyDescent="0.2">
      <c r="A3141" s="8">
        <v>10</v>
      </c>
      <c r="B3141" s="2" t="s">
        <v>209</v>
      </c>
      <c r="C3141" s="7">
        <v>41</v>
      </c>
      <c r="D3141" s="2" t="s">
        <v>90</v>
      </c>
      <c r="E3141" s="2" t="s">
        <v>376</v>
      </c>
      <c r="F3141" s="7">
        <v>196</v>
      </c>
      <c r="G3141" s="2" t="s">
        <v>1867</v>
      </c>
      <c r="I3141" s="8">
        <v>688500</v>
      </c>
      <c r="K3141" s="12">
        <v>752274</v>
      </c>
      <c r="L3141" s="1" t="s">
        <v>615</v>
      </c>
    </row>
    <row r="3143" spans="1:12" x14ac:dyDescent="0.2">
      <c r="A3143" s="8">
        <v>25</v>
      </c>
      <c r="B3143" s="2" t="s">
        <v>209</v>
      </c>
      <c r="C3143" s="7">
        <v>75</v>
      </c>
      <c r="D3143" s="2" t="s">
        <v>88</v>
      </c>
      <c r="E3143" s="2" t="s">
        <v>376</v>
      </c>
      <c r="F3143" s="7">
        <v>101</v>
      </c>
      <c r="G3143" s="2" t="s">
        <v>1897</v>
      </c>
      <c r="I3143" s="8">
        <v>2000000</v>
      </c>
      <c r="K3143" s="12">
        <v>2752274</v>
      </c>
      <c r="L3143" s="1" t="s">
        <v>615</v>
      </c>
    </row>
    <row r="3145" spans="1:12" x14ac:dyDescent="0.2">
      <c r="A3145" s="8">
        <v>25</v>
      </c>
      <c r="B3145" s="2" t="s">
        <v>209</v>
      </c>
      <c r="C3145" s="7">
        <v>76</v>
      </c>
      <c r="D3145" s="2" t="s">
        <v>88</v>
      </c>
      <c r="E3145" s="2" t="s">
        <v>376</v>
      </c>
      <c r="F3145" s="7">
        <v>25</v>
      </c>
      <c r="G3145" s="2" t="s">
        <v>1898</v>
      </c>
      <c r="I3145" s="8">
        <v>300000</v>
      </c>
      <c r="K3145" s="12">
        <v>3052274</v>
      </c>
      <c r="L3145" s="1" t="s">
        <v>615</v>
      </c>
    </row>
    <row r="3147" spans="1:12" x14ac:dyDescent="0.2">
      <c r="A3147" s="8">
        <v>25</v>
      </c>
      <c r="B3147" s="2" t="s">
        <v>209</v>
      </c>
      <c r="C3147" s="7">
        <v>77</v>
      </c>
      <c r="D3147" s="2" t="s">
        <v>90</v>
      </c>
      <c r="E3147" s="2" t="s">
        <v>376</v>
      </c>
      <c r="F3147" s="7">
        <v>47</v>
      </c>
      <c r="G3147" s="2" t="s">
        <v>1899</v>
      </c>
      <c r="I3147" s="8">
        <v>405000</v>
      </c>
      <c r="K3147" s="12">
        <v>3457274</v>
      </c>
      <c r="L3147" s="1" t="s">
        <v>615</v>
      </c>
    </row>
    <row r="3149" spans="1:12" x14ac:dyDescent="0.2">
      <c r="A3149" s="8">
        <v>25</v>
      </c>
      <c r="B3149" s="2" t="s">
        <v>209</v>
      </c>
      <c r="C3149" s="7">
        <v>78</v>
      </c>
      <c r="D3149" s="2" t="s">
        <v>90</v>
      </c>
      <c r="E3149" s="2" t="s">
        <v>376</v>
      </c>
      <c r="F3149" s="7">
        <v>13</v>
      </c>
      <c r="G3149" s="2" t="s">
        <v>1900</v>
      </c>
      <c r="I3149" s="8">
        <v>450000</v>
      </c>
      <c r="K3149" s="12">
        <v>3907274</v>
      </c>
      <c r="L3149" s="1" t="s">
        <v>615</v>
      </c>
    </row>
    <row r="3151" spans="1:12" x14ac:dyDescent="0.2">
      <c r="A3151" s="8">
        <v>25</v>
      </c>
      <c r="B3151" s="2" t="s">
        <v>209</v>
      </c>
      <c r="C3151" s="7">
        <v>81</v>
      </c>
      <c r="D3151" s="2" t="s">
        <v>90</v>
      </c>
      <c r="E3151" s="2" t="s">
        <v>376</v>
      </c>
      <c r="F3151" s="7">
        <v>8</v>
      </c>
      <c r="G3151" s="2" t="s">
        <v>1902</v>
      </c>
      <c r="I3151" s="8">
        <v>2000000</v>
      </c>
      <c r="K3151" s="12">
        <v>5907274</v>
      </c>
      <c r="L3151" s="1" t="s">
        <v>615</v>
      </c>
    </row>
    <row r="3153" spans="1:12" x14ac:dyDescent="0.2">
      <c r="A3153" s="8">
        <v>30</v>
      </c>
      <c r="B3153" s="2" t="s">
        <v>209</v>
      </c>
      <c r="C3153" s="7">
        <v>117</v>
      </c>
      <c r="D3153" s="2" t="s">
        <v>88</v>
      </c>
      <c r="F3153" s="7">
        <v>0</v>
      </c>
      <c r="G3153" s="2" t="s">
        <v>2029</v>
      </c>
      <c r="J3153" s="8">
        <v>6613500</v>
      </c>
      <c r="K3153" s="12">
        <v>-706226</v>
      </c>
      <c r="L3153" s="1" t="s">
        <v>619</v>
      </c>
    </row>
    <row r="3156" spans="1:12" x14ac:dyDescent="0.2">
      <c r="G3156" s="9" t="s">
        <v>1787</v>
      </c>
      <c r="I3156" s="269">
        <v>6213500</v>
      </c>
      <c r="J3156" s="269">
        <v>6613500</v>
      </c>
      <c r="K3156" s="269">
        <v>-400000</v>
      </c>
      <c r="L3156" s="270" t="s">
        <v>619</v>
      </c>
    </row>
    <row r="3157" spans="1:12" x14ac:dyDescent="0.2">
      <c r="G3157" s="9" t="s">
        <v>610</v>
      </c>
      <c r="I3157" s="267">
        <v>28664087</v>
      </c>
      <c r="J3157" s="267">
        <v>29370313</v>
      </c>
      <c r="K3157" s="267">
        <v>-706226</v>
      </c>
      <c r="L3157" s="9" t="s">
        <v>620</v>
      </c>
    </row>
    <row r="3160" spans="1:12" x14ac:dyDescent="0.2">
      <c r="A3160" s="4" t="s">
        <v>210</v>
      </c>
      <c r="G3160" s="9" t="s">
        <v>612</v>
      </c>
      <c r="I3160" s="267">
        <v>28664087</v>
      </c>
      <c r="J3160" s="267">
        <v>29370313</v>
      </c>
      <c r="K3160" s="267">
        <v>-706226</v>
      </c>
      <c r="L3160" s="2" t="s">
        <v>619</v>
      </c>
    </row>
    <row r="3162" spans="1:12" x14ac:dyDescent="0.2">
      <c r="A3162" s="1" t="s">
        <v>80</v>
      </c>
      <c r="B3162" s="1" t="s">
        <v>81</v>
      </c>
      <c r="C3162" s="268" t="s">
        <v>82</v>
      </c>
      <c r="D3162" s="1" t="s">
        <v>83</v>
      </c>
      <c r="E3162" s="1" t="s">
        <v>84</v>
      </c>
      <c r="F3162" s="268" t="s">
        <v>85</v>
      </c>
      <c r="G3162" s="1" t="s">
        <v>86</v>
      </c>
      <c r="I3162" s="268" t="s">
        <v>613</v>
      </c>
      <c r="J3162" s="268" t="s">
        <v>614</v>
      </c>
      <c r="K3162" s="268" t="s">
        <v>87</v>
      </c>
    </row>
    <row r="3164" spans="1:12" x14ac:dyDescent="0.2">
      <c r="A3164" s="8">
        <v>5</v>
      </c>
      <c r="B3164" s="2" t="s">
        <v>210</v>
      </c>
      <c r="C3164" s="7">
        <v>12</v>
      </c>
      <c r="D3164" s="2" t="s">
        <v>90</v>
      </c>
      <c r="E3164" s="2" t="s">
        <v>376</v>
      </c>
      <c r="F3164" s="7">
        <v>97</v>
      </c>
      <c r="G3164" s="2" t="s">
        <v>2030</v>
      </c>
      <c r="I3164" s="8">
        <v>400000</v>
      </c>
      <c r="K3164" s="12">
        <v>-306226</v>
      </c>
      <c r="L3164" s="1" t="s">
        <v>619</v>
      </c>
    </row>
    <row r="3166" spans="1:12" x14ac:dyDescent="0.2">
      <c r="A3166" s="8">
        <v>30</v>
      </c>
      <c r="B3166" s="2" t="s">
        <v>210</v>
      </c>
      <c r="C3166" s="7">
        <v>54</v>
      </c>
      <c r="D3166" s="2" t="s">
        <v>90</v>
      </c>
      <c r="E3166" s="2" t="s">
        <v>376</v>
      </c>
      <c r="F3166" s="7">
        <v>98</v>
      </c>
      <c r="G3166" s="2" t="s">
        <v>2031</v>
      </c>
      <c r="I3166" s="8">
        <v>100000</v>
      </c>
      <c r="K3166" s="12">
        <v>-206226</v>
      </c>
      <c r="L3166" s="1" t="s">
        <v>619</v>
      </c>
    </row>
    <row r="3168" spans="1:12" x14ac:dyDescent="0.2">
      <c r="A3168" s="8">
        <v>31</v>
      </c>
      <c r="B3168" s="2" t="s">
        <v>210</v>
      </c>
      <c r="C3168" s="7">
        <v>71</v>
      </c>
      <c r="D3168" s="2" t="s">
        <v>90</v>
      </c>
      <c r="E3168" s="2" t="s">
        <v>376</v>
      </c>
      <c r="F3168" s="7">
        <v>102</v>
      </c>
      <c r="G3168" s="2" t="s">
        <v>1800</v>
      </c>
      <c r="I3168" s="8">
        <v>2000000</v>
      </c>
      <c r="K3168" s="12">
        <v>1793774</v>
      </c>
      <c r="L3168" s="1" t="s">
        <v>615</v>
      </c>
    </row>
    <row r="3170" spans="1:12" x14ac:dyDescent="0.2">
      <c r="A3170" s="8">
        <v>31</v>
      </c>
      <c r="B3170" s="2" t="s">
        <v>210</v>
      </c>
      <c r="C3170" s="7">
        <v>72</v>
      </c>
      <c r="D3170" s="2" t="s">
        <v>90</v>
      </c>
      <c r="E3170" s="2" t="s">
        <v>376</v>
      </c>
      <c r="F3170" s="7">
        <v>48</v>
      </c>
      <c r="G3170" s="2" t="s">
        <v>1801</v>
      </c>
      <c r="I3170" s="8">
        <v>405000</v>
      </c>
      <c r="K3170" s="12">
        <v>2198774</v>
      </c>
      <c r="L3170" s="1" t="s">
        <v>615</v>
      </c>
    </row>
    <row r="3172" spans="1:12" x14ac:dyDescent="0.2">
      <c r="A3172" s="8">
        <v>31</v>
      </c>
      <c r="B3172" s="2" t="s">
        <v>210</v>
      </c>
      <c r="C3172" s="7">
        <v>73</v>
      </c>
      <c r="D3172" s="2" t="s">
        <v>90</v>
      </c>
      <c r="E3172" s="2" t="s">
        <v>376</v>
      </c>
      <c r="F3172" s="7">
        <v>14</v>
      </c>
      <c r="G3172" s="2" t="s">
        <v>1802</v>
      </c>
      <c r="I3172" s="8">
        <v>450000</v>
      </c>
      <c r="K3172" s="12">
        <v>2648774</v>
      </c>
      <c r="L3172" s="1" t="s">
        <v>615</v>
      </c>
    </row>
    <row r="3174" spans="1:12" x14ac:dyDescent="0.2">
      <c r="A3174" s="8">
        <v>31</v>
      </c>
      <c r="B3174" s="2" t="s">
        <v>210</v>
      </c>
      <c r="C3174" s="7">
        <v>75</v>
      </c>
      <c r="D3174" s="2" t="s">
        <v>90</v>
      </c>
      <c r="E3174" s="2" t="s">
        <v>376</v>
      </c>
      <c r="F3174" s="7">
        <v>179</v>
      </c>
      <c r="G3174" s="2" t="s">
        <v>1803</v>
      </c>
      <c r="I3174" s="8">
        <v>400000</v>
      </c>
      <c r="K3174" s="12">
        <v>3048774</v>
      </c>
      <c r="L3174" s="1" t="s">
        <v>615</v>
      </c>
    </row>
    <row r="3176" spans="1:12" x14ac:dyDescent="0.2">
      <c r="A3176" s="8">
        <v>31</v>
      </c>
      <c r="B3176" s="2" t="s">
        <v>210</v>
      </c>
      <c r="C3176" s="7">
        <v>76</v>
      </c>
      <c r="D3176" s="2" t="s">
        <v>90</v>
      </c>
      <c r="E3176" s="2" t="s">
        <v>376</v>
      </c>
      <c r="F3176" s="7">
        <v>9</v>
      </c>
      <c r="G3176" s="2" t="s">
        <v>1804</v>
      </c>
      <c r="I3176" s="8">
        <v>2000000</v>
      </c>
      <c r="K3176" s="12">
        <v>5048774</v>
      </c>
      <c r="L3176" s="1" t="s">
        <v>615</v>
      </c>
    </row>
    <row r="3178" spans="1:12" x14ac:dyDescent="0.2">
      <c r="A3178" s="8">
        <v>31</v>
      </c>
      <c r="B3178" s="2" t="s">
        <v>210</v>
      </c>
      <c r="C3178" s="7">
        <v>77</v>
      </c>
      <c r="D3178" s="2" t="s">
        <v>90</v>
      </c>
      <c r="E3178" s="2" t="s">
        <v>376</v>
      </c>
      <c r="F3178" s="7">
        <v>26</v>
      </c>
      <c r="G3178" s="2" t="s">
        <v>1805</v>
      </c>
      <c r="I3178" s="8">
        <v>300000</v>
      </c>
      <c r="K3178" s="12">
        <v>5348774</v>
      </c>
      <c r="L3178" s="1" t="s">
        <v>615</v>
      </c>
    </row>
    <row r="3180" spans="1:12" x14ac:dyDescent="0.2">
      <c r="A3180" s="8">
        <v>31</v>
      </c>
      <c r="B3180" s="2" t="s">
        <v>210</v>
      </c>
      <c r="C3180" s="7">
        <v>78</v>
      </c>
      <c r="D3180" s="2" t="s">
        <v>90</v>
      </c>
      <c r="E3180" s="2" t="s">
        <v>376</v>
      </c>
      <c r="F3180" s="7">
        <v>65</v>
      </c>
      <c r="G3180" s="2" t="s">
        <v>1806</v>
      </c>
      <c r="I3180" s="8">
        <v>225000</v>
      </c>
      <c r="K3180" s="12">
        <v>5573774</v>
      </c>
      <c r="L3180" s="1" t="s">
        <v>615</v>
      </c>
    </row>
    <row r="3182" spans="1:12" x14ac:dyDescent="0.2">
      <c r="A3182" s="8">
        <v>31</v>
      </c>
      <c r="B3182" s="2" t="s">
        <v>210</v>
      </c>
      <c r="C3182" s="7">
        <v>79</v>
      </c>
      <c r="D3182" s="2" t="s">
        <v>90</v>
      </c>
      <c r="E3182" s="2" t="s">
        <v>376</v>
      </c>
      <c r="F3182" s="7">
        <v>27</v>
      </c>
      <c r="G3182" s="2" t="s">
        <v>1807</v>
      </c>
      <c r="I3182" s="8">
        <v>450000</v>
      </c>
      <c r="K3182" s="12">
        <v>6023774</v>
      </c>
      <c r="L3182" s="1" t="s">
        <v>615</v>
      </c>
    </row>
    <row r="3184" spans="1:12" x14ac:dyDescent="0.2">
      <c r="A3184" s="8">
        <v>31</v>
      </c>
      <c r="B3184" s="2" t="s">
        <v>210</v>
      </c>
      <c r="C3184" s="7">
        <v>88</v>
      </c>
      <c r="D3184" s="2" t="s">
        <v>88</v>
      </c>
      <c r="E3184" s="2" t="s">
        <v>376</v>
      </c>
      <c r="F3184" s="7">
        <v>16</v>
      </c>
      <c r="G3184" s="2" t="s">
        <v>2032</v>
      </c>
      <c r="I3184" s="8">
        <v>200000</v>
      </c>
      <c r="K3184" s="12">
        <v>6223774</v>
      </c>
      <c r="L3184" s="1" t="s">
        <v>615</v>
      </c>
    </row>
    <row r="3186" spans="1:12" x14ac:dyDescent="0.2">
      <c r="A3186" s="8">
        <v>31</v>
      </c>
      <c r="B3186" s="2" t="s">
        <v>210</v>
      </c>
      <c r="C3186" s="7">
        <v>88</v>
      </c>
      <c r="D3186" s="2" t="s">
        <v>88</v>
      </c>
      <c r="E3186" s="2" t="s">
        <v>376</v>
      </c>
      <c r="F3186" s="7">
        <v>7</v>
      </c>
      <c r="G3186" s="2" t="s">
        <v>2033</v>
      </c>
      <c r="I3186" s="8">
        <v>150000</v>
      </c>
      <c r="K3186" s="12">
        <v>6373774</v>
      </c>
      <c r="L3186" s="1" t="s">
        <v>615</v>
      </c>
    </row>
    <row r="3188" spans="1:12" x14ac:dyDescent="0.2">
      <c r="A3188" s="8">
        <v>31</v>
      </c>
      <c r="B3188" s="2" t="s">
        <v>210</v>
      </c>
      <c r="C3188" s="7">
        <v>88</v>
      </c>
      <c r="D3188" s="2" t="s">
        <v>88</v>
      </c>
      <c r="E3188" s="2" t="s">
        <v>376</v>
      </c>
      <c r="F3188" s="7">
        <v>423</v>
      </c>
      <c r="G3188" s="2" t="s">
        <v>2034</v>
      </c>
      <c r="I3188" s="8">
        <v>30001</v>
      </c>
      <c r="K3188" s="12">
        <v>6403775</v>
      </c>
      <c r="L3188" s="1" t="s">
        <v>615</v>
      </c>
    </row>
    <row r="3190" spans="1:12" x14ac:dyDescent="0.2">
      <c r="A3190" s="8">
        <v>31</v>
      </c>
      <c r="B3190" s="2" t="s">
        <v>210</v>
      </c>
      <c r="C3190" s="7">
        <v>101</v>
      </c>
      <c r="D3190" s="2" t="s">
        <v>88</v>
      </c>
      <c r="F3190" s="7">
        <v>0</v>
      </c>
      <c r="G3190" s="2" t="s">
        <v>2035</v>
      </c>
      <c r="J3190" s="8">
        <v>7110001</v>
      </c>
      <c r="K3190" s="12">
        <v>-706226</v>
      </c>
      <c r="L3190" s="1" t="s">
        <v>619</v>
      </c>
    </row>
    <row r="3193" spans="1:12" x14ac:dyDescent="0.2">
      <c r="G3193" s="9" t="s">
        <v>1816</v>
      </c>
      <c r="I3193" s="269">
        <v>7110001</v>
      </c>
      <c r="J3193" s="269">
        <v>7110001</v>
      </c>
      <c r="K3193" s="269">
        <v>0</v>
      </c>
    </row>
    <row r="3194" spans="1:12" x14ac:dyDescent="0.2">
      <c r="G3194" s="9" t="s">
        <v>610</v>
      </c>
      <c r="I3194" s="267">
        <v>35774088</v>
      </c>
      <c r="J3194" s="267">
        <v>36480314</v>
      </c>
      <c r="K3194" s="267">
        <v>-706226</v>
      </c>
      <c r="L3194" s="9" t="s">
        <v>620</v>
      </c>
    </row>
    <row r="3197" spans="1:12" x14ac:dyDescent="0.2">
      <c r="A3197" s="4" t="s">
        <v>211</v>
      </c>
      <c r="G3197" s="9" t="s">
        <v>612</v>
      </c>
      <c r="I3197" s="267">
        <v>35774088</v>
      </c>
      <c r="J3197" s="267">
        <v>36480314</v>
      </c>
      <c r="K3197" s="267">
        <v>-706226</v>
      </c>
      <c r="L3197" s="2" t="s">
        <v>619</v>
      </c>
    </row>
    <row r="3199" spans="1:12" x14ac:dyDescent="0.2">
      <c r="A3199" s="1" t="s">
        <v>80</v>
      </c>
      <c r="B3199" s="1" t="s">
        <v>81</v>
      </c>
      <c r="C3199" s="268" t="s">
        <v>82</v>
      </c>
      <c r="D3199" s="1" t="s">
        <v>83</v>
      </c>
      <c r="E3199" s="1" t="s">
        <v>84</v>
      </c>
      <c r="F3199" s="268" t="s">
        <v>85</v>
      </c>
      <c r="G3199" s="1" t="s">
        <v>86</v>
      </c>
      <c r="I3199" s="268" t="s">
        <v>613</v>
      </c>
      <c r="J3199" s="268" t="s">
        <v>614</v>
      </c>
      <c r="K3199" s="268" t="s">
        <v>87</v>
      </c>
    </row>
    <row r="3201" spans="1:12" x14ac:dyDescent="0.2">
      <c r="A3201" s="8">
        <v>13</v>
      </c>
      <c r="B3201" s="2" t="s">
        <v>211</v>
      </c>
      <c r="C3201" s="7">
        <v>32</v>
      </c>
      <c r="D3201" s="2" t="s">
        <v>90</v>
      </c>
      <c r="E3201" s="2" t="s">
        <v>376</v>
      </c>
      <c r="F3201" s="7">
        <v>915</v>
      </c>
      <c r="G3201" s="2" t="s">
        <v>2365</v>
      </c>
      <c r="I3201" s="8">
        <v>50000</v>
      </c>
      <c r="K3201" s="12">
        <v>-656226</v>
      </c>
      <c r="L3201" s="1" t="s">
        <v>619</v>
      </c>
    </row>
    <row r="3203" spans="1:12" x14ac:dyDescent="0.2">
      <c r="A3203" s="8">
        <v>22</v>
      </c>
      <c r="B3203" s="2" t="s">
        <v>211</v>
      </c>
      <c r="C3203" s="7">
        <v>38</v>
      </c>
      <c r="D3203" s="2" t="s">
        <v>90</v>
      </c>
      <c r="E3203" s="2" t="s">
        <v>376</v>
      </c>
      <c r="F3203" s="7">
        <v>32</v>
      </c>
      <c r="G3203" s="2" t="s">
        <v>2372</v>
      </c>
      <c r="I3203" s="8">
        <v>103950</v>
      </c>
      <c r="K3203" s="12">
        <v>-552276</v>
      </c>
      <c r="L3203" s="1" t="s">
        <v>619</v>
      </c>
    </row>
    <row r="3205" spans="1:12" x14ac:dyDescent="0.2">
      <c r="A3205" s="8">
        <v>25</v>
      </c>
      <c r="B3205" s="2" t="s">
        <v>211</v>
      </c>
      <c r="C3205" s="7">
        <v>40</v>
      </c>
      <c r="D3205" s="2" t="s">
        <v>90</v>
      </c>
      <c r="E3205" s="2" t="s">
        <v>310</v>
      </c>
      <c r="F3205" s="7">
        <v>103</v>
      </c>
      <c r="G3205" s="2" t="s">
        <v>2374</v>
      </c>
      <c r="I3205" s="8">
        <v>2000000</v>
      </c>
      <c r="K3205" s="12">
        <v>1447724</v>
      </c>
      <c r="L3205" s="1" t="s">
        <v>615</v>
      </c>
    </row>
    <row r="3207" spans="1:12" x14ac:dyDescent="0.2">
      <c r="A3207" s="8">
        <v>25</v>
      </c>
      <c r="B3207" s="2" t="s">
        <v>211</v>
      </c>
      <c r="C3207" s="7">
        <v>41</v>
      </c>
      <c r="D3207" s="2" t="s">
        <v>90</v>
      </c>
      <c r="E3207" s="2" t="s">
        <v>376</v>
      </c>
      <c r="F3207" s="7">
        <v>49</v>
      </c>
      <c r="G3207" s="2" t="s">
        <v>2375</v>
      </c>
      <c r="I3207" s="8">
        <v>405000</v>
      </c>
      <c r="K3207" s="12">
        <v>1852724</v>
      </c>
      <c r="L3207" s="1" t="s">
        <v>615</v>
      </c>
    </row>
    <row r="3209" spans="1:12" x14ac:dyDescent="0.2">
      <c r="A3209" s="8">
        <v>25</v>
      </c>
      <c r="B3209" s="2" t="s">
        <v>211</v>
      </c>
      <c r="C3209" s="7">
        <v>45</v>
      </c>
      <c r="D3209" s="2" t="s">
        <v>90</v>
      </c>
      <c r="E3209" s="2" t="s">
        <v>376</v>
      </c>
      <c r="F3209" s="7">
        <v>27</v>
      </c>
      <c r="G3209" s="2" t="s">
        <v>2376</v>
      </c>
      <c r="I3209" s="8">
        <v>300000</v>
      </c>
      <c r="K3209" s="12">
        <v>2152724</v>
      </c>
      <c r="L3209" s="1" t="s">
        <v>615</v>
      </c>
    </row>
    <row r="3211" spans="1:12" x14ac:dyDescent="0.2">
      <c r="A3211" s="8">
        <v>25</v>
      </c>
      <c r="B3211" s="2" t="s">
        <v>211</v>
      </c>
      <c r="C3211" s="7">
        <v>46</v>
      </c>
      <c r="D3211" s="2" t="s">
        <v>90</v>
      </c>
      <c r="E3211" s="2" t="s">
        <v>376</v>
      </c>
      <c r="F3211" s="7">
        <v>28</v>
      </c>
      <c r="G3211" s="2" t="s">
        <v>2377</v>
      </c>
      <c r="I3211" s="8">
        <v>450000</v>
      </c>
      <c r="K3211" s="12">
        <v>2602724</v>
      </c>
      <c r="L3211" s="1" t="s">
        <v>615</v>
      </c>
    </row>
    <row r="3213" spans="1:12" x14ac:dyDescent="0.2">
      <c r="A3213" s="8">
        <v>25</v>
      </c>
      <c r="B3213" s="2" t="s">
        <v>211</v>
      </c>
      <c r="C3213" s="7">
        <v>47</v>
      </c>
      <c r="D3213" s="2" t="s">
        <v>90</v>
      </c>
      <c r="E3213" s="2" t="s">
        <v>376</v>
      </c>
      <c r="F3213" s="7">
        <v>66</v>
      </c>
      <c r="G3213" s="2" t="s">
        <v>2378</v>
      </c>
      <c r="I3213" s="8">
        <v>450000</v>
      </c>
      <c r="K3213" s="12">
        <v>3052724</v>
      </c>
      <c r="L3213" s="1" t="s">
        <v>615</v>
      </c>
    </row>
    <row r="3215" spans="1:12" x14ac:dyDescent="0.2">
      <c r="A3215" s="8">
        <v>25</v>
      </c>
      <c r="B3215" s="2" t="s">
        <v>211</v>
      </c>
      <c r="C3215" s="7">
        <v>66</v>
      </c>
      <c r="D3215" s="2" t="s">
        <v>88</v>
      </c>
      <c r="E3215" s="2" t="s">
        <v>376</v>
      </c>
      <c r="F3215" s="7">
        <v>94</v>
      </c>
      <c r="G3215" s="2" t="s">
        <v>2394</v>
      </c>
      <c r="I3215" s="8">
        <v>150000</v>
      </c>
      <c r="K3215" s="12">
        <v>3202724</v>
      </c>
      <c r="L3215" s="1" t="s">
        <v>615</v>
      </c>
    </row>
    <row r="3217" spans="1:12" x14ac:dyDescent="0.2">
      <c r="A3217" s="8">
        <v>25</v>
      </c>
      <c r="B3217" s="2" t="s">
        <v>211</v>
      </c>
      <c r="C3217" s="7">
        <v>76</v>
      </c>
      <c r="D3217" s="2" t="s">
        <v>88</v>
      </c>
      <c r="E3217" s="2" t="s">
        <v>376</v>
      </c>
      <c r="F3217" s="7">
        <v>100</v>
      </c>
      <c r="G3217" s="2" t="s">
        <v>2398</v>
      </c>
      <c r="I3217" s="8">
        <v>100000</v>
      </c>
      <c r="K3217" s="12">
        <v>3302724</v>
      </c>
      <c r="L3217" s="1" t="s">
        <v>615</v>
      </c>
    </row>
    <row r="3219" spans="1:12" x14ac:dyDescent="0.2">
      <c r="A3219" s="8">
        <v>26</v>
      </c>
      <c r="B3219" s="2" t="s">
        <v>211</v>
      </c>
      <c r="C3219" s="7">
        <v>42</v>
      </c>
      <c r="D3219" s="2" t="s">
        <v>90</v>
      </c>
      <c r="E3219" s="2" t="s">
        <v>376</v>
      </c>
      <c r="F3219" s="7">
        <v>15</v>
      </c>
      <c r="G3219" s="2" t="s">
        <v>2405</v>
      </c>
      <c r="I3219" s="8">
        <v>450000</v>
      </c>
      <c r="K3219" s="12">
        <v>3752724</v>
      </c>
      <c r="L3219" s="1" t="s">
        <v>615</v>
      </c>
    </row>
    <row r="3221" spans="1:12" x14ac:dyDescent="0.2">
      <c r="A3221" s="8">
        <v>26</v>
      </c>
      <c r="B3221" s="2" t="s">
        <v>211</v>
      </c>
      <c r="C3221" s="7">
        <v>73</v>
      </c>
      <c r="D3221" s="2" t="s">
        <v>88</v>
      </c>
      <c r="E3221" s="2" t="s">
        <v>376</v>
      </c>
      <c r="F3221" s="7">
        <v>200</v>
      </c>
      <c r="G3221" s="2" t="s">
        <v>2414</v>
      </c>
      <c r="I3221" s="8">
        <v>780000</v>
      </c>
      <c r="K3221" s="12">
        <v>4532724</v>
      </c>
      <c r="L3221" s="1" t="s">
        <v>615</v>
      </c>
    </row>
    <row r="3223" spans="1:12" x14ac:dyDescent="0.2">
      <c r="A3223" s="8">
        <v>30</v>
      </c>
      <c r="B3223" s="2" t="s">
        <v>211</v>
      </c>
      <c r="C3223" s="7">
        <v>72</v>
      </c>
      <c r="D3223" s="2" t="s">
        <v>88</v>
      </c>
      <c r="E3223" s="2" t="s">
        <v>376</v>
      </c>
      <c r="F3223" s="7">
        <v>201</v>
      </c>
      <c r="G3223" s="2" t="s">
        <v>2428</v>
      </c>
      <c r="I3223" s="8">
        <v>500000</v>
      </c>
      <c r="K3223" s="12">
        <v>5032724</v>
      </c>
      <c r="L3223" s="1" t="s">
        <v>615</v>
      </c>
    </row>
    <row r="3225" spans="1:12" x14ac:dyDescent="0.2">
      <c r="A3225" s="8">
        <v>30</v>
      </c>
      <c r="B3225" s="2" t="s">
        <v>211</v>
      </c>
      <c r="C3225" s="7">
        <v>93</v>
      </c>
      <c r="D3225" s="2" t="s">
        <v>88</v>
      </c>
      <c r="F3225" s="7">
        <v>0</v>
      </c>
      <c r="G3225" s="2" t="s">
        <v>2468</v>
      </c>
      <c r="J3225" s="8">
        <v>6092177</v>
      </c>
      <c r="K3225" s="12">
        <v>-1059453</v>
      </c>
      <c r="L3225" s="1" t="s">
        <v>619</v>
      </c>
    </row>
    <row r="3228" spans="1:12" x14ac:dyDescent="0.2">
      <c r="G3228" s="9" t="s">
        <v>2551</v>
      </c>
      <c r="I3228" s="269">
        <v>5738950</v>
      </c>
      <c r="J3228" s="269">
        <v>6092177</v>
      </c>
      <c r="K3228" s="269">
        <v>-353227</v>
      </c>
      <c r="L3228" s="270" t="s">
        <v>619</v>
      </c>
    </row>
    <row r="3229" spans="1:12" x14ac:dyDescent="0.2">
      <c r="G3229" s="9" t="s">
        <v>610</v>
      </c>
      <c r="I3229" s="267">
        <v>41513038</v>
      </c>
      <c r="J3229" s="267">
        <v>42572491</v>
      </c>
      <c r="K3229" s="267">
        <v>-1059453</v>
      </c>
      <c r="L3229" s="9" t="s">
        <v>620</v>
      </c>
    </row>
    <row r="3232" spans="1:12" x14ac:dyDescent="0.2">
      <c r="A3232" s="4" t="s">
        <v>212</v>
      </c>
      <c r="G3232" s="9" t="s">
        <v>612</v>
      </c>
      <c r="I3232" s="267">
        <v>41513038</v>
      </c>
      <c r="J3232" s="267">
        <v>42572491</v>
      </c>
      <c r="K3232" s="267">
        <v>-1059453</v>
      </c>
      <c r="L3232" s="2" t="s">
        <v>619</v>
      </c>
    </row>
    <row r="3234" spans="1:12" x14ac:dyDescent="0.2">
      <c r="A3234" s="1" t="s">
        <v>80</v>
      </c>
      <c r="B3234" s="1" t="s">
        <v>81</v>
      </c>
      <c r="C3234" s="268" t="s">
        <v>82</v>
      </c>
      <c r="D3234" s="1" t="s">
        <v>83</v>
      </c>
      <c r="E3234" s="1" t="s">
        <v>84</v>
      </c>
      <c r="F3234" s="268" t="s">
        <v>85</v>
      </c>
      <c r="G3234" s="1" t="s">
        <v>86</v>
      </c>
      <c r="I3234" s="268" t="s">
        <v>613</v>
      </c>
      <c r="J3234" s="268" t="s">
        <v>614</v>
      </c>
      <c r="K3234" s="268" t="s">
        <v>87</v>
      </c>
    </row>
    <row r="3236" spans="1:12" x14ac:dyDescent="0.2">
      <c r="A3236" s="8">
        <v>2</v>
      </c>
      <c r="B3236" s="2" t="s">
        <v>212</v>
      </c>
      <c r="C3236" s="7">
        <v>10</v>
      </c>
      <c r="D3236" s="2" t="s">
        <v>90</v>
      </c>
      <c r="E3236" s="2" t="s">
        <v>376</v>
      </c>
      <c r="F3236" s="7">
        <v>5</v>
      </c>
      <c r="G3236" s="2" t="s">
        <v>2567</v>
      </c>
      <c r="I3236" s="8">
        <v>293227</v>
      </c>
      <c r="K3236" s="12">
        <v>-766226</v>
      </c>
      <c r="L3236" s="1" t="s">
        <v>619</v>
      </c>
    </row>
    <row r="3238" spans="1:12" x14ac:dyDescent="0.2">
      <c r="A3238" s="8">
        <v>2</v>
      </c>
      <c r="B3238" s="2" t="s">
        <v>212</v>
      </c>
      <c r="C3238" s="7">
        <v>11</v>
      </c>
      <c r="D3238" s="2" t="s">
        <v>90</v>
      </c>
      <c r="E3238" s="2" t="s">
        <v>376</v>
      </c>
      <c r="F3238" s="7">
        <v>919</v>
      </c>
      <c r="G3238" s="2" t="s">
        <v>2568</v>
      </c>
      <c r="I3238" s="8">
        <v>60000</v>
      </c>
      <c r="K3238" s="12">
        <v>-706226</v>
      </c>
      <c r="L3238" s="1" t="s">
        <v>619</v>
      </c>
    </row>
    <row r="3240" spans="1:12" x14ac:dyDescent="0.2">
      <c r="A3240" s="8">
        <v>5</v>
      </c>
      <c r="B3240" s="2" t="s">
        <v>212</v>
      </c>
      <c r="C3240" s="7">
        <v>46</v>
      </c>
      <c r="D3240" s="2" t="s">
        <v>90</v>
      </c>
      <c r="E3240" s="2" t="s">
        <v>376</v>
      </c>
      <c r="F3240" s="7">
        <v>50</v>
      </c>
      <c r="G3240" s="2" t="s">
        <v>2593</v>
      </c>
      <c r="I3240" s="8">
        <v>405000</v>
      </c>
      <c r="K3240" s="12">
        <v>-301226</v>
      </c>
      <c r="L3240" s="1" t="s">
        <v>619</v>
      </c>
    </row>
    <row r="3242" spans="1:12" x14ac:dyDescent="0.2">
      <c r="A3242" s="8">
        <v>5</v>
      </c>
      <c r="B3242" s="2" t="s">
        <v>212</v>
      </c>
      <c r="C3242" s="7">
        <v>47</v>
      </c>
      <c r="D3242" s="2" t="s">
        <v>90</v>
      </c>
      <c r="E3242" s="2" t="s">
        <v>376</v>
      </c>
      <c r="F3242" s="7">
        <v>297</v>
      </c>
      <c r="G3242" s="2" t="s">
        <v>2594</v>
      </c>
      <c r="I3242" s="8">
        <v>2800000</v>
      </c>
      <c r="K3242" s="12">
        <v>2498774</v>
      </c>
      <c r="L3242" s="1" t="s">
        <v>615</v>
      </c>
    </row>
    <row r="3244" spans="1:12" x14ac:dyDescent="0.2">
      <c r="A3244" s="8">
        <v>5</v>
      </c>
      <c r="B3244" s="2" t="s">
        <v>212</v>
      </c>
      <c r="C3244" s="7">
        <v>48</v>
      </c>
      <c r="D3244" s="2" t="s">
        <v>90</v>
      </c>
      <c r="E3244" s="2" t="s">
        <v>376</v>
      </c>
      <c r="F3244" s="7">
        <v>28</v>
      </c>
      <c r="G3244" s="2" t="s">
        <v>2595</v>
      </c>
      <c r="I3244" s="8">
        <v>300000</v>
      </c>
      <c r="K3244" s="12">
        <v>2798774</v>
      </c>
      <c r="L3244" s="1" t="s">
        <v>615</v>
      </c>
    </row>
    <row r="3246" spans="1:12" x14ac:dyDescent="0.2">
      <c r="A3246" s="8">
        <v>5</v>
      </c>
      <c r="B3246" s="2" t="s">
        <v>212</v>
      </c>
      <c r="C3246" s="7">
        <v>49</v>
      </c>
      <c r="D3246" s="2" t="s">
        <v>90</v>
      </c>
      <c r="E3246" s="2" t="s">
        <v>376</v>
      </c>
      <c r="F3246" s="7">
        <v>29</v>
      </c>
      <c r="G3246" s="2" t="s">
        <v>2596</v>
      </c>
      <c r="I3246" s="8">
        <v>450000</v>
      </c>
      <c r="K3246" s="12">
        <v>3248774</v>
      </c>
      <c r="L3246" s="1" t="s">
        <v>615</v>
      </c>
    </row>
    <row r="3248" spans="1:12" x14ac:dyDescent="0.2">
      <c r="A3248" s="8">
        <v>5</v>
      </c>
      <c r="B3248" s="2" t="s">
        <v>212</v>
      </c>
      <c r="C3248" s="7">
        <v>50</v>
      </c>
      <c r="D3248" s="2" t="s">
        <v>90</v>
      </c>
      <c r="E3248" s="2" t="s">
        <v>376</v>
      </c>
      <c r="F3248" s="7">
        <v>67</v>
      </c>
      <c r="G3248" s="2" t="s">
        <v>2597</v>
      </c>
      <c r="I3248" s="8">
        <v>450000</v>
      </c>
      <c r="K3248" s="12">
        <v>3698774</v>
      </c>
      <c r="L3248" s="1" t="s">
        <v>615</v>
      </c>
    </row>
    <row r="3250" spans="1:12" x14ac:dyDescent="0.2">
      <c r="A3250" s="8">
        <v>5</v>
      </c>
      <c r="B3250" s="2" t="s">
        <v>212</v>
      </c>
      <c r="C3250" s="7">
        <v>52</v>
      </c>
      <c r="D3250" s="2" t="s">
        <v>90</v>
      </c>
      <c r="E3250" s="2" t="s">
        <v>376</v>
      </c>
      <c r="F3250" s="7">
        <v>80</v>
      </c>
      <c r="G3250" s="2" t="s">
        <v>2599</v>
      </c>
      <c r="I3250" s="8">
        <v>3499999</v>
      </c>
      <c r="K3250" s="12">
        <v>7198773</v>
      </c>
      <c r="L3250" s="1" t="s">
        <v>615</v>
      </c>
    </row>
    <row r="3252" spans="1:12" x14ac:dyDescent="0.2">
      <c r="A3252" s="8">
        <v>5</v>
      </c>
      <c r="B3252" s="2" t="s">
        <v>212</v>
      </c>
      <c r="C3252" s="7">
        <v>53</v>
      </c>
      <c r="D3252" s="2" t="s">
        <v>90</v>
      </c>
      <c r="E3252" s="2" t="s">
        <v>376</v>
      </c>
      <c r="F3252" s="7">
        <v>135</v>
      </c>
      <c r="G3252" s="2" t="s">
        <v>2600</v>
      </c>
      <c r="I3252" s="8">
        <v>1500000</v>
      </c>
      <c r="K3252" s="12">
        <v>8698773</v>
      </c>
      <c r="L3252" s="1" t="s">
        <v>615</v>
      </c>
    </row>
    <row r="3254" spans="1:12" x14ac:dyDescent="0.2">
      <c r="A3254" s="8">
        <v>5</v>
      </c>
      <c r="B3254" s="2" t="s">
        <v>212</v>
      </c>
      <c r="C3254" s="7">
        <v>56</v>
      </c>
      <c r="D3254" s="2" t="s">
        <v>90</v>
      </c>
      <c r="E3254" s="2" t="s">
        <v>376</v>
      </c>
      <c r="F3254" s="7">
        <v>16</v>
      </c>
      <c r="G3254" s="2" t="s">
        <v>2603</v>
      </c>
      <c r="I3254" s="8">
        <v>450000</v>
      </c>
      <c r="K3254" s="12">
        <v>9148773</v>
      </c>
      <c r="L3254" s="1" t="s">
        <v>615</v>
      </c>
    </row>
    <row r="3256" spans="1:12" x14ac:dyDescent="0.2">
      <c r="A3256" s="8">
        <v>31</v>
      </c>
      <c r="B3256" s="2" t="s">
        <v>212</v>
      </c>
      <c r="C3256" s="7">
        <v>78</v>
      </c>
      <c r="D3256" s="2" t="s">
        <v>88</v>
      </c>
      <c r="F3256" s="7">
        <v>0</v>
      </c>
      <c r="G3256" s="2" t="s">
        <v>2639</v>
      </c>
      <c r="J3256" s="8">
        <v>13739148</v>
      </c>
      <c r="K3256" s="12">
        <v>-4590375</v>
      </c>
      <c r="L3256" s="1" t="s">
        <v>619</v>
      </c>
    </row>
    <row r="3259" spans="1:12" x14ac:dyDescent="0.2">
      <c r="G3259" s="9" t="s">
        <v>2555</v>
      </c>
      <c r="I3259" s="269">
        <v>10208226</v>
      </c>
      <c r="J3259" s="269">
        <v>13739148</v>
      </c>
      <c r="K3259" s="269">
        <v>-3530922</v>
      </c>
      <c r="L3259" s="270" t="s">
        <v>619</v>
      </c>
    </row>
    <row r="3260" spans="1:12" x14ac:dyDescent="0.2">
      <c r="G3260" s="9" t="s">
        <v>610</v>
      </c>
      <c r="I3260" s="267">
        <v>51721264</v>
      </c>
      <c r="J3260" s="267">
        <v>56311639</v>
      </c>
      <c r="K3260" s="267">
        <v>-4590375</v>
      </c>
      <c r="L3260" s="9" t="s">
        <v>620</v>
      </c>
    </row>
    <row r="3262" spans="1:12" x14ac:dyDescent="0.2">
      <c r="A3262" s="5" t="s">
        <v>666</v>
      </c>
      <c r="I3262" s="267">
        <v>51721264</v>
      </c>
      <c r="J3262" s="267">
        <v>56311639</v>
      </c>
      <c r="K3262" s="267">
        <v>-4590375</v>
      </c>
      <c r="L3262" s="2" t="s">
        <v>620</v>
      </c>
    </row>
    <row r="3265" spans="1:12" x14ac:dyDescent="0.2">
      <c r="A3265" s="4" t="s">
        <v>667</v>
      </c>
    </row>
    <row r="3267" spans="1:12" x14ac:dyDescent="0.2">
      <c r="A3267" s="4" t="s">
        <v>79</v>
      </c>
      <c r="G3267" s="9" t="s">
        <v>612</v>
      </c>
      <c r="I3267" s="267">
        <v>0</v>
      </c>
      <c r="J3267" s="267">
        <v>0</v>
      </c>
      <c r="K3267" s="267">
        <v>0</v>
      </c>
    </row>
    <row r="3269" spans="1:12" x14ac:dyDescent="0.2">
      <c r="A3269" s="1" t="s">
        <v>80</v>
      </c>
      <c r="B3269" s="1" t="s">
        <v>81</v>
      </c>
      <c r="C3269" s="268" t="s">
        <v>82</v>
      </c>
      <c r="D3269" s="1" t="s">
        <v>83</v>
      </c>
      <c r="E3269" s="1" t="s">
        <v>84</v>
      </c>
      <c r="F3269" s="268" t="s">
        <v>85</v>
      </c>
      <c r="G3269" s="1" t="s">
        <v>86</v>
      </c>
      <c r="I3269" s="268" t="s">
        <v>613</v>
      </c>
      <c r="J3269" s="268" t="s">
        <v>614</v>
      </c>
      <c r="K3269" s="268" t="s">
        <v>87</v>
      </c>
    </row>
    <row r="3271" spans="1:12" x14ac:dyDescent="0.2">
      <c r="A3271" s="8">
        <v>26</v>
      </c>
      <c r="B3271" s="2" t="s">
        <v>79</v>
      </c>
      <c r="C3271" s="7">
        <v>27</v>
      </c>
      <c r="D3271" s="2" t="s">
        <v>90</v>
      </c>
      <c r="E3271" s="2" t="s">
        <v>320</v>
      </c>
      <c r="F3271" s="7">
        <v>31012018</v>
      </c>
      <c r="G3271" s="2" t="s">
        <v>1255</v>
      </c>
      <c r="I3271" s="8">
        <v>1002202</v>
      </c>
      <c r="K3271" s="12">
        <v>1002202</v>
      </c>
      <c r="L3271" s="1" t="s">
        <v>615</v>
      </c>
    </row>
    <row r="3273" spans="1:12" x14ac:dyDescent="0.2">
      <c r="A3273" s="8">
        <v>26</v>
      </c>
      <c r="B3273" s="2" t="s">
        <v>79</v>
      </c>
      <c r="C3273" s="7">
        <v>28</v>
      </c>
      <c r="D3273" s="2" t="s">
        <v>90</v>
      </c>
      <c r="E3273" s="2" t="s">
        <v>320</v>
      </c>
      <c r="F3273" s="7">
        <v>31012018</v>
      </c>
      <c r="G3273" s="2" t="s">
        <v>1256</v>
      </c>
      <c r="I3273" s="8">
        <v>770670</v>
      </c>
      <c r="K3273" s="12">
        <v>1772872</v>
      </c>
      <c r="L3273" s="1" t="s">
        <v>615</v>
      </c>
    </row>
    <row r="3275" spans="1:12" x14ac:dyDescent="0.2">
      <c r="A3275" s="8">
        <v>26</v>
      </c>
      <c r="B3275" s="2" t="s">
        <v>79</v>
      </c>
      <c r="C3275" s="7">
        <v>29</v>
      </c>
      <c r="D3275" s="2" t="s">
        <v>90</v>
      </c>
      <c r="E3275" s="2" t="s">
        <v>320</v>
      </c>
      <c r="F3275" s="7">
        <v>31012018</v>
      </c>
      <c r="G3275" s="2" t="s">
        <v>1257</v>
      </c>
      <c r="I3275" s="8">
        <v>800455</v>
      </c>
      <c r="K3275" s="12">
        <v>2573327</v>
      </c>
      <c r="L3275" s="1" t="s">
        <v>615</v>
      </c>
    </row>
    <row r="3277" spans="1:12" x14ac:dyDescent="0.2">
      <c r="A3277" s="8">
        <v>26</v>
      </c>
      <c r="B3277" s="2" t="s">
        <v>79</v>
      </c>
      <c r="C3277" s="7">
        <v>30</v>
      </c>
      <c r="D3277" s="2" t="s">
        <v>90</v>
      </c>
      <c r="E3277" s="2" t="s">
        <v>320</v>
      </c>
      <c r="F3277" s="7">
        <v>31012018</v>
      </c>
      <c r="G3277" s="2" t="s">
        <v>1258</v>
      </c>
      <c r="I3277" s="8">
        <v>202403</v>
      </c>
      <c r="K3277" s="12">
        <v>2775730</v>
      </c>
      <c r="L3277" s="1" t="s">
        <v>615</v>
      </c>
    </row>
    <row r="3279" spans="1:12" x14ac:dyDescent="0.2">
      <c r="A3279" s="8">
        <v>26</v>
      </c>
      <c r="B3279" s="2" t="s">
        <v>79</v>
      </c>
      <c r="C3279" s="7">
        <v>31</v>
      </c>
      <c r="D3279" s="2" t="s">
        <v>90</v>
      </c>
      <c r="E3279" s="2" t="s">
        <v>320</v>
      </c>
      <c r="F3279" s="7">
        <v>31012018</v>
      </c>
      <c r="G3279" s="2" t="s">
        <v>1259</v>
      </c>
      <c r="I3279" s="8">
        <v>1198225</v>
      </c>
      <c r="K3279" s="12">
        <v>3973955</v>
      </c>
      <c r="L3279" s="1" t="s">
        <v>615</v>
      </c>
    </row>
    <row r="3281" spans="1:12" x14ac:dyDescent="0.2">
      <c r="A3281" s="8">
        <v>26</v>
      </c>
      <c r="B3281" s="2" t="s">
        <v>79</v>
      </c>
      <c r="C3281" s="7">
        <v>32</v>
      </c>
      <c r="D3281" s="2" t="s">
        <v>90</v>
      </c>
      <c r="E3281" s="2" t="s">
        <v>320</v>
      </c>
      <c r="F3281" s="7">
        <v>31012018</v>
      </c>
      <c r="G3281" s="2" t="s">
        <v>1260</v>
      </c>
      <c r="I3281" s="8">
        <v>1143248</v>
      </c>
      <c r="K3281" s="12">
        <v>5117203</v>
      </c>
      <c r="L3281" s="1" t="s">
        <v>615</v>
      </c>
    </row>
    <row r="3283" spans="1:12" x14ac:dyDescent="0.2">
      <c r="A3283" s="8">
        <v>26</v>
      </c>
      <c r="B3283" s="2" t="s">
        <v>79</v>
      </c>
      <c r="C3283" s="7">
        <v>33</v>
      </c>
      <c r="D3283" s="2" t="s">
        <v>90</v>
      </c>
      <c r="E3283" s="2" t="s">
        <v>320</v>
      </c>
      <c r="F3283" s="7">
        <v>31012018</v>
      </c>
      <c r="G3283" s="2" t="s">
        <v>1261</v>
      </c>
      <c r="I3283" s="8">
        <v>700196</v>
      </c>
      <c r="K3283" s="12">
        <v>5817399</v>
      </c>
      <c r="L3283" s="1" t="s">
        <v>615</v>
      </c>
    </row>
    <row r="3285" spans="1:12" x14ac:dyDescent="0.2">
      <c r="A3285" s="8">
        <v>26</v>
      </c>
      <c r="B3285" s="2" t="s">
        <v>79</v>
      </c>
      <c r="C3285" s="7">
        <v>34</v>
      </c>
      <c r="D3285" s="2" t="s">
        <v>90</v>
      </c>
      <c r="E3285" s="2" t="s">
        <v>320</v>
      </c>
      <c r="F3285" s="7">
        <v>31012018</v>
      </c>
      <c r="G3285" s="2" t="s">
        <v>1262</v>
      </c>
      <c r="I3285" s="8">
        <v>971989</v>
      </c>
      <c r="K3285" s="12">
        <v>6789388</v>
      </c>
      <c r="L3285" s="1" t="s">
        <v>615</v>
      </c>
    </row>
    <row r="3287" spans="1:12" x14ac:dyDescent="0.2">
      <c r="A3287" s="8">
        <v>26</v>
      </c>
      <c r="B3287" s="2" t="s">
        <v>79</v>
      </c>
      <c r="C3287" s="7">
        <v>35</v>
      </c>
      <c r="D3287" s="2" t="s">
        <v>90</v>
      </c>
      <c r="E3287" s="2" t="s">
        <v>320</v>
      </c>
      <c r="F3287" s="7">
        <v>31012018</v>
      </c>
      <c r="G3287" s="2" t="s">
        <v>1263</v>
      </c>
      <c r="I3287" s="8">
        <v>218422</v>
      </c>
      <c r="K3287" s="12">
        <v>7007810</v>
      </c>
      <c r="L3287" s="1" t="s">
        <v>615</v>
      </c>
    </row>
    <row r="3289" spans="1:12" x14ac:dyDescent="0.2">
      <c r="A3289" s="8">
        <v>26</v>
      </c>
      <c r="B3289" s="2" t="s">
        <v>79</v>
      </c>
      <c r="C3289" s="7">
        <v>36</v>
      </c>
      <c r="D3289" s="2" t="s">
        <v>90</v>
      </c>
      <c r="E3289" s="2" t="s">
        <v>320</v>
      </c>
      <c r="F3289" s="7">
        <v>31012018</v>
      </c>
      <c r="G3289" s="2" t="s">
        <v>1264</v>
      </c>
      <c r="I3289" s="8">
        <v>622841</v>
      </c>
      <c r="K3289" s="12">
        <v>7630651</v>
      </c>
      <c r="L3289" s="1" t="s">
        <v>615</v>
      </c>
    </row>
    <row r="3291" spans="1:12" x14ac:dyDescent="0.2">
      <c r="A3291" s="8">
        <v>26</v>
      </c>
      <c r="B3291" s="2" t="s">
        <v>79</v>
      </c>
      <c r="C3291" s="7">
        <v>37</v>
      </c>
      <c r="D3291" s="2" t="s">
        <v>90</v>
      </c>
      <c r="E3291" s="2" t="s">
        <v>320</v>
      </c>
      <c r="F3291" s="7">
        <v>31012018</v>
      </c>
      <c r="G3291" s="2" t="s">
        <v>1265</v>
      </c>
      <c r="I3291" s="8">
        <v>751491</v>
      </c>
      <c r="K3291" s="12">
        <v>8382142</v>
      </c>
      <c r="L3291" s="1" t="s">
        <v>615</v>
      </c>
    </row>
    <row r="3293" spans="1:12" x14ac:dyDescent="0.2">
      <c r="A3293" s="8">
        <v>26</v>
      </c>
      <c r="B3293" s="2" t="s">
        <v>79</v>
      </c>
      <c r="C3293" s="7">
        <v>38</v>
      </c>
      <c r="D3293" s="2" t="s">
        <v>90</v>
      </c>
      <c r="E3293" s="2" t="s">
        <v>320</v>
      </c>
      <c r="F3293" s="7">
        <v>31012018</v>
      </c>
      <c r="G3293" s="2" t="s">
        <v>1266</v>
      </c>
      <c r="I3293" s="8">
        <v>648844</v>
      </c>
      <c r="K3293" s="12">
        <v>9030986</v>
      </c>
      <c r="L3293" s="1" t="s">
        <v>615</v>
      </c>
    </row>
    <row r="3295" spans="1:12" x14ac:dyDescent="0.2">
      <c r="A3295" s="8">
        <v>26</v>
      </c>
      <c r="B3295" s="2" t="s">
        <v>79</v>
      </c>
      <c r="C3295" s="7">
        <v>39</v>
      </c>
      <c r="D3295" s="2" t="s">
        <v>90</v>
      </c>
      <c r="E3295" s="2" t="s">
        <v>320</v>
      </c>
      <c r="F3295" s="7">
        <v>31012018</v>
      </c>
      <c r="G3295" s="2" t="s">
        <v>1267</v>
      </c>
      <c r="I3295" s="8">
        <v>687522</v>
      </c>
      <c r="K3295" s="12">
        <v>9718508</v>
      </c>
      <c r="L3295" s="1" t="s">
        <v>615</v>
      </c>
    </row>
    <row r="3297" spans="1:12" x14ac:dyDescent="0.2">
      <c r="A3297" s="8">
        <v>26</v>
      </c>
      <c r="B3297" s="2" t="s">
        <v>79</v>
      </c>
      <c r="C3297" s="7">
        <v>49</v>
      </c>
      <c r="D3297" s="2" t="s">
        <v>90</v>
      </c>
      <c r="E3297" s="2" t="s">
        <v>320</v>
      </c>
      <c r="F3297" s="7">
        <v>31012018</v>
      </c>
      <c r="G3297" s="2" t="s">
        <v>1277</v>
      </c>
      <c r="I3297" s="8">
        <v>527400</v>
      </c>
      <c r="K3297" s="12">
        <v>10245908</v>
      </c>
      <c r="L3297" s="1" t="s">
        <v>615</v>
      </c>
    </row>
    <row r="3299" spans="1:12" x14ac:dyDescent="0.2">
      <c r="A3299" s="8">
        <v>31</v>
      </c>
      <c r="B3299" s="2" t="s">
        <v>79</v>
      </c>
      <c r="C3299" s="7">
        <v>77</v>
      </c>
      <c r="D3299" s="2" t="s">
        <v>88</v>
      </c>
      <c r="E3299" s="2" t="s">
        <v>320</v>
      </c>
      <c r="F3299" s="7">
        <v>31012018</v>
      </c>
      <c r="G3299" s="2" t="s">
        <v>591</v>
      </c>
      <c r="J3299" s="8">
        <v>1002202</v>
      </c>
      <c r="K3299" s="12">
        <v>9243706</v>
      </c>
      <c r="L3299" s="1" t="s">
        <v>615</v>
      </c>
    </row>
    <row r="3301" spans="1:12" x14ac:dyDescent="0.2">
      <c r="A3301" s="8">
        <v>31</v>
      </c>
      <c r="B3301" s="2" t="s">
        <v>79</v>
      </c>
      <c r="C3301" s="7">
        <v>77</v>
      </c>
      <c r="D3301" s="2" t="s">
        <v>88</v>
      </c>
      <c r="E3301" s="2" t="s">
        <v>320</v>
      </c>
      <c r="F3301" s="7">
        <v>31012018</v>
      </c>
      <c r="G3301" s="2" t="s">
        <v>531</v>
      </c>
      <c r="J3301" s="8">
        <v>770670</v>
      </c>
      <c r="K3301" s="12">
        <v>8473036</v>
      </c>
      <c r="L3301" s="1" t="s">
        <v>615</v>
      </c>
    </row>
    <row r="3303" spans="1:12" x14ac:dyDescent="0.2">
      <c r="A3303" s="8">
        <v>31</v>
      </c>
      <c r="B3303" s="2" t="s">
        <v>79</v>
      </c>
      <c r="C3303" s="7">
        <v>77</v>
      </c>
      <c r="D3303" s="2" t="s">
        <v>88</v>
      </c>
      <c r="E3303" s="2" t="s">
        <v>320</v>
      </c>
      <c r="F3303" s="7">
        <v>31012018</v>
      </c>
      <c r="G3303" s="2" t="s">
        <v>532</v>
      </c>
      <c r="J3303" s="8">
        <v>800455</v>
      </c>
      <c r="K3303" s="12">
        <v>7672581</v>
      </c>
      <c r="L3303" s="1" t="s">
        <v>615</v>
      </c>
    </row>
    <row r="3305" spans="1:12" x14ac:dyDescent="0.2">
      <c r="A3305" s="8">
        <v>31</v>
      </c>
      <c r="B3305" s="2" t="s">
        <v>79</v>
      </c>
      <c r="C3305" s="7">
        <v>77</v>
      </c>
      <c r="D3305" s="2" t="s">
        <v>88</v>
      </c>
      <c r="E3305" s="2" t="s">
        <v>320</v>
      </c>
      <c r="F3305" s="7">
        <v>31012018</v>
      </c>
      <c r="G3305" s="2" t="s">
        <v>1004</v>
      </c>
      <c r="J3305" s="8">
        <v>202403</v>
      </c>
      <c r="K3305" s="12">
        <v>7470178</v>
      </c>
      <c r="L3305" s="1" t="s">
        <v>615</v>
      </c>
    </row>
    <row r="3307" spans="1:12" x14ac:dyDescent="0.2">
      <c r="A3307" s="8">
        <v>31</v>
      </c>
      <c r="B3307" s="2" t="s">
        <v>79</v>
      </c>
      <c r="C3307" s="7">
        <v>77</v>
      </c>
      <c r="D3307" s="2" t="s">
        <v>88</v>
      </c>
      <c r="E3307" s="2" t="s">
        <v>320</v>
      </c>
      <c r="F3307" s="7">
        <v>31012018</v>
      </c>
      <c r="G3307" s="2" t="s">
        <v>533</v>
      </c>
      <c r="J3307" s="8">
        <v>1198225</v>
      </c>
      <c r="K3307" s="12">
        <v>6271953</v>
      </c>
      <c r="L3307" s="1" t="s">
        <v>615</v>
      </c>
    </row>
    <row r="3309" spans="1:12" x14ac:dyDescent="0.2">
      <c r="A3309" s="8">
        <v>31</v>
      </c>
      <c r="B3309" s="2" t="s">
        <v>79</v>
      </c>
      <c r="C3309" s="7">
        <v>77</v>
      </c>
      <c r="D3309" s="2" t="s">
        <v>88</v>
      </c>
      <c r="E3309" s="2" t="s">
        <v>320</v>
      </c>
      <c r="F3309" s="7">
        <v>31012018</v>
      </c>
      <c r="G3309" s="2" t="s">
        <v>592</v>
      </c>
      <c r="J3309" s="8">
        <v>1143248</v>
      </c>
      <c r="K3309" s="12">
        <v>5128705</v>
      </c>
      <c r="L3309" s="1" t="s">
        <v>615</v>
      </c>
    </row>
    <row r="3311" spans="1:12" x14ac:dyDescent="0.2">
      <c r="A3311" s="8">
        <v>31</v>
      </c>
      <c r="B3311" s="2" t="s">
        <v>79</v>
      </c>
      <c r="C3311" s="7">
        <v>77</v>
      </c>
      <c r="D3311" s="2" t="s">
        <v>88</v>
      </c>
      <c r="E3311" s="2" t="s">
        <v>320</v>
      </c>
      <c r="F3311" s="7">
        <v>31012018</v>
      </c>
      <c r="G3311" s="2" t="s">
        <v>597</v>
      </c>
      <c r="J3311" s="8">
        <v>700196</v>
      </c>
      <c r="K3311" s="12">
        <v>4428509</v>
      </c>
      <c r="L3311" s="1" t="s">
        <v>615</v>
      </c>
    </row>
    <row r="3313" spans="1:12" x14ac:dyDescent="0.2">
      <c r="A3313" s="8">
        <v>31</v>
      </c>
      <c r="B3313" s="2" t="s">
        <v>79</v>
      </c>
      <c r="C3313" s="7">
        <v>77</v>
      </c>
      <c r="D3313" s="2" t="s">
        <v>88</v>
      </c>
      <c r="E3313" s="2" t="s">
        <v>320</v>
      </c>
      <c r="F3313" s="7">
        <v>31012018</v>
      </c>
      <c r="G3313" s="2" t="s">
        <v>534</v>
      </c>
      <c r="J3313" s="8">
        <v>971989</v>
      </c>
      <c r="K3313" s="12">
        <v>3456520</v>
      </c>
      <c r="L3313" s="1" t="s">
        <v>615</v>
      </c>
    </row>
    <row r="3315" spans="1:12" x14ac:dyDescent="0.2">
      <c r="A3315" s="8">
        <v>31</v>
      </c>
      <c r="B3315" s="2" t="s">
        <v>79</v>
      </c>
      <c r="C3315" s="7">
        <v>77</v>
      </c>
      <c r="D3315" s="2" t="s">
        <v>88</v>
      </c>
      <c r="E3315" s="2" t="s">
        <v>320</v>
      </c>
      <c r="F3315" s="7">
        <v>31012018</v>
      </c>
      <c r="G3315" s="2" t="s">
        <v>535</v>
      </c>
      <c r="J3315" s="8">
        <v>218422</v>
      </c>
      <c r="K3315" s="12">
        <v>3238098</v>
      </c>
      <c r="L3315" s="1" t="s">
        <v>615</v>
      </c>
    </row>
    <row r="3317" spans="1:12" x14ac:dyDescent="0.2">
      <c r="A3317" s="8">
        <v>31</v>
      </c>
      <c r="B3317" s="2" t="s">
        <v>79</v>
      </c>
      <c r="C3317" s="7">
        <v>77</v>
      </c>
      <c r="D3317" s="2" t="s">
        <v>88</v>
      </c>
      <c r="E3317" s="2" t="s">
        <v>320</v>
      </c>
      <c r="F3317" s="7">
        <v>31012018</v>
      </c>
      <c r="G3317" s="2" t="s">
        <v>536</v>
      </c>
      <c r="J3317" s="8">
        <v>622841</v>
      </c>
      <c r="K3317" s="12">
        <v>2615257</v>
      </c>
      <c r="L3317" s="1" t="s">
        <v>615</v>
      </c>
    </row>
    <row r="3319" spans="1:12" x14ac:dyDescent="0.2">
      <c r="A3319" s="8">
        <v>31</v>
      </c>
      <c r="B3319" s="2" t="s">
        <v>79</v>
      </c>
      <c r="C3319" s="7">
        <v>77</v>
      </c>
      <c r="D3319" s="2" t="s">
        <v>88</v>
      </c>
      <c r="E3319" s="2" t="s">
        <v>320</v>
      </c>
      <c r="F3319" s="7">
        <v>31012018</v>
      </c>
      <c r="G3319" s="2" t="s">
        <v>537</v>
      </c>
      <c r="J3319" s="8">
        <v>751491</v>
      </c>
      <c r="K3319" s="12">
        <v>1863766</v>
      </c>
      <c r="L3319" s="1" t="s">
        <v>615</v>
      </c>
    </row>
    <row r="3321" spans="1:12" x14ac:dyDescent="0.2">
      <c r="A3321" s="8">
        <v>31</v>
      </c>
      <c r="B3321" s="2" t="s">
        <v>79</v>
      </c>
      <c r="C3321" s="7">
        <v>77</v>
      </c>
      <c r="D3321" s="2" t="s">
        <v>88</v>
      </c>
      <c r="E3321" s="2" t="s">
        <v>320</v>
      </c>
      <c r="F3321" s="7">
        <v>31012018</v>
      </c>
      <c r="G3321" s="2" t="s">
        <v>539</v>
      </c>
      <c r="J3321" s="8">
        <v>648844</v>
      </c>
      <c r="K3321" s="12">
        <v>1214922</v>
      </c>
      <c r="L3321" s="1" t="s">
        <v>615</v>
      </c>
    </row>
    <row r="3323" spans="1:12" x14ac:dyDescent="0.2">
      <c r="A3323" s="8">
        <v>31</v>
      </c>
      <c r="B3323" s="2" t="s">
        <v>79</v>
      </c>
      <c r="C3323" s="7">
        <v>77</v>
      </c>
      <c r="D3323" s="2" t="s">
        <v>88</v>
      </c>
      <c r="E3323" s="2" t="s">
        <v>320</v>
      </c>
      <c r="F3323" s="7">
        <v>31012018</v>
      </c>
      <c r="G3323" s="2" t="s">
        <v>540</v>
      </c>
      <c r="J3323" s="8">
        <v>527400</v>
      </c>
      <c r="K3323" s="12">
        <v>687522</v>
      </c>
      <c r="L3323" s="1" t="s">
        <v>615</v>
      </c>
    </row>
    <row r="3325" spans="1:12" x14ac:dyDescent="0.2">
      <c r="A3325" s="8">
        <v>31</v>
      </c>
      <c r="B3325" s="2" t="s">
        <v>79</v>
      </c>
      <c r="C3325" s="7">
        <v>77</v>
      </c>
      <c r="D3325" s="2" t="s">
        <v>88</v>
      </c>
      <c r="E3325" s="2" t="s">
        <v>320</v>
      </c>
      <c r="F3325" s="7">
        <v>31012018</v>
      </c>
      <c r="G3325" s="2" t="s">
        <v>598</v>
      </c>
      <c r="J3325" s="8">
        <v>687522</v>
      </c>
      <c r="K3325" s="12">
        <v>0</v>
      </c>
    </row>
    <row r="3328" spans="1:12" x14ac:dyDescent="0.2">
      <c r="G3328" s="9" t="s">
        <v>616</v>
      </c>
      <c r="I3328" s="269">
        <v>10245908</v>
      </c>
      <c r="J3328" s="269">
        <v>10245908</v>
      </c>
      <c r="K3328" s="269">
        <v>0</v>
      </c>
    </row>
    <row r="3329" spans="1:12" x14ac:dyDescent="0.2">
      <c r="G3329" s="9" t="s">
        <v>610</v>
      </c>
      <c r="I3329" s="267">
        <v>10245908</v>
      </c>
      <c r="J3329" s="267">
        <v>10245908</v>
      </c>
      <c r="K3329" s="267">
        <v>0</v>
      </c>
    </row>
    <row r="3332" spans="1:12" x14ac:dyDescent="0.2">
      <c r="A3332" s="4" t="s">
        <v>123</v>
      </c>
      <c r="G3332" s="9" t="s">
        <v>612</v>
      </c>
      <c r="I3332" s="267">
        <v>10245908</v>
      </c>
      <c r="J3332" s="267">
        <v>10245908</v>
      </c>
      <c r="K3332" s="267">
        <v>0</v>
      </c>
    </row>
    <row r="3334" spans="1:12" x14ac:dyDescent="0.2">
      <c r="A3334" s="1" t="s">
        <v>80</v>
      </c>
      <c r="B3334" s="1" t="s">
        <v>81</v>
      </c>
      <c r="C3334" s="268" t="s">
        <v>82</v>
      </c>
      <c r="D3334" s="1" t="s">
        <v>83</v>
      </c>
      <c r="E3334" s="1" t="s">
        <v>84</v>
      </c>
      <c r="F3334" s="268" t="s">
        <v>85</v>
      </c>
      <c r="G3334" s="1" t="s">
        <v>86</v>
      </c>
      <c r="I3334" s="268" t="s">
        <v>613</v>
      </c>
      <c r="J3334" s="268" t="s">
        <v>614</v>
      </c>
      <c r="K3334" s="268" t="s">
        <v>87</v>
      </c>
    </row>
    <row r="3336" spans="1:12" x14ac:dyDescent="0.2">
      <c r="A3336" s="8">
        <v>1</v>
      </c>
      <c r="B3336" s="2" t="s">
        <v>123</v>
      </c>
      <c r="C3336" s="7">
        <v>30</v>
      </c>
      <c r="D3336" s="2" t="s">
        <v>90</v>
      </c>
      <c r="E3336" s="2" t="s">
        <v>320</v>
      </c>
      <c r="F3336" s="7">
        <v>28022018</v>
      </c>
      <c r="G3336" s="2" t="s">
        <v>1421</v>
      </c>
      <c r="I3336" s="8">
        <v>943727</v>
      </c>
      <c r="K3336" s="12">
        <v>943727</v>
      </c>
      <c r="L3336" s="1" t="s">
        <v>615</v>
      </c>
    </row>
    <row r="3338" spans="1:12" x14ac:dyDescent="0.2">
      <c r="A3338" s="8">
        <v>1</v>
      </c>
      <c r="B3338" s="2" t="s">
        <v>123</v>
      </c>
      <c r="C3338" s="7">
        <v>31</v>
      </c>
      <c r="D3338" s="2" t="s">
        <v>90</v>
      </c>
      <c r="E3338" s="2" t="s">
        <v>320</v>
      </c>
      <c r="F3338" s="7">
        <v>28022018</v>
      </c>
      <c r="G3338" s="2" t="s">
        <v>1422</v>
      </c>
      <c r="I3338" s="8">
        <v>690695</v>
      </c>
      <c r="K3338" s="12">
        <v>1634422</v>
      </c>
      <c r="L3338" s="1" t="s">
        <v>615</v>
      </c>
    </row>
    <row r="3340" spans="1:12" x14ac:dyDescent="0.2">
      <c r="A3340" s="8">
        <v>1</v>
      </c>
      <c r="B3340" s="2" t="s">
        <v>123</v>
      </c>
      <c r="C3340" s="7">
        <v>32</v>
      </c>
      <c r="D3340" s="2" t="s">
        <v>90</v>
      </c>
      <c r="E3340" s="2" t="s">
        <v>320</v>
      </c>
      <c r="F3340" s="7">
        <v>28022018</v>
      </c>
      <c r="G3340" s="2" t="s">
        <v>1423</v>
      </c>
      <c r="I3340" s="8">
        <v>696734</v>
      </c>
      <c r="K3340" s="12">
        <v>2331156</v>
      </c>
      <c r="L3340" s="1" t="s">
        <v>615</v>
      </c>
    </row>
    <row r="3342" spans="1:12" x14ac:dyDescent="0.2">
      <c r="A3342" s="8">
        <v>1</v>
      </c>
      <c r="B3342" s="2" t="s">
        <v>123</v>
      </c>
      <c r="C3342" s="7">
        <v>33</v>
      </c>
      <c r="D3342" s="2" t="s">
        <v>90</v>
      </c>
      <c r="E3342" s="2" t="s">
        <v>320</v>
      </c>
      <c r="F3342" s="7">
        <v>28022018</v>
      </c>
      <c r="G3342" s="2" t="s">
        <v>1424</v>
      </c>
      <c r="I3342" s="8">
        <v>284780</v>
      </c>
      <c r="K3342" s="12">
        <v>2615936</v>
      </c>
      <c r="L3342" s="1" t="s">
        <v>615</v>
      </c>
    </row>
    <row r="3344" spans="1:12" x14ac:dyDescent="0.2">
      <c r="A3344" s="8">
        <v>1</v>
      </c>
      <c r="B3344" s="2" t="s">
        <v>123</v>
      </c>
      <c r="C3344" s="7">
        <v>34</v>
      </c>
      <c r="D3344" s="2" t="s">
        <v>90</v>
      </c>
      <c r="E3344" s="2" t="s">
        <v>320</v>
      </c>
      <c r="F3344" s="7">
        <v>28022018</v>
      </c>
      <c r="G3344" s="2" t="s">
        <v>1425</v>
      </c>
      <c r="I3344" s="8">
        <v>1199750</v>
      </c>
      <c r="K3344" s="12">
        <v>3815686</v>
      </c>
      <c r="L3344" s="1" t="s">
        <v>615</v>
      </c>
    </row>
    <row r="3346" spans="1:12" x14ac:dyDescent="0.2">
      <c r="A3346" s="8">
        <v>1</v>
      </c>
      <c r="B3346" s="2" t="s">
        <v>123</v>
      </c>
      <c r="C3346" s="7">
        <v>35</v>
      </c>
      <c r="D3346" s="2" t="s">
        <v>90</v>
      </c>
      <c r="E3346" s="2" t="s">
        <v>320</v>
      </c>
      <c r="F3346" s="7">
        <v>28022018</v>
      </c>
      <c r="G3346" s="2" t="s">
        <v>1426</v>
      </c>
      <c r="I3346" s="8">
        <v>1074773</v>
      </c>
      <c r="K3346" s="12">
        <v>4890459</v>
      </c>
      <c r="L3346" s="1" t="s">
        <v>615</v>
      </c>
    </row>
    <row r="3348" spans="1:12" x14ac:dyDescent="0.2">
      <c r="A3348" s="8">
        <v>1</v>
      </c>
      <c r="B3348" s="2" t="s">
        <v>123</v>
      </c>
      <c r="C3348" s="7">
        <v>36</v>
      </c>
      <c r="D3348" s="2" t="s">
        <v>90</v>
      </c>
      <c r="E3348" s="2" t="s">
        <v>320</v>
      </c>
      <c r="F3348" s="7">
        <v>28022018</v>
      </c>
      <c r="G3348" s="2" t="s">
        <v>1427</v>
      </c>
      <c r="I3348" s="8">
        <v>631696</v>
      </c>
      <c r="K3348" s="12">
        <v>5522155</v>
      </c>
      <c r="L3348" s="1" t="s">
        <v>615</v>
      </c>
    </row>
    <row r="3350" spans="1:12" x14ac:dyDescent="0.2">
      <c r="A3350" s="8">
        <v>1</v>
      </c>
      <c r="B3350" s="2" t="s">
        <v>123</v>
      </c>
      <c r="C3350" s="7">
        <v>38</v>
      </c>
      <c r="D3350" s="2" t="s">
        <v>90</v>
      </c>
      <c r="E3350" s="2" t="s">
        <v>320</v>
      </c>
      <c r="F3350" s="7">
        <v>28022018</v>
      </c>
      <c r="G3350" s="2" t="s">
        <v>1429</v>
      </c>
      <c r="I3350" s="8">
        <v>787190</v>
      </c>
      <c r="K3350" s="12">
        <v>6309345</v>
      </c>
      <c r="L3350" s="1" t="s">
        <v>615</v>
      </c>
    </row>
    <row r="3352" spans="1:12" x14ac:dyDescent="0.2">
      <c r="A3352" s="8">
        <v>1</v>
      </c>
      <c r="B3352" s="2" t="s">
        <v>123</v>
      </c>
      <c r="C3352" s="7">
        <v>39</v>
      </c>
      <c r="D3352" s="2" t="s">
        <v>90</v>
      </c>
      <c r="E3352" s="2" t="s">
        <v>320</v>
      </c>
      <c r="F3352" s="7">
        <v>28022017</v>
      </c>
      <c r="G3352" s="2" t="s">
        <v>584</v>
      </c>
      <c r="I3352" s="8">
        <v>218422</v>
      </c>
      <c r="K3352" s="12">
        <v>6527767</v>
      </c>
      <c r="L3352" s="1" t="s">
        <v>615</v>
      </c>
    </row>
    <row r="3354" spans="1:12" x14ac:dyDescent="0.2">
      <c r="A3354" s="8">
        <v>1</v>
      </c>
      <c r="B3354" s="2" t="s">
        <v>123</v>
      </c>
      <c r="C3354" s="7">
        <v>40</v>
      </c>
      <c r="D3354" s="2" t="s">
        <v>90</v>
      </c>
      <c r="E3354" s="2" t="s">
        <v>320</v>
      </c>
      <c r="F3354" s="7">
        <v>28022018</v>
      </c>
      <c r="G3354" s="2" t="s">
        <v>1430</v>
      </c>
      <c r="I3354" s="8">
        <v>664820</v>
      </c>
      <c r="K3354" s="12">
        <v>7192587</v>
      </c>
      <c r="L3354" s="1" t="s">
        <v>615</v>
      </c>
    </row>
    <row r="3356" spans="1:12" x14ac:dyDescent="0.2">
      <c r="A3356" s="8">
        <v>1</v>
      </c>
      <c r="B3356" s="2" t="s">
        <v>123</v>
      </c>
      <c r="C3356" s="7">
        <v>41</v>
      </c>
      <c r="D3356" s="2" t="s">
        <v>90</v>
      </c>
      <c r="E3356" s="2" t="s">
        <v>320</v>
      </c>
      <c r="F3356" s="7">
        <v>28022018</v>
      </c>
      <c r="G3356" s="2" t="s">
        <v>1431</v>
      </c>
      <c r="I3356" s="8">
        <v>730864</v>
      </c>
      <c r="K3356" s="12">
        <v>7923451</v>
      </c>
      <c r="L3356" s="1" t="s">
        <v>615</v>
      </c>
    </row>
    <row r="3358" spans="1:12" x14ac:dyDescent="0.2">
      <c r="A3358" s="8">
        <v>1</v>
      </c>
      <c r="B3358" s="2" t="s">
        <v>123</v>
      </c>
      <c r="C3358" s="7">
        <v>42</v>
      </c>
      <c r="D3358" s="2" t="s">
        <v>90</v>
      </c>
      <c r="E3358" s="2" t="s">
        <v>320</v>
      </c>
      <c r="F3358" s="7">
        <v>28022018</v>
      </c>
      <c r="G3358" s="2" t="s">
        <v>1432</v>
      </c>
      <c r="I3358" s="8">
        <v>505442</v>
      </c>
      <c r="K3358" s="12">
        <v>8428893</v>
      </c>
      <c r="L3358" s="1" t="s">
        <v>615</v>
      </c>
    </row>
    <row r="3360" spans="1:12" x14ac:dyDescent="0.2">
      <c r="A3360" s="8">
        <v>1</v>
      </c>
      <c r="B3360" s="2" t="s">
        <v>123</v>
      </c>
      <c r="C3360" s="7">
        <v>43</v>
      </c>
      <c r="D3360" s="2" t="s">
        <v>90</v>
      </c>
      <c r="E3360" s="2" t="s">
        <v>320</v>
      </c>
      <c r="F3360" s="7">
        <v>28022018</v>
      </c>
      <c r="G3360" s="2" t="s">
        <v>1433</v>
      </c>
      <c r="I3360" s="8">
        <v>629022</v>
      </c>
      <c r="K3360" s="12">
        <v>9057915</v>
      </c>
      <c r="L3360" s="1" t="s">
        <v>615</v>
      </c>
    </row>
    <row r="3362" spans="1:12" x14ac:dyDescent="0.2">
      <c r="A3362" s="8">
        <v>1</v>
      </c>
      <c r="B3362" s="2" t="s">
        <v>123</v>
      </c>
      <c r="C3362" s="7">
        <v>44</v>
      </c>
      <c r="D3362" s="2" t="s">
        <v>90</v>
      </c>
      <c r="E3362" s="2" t="s">
        <v>320</v>
      </c>
      <c r="F3362" s="7">
        <v>28022018</v>
      </c>
      <c r="G3362" s="2" t="s">
        <v>1434</v>
      </c>
      <c r="I3362" s="8">
        <v>447180</v>
      </c>
      <c r="K3362" s="12">
        <v>9505095</v>
      </c>
      <c r="L3362" s="1" t="s">
        <v>615</v>
      </c>
    </row>
    <row r="3364" spans="1:12" x14ac:dyDescent="0.2">
      <c r="A3364" s="8">
        <v>28</v>
      </c>
      <c r="B3364" s="2" t="s">
        <v>123</v>
      </c>
      <c r="C3364" s="7">
        <v>89</v>
      </c>
      <c r="D3364" s="2" t="s">
        <v>88</v>
      </c>
      <c r="E3364" s="2" t="s">
        <v>320</v>
      </c>
      <c r="F3364" s="7">
        <v>28022018</v>
      </c>
      <c r="G3364" s="2" t="s">
        <v>591</v>
      </c>
      <c r="J3364" s="8">
        <v>943727</v>
      </c>
      <c r="K3364" s="12">
        <v>8561368</v>
      </c>
      <c r="L3364" s="1" t="s">
        <v>615</v>
      </c>
    </row>
    <row r="3366" spans="1:12" x14ac:dyDescent="0.2">
      <c r="A3366" s="8">
        <v>28</v>
      </c>
      <c r="B3366" s="2" t="s">
        <v>123</v>
      </c>
      <c r="C3366" s="7">
        <v>89</v>
      </c>
      <c r="D3366" s="2" t="s">
        <v>88</v>
      </c>
      <c r="E3366" s="2" t="s">
        <v>320</v>
      </c>
      <c r="F3366" s="7">
        <v>28022018</v>
      </c>
      <c r="G3366" s="2" t="s">
        <v>531</v>
      </c>
      <c r="J3366" s="8">
        <v>690695</v>
      </c>
      <c r="K3366" s="12">
        <v>7870673</v>
      </c>
      <c r="L3366" s="1" t="s">
        <v>615</v>
      </c>
    </row>
    <row r="3368" spans="1:12" x14ac:dyDescent="0.2">
      <c r="A3368" s="8">
        <v>28</v>
      </c>
      <c r="B3368" s="2" t="s">
        <v>123</v>
      </c>
      <c r="C3368" s="7">
        <v>89</v>
      </c>
      <c r="D3368" s="2" t="s">
        <v>88</v>
      </c>
      <c r="E3368" s="2" t="s">
        <v>320</v>
      </c>
      <c r="F3368" s="7">
        <v>28022018</v>
      </c>
      <c r="G3368" s="2" t="s">
        <v>532</v>
      </c>
      <c r="J3368" s="8">
        <v>696734</v>
      </c>
      <c r="K3368" s="12">
        <v>7173939</v>
      </c>
      <c r="L3368" s="1" t="s">
        <v>615</v>
      </c>
    </row>
    <row r="3370" spans="1:12" x14ac:dyDescent="0.2">
      <c r="A3370" s="8">
        <v>28</v>
      </c>
      <c r="B3370" s="2" t="s">
        <v>123</v>
      </c>
      <c r="C3370" s="7">
        <v>89</v>
      </c>
      <c r="D3370" s="2" t="s">
        <v>88</v>
      </c>
      <c r="E3370" s="2" t="s">
        <v>320</v>
      </c>
      <c r="F3370" s="7">
        <v>28022018</v>
      </c>
      <c r="G3370" s="2" t="s">
        <v>1004</v>
      </c>
      <c r="J3370" s="8">
        <v>284780</v>
      </c>
      <c r="K3370" s="12">
        <v>6889159</v>
      </c>
      <c r="L3370" s="1" t="s">
        <v>615</v>
      </c>
    </row>
    <row r="3372" spans="1:12" x14ac:dyDescent="0.2">
      <c r="A3372" s="8">
        <v>28</v>
      </c>
      <c r="B3372" s="2" t="s">
        <v>123</v>
      </c>
      <c r="C3372" s="7">
        <v>89</v>
      </c>
      <c r="D3372" s="2" t="s">
        <v>88</v>
      </c>
      <c r="E3372" s="2" t="s">
        <v>320</v>
      </c>
      <c r="F3372" s="7">
        <v>28022018</v>
      </c>
      <c r="G3372" s="2" t="s">
        <v>533</v>
      </c>
      <c r="J3372" s="8">
        <v>1199750</v>
      </c>
      <c r="K3372" s="12">
        <v>5689409</v>
      </c>
      <c r="L3372" s="1" t="s">
        <v>615</v>
      </c>
    </row>
    <row r="3374" spans="1:12" x14ac:dyDescent="0.2">
      <c r="A3374" s="8">
        <v>28</v>
      </c>
      <c r="B3374" s="2" t="s">
        <v>123</v>
      </c>
      <c r="C3374" s="7">
        <v>89</v>
      </c>
      <c r="D3374" s="2" t="s">
        <v>88</v>
      </c>
      <c r="E3374" s="2" t="s">
        <v>320</v>
      </c>
      <c r="F3374" s="7">
        <v>28022018</v>
      </c>
      <c r="G3374" s="2" t="s">
        <v>592</v>
      </c>
      <c r="J3374" s="8">
        <v>1074773</v>
      </c>
      <c r="K3374" s="12">
        <v>4614636</v>
      </c>
      <c r="L3374" s="1" t="s">
        <v>615</v>
      </c>
    </row>
    <row r="3376" spans="1:12" x14ac:dyDescent="0.2">
      <c r="A3376" s="8">
        <v>28</v>
      </c>
      <c r="B3376" s="2" t="s">
        <v>123</v>
      </c>
      <c r="C3376" s="7">
        <v>89</v>
      </c>
      <c r="D3376" s="2" t="s">
        <v>88</v>
      </c>
      <c r="E3376" s="2" t="s">
        <v>320</v>
      </c>
      <c r="F3376" s="7">
        <v>28022018</v>
      </c>
      <c r="G3376" s="2" t="s">
        <v>597</v>
      </c>
      <c r="J3376" s="8">
        <v>631696</v>
      </c>
      <c r="K3376" s="12">
        <v>3982940</v>
      </c>
      <c r="L3376" s="1" t="s">
        <v>615</v>
      </c>
    </row>
    <row r="3378" spans="1:12" x14ac:dyDescent="0.2">
      <c r="A3378" s="8">
        <v>28</v>
      </c>
      <c r="B3378" s="2" t="s">
        <v>123</v>
      </c>
      <c r="C3378" s="7">
        <v>89</v>
      </c>
      <c r="D3378" s="2" t="s">
        <v>88</v>
      </c>
      <c r="E3378" s="2" t="s">
        <v>320</v>
      </c>
      <c r="F3378" s="7">
        <v>28022018</v>
      </c>
      <c r="G3378" s="2" t="s">
        <v>534</v>
      </c>
      <c r="J3378" s="8">
        <v>786892</v>
      </c>
      <c r="K3378" s="12">
        <v>3196048</v>
      </c>
      <c r="L3378" s="1" t="s">
        <v>615</v>
      </c>
    </row>
    <row r="3380" spans="1:12" x14ac:dyDescent="0.2">
      <c r="A3380" s="8">
        <v>28</v>
      </c>
      <c r="B3380" s="2" t="s">
        <v>123</v>
      </c>
      <c r="C3380" s="7">
        <v>89</v>
      </c>
      <c r="D3380" s="2" t="s">
        <v>88</v>
      </c>
      <c r="E3380" s="2" t="s">
        <v>320</v>
      </c>
      <c r="F3380" s="7">
        <v>28022018</v>
      </c>
      <c r="G3380" s="2" t="s">
        <v>535</v>
      </c>
      <c r="J3380" s="8">
        <v>218422</v>
      </c>
      <c r="K3380" s="12">
        <v>2977626</v>
      </c>
      <c r="L3380" s="1" t="s">
        <v>615</v>
      </c>
    </row>
    <row r="3382" spans="1:12" x14ac:dyDescent="0.2">
      <c r="A3382" s="8">
        <v>28</v>
      </c>
      <c r="B3382" s="2" t="s">
        <v>123</v>
      </c>
      <c r="C3382" s="7">
        <v>89</v>
      </c>
      <c r="D3382" s="2" t="s">
        <v>88</v>
      </c>
      <c r="E3382" s="2" t="s">
        <v>320</v>
      </c>
      <c r="F3382" s="7">
        <v>28022018</v>
      </c>
      <c r="G3382" s="2" t="s">
        <v>536</v>
      </c>
      <c r="J3382" s="8">
        <v>664820</v>
      </c>
      <c r="K3382" s="12">
        <v>2312806</v>
      </c>
      <c r="L3382" s="1" t="s">
        <v>615</v>
      </c>
    </row>
    <row r="3384" spans="1:12" x14ac:dyDescent="0.2">
      <c r="A3384" s="8">
        <v>28</v>
      </c>
      <c r="B3384" s="2" t="s">
        <v>123</v>
      </c>
      <c r="C3384" s="7">
        <v>89</v>
      </c>
      <c r="D3384" s="2" t="s">
        <v>88</v>
      </c>
      <c r="E3384" s="2" t="s">
        <v>320</v>
      </c>
      <c r="F3384" s="7">
        <v>28022018</v>
      </c>
      <c r="G3384" s="2" t="s">
        <v>537</v>
      </c>
      <c r="J3384" s="8">
        <v>730654</v>
      </c>
      <c r="K3384" s="12">
        <v>1582152</v>
      </c>
      <c r="L3384" s="1" t="s">
        <v>615</v>
      </c>
    </row>
    <row r="3386" spans="1:12" x14ac:dyDescent="0.2">
      <c r="A3386" s="8">
        <v>28</v>
      </c>
      <c r="B3386" s="2" t="s">
        <v>123</v>
      </c>
      <c r="C3386" s="7">
        <v>89</v>
      </c>
      <c r="D3386" s="2" t="s">
        <v>88</v>
      </c>
      <c r="E3386" s="2" t="s">
        <v>320</v>
      </c>
      <c r="F3386" s="7">
        <v>28022018</v>
      </c>
      <c r="G3386" s="2" t="s">
        <v>539</v>
      </c>
      <c r="J3386" s="8">
        <v>505442</v>
      </c>
      <c r="K3386" s="12">
        <v>1076710</v>
      </c>
      <c r="L3386" s="1" t="s">
        <v>615</v>
      </c>
    </row>
    <row r="3388" spans="1:12" x14ac:dyDescent="0.2">
      <c r="A3388" s="8">
        <v>28</v>
      </c>
      <c r="B3388" s="2" t="s">
        <v>123</v>
      </c>
      <c r="C3388" s="7">
        <v>89</v>
      </c>
      <c r="D3388" s="2" t="s">
        <v>88</v>
      </c>
      <c r="E3388" s="2" t="s">
        <v>320</v>
      </c>
      <c r="F3388" s="7">
        <v>28022018</v>
      </c>
      <c r="G3388" s="2" t="s">
        <v>540</v>
      </c>
      <c r="J3388" s="8">
        <v>447180</v>
      </c>
      <c r="K3388" s="12">
        <v>629530</v>
      </c>
      <c r="L3388" s="1" t="s">
        <v>615</v>
      </c>
    </row>
    <row r="3390" spans="1:12" x14ac:dyDescent="0.2">
      <c r="A3390" s="8">
        <v>28</v>
      </c>
      <c r="B3390" s="2" t="s">
        <v>123</v>
      </c>
      <c r="C3390" s="7">
        <v>89</v>
      </c>
      <c r="D3390" s="2" t="s">
        <v>88</v>
      </c>
      <c r="E3390" s="2" t="s">
        <v>320</v>
      </c>
      <c r="F3390" s="7">
        <v>28022018</v>
      </c>
      <c r="G3390" s="2" t="s">
        <v>598</v>
      </c>
      <c r="J3390" s="8">
        <v>629022</v>
      </c>
      <c r="K3390" s="12">
        <v>508</v>
      </c>
      <c r="L3390" s="1" t="s">
        <v>615</v>
      </c>
    </row>
    <row r="3393" spans="1:12" x14ac:dyDescent="0.2">
      <c r="G3393" s="9" t="s">
        <v>623</v>
      </c>
      <c r="I3393" s="269">
        <v>9505095</v>
      </c>
      <c r="J3393" s="269">
        <v>9504587</v>
      </c>
      <c r="K3393" s="269">
        <v>508</v>
      </c>
      <c r="L3393" s="270" t="s">
        <v>615</v>
      </c>
    </row>
    <row r="3394" spans="1:12" x14ac:dyDescent="0.2">
      <c r="G3394" s="9" t="s">
        <v>610</v>
      </c>
      <c r="I3394" s="267">
        <v>19751003</v>
      </c>
      <c r="J3394" s="267">
        <v>19750495</v>
      </c>
      <c r="K3394" s="267">
        <v>508</v>
      </c>
      <c r="L3394" s="9" t="s">
        <v>617</v>
      </c>
    </row>
    <row r="3397" spans="1:12" x14ac:dyDescent="0.2">
      <c r="A3397" s="4" t="s">
        <v>208</v>
      </c>
      <c r="G3397" s="9" t="s">
        <v>612</v>
      </c>
      <c r="I3397" s="267">
        <v>19751003</v>
      </c>
      <c r="J3397" s="267">
        <v>19750495</v>
      </c>
      <c r="K3397" s="267">
        <v>508</v>
      </c>
      <c r="L3397" s="2" t="s">
        <v>615</v>
      </c>
    </row>
    <row r="3399" spans="1:12" x14ac:dyDescent="0.2">
      <c r="A3399" s="1" t="s">
        <v>80</v>
      </c>
      <c r="B3399" s="1" t="s">
        <v>81</v>
      </c>
      <c r="C3399" s="268" t="s">
        <v>82</v>
      </c>
      <c r="D3399" s="1" t="s">
        <v>83</v>
      </c>
      <c r="E3399" s="1" t="s">
        <v>84</v>
      </c>
      <c r="F3399" s="268" t="s">
        <v>85</v>
      </c>
      <c r="G3399" s="1" t="s">
        <v>86</v>
      </c>
      <c r="I3399" s="268" t="s">
        <v>613</v>
      </c>
      <c r="J3399" s="268" t="s">
        <v>614</v>
      </c>
      <c r="K3399" s="268" t="s">
        <v>87</v>
      </c>
    </row>
    <row r="3401" spans="1:12" x14ac:dyDescent="0.2">
      <c r="A3401" s="8">
        <v>12</v>
      </c>
      <c r="B3401" s="2" t="s">
        <v>208</v>
      </c>
      <c r="C3401" s="7">
        <v>20</v>
      </c>
      <c r="D3401" s="2" t="s">
        <v>90</v>
      </c>
      <c r="E3401" s="2" t="s">
        <v>320</v>
      </c>
      <c r="F3401" s="7">
        <v>31032018</v>
      </c>
      <c r="G3401" s="2" t="s">
        <v>1557</v>
      </c>
      <c r="I3401" s="8">
        <v>2293806</v>
      </c>
      <c r="K3401" s="12">
        <v>2294314</v>
      </c>
      <c r="L3401" s="1" t="s">
        <v>615</v>
      </c>
    </row>
    <row r="3403" spans="1:12" x14ac:dyDescent="0.2">
      <c r="A3403" s="8">
        <v>13</v>
      </c>
      <c r="B3403" s="2" t="s">
        <v>208</v>
      </c>
      <c r="C3403" s="7">
        <v>21</v>
      </c>
      <c r="D3403" s="2" t="s">
        <v>90</v>
      </c>
      <c r="E3403" s="2" t="s">
        <v>320</v>
      </c>
      <c r="F3403" s="7">
        <v>31032018</v>
      </c>
      <c r="G3403" s="2" t="s">
        <v>1568</v>
      </c>
      <c r="I3403" s="8">
        <v>28370</v>
      </c>
      <c r="K3403" s="12">
        <v>2322684</v>
      </c>
      <c r="L3403" s="1" t="s">
        <v>615</v>
      </c>
    </row>
    <row r="3405" spans="1:12" x14ac:dyDescent="0.2">
      <c r="A3405" s="8">
        <v>26</v>
      </c>
      <c r="B3405" s="2" t="s">
        <v>208</v>
      </c>
      <c r="C3405" s="7">
        <v>60</v>
      </c>
      <c r="D3405" s="2" t="s">
        <v>90</v>
      </c>
      <c r="E3405" s="2" t="s">
        <v>320</v>
      </c>
      <c r="F3405" s="7">
        <v>31032018</v>
      </c>
      <c r="G3405" s="2" t="s">
        <v>1593</v>
      </c>
      <c r="I3405" s="8">
        <v>1177980</v>
      </c>
      <c r="K3405" s="12">
        <v>3500664</v>
      </c>
      <c r="L3405" s="1" t="s">
        <v>615</v>
      </c>
    </row>
    <row r="3407" spans="1:12" x14ac:dyDescent="0.2">
      <c r="A3407" s="8">
        <v>26</v>
      </c>
      <c r="B3407" s="2" t="s">
        <v>208</v>
      </c>
      <c r="C3407" s="7">
        <v>61</v>
      </c>
      <c r="D3407" s="2" t="s">
        <v>90</v>
      </c>
      <c r="E3407" s="2" t="s">
        <v>320</v>
      </c>
      <c r="F3407" s="7">
        <v>31032018</v>
      </c>
      <c r="G3407" s="2" t="s">
        <v>1594</v>
      </c>
      <c r="I3407" s="8">
        <v>1535747</v>
      </c>
      <c r="K3407" s="12">
        <v>5036411</v>
      </c>
      <c r="L3407" s="1" t="s">
        <v>615</v>
      </c>
    </row>
    <row r="3409" spans="1:12" x14ac:dyDescent="0.2">
      <c r="A3409" s="8">
        <v>26</v>
      </c>
      <c r="B3409" s="2" t="s">
        <v>208</v>
      </c>
      <c r="C3409" s="7">
        <v>62</v>
      </c>
      <c r="D3409" s="2" t="s">
        <v>90</v>
      </c>
      <c r="E3409" s="2" t="s">
        <v>320</v>
      </c>
      <c r="F3409" s="7">
        <v>31032018</v>
      </c>
      <c r="G3409" s="2" t="s">
        <v>1595</v>
      </c>
      <c r="I3409" s="8">
        <v>1478756</v>
      </c>
      <c r="K3409" s="12">
        <v>6515167</v>
      </c>
      <c r="L3409" s="1" t="s">
        <v>615</v>
      </c>
    </row>
    <row r="3411" spans="1:12" x14ac:dyDescent="0.2">
      <c r="A3411" s="8">
        <v>26</v>
      </c>
      <c r="B3411" s="2" t="s">
        <v>208</v>
      </c>
      <c r="C3411" s="7">
        <v>63</v>
      </c>
      <c r="D3411" s="2" t="s">
        <v>90</v>
      </c>
      <c r="E3411" s="2" t="s">
        <v>320</v>
      </c>
      <c r="F3411" s="7">
        <v>31032018</v>
      </c>
      <c r="G3411" s="2" t="s">
        <v>1596</v>
      </c>
      <c r="I3411" s="8">
        <v>1040695</v>
      </c>
      <c r="K3411" s="12">
        <v>7555862</v>
      </c>
      <c r="L3411" s="1" t="s">
        <v>615</v>
      </c>
    </row>
    <row r="3413" spans="1:12" x14ac:dyDescent="0.2">
      <c r="A3413" s="8">
        <v>26</v>
      </c>
      <c r="B3413" s="2" t="s">
        <v>208</v>
      </c>
      <c r="C3413" s="7">
        <v>64</v>
      </c>
      <c r="D3413" s="2" t="s">
        <v>90</v>
      </c>
      <c r="E3413" s="2" t="s">
        <v>320</v>
      </c>
      <c r="F3413" s="7">
        <v>31032018</v>
      </c>
      <c r="G3413" s="2" t="s">
        <v>1597</v>
      </c>
      <c r="I3413" s="8">
        <v>572174</v>
      </c>
      <c r="K3413" s="12">
        <v>8128036</v>
      </c>
      <c r="L3413" s="1" t="s">
        <v>615</v>
      </c>
    </row>
    <row r="3415" spans="1:12" x14ac:dyDescent="0.2">
      <c r="A3415" s="8">
        <v>26</v>
      </c>
      <c r="B3415" s="2" t="s">
        <v>208</v>
      </c>
      <c r="C3415" s="7">
        <v>65</v>
      </c>
      <c r="D3415" s="2" t="s">
        <v>90</v>
      </c>
      <c r="E3415" s="2" t="s">
        <v>320</v>
      </c>
      <c r="F3415" s="7">
        <v>31032018</v>
      </c>
      <c r="G3415" s="2" t="s">
        <v>1598</v>
      </c>
      <c r="I3415" s="8">
        <v>1003707</v>
      </c>
      <c r="K3415" s="12">
        <v>9131743</v>
      </c>
      <c r="L3415" s="1" t="s">
        <v>615</v>
      </c>
    </row>
    <row r="3417" spans="1:12" x14ac:dyDescent="0.2">
      <c r="A3417" s="8">
        <v>26</v>
      </c>
      <c r="B3417" s="2" t="s">
        <v>208</v>
      </c>
      <c r="C3417" s="7">
        <v>66</v>
      </c>
      <c r="D3417" s="2" t="s">
        <v>90</v>
      </c>
      <c r="E3417" s="2" t="s">
        <v>320</v>
      </c>
      <c r="F3417" s="7">
        <v>31032018</v>
      </c>
      <c r="G3417" s="2" t="s">
        <v>1599</v>
      </c>
      <c r="I3417" s="8">
        <v>1123797</v>
      </c>
      <c r="K3417" s="12">
        <v>10255540</v>
      </c>
      <c r="L3417" s="1" t="s">
        <v>615</v>
      </c>
    </row>
    <row r="3419" spans="1:12" x14ac:dyDescent="0.2">
      <c r="A3419" s="8">
        <v>26</v>
      </c>
      <c r="B3419" s="2" t="s">
        <v>208</v>
      </c>
      <c r="C3419" s="7">
        <v>67</v>
      </c>
      <c r="D3419" s="2" t="s">
        <v>90</v>
      </c>
      <c r="E3419" s="2" t="s">
        <v>320</v>
      </c>
      <c r="F3419" s="7">
        <v>31032018</v>
      </c>
      <c r="G3419" s="2" t="s">
        <v>1381</v>
      </c>
      <c r="I3419" s="8">
        <v>957947</v>
      </c>
      <c r="K3419" s="12">
        <v>11213487</v>
      </c>
      <c r="L3419" s="1" t="s">
        <v>615</v>
      </c>
    </row>
    <row r="3421" spans="1:12" x14ac:dyDescent="0.2">
      <c r="A3421" s="8">
        <v>26</v>
      </c>
      <c r="B3421" s="2" t="s">
        <v>208</v>
      </c>
      <c r="C3421" s="7">
        <v>68</v>
      </c>
      <c r="D3421" s="2" t="s">
        <v>90</v>
      </c>
      <c r="E3421" s="2" t="s">
        <v>320</v>
      </c>
      <c r="F3421" s="7">
        <v>31032018</v>
      </c>
      <c r="G3421" s="2" t="s">
        <v>1600</v>
      </c>
      <c r="I3421" s="8">
        <v>1034521</v>
      </c>
      <c r="K3421" s="12">
        <v>12248008</v>
      </c>
      <c r="L3421" s="1" t="s">
        <v>615</v>
      </c>
    </row>
    <row r="3423" spans="1:12" x14ac:dyDescent="0.2">
      <c r="A3423" s="8">
        <v>26</v>
      </c>
      <c r="B3423" s="2" t="s">
        <v>208</v>
      </c>
      <c r="C3423" s="7">
        <v>69</v>
      </c>
      <c r="D3423" s="2" t="s">
        <v>90</v>
      </c>
      <c r="E3423" s="2" t="s">
        <v>320</v>
      </c>
      <c r="F3423" s="7">
        <v>31032018</v>
      </c>
      <c r="G3423" s="2" t="s">
        <v>1601</v>
      </c>
      <c r="I3423" s="8">
        <v>1347711</v>
      </c>
      <c r="K3423" s="12">
        <v>13595719</v>
      </c>
      <c r="L3423" s="1" t="s">
        <v>615</v>
      </c>
    </row>
    <row r="3425" spans="1:12" x14ac:dyDescent="0.2">
      <c r="A3425" s="8">
        <v>26</v>
      </c>
      <c r="B3425" s="2" t="s">
        <v>208</v>
      </c>
      <c r="C3425" s="7">
        <v>75</v>
      </c>
      <c r="D3425" s="2" t="s">
        <v>90</v>
      </c>
      <c r="E3425" s="2" t="s">
        <v>320</v>
      </c>
      <c r="F3425" s="7">
        <v>31032018</v>
      </c>
      <c r="G3425" s="2" t="s">
        <v>1603</v>
      </c>
      <c r="I3425" s="8">
        <v>1334136</v>
      </c>
      <c r="K3425" s="12">
        <v>14929855</v>
      </c>
      <c r="L3425" s="1" t="s">
        <v>615</v>
      </c>
    </row>
    <row r="3427" spans="1:12" x14ac:dyDescent="0.2">
      <c r="A3427" s="8">
        <v>26</v>
      </c>
      <c r="B3427" s="2" t="s">
        <v>208</v>
      </c>
      <c r="C3427" s="7">
        <v>76</v>
      </c>
      <c r="D3427" s="2" t="s">
        <v>90</v>
      </c>
      <c r="E3427" s="2" t="s">
        <v>320</v>
      </c>
      <c r="F3427" s="7">
        <v>31032018</v>
      </c>
      <c r="G3427" s="2" t="s">
        <v>1604</v>
      </c>
      <c r="I3427" s="8">
        <v>832386</v>
      </c>
      <c r="K3427" s="12">
        <v>15762241</v>
      </c>
      <c r="L3427" s="1" t="s">
        <v>615</v>
      </c>
    </row>
    <row r="3429" spans="1:12" x14ac:dyDescent="0.2">
      <c r="A3429" s="8">
        <v>26</v>
      </c>
      <c r="B3429" s="2" t="s">
        <v>208</v>
      </c>
      <c r="C3429" s="7">
        <v>80</v>
      </c>
      <c r="D3429" s="2" t="s">
        <v>88</v>
      </c>
      <c r="E3429" s="2" t="s">
        <v>320</v>
      </c>
      <c r="F3429" s="7">
        <v>31032018</v>
      </c>
      <c r="G3429" s="2" t="s">
        <v>1593</v>
      </c>
      <c r="I3429" s="8">
        <v>10000</v>
      </c>
      <c r="K3429" s="12">
        <v>15772241</v>
      </c>
      <c r="L3429" s="1" t="s">
        <v>615</v>
      </c>
    </row>
    <row r="3431" spans="1:12" x14ac:dyDescent="0.2">
      <c r="A3431" s="8">
        <v>26</v>
      </c>
      <c r="B3431" s="2" t="s">
        <v>208</v>
      </c>
      <c r="C3431" s="7">
        <v>84</v>
      </c>
      <c r="D3431" s="2" t="s">
        <v>90</v>
      </c>
      <c r="E3431" s="2" t="s">
        <v>320</v>
      </c>
      <c r="F3431" s="7">
        <v>31032018</v>
      </c>
      <c r="G3431" s="2" t="s">
        <v>1636</v>
      </c>
      <c r="I3431" s="8">
        <v>366975</v>
      </c>
      <c r="K3431" s="12">
        <v>16139216</v>
      </c>
      <c r="L3431" s="1" t="s">
        <v>615</v>
      </c>
    </row>
    <row r="3433" spans="1:12" x14ac:dyDescent="0.2">
      <c r="A3433" s="8">
        <v>31</v>
      </c>
      <c r="B3433" s="2" t="s">
        <v>208</v>
      </c>
      <c r="C3433" s="7">
        <v>98</v>
      </c>
      <c r="D3433" s="2" t="s">
        <v>88</v>
      </c>
      <c r="E3433" s="2" t="s">
        <v>320</v>
      </c>
      <c r="F3433" s="7">
        <v>31032018</v>
      </c>
      <c r="G3433" s="2" t="s">
        <v>591</v>
      </c>
      <c r="J3433" s="8">
        <v>1347711</v>
      </c>
      <c r="K3433" s="12">
        <v>14791505</v>
      </c>
      <c r="L3433" s="1" t="s">
        <v>615</v>
      </c>
    </row>
    <row r="3435" spans="1:12" x14ac:dyDescent="0.2">
      <c r="A3435" s="8">
        <v>31</v>
      </c>
      <c r="B3435" s="2" t="s">
        <v>208</v>
      </c>
      <c r="C3435" s="7">
        <v>98</v>
      </c>
      <c r="D3435" s="2" t="s">
        <v>88</v>
      </c>
      <c r="E3435" s="2" t="s">
        <v>320</v>
      </c>
      <c r="F3435" s="7">
        <v>31032018</v>
      </c>
      <c r="G3435" s="2" t="s">
        <v>531</v>
      </c>
      <c r="J3435" s="8">
        <v>1187980</v>
      </c>
      <c r="K3435" s="12">
        <v>13603525</v>
      </c>
      <c r="L3435" s="1" t="s">
        <v>615</v>
      </c>
    </row>
    <row r="3437" spans="1:12" x14ac:dyDescent="0.2">
      <c r="A3437" s="8">
        <v>31</v>
      </c>
      <c r="B3437" s="2" t="s">
        <v>208</v>
      </c>
      <c r="C3437" s="7">
        <v>98</v>
      </c>
      <c r="D3437" s="2" t="s">
        <v>88</v>
      </c>
      <c r="E3437" s="2" t="s">
        <v>320</v>
      </c>
      <c r="F3437" s="7">
        <v>31032018</v>
      </c>
      <c r="G3437" s="2" t="s">
        <v>532</v>
      </c>
      <c r="J3437" s="8">
        <v>2293806</v>
      </c>
      <c r="K3437" s="12">
        <v>11309719</v>
      </c>
      <c r="L3437" s="1" t="s">
        <v>615</v>
      </c>
    </row>
    <row r="3439" spans="1:12" x14ac:dyDescent="0.2">
      <c r="A3439" s="8">
        <v>31</v>
      </c>
      <c r="B3439" s="2" t="s">
        <v>208</v>
      </c>
      <c r="C3439" s="7">
        <v>98</v>
      </c>
      <c r="D3439" s="2" t="s">
        <v>88</v>
      </c>
      <c r="E3439" s="2" t="s">
        <v>320</v>
      </c>
      <c r="F3439" s="7">
        <v>31032018</v>
      </c>
      <c r="G3439" s="2" t="s">
        <v>1004</v>
      </c>
      <c r="J3439" s="8">
        <v>28370</v>
      </c>
      <c r="K3439" s="12">
        <v>11281349</v>
      </c>
      <c r="L3439" s="1" t="s">
        <v>615</v>
      </c>
    </row>
    <row r="3441" spans="1:12" x14ac:dyDescent="0.2">
      <c r="A3441" s="8">
        <v>31</v>
      </c>
      <c r="B3441" s="2" t="s">
        <v>208</v>
      </c>
      <c r="C3441" s="7">
        <v>98</v>
      </c>
      <c r="D3441" s="2" t="s">
        <v>88</v>
      </c>
      <c r="E3441" s="2" t="s">
        <v>320</v>
      </c>
      <c r="F3441" s="7">
        <v>31032018</v>
      </c>
      <c r="G3441" s="2" t="s">
        <v>533</v>
      </c>
      <c r="J3441" s="8">
        <v>1535747</v>
      </c>
      <c r="K3441" s="12">
        <v>9745602</v>
      </c>
      <c r="L3441" s="1" t="s">
        <v>615</v>
      </c>
    </row>
    <row r="3443" spans="1:12" x14ac:dyDescent="0.2">
      <c r="A3443" s="8">
        <v>31</v>
      </c>
      <c r="B3443" s="2" t="s">
        <v>208</v>
      </c>
      <c r="C3443" s="7">
        <v>98</v>
      </c>
      <c r="D3443" s="2" t="s">
        <v>88</v>
      </c>
      <c r="E3443" s="2" t="s">
        <v>320</v>
      </c>
      <c r="F3443" s="7">
        <v>31032018</v>
      </c>
      <c r="G3443" s="2" t="s">
        <v>592</v>
      </c>
      <c r="J3443" s="8">
        <v>1478756</v>
      </c>
      <c r="K3443" s="12">
        <v>8266846</v>
      </c>
      <c r="L3443" s="1" t="s">
        <v>615</v>
      </c>
    </row>
    <row r="3445" spans="1:12" x14ac:dyDescent="0.2">
      <c r="A3445" s="8">
        <v>31</v>
      </c>
      <c r="B3445" s="2" t="s">
        <v>208</v>
      </c>
      <c r="C3445" s="7">
        <v>98</v>
      </c>
      <c r="D3445" s="2" t="s">
        <v>88</v>
      </c>
      <c r="E3445" s="2" t="s">
        <v>320</v>
      </c>
      <c r="F3445" s="7">
        <v>31032018</v>
      </c>
      <c r="G3445" s="2" t="s">
        <v>597</v>
      </c>
      <c r="J3445" s="8">
        <v>1040695</v>
      </c>
      <c r="K3445" s="12">
        <v>7226151</v>
      </c>
      <c r="L3445" s="1" t="s">
        <v>615</v>
      </c>
    </row>
    <row r="3447" spans="1:12" x14ac:dyDescent="0.2">
      <c r="A3447" s="8">
        <v>31</v>
      </c>
      <c r="B3447" s="2" t="s">
        <v>208</v>
      </c>
      <c r="C3447" s="7">
        <v>98</v>
      </c>
      <c r="D3447" s="2" t="s">
        <v>88</v>
      </c>
      <c r="E3447" s="2" t="s">
        <v>320</v>
      </c>
      <c r="F3447" s="7">
        <v>31032018</v>
      </c>
      <c r="G3447" s="2" t="s">
        <v>534</v>
      </c>
      <c r="J3447" s="8">
        <v>1334136</v>
      </c>
      <c r="K3447" s="12">
        <v>5892015</v>
      </c>
      <c r="L3447" s="1" t="s">
        <v>615</v>
      </c>
    </row>
    <row r="3449" spans="1:12" x14ac:dyDescent="0.2">
      <c r="A3449" s="8">
        <v>31</v>
      </c>
      <c r="B3449" s="2" t="s">
        <v>208</v>
      </c>
      <c r="C3449" s="7">
        <v>98</v>
      </c>
      <c r="D3449" s="2" t="s">
        <v>88</v>
      </c>
      <c r="E3449" s="2" t="s">
        <v>320</v>
      </c>
      <c r="F3449" s="7">
        <v>31032018</v>
      </c>
      <c r="G3449" s="2" t="s">
        <v>535</v>
      </c>
      <c r="J3449" s="8">
        <v>572174</v>
      </c>
      <c r="K3449" s="12">
        <v>5319841</v>
      </c>
      <c r="L3449" s="1" t="s">
        <v>615</v>
      </c>
    </row>
    <row r="3451" spans="1:12" x14ac:dyDescent="0.2">
      <c r="A3451" s="8">
        <v>31</v>
      </c>
      <c r="B3451" s="2" t="s">
        <v>208</v>
      </c>
      <c r="C3451" s="7">
        <v>98</v>
      </c>
      <c r="D3451" s="2" t="s">
        <v>88</v>
      </c>
      <c r="E3451" s="2" t="s">
        <v>320</v>
      </c>
      <c r="F3451" s="7">
        <v>31032018</v>
      </c>
      <c r="G3451" s="2" t="s">
        <v>536</v>
      </c>
      <c r="J3451" s="8">
        <v>1003707</v>
      </c>
      <c r="K3451" s="12">
        <v>4316134</v>
      </c>
      <c r="L3451" s="1" t="s">
        <v>615</v>
      </c>
    </row>
    <row r="3453" spans="1:12" x14ac:dyDescent="0.2">
      <c r="A3453" s="8">
        <v>31</v>
      </c>
      <c r="B3453" s="2" t="s">
        <v>208</v>
      </c>
      <c r="C3453" s="7">
        <v>98</v>
      </c>
      <c r="D3453" s="2" t="s">
        <v>88</v>
      </c>
      <c r="E3453" s="2" t="s">
        <v>320</v>
      </c>
      <c r="F3453" s="7">
        <v>31032018</v>
      </c>
      <c r="G3453" s="2" t="s">
        <v>537</v>
      </c>
      <c r="J3453" s="8">
        <v>1123797</v>
      </c>
      <c r="K3453" s="12">
        <v>3192337</v>
      </c>
      <c r="L3453" s="1" t="s">
        <v>615</v>
      </c>
    </row>
    <row r="3455" spans="1:12" x14ac:dyDescent="0.2">
      <c r="A3455" s="8">
        <v>31</v>
      </c>
      <c r="B3455" s="2" t="s">
        <v>208</v>
      </c>
      <c r="C3455" s="7">
        <v>98</v>
      </c>
      <c r="D3455" s="2" t="s">
        <v>88</v>
      </c>
      <c r="E3455" s="2" t="s">
        <v>320</v>
      </c>
      <c r="F3455" s="7">
        <v>31032018</v>
      </c>
      <c r="G3455" s="2" t="s">
        <v>1660</v>
      </c>
      <c r="J3455" s="8">
        <v>366975</v>
      </c>
      <c r="K3455" s="12">
        <v>2825362</v>
      </c>
      <c r="L3455" s="1" t="s">
        <v>615</v>
      </c>
    </row>
    <row r="3457" spans="1:12" x14ac:dyDescent="0.2">
      <c r="A3457" s="8">
        <v>31</v>
      </c>
      <c r="B3457" s="2" t="s">
        <v>208</v>
      </c>
      <c r="C3457" s="7">
        <v>98</v>
      </c>
      <c r="D3457" s="2" t="s">
        <v>88</v>
      </c>
      <c r="E3457" s="2" t="s">
        <v>320</v>
      </c>
      <c r="F3457" s="7">
        <v>31032018</v>
      </c>
      <c r="G3457" s="2" t="s">
        <v>539</v>
      </c>
      <c r="J3457" s="8">
        <v>957947</v>
      </c>
      <c r="K3457" s="12">
        <v>1867415</v>
      </c>
      <c r="L3457" s="1" t="s">
        <v>615</v>
      </c>
    </row>
    <row r="3459" spans="1:12" x14ac:dyDescent="0.2">
      <c r="A3459" s="8">
        <v>31</v>
      </c>
      <c r="B3459" s="2" t="s">
        <v>208</v>
      </c>
      <c r="C3459" s="7">
        <v>98</v>
      </c>
      <c r="D3459" s="2" t="s">
        <v>88</v>
      </c>
      <c r="E3459" s="2" t="s">
        <v>320</v>
      </c>
      <c r="F3459" s="7">
        <v>31032018</v>
      </c>
      <c r="G3459" s="2" t="s">
        <v>540</v>
      </c>
      <c r="J3459" s="8">
        <v>832386</v>
      </c>
      <c r="K3459" s="12">
        <v>1035029</v>
      </c>
      <c r="L3459" s="1" t="s">
        <v>615</v>
      </c>
    </row>
    <row r="3461" spans="1:12" x14ac:dyDescent="0.2">
      <c r="A3461" s="8">
        <v>31</v>
      </c>
      <c r="B3461" s="2" t="s">
        <v>208</v>
      </c>
      <c r="C3461" s="7">
        <v>98</v>
      </c>
      <c r="D3461" s="2" t="s">
        <v>88</v>
      </c>
      <c r="E3461" s="2" t="s">
        <v>320</v>
      </c>
      <c r="F3461" s="7">
        <v>31032018</v>
      </c>
      <c r="G3461" s="2" t="s">
        <v>598</v>
      </c>
      <c r="J3461" s="8">
        <v>1034521</v>
      </c>
      <c r="K3461" s="12">
        <v>508</v>
      </c>
      <c r="L3461" s="1" t="s">
        <v>615</v>
      </c>
    </row>
    <row r="3464" spans="1:12" x14ac:dyDescent="0.2">
      <c r="G3464" s="9" t="s">
        <v>618</v>
      </c>
      <c r="I3464" s="269">
        <v>16138708</v>
      </c>
      <c r="J3464" s="269">
        <v>16138708</v>
      </c>
      <c r="K3464" s="269">
        <v>0</v>
      </c>
    </row>
    <row r="3465" spans="1:12" x14ac:dyDescent="0.2">
      <c r="G3465" s="9" t="s">
        <v>610</v>
      </c>
      <c r="I3465" s="267">
        <v>35889711</v>
      </c>
      <c r="J3465" s="267">
        <v>35889203</v>
      </c>
      <c r="K3465" s="267">
        <v>508</v>
      </c>
      <c r="L3465" s="9" t="s">
        <v>617</v>
      </c>
    </row>
    <row r="3468" spans="1:12" x14ac:dyDescent="0.2">
      <c r="A3468" s="4" t="s">
        <v>209</v>
      </c>
      <c r="G3468" s="9" t="s">
        <v>612</v>
      </c>
      <c r="I3468" s="267">
        <v>35889711</v>
      </c>
      <c r="J3468" s="267">
        <v>35889203</v>
      </c>
      <c r="K3468" s="267">
        <v>508</v>
      </c>
      <c r="L3468" s="2" t="s">
        <v>615</v>
      </c>
    </row>
    <row r="3470" spans="1:12" x14ac:dyDescent="0.2">
      <c r="A3470" s="1" t="s">
        <v>80</v>
      </c>
      <c r="B3470" s="1" t="s">
        <v>81</v>
      </c>
      <c r="C3470" s="268" t="s">
        <v>82</v>
      </c>
      <c r="D3470" s="1" t="s">
        <v>83</v>
      </c>
      <c r="E3470" s="1" t="s">
        <v>84</v>
      </c>
      <c r="F3470" s="268" t="s">
        <v>85</v>
      </c>
      <c r="G3470" s="1" t="s">
        <v>86</v>
      </c>
      <c r="I3470" s="268" t="s">
        <v>613</v>
      </c>
      <c r="J3470" s="268" t="s">
        <v>614</v>
      </c>
      <c r="K3470" s="268" t="s">
        <v>87</v>
      </c>
    </row>
    <row r="3472" spans="1:12" x14ac:dyDescent="0.2">
      <c r="A3472" s="8">
        <v>23</v>
      </c>
      <c r="B3472" s="2" t="s">
        <v>209</v>
      </c>
      <c r="C3472" s="7">
        <v>84</v>
      </c>
      <c r="D3472" s="2" t="s">
        <v>90</v>
      </c>
      <c r="E3472" s="2" t="s">
        <v>320</v>
      </c>
      <c r="F3472" s="7">
        <v>30042018</v>
      </c>
      <c r="G3472" s="2" t="s">
        <v>1892</v>
      </c>
      <c r="I3472" s="8">
        <v>1143400</v>
      </c>
      <c r="K3472" s="12">
        <v>1143908</v>
      </c>
      <c r="L3472" s="1" t="s">
        <v>615</v>
      </c>
    </row>
    <row r="3474" spans="1:12" x14ac:dyDescent="0.2">
      <c r="A3474" s="8">
        <v>25</v>
      </c>
      <c r="B3474" s="2" t="s">
        <v>209</v>
      </c>
      <c r="C3474" s="7">
        <v>82</v>
      </c>
      <c r="D3474" s="2" t="s">
        <v>90</v>
      </c>
      <c r="E3474" s="2" t="s">
        <v>320</v>
      </c>
      <c r="F3474" s="7">
        <v>30042018</v>
      </c>
      <c r="G3474" s="2" t="s">
        <v>1903</v>
      </c>
      <c r="I3474" s="8">
        <v>798529</v>
      </c>
      <c r="K3474" s="12">
        <v>1942437</v>
      </c>
      <c r="L3474" s="1" t="s">
        <v>615</v>
      </c>
    </row>
    <row r="3476" spans="1:12" x14ac:dyDescent="0.2">
      <c r="A3476" s="8">
        <v>25</v>
      </c>
      <c r="B3476" s="2" t="s">
        <v>209</v>
      </c>
      <c r="C3476" s="7">
        <v>83</v>
      </c>
      <c r="D3476" s="2" t="s">
        <v>90</v>
      </c>
      <c r="E3476" s="2" t="s">
        <v>320</v>
      </c>
      <c r="F3476" s="7">
        <v>30042018</v>
      </c>
      <c r="G3476" s="2" t="s">
        <v>1904</v>
      </c>
      <c r="I3476" s="8">
        <v>1198377</v>
      </c>
      <c r="K3476" s="12">
        <v>3140814</v>
      </c>
      <c r="L3476" s="1" t="s">
        <v>615</v>
      </c>
    </row>
    <row r="3478" spans="1:12" x14ac:dyDescent="0.2">
      <c r="A3478" s="8">
        <v>25</v>
      </c>
      <c r="B3478" s="2" t="s">
        <v>209</v>
      </c>
      <c r="C3478" s="7">
        <v>85</v>
      </c>
      <c r="D3478" s="2" t="s">
        <v>90</v>
      </c>
      <c r="E3478" s="2" t="s">
        <v>320</v>
      </c>
      <c r="F3478" s="7">
        <v>30042018</v>
      </c>
      <c r="G3478" s="2" t="s">
        <v>1905</v>
      </c>
      <c r="I3478" s="8">
        <v>700196</v>
      </c>
      <c r="K3478" s="12">
        <v>3841010</v>
      </c>
      <c r="L3478" s="1" t="s">
        <v>615</v>
      </c>
    </row>
    <row r="3480" spans="1:12" x14ac:dyDescent="0.2">
      <c r="A3480" s="8">
        <v>25</v>
      </c>
      <c r="B3480" s="2" t="s">
        <v>209</v>
      </c>
      <c r="C3480" s="7">
        <v>86</v>
      </c>
      <c r="D3480" s="2" t="s">
        <v>90</v>
      </c>
      <c r="E3480" s="2" t="s">
        <v>320</v>
      </c>
      <c r="F3480" s="7">
        <v>30042018</v>
      </c>
      <c r="G3480" s="2" t="s">
        <v>1906</v>
      </c>
      <c r="I3480" s="8">
        <v>887941</v>
      </c>
      <c r="K3480" s="12">
        <v>4728951</v>
      </c>
      <c r="L3480" s="1" t="s">
        <v>615</v>
      </c>
    </row>
    <row r="3482" spans="1:12" x14ac:dyDescent="0.2">
      <c r="A3482" s="8">
        <v>25</v>
      </c>
      <c r="B3482" s="2" t="s">
        <v>209</v>
      </c>
      <c r="C3482" s="7">
        <v>87</v>
      </c>
      <c r="D3482" s="2" t="s">
        <v>90</v>
      </c>
      <c r="E3482" s="2" t="s">
        <v>320</v>
      </c>
      <c r="F3482" s="7">
        <v>30042018</v>
      </c>
      <c r="G3482" s="2" t="s">
        <v>1907</v>
      </c>
      <c r="I3482" s="8">
        <v>218422</v>
      </c>
      <c r="K3482" s="12">
        <v>4947373</v>
      </c>
      <c r="L3482" s="1" t="s">
        <v>615</v>
      </c>
    </row>
    <row r="3484" spans="1:12" x14ac:dyDescent="0.2">
      <c r="A3484" s="8">
        <v>25</v>
      </c>
      <c r="B3484" s="2" t="s">
        <v>209</v>
      </c>
      <c r="C3484" s="7">
        <v>88</v>
      </c>
      <c r="D3484" s="2" t="s">
        <v>90</v>
      </c>
      <c r="E3484" s="2" t="s">
        <v>320</v>
      </c>
      <c r="F3484" s="7">
        <v>30042018</v>
      </c>
      <c r="G3484" s="2" t="s">
        <v>1908</v>
      </c>
      <c r="I3484" s="8">
        <v>658127</v>
      </c>
      <c r="K3484" s="12">
        <v>5605500</v>
      </c>
      <c r="L3484" s="1" t="s">
        <v>615</v>
      </c>
    </row>
    <row r="3486" spans="1:12" x14ac:dyDescent="0.2">
      <c r="A3486" s="8">
        <v>25</v>
      </c>
      <c r="B3486" s="2" t="s">
        <v>209</v>
      </c>
      <c r="C3486" s="7">
        <v>89</v>
      </c>
      <c r="D3486" s="2" t="s">
        <v>90</v>
      </c>
      <c r="E3486" s="2" t="s">
        <v>320</v>
      </c>
      <c r="F3486" s="7">
        <v>30042018</v>
      </c>
      <c r="G3486" s="2" t="s">
        <v>1909</v>
      </c>
      <c r="I3486" s="8">
        <v>742859</v>
      </c>
      <c r="K3486" s="12">
        <v>6348359</v>
      </c>
      <c r="L3486" s="1" t="s">
        <v>615</v>
      </c>
    </row>
    <row r="3488" spans="1:12" x14ac:dyDescent="0.2">
      <c r="A3488" s="8">
        <v>25</v>
      </c>
      <c r="B3488" s="2" t="s">
        <v>209</v>
      </c>
      <c r="C3488" s="7">
        <v>90</v>
      </c>
      <c r="D3488" s="2" t="s">
        <v>90</v>
      </c>
      <c r="E3488" s="2" t="s">
        <v>320</v>
      </c>
      <c r="F3488" s="7">
        <v>30042018</v>
      </c>
      <c r="G3488" s="2" t="s">
        <v>1910</v>
      </c>
      <c r="I3488" s="8">
        <v>366975</v>
      </c>
      <c r="K3488" s="12">
        <v>6715334</v>
      </c>
      <c r="L3488" s="1" t="s">
        <v>615</v>
      </c>
    </row>
    <row r="3490" spans="1:12" x14ac:dyDescent="0.2">
      <c r="A3490" s="8">
        <v>25</v>
      </c>
      <c r="B3490" s="2" t="s">
        <v>209</v>
      </c>
      <c r="C3490" s="7">
        <v>91</v>
      </c>
      <c r="D3490" s="2" t="s">
        <v>90</v>
      </c>
      <c r="E3490" s="2" t="s">
        <v>320</v>
      </c>
      <c r="F3490" s="7">
        <v>30042018</v>
      </c>
      <c r="G3490" s="2" t="s">
        <v>1911</v>
      </c>
      <c r="I3490" s="8">
        <v>513869</v>
      </c>
      <c r="K3490" s="12">
        <v>7229203</v>
      </c>
      <c r="L3490" s="1" t="s">
        <v>615</v>
      </c>
    </row>
    <row r="3492" spans="1:12" x14ac:dyDescent="0.2">
      <c r="A3492" s="8">
        <v>25</v>
      </c>
      <c r="B3492" s="2" t="s">
        <v>209</v>
      </c>
      <c r="C3492" s="7">
        <v>92</v>
      </c>
      <c r="D3492" s="2" t="s">
        <v>90</v>
      </c>
      <c r="E3492" s="2" t="s">
        <v>320</v>
      </c>
      <c r="F3492" s="7">
        <v>30042018</v>
      </c>
      <c r="G3492" s="2" t="s">
        <v>1912</v>
      </c>
      <c r="I3492" s="8">
        <v>697522</v>
      </c>
      <c r="K3492" s="12">
        <v>7926725</v>
      </c>
      <c r="L3492" s="1" t="s">
        <v>615</v>
      </c>
    </row>
    <row r="3494" spans="1:12" x14ac:dyDescent="0.2">
      <c r="A3494" s="8">
        <v>25</v>
      </c>
      <c r="B3494" s="2" t="s">
        <v>209</v>
      </c>
      <c r="C3494" s="7">
        <v>94</v>
      </c>
      <c r="D3494" s="2" t="s">
        <v>90</v>
      </c>
      <c r="E3494" s="2" t="s">
        <v>320</v>
      </c>
      <c r="F3494" s="7">
        <v>30042018</v>
      </c>
      <c r="G3494" s="2" t="s">
        <v>1914</v>
      </c>
      <c r="I3494" s="8">
        <v>594257</v>
      </c>
      <c r="K3494" s="12">
        <v>8520982</v>
      </c>
      <c r="L3494" s="1" t="s">
        <v>615</v>
      </c>
    </row>
    <row r="3496" spans="1:12" x14ac:dyDescent="0.2">
      <c r="A3496" s="8">
        <v>25</v>
      </c>
      <c r="B3496" s="2" t="s">
        <v>209</v>
      </c>
      <c r="C3496" s="7">
        <v>95</v>
      </c>
      <c r="D3496" s="2" t="s">
        <v>90</v>
      </c>
      <c r="E3496" s="2" t="s">
        <v>320</v>
      </c>
      <c r="F3496" s="7">
        <v>30042018</v>
      </c>
      <c r="G3496" s="2" t="s">
        <v>1915</v>
      </c>
      <c r="I3496" s="8">
        <v>597075</v>
      </c>
      <c r="K3496" s="12">
        <v>9118057</v>
      </c>
      <c r="L3496" s="1" t="s">
        <v>615</v>
      </c>
    </row>
    <row r="3498" spans="1:12" x14ac:dyDescent="0.2">
      <c r="A3498" s="8">
        <v>30</v>
      </c>
      <c r="B3498" s="2" t="s">
        <v>209</v>
      </c>
      <c r="C3498" s="7">
        <v>118</v>
      </c>
      <c r="D3498" s="2" t="s">
        <v>88</v>
      </c>
      <c r="E3498" s="2" t="s">
        <v>320</v>
      </c>
      <c r="F3498" s="7">
        <v>30042018</v>
      </c>
      <c r="G3498" s="2" t="s">
        <v>591</v>
      </c>
      <c r="J3498" s="8">
        <v>594257</v>
      </c>
      <c r="K3498" s="12">
        <v>8523800</v>
      </c>
      <c r="L3498" s="1" t="s">
        <v>615</v>
      </c>
    </row>
    <row r="3500" spans="1:12" x14ac:dyDescent="0.2">
      <c r="A3500" s="8">
        <v>30</v>
      </c>
      <c r="B3500" s="2" t="s">
        <v>209</v>
      </c>
      <c r="C3500" s="7">
        <v>118</v>
      </c>
      <c r="D3500" s="2" t="s">
        <v>88</v>
      </c>
      <c r="E3500" s="2" t="s">
        <v>320</v>
      </c>
      <c r="F3500" s="7">
        <v>30042018</v>
      </c>
      <c r="G3500" s="2" t="s">
        <v>531</v>
      </c>
      <c r="J3500" s="8">
        <v>798529</v>
      </c>
      <c r="K3500" s="12">
        <v>7725271</v>
      </c>
      <c r="L3500" s="1" t="s">
        <v>615</v>
      </c>
    </row>
    <row r="3502" spans="1:12" x14ac:dyDescent="0.2">
      <c r="A3502" s="8">
        <v>30</v>
      </c>
      <c r="B3502" s="2" t="s">
        <v>209</v>
      </c>
      <c r="C3502" s="7">
        <v>118</v>
      </c>
      <c r="D3502" s="2" t="s">
        <v>88</v>
      </c>
      <c r="E3502" s="2" t="s">
        <v>320</v>
      </c>
      <c r="F3502" s="7">
        <v>30042018</v>
      </c>
      <c r="G3502" s="2" t="s">
        <v>533</v>
      </c>
      <c r="J3502" s="8">
        <v>1198377</v>
      </c>
      <c r="K3502" s="12">
        <v>6526894</v>
      </c>
      <c r="L3502" s="1" t="s">
        <v>615</v>
      </c>
    </row>
    <row r="3504" spans="1:12" x14ac:dyDescent="0.2">
      <c r="A3504" s="8">
        <v>30</v>
      </c>
      <c r="B3504" s="2" t="s">
        <v>209</v>
      </c>
      <c r="C3504" s="7">
        <v>118</v>
      </c>
      <c r="D3504" s="2" t="s">
        <v>88</v>
      </c>
      <c r="E3504" s="2" t="s">
        <v>320</v>
      </c>
      <c r="F3504" s="7">
        <v>30042018</v>
      </c>
      <c r="G3504" s="2" t="s">
        <v>592</v>
      </c>
      <c r="J3504" s="8">
        <v>1143400</v>
      </c>
      <c r="K3504" s="12">
        <v>5383494</v>
      </c>
      <c r="L3504" s="1" t="s">
        <v>615</v>
      </c>
    </row>
    <row r="3506" spans="1:12" x14ac:dyDescent="0.2">
      <c r="A3506" s="8">
        <v>30</v>
      </c>
      <c r="B3506" s="2" t="s">
        <v>209</v>
      </c>
      <c r="C3506" s="7">
        <v>118</v>
      </c>
      <c r="D3506" s="2" t="s">
        <v>88</v>
      </c>
      <c r="E3506" s="2" t="s">
        <v>320</v>
      </c>
      <c r="F3506" s="7">
        <v>30042018</v>
      </c>
      <c r="G3506" s="2" t="s">
        <v>597</v>
      </c>
      <c r="J3506" s="8">
        <v>700196</v>
      </c>
      <c r="K3506" s="12">
        <v>4683298</v>
      </c>
      <c r="L3506" s="1" t="s">
        <v>615</v>
      </c>
    </row>
    <row r="3508" spans="1:12" x14ac:dyDescent="0.2">
      <c r="A3508" s="8">
        <v>30</v>
      </c>
      <c r="B3508" s="2" t="s">
        <v>209</v>
      </c>
      <c r="C3508" s="7">
        <v>118</v>
      </c>
      <c r="D3508" s="2" t="s">
        <v>88</v>
      </c>
      <c r="E3508" s="2" t="s">
        <v>320</v>
      </c>
      <c r="F3508" s="7">
        <v>30042018</v>
      </c>
      <c r="G3508" s="2" t="s">
        <v>534</v>
      </c>
      <c r="J3508" s="8">
        <v>887941</v>
      </c>
      <c r="K3508" s="12">
        <v>3795357</v>
      </c>
      <c r="L3508" s="1" t="s">
        <v>615</v>
      </c>
    </row>
    <row r="3510" spans="1:12" x14ac:dyDescent="0.2">
      <c r="A3510" s="8">
        <v>30</v>
      </c>
      <c r="B3510" s="2" t="s">
        <v>209</v>
      </c>
      <c r="C3510" s="7">
        <v>118</v>
      </c>
      <c r="D3510" s="2" t="s">
        <v>88</v>
      </c>
      <c r="E3510" s="2" t="s">
        <v>320</v>
      </c>
      <c r="F3510" s="7">
        <v>30042018</v>
      </c>
      <c r="G3510" s="2" t="s">
        <v>535</v>
      </c>
      <c r="J3510" s="8">
        <v>218422</v>
      </c>
      <c r="K3510" s="12">
        <v>3576935</v>
      </c>
      <c r="L3510" s="1" t="s">
        <v>615</v>
      </c>
    </row>
    <row r="3512" spans="1:12" x14ac:dyDescent="0.2">
      <c r="A3512" s="8">
        <v>30</v>
      </c>
      <c r="B3512" s="2" t="s">
        <v>209</v>
      </c>
      <c r="C3512" s="7">
        <v>118</v>
      </c>
      <c r="D3512" s="2" t="s">
        <v>88</v>
      </c>
      <c r="E3512" s="2" t="s">
        <v>320</v>
      </c>
      <c r="F3512" s="7">
        <v>30042018</v>
      </c>
      <c r="G3512" s="2" t="s">
        <v>536</v>
      </c>
      <c r="J3512" s="8">
        <v>658127</v>
      </c>
      <c r="K3512" s="12">
        <v>2918808</v>
      </c>
      <c r="L3512" s="1" t="s">
        <v>615</v>
      </c>
    </row>
    <row r="3514" spans="1:12" x14ac:dyDescent="0.2">
      <c r="A3514" s="8">
        <v>30</v>
      </c>
      <c r="B3514" s="2" t="s">
        <v>209</v>
      </c>
      <c r="C3514" s="7">
        <v>118</v>
      </c>
      <c r="D3514" s="2" t="s">
        <v>88</v>
      </c>
      <c r="E3514" s="2" t="s">
        <v>320</v>
      </c>
      <c r="F3514" s="7">
        <v>30042018</v>
      </c>
      <c r="G3514" s="2" t="s">
        <v>2036</v>
      </c>
      <c r="J3514" s="8">
        <v>366975</v>
      </c>
      <c r="K3514" s="12">
        <v>2551833</v>
      </c>
      <c r="L3514" s="1" t="s">
        <v>615</v>
      </c>
    </row>
    <row r="3516" spans="1:12" x14ac:dyDescent="0.2">
      <c r="A3516" s="8">
        <v>30</v>
      </c>
      <c r="B3516" s="2" t="s">
        <v>209</v>
      </c>
      <c r="C3516" s="7">
        <v>118</v>
      </c>
      <c r="D3516" s="2" t="s">
        <v>88</v>
      </c>
      <c r="E3516" s="2" t="s">
        <v>320</v>
      </c>
      <c r="F3516" s="7">
        <v>30042018</v>
      </c>
      <c r="G3516" s="2" t="s">
        <v>537</v>
      </c>
      <c r="J3516" s="8">
        <v>742859</v>
      </c>
      <c r="K3516" s="12">
        <v>1808974</v>
      </c>
      <c r="L3516" s="1" t="s">
        <v>615</v>
      </c>
    </row>
    <row r="3518" spans="1:12" x14ac:dyDescent="0.2">
      <c r="A3518" s="8">
        <v>30</v>
      </c>
      <c r="B3518" s="2" t="s">
        <v>209</v>
      </c>
      <c r="C3518" s="7">
        <v>118</v>
      </c>
      <c r="D3518" s="2" t="s">
        <v>88</v>
      </c>
      <c r="E3518" s="2" t="s">
        <v>320</v>
      </c>
      <c r="F3518" s="7">
        <v>30042018</v>
      </c>
      <c r="G3518" s="2" t="s">
        <v>539</v>
      </c>
      <c r="J3518" s="8">
        <v>597075</v>
      </c>
      <c r="K3518" s="12">
        <v>1211899</v>
      </c>
      <c r="L3518" s="1" t="s">
        <v>615</v>
      </c>
    </row>
    <row r="3520" spans="1:12" x14ac:dyDescent="0.2">
      <c r="A3520" s="8">
        <v>30</v>
      </c>
      <c r="B3520" s="2" t="s">
        <v>209</v>
      </c>
      <c r="C3520" s="7">
        <v>118</v>
      </c>
      <c r="D3520" s="2" t="s">
        <v>88</v>
      </c>
      <c r="E3520" s="2" t="s">
        <v>320</v>
      </c>
      <c r="F3520" s="7">
        <v>30042018</v>
      </c>
      <c r="G3520" s="2" t="s">
        <v>540</v>
      </c>
      <c r="J3520" s="8">
        <v>513869</v>
      </c>
      <c r="K3520" s="12">
        <v>698030</v>
      </c>
      <c r="L3520" s="1" t="s">
        <v>615</v>
      </c>
    </row>
    <row r="3522" spans="1:12" x14ac:dyDescent="0.2">
      <c r="A3522" s="8">
        <v>30</v>
      </c>
      <c r="B3522" s="2" t="s">
        <v>209</v>
      </c>
      <c r="C3522" s="7">
        <v>118</v>
      </c>
      <c r="D3522" s="2" t="s">
        <v>88</v>
      </c>
      <c r="E3522" s="2" t="s">
        <v>320</v>
      </c>
      <c r="F3522" s="7">
        <v>30042018</v>
      </c>
      <c r="G3522" s="2" t="s">
        <v>598</v>
      </c>
      <c r="J3522" s="8">
        <v>697522</v>
      </c>
      <c r="K3522" s="12">
        <v>508</v>
      </c>
      <c r="L3522" s="1" t="s">
        <v>615</v>
      </c>
    </row>
    <row r="3525" spans="1:12" x14ac:dyDescent="0.2">
      <c r="G3525" s="9" t="s">
        <v>1787</v>
      </c>
      <c r="I3525" s="269">
        <v>9117549</v>
      </c>
      <c r="J3525" s="269">
        <v>9117549</v>
      </c>
      <c r="K3525" s="269">
        <v>0</v>
      </c>
    </row>
    <row r="3526" spans="1:12" x14ac:dyDescent="0.2">
      <c r="G3526" s="9" t="s">
        <v>610</v>
      </c>
      <c r="I3526" s="267">
        <v>45007260</v>
      </c>
      <c r="J3526" s="267">
        <v>45006752</v>
      </c>
      <c r="K3526" s="267">
        <v>508</v>
      </c>
      <c r="L3526" s="9" t="s">
        <v>617</v>
      </c>
    </row>
    <row r="3529" spans="1:12" x14ac:dyDescent="0.2">
      <c r="A3529" s="4" t="s">
        <v>210</v>
      </c>
      <c r="G3529" s="9" t="s">
        <v>612</v>
      </c>
      <c r="I3529" s="267">
        <v>45007260</v>
      </c>
      <c r="J3529" s="267">
        <v>45006752</v>
      </c>
      <c r="K3529" s="267">
        <v>508</v>
      </c>
      <c r="L3529" s="2" t="s">
        <v>615</v>
      </c>
    </row>
    <row r="3531" spans="1:12" x14ac:dyDescent="0.2">
      <c r="A3531" s="1" t="s">
        <v>80</v>
      </c>
      <c r="B3531" s="1" t="s">
        <v>81</v>
      </c>
      <c r="C3531" s="268" t="s">
        <v>82</v>
      </c>
      <c r="D3531" s="1" t="s">
        <v>83</v>
      </c>
      <c r="E3531" s="1" t="s">
        <v>84</v>
      </c>
      <c r="F3531" s="268" t="s">
        <v>85</v>
      </c>
      <c r="G3531" s="1" t="s">
        <v>86</v>
      </c>
      <c r="I3531" s="268" t="s">
        <v>613</v>
      </c>
      <c r="J3531" s="268" t="s">
        <v>614</v>
      </c>
      <c r="K3531" s="268" t="s">
        <v>87</v>
      </c>
    </row>
    <row r="3533" spans="1:12" x14ac:dyDescent="0.2">
      <c r="A3533" s="8">
        <v>31</v>
      </c>
      <c r="B3533" s="2" t="s">
        <v>210</v>
      </c>
      <c r="C3533" s="7">
        <v>58</v>
      </c>
      <c r="D3533" s="2" t="s">
        <v>88</v>
      </c>
      <c r="E3533" s="2" t="s">
        <v>320</v>
      </c>
      <c r="F3533" s="7">
        <v>31052018</v>
      </c>
      <c r="G3533" s="2" t="s">
        <v>1788</v>
      </c>
      <c r="I3533" s="8">
        <v>1002405</v>
      </c>
      <c r="K3533" s="12">
        <v>1002913</v>
      </c>
      <c r="L3533" s="1" t="s">
        <v>615</v>
      </c>
    </row>
    <row r="3535" spans="1:12" x14ac:dyDescent="0.2">
      <c r="A3535" s="8">
        <v>31</v>
      </c>
      <c r="B3535" s="2" t="s">
        <v>210</v>
      </c>
      <c r="C3535" s="7">
        <v>59</v>
      </c>
      <c r="D3535" s="2" t="s">
        <v>88</v>
      </c>
      <c r="E3535" s="2" t="s">
        <v>320</v>
      </c>
      <c r="F3535" s="7">
        <v>31052018</v>
      </c>
      <c r="G3535" s="2" t="s">
        <v>1789</v>
      </c>
      <c r="I3535" s="8">
        <v>760873</v>
      </c>
      <c r="K3535" s="12">
        <v>1763786</v>
      </c>
      <c r="L3535" s="1" t="s">
        <v>615</v>
      </c>
    </row>
    <row r="3537" spans="1:12" x14ac:dyDescent="0.2">
      <c r="A3537" s="8">
        <v>31</v>
      </c>
      <c r="B3537" s="2" t="s">
        <v>210</v>
      </c>
      <c r="C3537" s="7">
        <v>60</v>
      </c>
      <c r="D3537" s="2" t="s">
        <v>90</v>
      </c>
      <c r="E3537" s="2" t="s">
        <v>320</v>
      </c>
      <c r="F3537" s="7">
        <v>31052018</v>
      </c>
      <c r="G3537" s="2" t="s">
        <v>1790</v>
      </c>
      <c r="I3537" s="8">
        <v>1198428</v>
      </c>
      <c r="K3537" s="12">
        <v>2962214</v>
      </c>
      <c r="L3537" s="1" t="s">
        <v>615</v>
      </c>
    </row>
    <row r="3539" spans="1:12" x14ac:dyDescent="0.2">
      <c r="A3539" s="8">
        <v>31</v>
      </c>
      <c r="B3539" s="2" t="s">
        <v>210</v>
      </c>
      <c r="C3539" s="7">
        <v>61</v>
      </c>
      <c r="D3539" s="2" t="s">
        <v>90</v>
      </c>
      <c r="E3539" s="2" t="s">
        <v>320</v>
      </c>
      <c r="F3539" s="7">
        <v>31052018</v>
      </c>
      <c r="G3539" s="2" t="s">
        <v>1791</v>
      </c>
      <c r="I3539" s="8">
        <v>1133451</v>
      </c>
      <c r="K3539" s="12">
        <v>4095665</v>
      </c>
      <c r="L3539" s="1" t="s">
        <v>615</v>
      </c>
    </row>
    <row r="3541" spans="1:12" x14ac:dyDescent="0.2">
      <c r="A3541" s="8">
        <v>31</v>
      </c>
      <c r="B3541" s="2" t="s">
        <v>210</v>
      </c>
      <c r="C3541" s="7">
        <v>62</v>
      </c>
      <c r="D3541" s="2" t="s">
        <v>90</v>
      </c>
      <c r="E3541" s="2" t="s">
        <v>320</v>
      </c>
      <c r="F3541" s="7">
        <v>31052018</v>
      </c>
      <c r="G3541" s="2" t="s">
        <v>1792</v>
      </c>
      <c r="I3541" s="8">
        <v>695196</v>
      </c>
      <c r="K3541" s="12">
        <v>4790861</v>
      </c>
      <c r="L3541" s="1" t="s">
        <v>615</v>
      </c>
    </row>
    <row r="3543" spans="1:12" x14ac:dyDescent="0.2">
      <c r="A3543" s="8">
        <v>31</v>
      </c>
      <c r="B3543" s="2" t="s">
        <v>210</v>
      </c>
      <c r="C3543" s="7">
        <v>63</v>
      </c>
      <c r="D3543" s="2" t="s">
        <v>90</v>
      </c>
      <c r="E3543" s="2" t="s">
        <v>320</v>
      </c>
      <c r="F3543" s="7">
        <v>31052018</v>
      </c>
      <c r="G3543" s="2" t="s">
        <v>1793</v>
      </c>
      <c r="I3543" s="8">
        <v>863941</v>
      </c>
      <c r="K3543" s="12">
        <v>5654802</v>
      </c>
      <c r="L3543" s="1" t="s">
        <v>615</v>
      </c>
    </row>
    <row r="3545" spans="1:12" x14ac:dyDescent="0.2">
      <c r="A3545" s="8">
        <v>31</v>
      </c>
      <c r="B3545" s="2" t="s">
        <v>210</v>
      </c>
      <c r="C3545" s="7">
        <v>64</v>
      </c>
      <c r="D3545" s="2" t="s">
        <v>90</v>
      </c>
      <c r="E3545" s="2" t="s">
        <v>320</v>
      </c>
      <c r="F3545" s="7">
        <v>31052018</v>
      </c>
      <c r="G3545" s="2" t="s">
        <v>1794</v>
      </c>
      <c r="I3545" s="8">
        <v>218422</v>
      </c>
      <c r="K3545" s="12">
        <v>5873224</v>
      </c>
      <c r="L3545" s="1" t="s">
        <v>615</v>
      </c>
    </row>
    <row r="3547" spans="1:12" x14ac:dyDescent="0.2">
      <c r="A3547" s="8">
        <v>31</v>
      </c>
      <c r="B3547" s="2" t="s">
        <v>210</v>
      </c>
      <c r="C3547" s="7">
        <v>65</v>
      </c>
      <c r="D3547" s="2" t="s">
        <v>90</v>
      </c>
      <c r="E3547" s="2" t="s">
        <v>320</v>
      </c>
      <c r="F3547" s="7">
        <v>31052018</v>
      </c>
      <c r="G3547" s="2" t="s">
        <v>1795</v>
      </c>
      <c r="I3547" s="8">
        <v>729016</v>
      </c>
      <c r="K3547" s="12">
        <v>6602240</v>
      </c>
      <c r="L3547" s="1" t="s">
        <v>615</v>
      </c>
    </row>
    <row r="3549" spans="1:12" x14ac:dyDescent="0.2">
      <c r="A3549" s="8">
        <v>31</v>
      </c>
      <c r="B3549" s="2" t="s">
        <v>210</v>
      </c>
      <c r="C3549" s="7">
        <v>66</v>
      </c>
      <c r="D3549" s="2" t="s">
        <v>90</v>
      </c>
      <c r="E3549" s="2" t="s">
        <v>320</v>
      </c>
      <c r="F3549" s="7">
        <v>31052018</v>
      </c>
      <c r="G3549" s="2" t="s">
        <v>1796</v>
      </c>
      <c r="I3549" s="8">
        <v>366975</v>
      </c>
      <c r="K3549" s="12">
        <v>6969215</v>
      </c>
      <c r="L3549" s="1" t="s">
        <v>615</v>
      </c>
    </row>
    <row r="3551" spans="1:12" x14ac:dyDescent="0.2">
      <c r="A3551" s="8">
        <v>31</v>
      </c>
      <c r="B3551" s="2" t="s">
        <v>210</v>
      </c>
      <c r="C3551" s="7">
        <v>67</v>
      </c>
      <c r="D3551" s="2" t="s">
        <v>90</v>
      </c>
      <c r="E3551" s="2" t="s">
        <v>320</v>
      </c>
      <c r="F3551" s="7">
        <v>31052018</v>
      </c>
      <c r="G3551" s="2" t="s">
        <v>1797</v>
      </c>
      <c r="I3551" s="8">
        <v>776814</v>
      </c>
      <c r="K3551" s="12">
        <v>7746029</v>
      </c>
      <c r="L3551" s="1" t="s">
        <v>615</v>
      </c>
    </row>
    <row r="3553" spans="1:12" x14ac:dyDescent="0.2">
      <c r="A3553" s="8">
        <v>31</v>
      </c>
      <c r="B3553" s="2" t="s">
        <v>210</v>
      </c>
      <c r="C3553" s="7">
        <v>68</v>
      </c>
      <c r="D3553" s="2" t="s">
        <v>90</v>
      </c>
      <c r="E3553" s="2" t="s">
        <v>320</v>
      </c>
      <c r="F3553" s="7">
        <v>31052018</v>
      </c>
      <c r="G3553" s="2" t="s">
        <v>2037</v>
      </c>
      <c r="I3553" s="8">
        <v>565889</v>
      </c>
      <c r="K3553" s="12">
        <v>8311918</v>
      </c>
      <c r="L3553" s="1" t="s">
        <v>615</v>
      </c>
    </row>
    <row r="3555" spans="1:12" x14ac:dyDescent="0.2">
      <c r="A3555" s="8">
        <v>31</v>
      </c>
      <c r="B3555" s="2" t="s">
        <v>210</v>
      </c>
      <c r="C3555" s="7">
        <v>69</v>
      </c>
      <c r="D3555" s="2" t="s">
        <v>90</v>
      </c>
      <c r="E3555" s="2" t="s">
        <v>320</v>
      </c>
      <c r="F3555" s="7">
        <v>31052018</v>
      </c>
      <c r="G3555" s="2" t="s">
        <v>1798</v>
      </c>
      <c r="I3555" s="8">
        <v>529698</v>
      </c>
      <c r="K3555" s="12">
        <v>8841616</v>
      </c>
      <c r="L3555" s="1" t="s">
        <v>615</v>
      </c>
    </row>
    <row r="3557" spans="1:12" x14ac:dyDescent="0.2">
      <c r="A3557" s="8">
        <v>31</v>
      </c>
      <c r="B3557" s="2" t="s">
        <v>210</v>
      </c>
      <c r="C3557" s="7">
        <v>70</v>
      </c>
      <c r="D3557" s="2" t="s">
        <v>90</v>
      </c>
      <c r="E3557" s="2" t="s">
        <v>320</v>
      </c>
      <c r="F3557" s="7">
        <v>31052018</v>
      </c>
      <c r="G3557" s="2" t="s">
        <v>1799</v>
      </c>
      <c r="I3557" s="8">
        <v>692522</v>
      </c>
      <c r="K3557" s="12">
        <v>9534138</v>
      </c>
      <c r="L3557" s="1" t="s">
        <v>615</v>
      </c>
    </row>
    <row r="3559" spans="1:12" x14ac:dyDescent="0.2">
      <c r="A3559" s="8">
        <v>31</v>
      </c>
      <c r="B3559" s="2" t="s">
        <v>210</v>
      </c>
      <c r="C3559" s="7">
        <v>102</v>
      </c>
      <c r="D3559" s="2" t="s">
        <v>88</v>
      </c>
      <c r="E3559" s="2" t="s">
        <v>320</v>
      </c>
      <c r="F3559" s="7">
        <v>31052018</v>
      </c>
      <c r="G3559" s="2" t="s">
        <v>591</v>
      </c>
      <c r="J3559" s="8">
        <v>1002405</v>
      </c>
      <c r="K3559" s="12">
        <v>8531733</v>
      </c>
      <c r="L3559" s="1" t="s">
        <v>615</v>
      </c>
    </row>
    <row r="3561" spans="1:12" x14ac:dyDescent="0.2">
      <c r="A3561" s="8">
        <v>31</v>
      </c>
      <c r="B3561" s="2" t="s">
        <v>210</v>
      </c>
      <c r="C3561" s="7">
        <v>102</v>
      </c>
      <c r="D3561" s="2" t="s">
        <v>88</v>
      </c>
      <c r="E3561" s="2" t="s">
        <v>320</v>
      </c>
      <c r="F3561" s="7">
        <v>31052018</v>
      </c>
      <c r="G3561" s="2" t="s">
        <v>531</v>
      </c>
      <c r="J3561" s="8">
        <v>760873</v>
      </c>
      <c r="K3561" s="12">
        <v>7770860</v>
      </c>
      <c r="L3561" s="1" t="s">
        <v>615</v>
      </c>
    </row>
    <row r="3563" spans="1:12" x14ac:dyDescent="0.2">
      <c r="A3563" s="8">
        <v>31</v>
      </c>
      <c r="B3563" s="2" t="s">
        <v>210</v>
      </c>
      <c r="C3563" s="7">
        <v>102</v>
      </c>
      <c r="D3563" s="2" t="s">
        <v>88</v>
      </c>
      <c r="E3563" s="2" t="s">
        <v>320</v>
      </c>
      <c r="F3563" s="7">
        <v>31052018</v>
      </c>
      <c r="G3563" s="2" t="s">
        <v>533</v>
      </c>
      <c r="J3563" s="8">
        <v>1198428</v>
      </c>
      <c r="K3563" s="12">
        <v>6572432</v>
      </c>
      <c r="L3563" s="1" t="s">
        <v>615</v>
      </c>
    </row>
    <row r="3565" spans="1:12" x14ac:dyDescent="0.2">
      <c r="A3565" s="8">
        <v>31</v>
      </c>
      <c r="B3565" s="2" t="s">
        <v>210</v>
      </c>
      <c r="C3565" s="7">
        <v>102</v>
      </c>
      <c r="D3565" s="2" t="s">
        <v>88</v>
      </c>
      <c r="E3565" s="2" t="s">
        <v>320</v>
      </c>
      <c r="F3565" s="7">
        <v>31052018</v>
      </c>
      <c r="G3565" s="2" t="s">
        <v>592</v>
      </c>
      <c r="J3565" s="8">
        <v>1133451</v>
      </c>
      <c r="K3565" s="12">
        <v>5438981</v>
      </c>
      <c r="L3565" s="1" t="s">
        <v>615</v>
      </c>
    </row>
    <row r="3567" spans="1:12" x14ac:dyDescent="0.2">
      <c r="A3567" s="8">
        <v>31</v>
      </c>
      <c r="B3567" s="2" t="s">
        <v>210</v>
      </c>
      <c r="C3567" s="7">
        <v>102</v>
      </c>
      <c r="D3567" s="2" t="s">
        <v>88</v>
      </c>
      <c r="E3567" s="2" t="s">
        <v>320</v>
      </c>
      <c r="F3567" s="7">
        <v>31052018</v>
      </c>
      <c r="G3567" s="2" t="s">
        <v>597</v>
      </c>
      <c r="J3567" s="8">
        <v>695196</v>
      </c>
      <c r="K3567" s="12">
        <v>4743785</v>
      </c>
      <c r="L3567" s="1" t="s">
        <v>615</v>
      </c>
    </row>
    <row r="3569" spans="1:12" x14ac:dyDescent="0.2">
      <c r="A3569" s="8">
        <v>31</v>
      </c>
      <c r="B3569" s="2" t="s">
        <v>210</v>
      </c>
      <c r="C3569" s="7">
        <v>102</v>
      </c>
      <c r="D3569" s="2" t="s">
        <v>88</v>
      </c>
      <c r="E3569" s="2" t="s">
        <v>320</v>
      </c>
      <c r="F3569" s="7">
        <v>31052018</v>
      </c>
      <c r="G3569" s="2" t="s">
        <v>534</v>
      </c>
      <c r="J3569" s="8">
        <v>863941</v>
      </c>
      <c r="K3569" s="12">
        <v>3879844</v>
      </c>
      <c r="L3569" s="1" t="s">
        <v>615</v>
      </c>
    </row>
    <row r="3571" spans="1:12" x14ac:dyDescent="0.2">
      <c r="A3571" s="8">
        <v>31</v>
      </c>
      <c r="B3571" s="2" t="s">
        <v>210</v>
      </c>
      <c r="C3571" s="7">
        <v>102</v>
      </c>
      <c r="D3571" s="2" t="s">
        <v>88</v>
      </c>
      <c r="E3571" s="2" t="s">
        <v>320</v>
      </c>
      <c r="F3571" s="7">
        <v>31052018</v>
      </c>
      <c r="G3571" s="2" t="s">
        <v>535</v>
      </c>
      <c r="J3571" s="8">
        <v>218422</v>
      </c>
      <c r="K3571" s="12">
        <v>3661422</v>
      </c>
      <c r="L3571" s="1" t="s">
        <v>615</v>
      </c>
    </row>
    <row r="3573" spans="1:12" x14ac:dyDescent="0.2">
      <c r="A3573" s="8">
        <v>31</v>
      </c>
      <c r="B3573" s="2" t="s">
        <v>210</v>
      </c>
      <c r="C3573" s="7">
        <v>102</v>
      </c>
      <c r="D3573" s="2" t="s">
        <v>88</v>
      </c>
      <c r="E3573" s="2" t="s">
        <v>320</v>
      </c>
      <c r="F3573" s="7">
        <v>31052018</v>
      </c>
      <c r="G3573" s="2" t="s">
        <v>536</v>
      </c>
      <c r="J3573" s="8">
        <v>729016</v>
      </c>
      <c r="K3573" s="12">
        <v>2932406</v>
      </c>
      <c r="L3573" s="1" t="s">
        <v>615</v>
      </c>
    </row>
    <row r="3575" spans="1:12" x14ac:dyDescent="0.2">
      <c r="A3575" s="8">
        <v>31</v>
      </c>
      <c r="B3575" s="2" t="s">
        <v>210</v>
      </c>
      <c r="C3575" s="7">
        <v>102</v>
      </c>
      <c r="D3575" s="2" t="s">
        <v>88</v>
      </c>
      <c r="E3575" s="2" t="s">
        <v>320</v>
      </c>
      <c r="F3575" s="7">
        <v>31052018</v>
      </c>
      <c r="G3575" s="2" t="s">
        <v>2036</v>
      </c>
      <c r="J3575" s="8">
        <v>366975</v>
      </c>
      <c r="K3575" s="12">
        <v>2565431</v>
      </c>
      <c r="L3575" s="1" t="s">
        <v>615</v>
      </c>
    </row>
    <row r="3577" spans="1:12" x14ac:dyDescent="0.2">
      <c r="A3577" s="8">
        <v>31</v>
      </c>
      <c r="B3577" s="2" t="s">
        <v>210</v>
      </c>
      <c r="C3577" s="7">
        <v>102</v>
      </c>
      <c r="D3577" s="2" t="s">
        <v>88</v>
      </c>
      <c r="E3577" s="2" t="s">
        <v>320</v>
      </c>
      <c r="F3577" s="7">
        <v>31052018</v>
      </c>
      <c r="G3577" s="2" t="s">
        <v>537</v>
      </c>
      <c r="J3577" s="8">
        <v>776814</v>
      </c>
      <c r="K3577" s="12">
        <v>1788617</v>
      </c>
      <c r="L3577" s="1" t="s">
        <v>615</v>
      </c>
    </row>
    <row r="3579" spans="1:12" x14ac:dyDescent="0.2">
      <c r="A3579" s="8">
        <v>31</v>
      </c>
      <c r="B3579" s="2" t="s">
        <v>210</v>
      </c>
      <c r="C3579" s="7">
        <v>102</v>
      </c>
      <c r="D3579" s="2" t="s">
        <v>88</v>
      </c>
      <c r="E3579" s="2" t="s">
        <v>320</v>
      </c>
      <c r="F3579" s="7">
        <v>31052018</v>
      </c>
      <c r="G3579" s="2" t="s">
        <v>539</v>
      </c>
      <c r="J3579" s="8">
        <v>565889</v>
      </c>
      <c r="K3579" s="12">
        <v>1222728</v>
      </c>
      <c r="L3579" s="1" t="s">
        <v>615</v>
      </c>
    </row>
    <row r="3581" spans="1:12" x14ac:dyDescent="0.2">
      <c r="A3581" s="8">
        <v>31</v>
      </c>
      <c r="B3581" s="2" t="s">
        <v>210</v>
      </c>
      <c r="C3581" s="7">
        <v>102</v>
      </c>
      <c r="D3581" s="2" t="s">
        <v>88</v>
      </c>
      <c r="E3581" s="2" t="s">
        <v>320</v>
      </c>
      <c r="F3581" s="7">
        <v>31052018</v>
      </c>
      <c r="G3581" s="2" t="s">
        <v>540</v>
      </c>
      <c r="J3581" s="8">
        <v>529698</v>
      </c>
      <c r="K3581" s="12">
        <v>693030</v>
      </c>
      <c r="L3581" s="1" t="s">
        <v>615</v>
      </c>
    </row>
    <row r="3583" spans="1:12" x14ac:dyDescent="0.2">
      <c r="A3583" s="8">
        <v>31</v>
      </c>
      <c r="B3583" s="2" t="s">
        <v>210</v>
      </c>
      <c r="C3583" s="7">
        <v>102</v>
      </c>
      <c r="D3583" s="2" t="s">
        <v>88</v>
      </c>
      <c r="E3583" s="2" t="s">
        <v>320</v>
      </c>
      <c r="F3583" s="7">
        <v>31052018</v>
      </c>
      <c r="G3583" s="2" t="s">
        <v>598</v>
      </c>
      <c r="J3583" s="8">
        <v>692522</v>
      </c>
      <c r="K3583" s="12">
        <v>508</v>
      </c>
      <c r="L3583" s="1" t="s">
        <v>615</v>
      </c>
    </row>
    <row r="3586" spans="1:12" x14ac:dyDescent="0.2">
      <c r="G3586" s="9" t="s">
        <v>1816</v>
      </c>
      <c r="I3586" s="269">
        <v>9533630</v>
      </c>
      <c r="J3586" s="269">
        <v>9533630</v>
      </c>
      <c r="K3586" s="269">
        <v>0</v>
      </c>
    </row>
    <row r="3587" spans="1:12" x14ac:dyDescent="0.2">
      <c r="G3587" s="9" t="s">
        <v>610</v>
      </c>
      <c r="I3587" s="267">
        <v>54540890</v>
      </c>
      <c r="J3587" s="267">
        <v>54540382</v>
      </c>
      <c r="K3587" s="267">
        <v>508</v>
      </c>
      <c r="L3587" s="9" t="s">
        <v>617</v>
      </c>
    </row>
    <row r="3590" spans="1:12" x14ac:dyDescent="0.2">
      <c r="A3590" s="4" t="s">
        <v>211</v>
      </c>
      <c r="G3590" s="9" t="s">
        <v>612</v>
      </c>
      <c r="I3590" s="267">
        <v>54540890</v>
      </c>
      <c r="J3590" s="267">
        <v>54540382</v>
      </c>
      <c r="K3590" s="267">
        <v>508</v>
      </c>
      <c r="L3590" s="2" t="s">
        <v>615</v>
      </c>
    </row>
    <row r="3592" spans="1:12" x14ac:dyDescent="0.2">
      <c r="A3592" s="1" t="s">
        <v>80</v>
      </c>
      <c r="B3592" s="1" t="s">
        <v>81</v>
      </c>
      <c r="C3592" s="268" t="s">
        <v>82</v>
      </c>
      <c r="D3592" s="1" t="s">
        <v>83</v>
      </c>
      <c r="E3592" s="1" t="s">
        <v>84</v>
      </c>
      <c r="F3592" s="268" t="s">
        <v>85</v>
      </c>
      <c r="G3592" s="1" t="s">
        <v>86</v>
      </c>
      <c r="I3592" s="268" t="s">
        <v>613</v>
      </c>
      <c r="J3592" s="268" t="s">
        <v>614</v>
      </c>
      <c r="K3592" s="268" t="s">
        <v>87</v>
      </c>
    </row>
    <row r="3594" spans="1:12" x14ac:dyDescent="0.2">
      <c r="A3594" s="8">
        <v>25</v>
      </c>
      <c r="B3594" s="2" t="s">
        <v>211</v>
      </c>
      <c r="C3594" s="7">
        <v>48</v>
      </c>
      <c r="D3594" s="2" t="s">
        <v>90</v>
      </c>
      <c r="E3594" s="2" t="s">
        <v>320</v>
      </c>
      <c r="F3594" s="7">
        <v>30062018</v>
      </c>
      <c r="G3594" s="2" t="s">
        <v>2379</v>
      </c>
      <c r="I3594" s="8">
        <v>1012482</v>
      </c>
      <c r="K3594" s="12">
        <v>1012990</v>
      </c>
      <c r="L3594" s="1" t="s">
        <v>615</v>
      </c>
    </row>
    <row r="3596" spans="1:12" x14ac:dyDescent="0.2">
      <c r="A3596" s="8">
        <v>25</v>
      </c>
      <c r="B3596" s="2" t="s">
        <v>211</v>
      </c>
      <c r="C3596" s="7">
        <v>49</v>
      </c>
      <c r="D3596" s="2" t="s">
        <v>90</v>
      </c>
      <c r="E3596" s="2" t="s">
        <v>320</v>
      </c>
      <c r="F3596" s="7">
        <v>30062018</v>
      </c>
      <c r="G3596" s="2" t="s">
        <v>2380</v>
      </c>
      <c r="I3596" s="8">
        <v>770950</v>
      </c>
      <c r="K3596" s="12">
        <v>1783940</v>
      </c>
      <c r="L3596" s="1" t="s">
        <v>615</v>
      </c>
    </row>
    <row r="3598" spans="1:12" x14ac:dyDescent="0.2">
      <c r="A3598" s="8">
        <v>25</v>
      </c>
      <c r="B3598" s="2" t="s">
        <v>211</v>
      </c>
      <c r="C3598" s="7">
        <v>50</v>
      </c>
      <c r="D3598" s="2" t="s">
        <v>90</v>
      </c>
      <c r="E3598" s="2" t="s">
        <v>320</v>
      </c>
      <c r="F3598" s="7">
        <v>30062018</v>
      </c>
      <c r="G3598" s="2" t="s">
        <v>2381</v>
      </c>
      <c r="I3598" s="8">
        <v>1198505</v>
      </c>
      <c r="K3598" s="12">
        <v>2982445</v>
      </c>
      <c r="L3598" s="1" t="s">
        <v>615</v>
      </c>
    </row>
    <row r="3600" spans="1:12" x14ac:dyDescent="0.2">
      <c r="A3600" s="8">
        <v>25</v>
      </c>
      <c r="B3600" s="2" t="s">
        <v>211</v>
      </c>
      <c r="C3600" s="7">
        <v>51</v>
      </c>
      <c r="D3600" s="2" t="s">
        <v>90</v>
      </c>
      <c r="E3600" s="2" t="s">
        <v>320</v>
      </c>
      <c r="F3600" s="7">
        <v>30062018</v>
      </c>
      <c r="G3600" s="2" t="s">
        <v>2383</v>
      </c>
      <c r="I3600" s="8">
        <v>1143528</v>
      </c>
      <c r="K3600" s="12">
        <v>4125973</v>
      </c>
      <c r="L3600" s="1" t="s">
        <v>615</v>
      </c>
    </row>
    <row r="3602" spans="1:12" x14ac:dyDescent="0.2">
      <c r="A3602" s="8">
        <v>25</v>
      </c>
      <c r="B3602" s="2" t="s">
        <v>211</v>
      </c>
      <c r="C3602" s="7">
        <v>52</v>
      </c>
      <c r="D3602" s="2" t="s">
        <v>90</v>
      </c>
      <c r="E3602" s="2" t="s">
        <v>320</v>
      </c>
      <c r="F3602" s="7">
        <v>30062018</v>
      </c>
      <c r="G3602" s="2" t="s">
        <v>2384</v>
      </c>
      <c r="I3602" s="8">
        <v>700196</v>
      </c>
      <c r="K3602" s="12">
        <v>4826169</v>
      </c>
      <c r="L3602" s="1" t="s">
        <v>615</v>
      </c>
    </row>
    <row r="3604" spans="1:12" x14ac:dyDescent="0.2">
      <c r="A3604" s="8">
        <v>25</v>
      </c>
      <c r="B3604" s="2" t="s">
        <v>211</v>
      </c>
      <c r="C3604" s="7">
        <v>53</v>
      </c>
      <c r="D3604" s="2" t="s">
        <v>90</v>
      </c>
      <c r="E3604" s="2" t="s">
        <v>320</v>
      </c>
      <c r="F3604" s="7">
        <v>30062018</v>
      </c>
      <c r="G3604" s="2" t="s">
        <v>2385</v>
      </c>
      <c r="I3604" s="8">
        <v>940318</v>
      </c>
      <c r="K3604" s="12">
        <v>5766487</v>
      </c>
      <c r="L3604" s="1" t="s">
        <v>615</v>
      </c>
    </row>
    <row r="3606" spans="1:12" x14ac:dyDescent="0.2">
      <c r="A3606" s="8">
        <v>25</v>
      </c>
      <c r="B3606" s="2" t="s">
        <v>211</v>
      </c>
      <c r="C3606" s="7">
        <v>54</v>
      </c>
      <c r="D3606" s="2" t="s">
        <v>90</v>
      </c>
      <c r="E3606" s="2" t="s">
        <v>320</v>
      </c>
      <c r="F3606" s="7">
        <v>30062018</v>
      </c>
      <c r="G3606" s="2" t="s">
        <v>2386</v>
      </c>
      <c r="I3606" s="8">
        <v>218422</v>
      </c>
      <c r="K3606" s="12">
        <v>5984909</v>
      </c>
      <c r="L3606" s="1" t="s">
        <v>615</v>
      </c>
    </row>
    <row r="3608" spans="1:12" x14ac:dyDescent="0.2">
      <c r="A3608" s="8">
        <v>25</v>
      </c>
      <c r="B3608" s="2" t="s">
        <v>211</v>
      </c>
      <c r="C3608" s="7">
        <v>55</v>
      </c>
      <c r="D3608" s="2" t="s">
        <v>90</v>
      </c>
      <c r="E3608" s="2" t="s">
        <v>320</v>
      </c>
      <c r="F3608" s="7">
        <v>30062018</v>
      </c>
      <c r="G3608" s="2" t="s">
        <v>2387</v>
      </c>
      <c r="I3608" s="8">
        <v>760139</v>
      </c>
      <c r="K3608" s="12">
        <v>6745048</v>
      </c>
      <c r="L3608" s="1" t="s">
        <v>615</v>
      </c>
    </row>
    <row r="3610" spans="1:12" x14ac:dyDescent="0.2">
      <c r="A3610" s="8">
        <v>25</v>
      </c>
      <c r="B3610" s="2" t="s">
        <v>211</v>
      </c>
      <c r="C3610" s="7">
        <v>56</v>
      </c>
      <c r="D3610" s="2" t="s">
        <v>90</v>
      </c>
      <c r="E3610" s="2" t="s">
        <v>320</v>
      </c>
      <c r="F3610" s="7">
        <v>30062018</v>
      </c>
      <c r="G3610" s="2" t="s">
        <v>2388</v>
      </c>
      <c r="I3610" s="8">
        <v>364275</v>
      </c>
      <c r="K3610" s="12">
        <v>7109323</v>
      </c>
      <c r="L3610" s="1" t="s">
        <v>615</v>
      </c>
    </row>
    <row r="3612" spans="1:12" x14ac:dyDescent="0.2">
      <c r="A3612" s="8">
        <v>25</v>
      </c>
      <c r="B3612" s="2" t="s">
        <v>211</v>
      </c>
      <c r="C3612" s="7">
        <v>57</v>
      </c>
      <c r="D3612" s="2" t="s">
        <v>90</v>
      </c>
      <c r="E3612" s="2" t="s">
        <v>320</v>
      </c>
      <c r="F3612" s="7">
        <v>30062018</v>
      </c>
      <c r="G3612" s="2" t="s">
        <v>2389</v>
      </c>
      <c r="I3612" s="8">
        <v>859353</v>
      </c>
      <c r="K3612" s="12">
        <v>7968676</v>
      </c>
      <c r="L3612" s="1" t="s">
        <v>615</v>
      </c>
    </row>
    <row r="3614" spans="1:12" x14ac:dyDescent="0.2">
      <c r="A3614" s="8">
        <v>25</v>
      </c>
      <c r="B3614" s="2" t="s">
        <v>211</v>
      </c>
      <c r="C3614" s="7">
        <v>58</v>
      </c>
      <c r="D3614" s="2" t="s">
        <v>90</v>
      </c>
      <c r="E3614" s="2" t="s">
        <v>320</v>
      </c>
      <c r="F3614" s="7">
        <v>30062018</v>
      </c>
      <c r="G3614" s="2" t="s">
        <v>2390</v>
      </c>
      <c r="I3614" s="8">
        <v>619236</v>
      </c>
      <c r="K3614" s="12">
        <v>8587912</v>
      </c>
      <c r="L3614" s="1" t="s">
        <v>615</v>
      </c>
    </row>
    <row r="3616" spans="1:12" x14ac:dyDescent="0.2">
      <c r="A3616" s="8">
        <v>25</v>
      </c>
      <c r="B3616" s="2" t="s">
        <v>211</v>
      </c>
      <c r="C3616" s="7">
        <v>59</v>
      </c>
      <c r="D3616" s="2" t="s">
        <v>90</v>
      </c>
      <c r="E3616" s="2" t="s">
        <v>320</v>
      </c>
      <c r="F3616" s="7">
        <v>30062018</v>
      </c>
      <c r="G3616" s="2" t="s">
        <v>2391</v>
      </c>
      <c r="I3616" s="8">
        <v>624172</v>
      </c>
      <c r="K3616" s="12">
        <v>9212084</v>
      </c>
      <c r="L3616" s="1" t="s">
        <v>615</v>
      </c>
    </row>
    <row r="3618" spans="1:12" x14ac:dyDescent="0.2">
      <c r="A3618" s="8">
        <v>25</v>
      </c>
      <c r="B3618" s="2" t="s">
        <v>211</v>
      </c>
      <c r="C3618" s="7">
        <v>60</v>
      </c>
      <c r="D3618" s="2" t="s">
        <v>90</v>
      </c>
      <c r="E3618" s="2" t="s">
        <v>376</v>
      </c>
      <c r="F3618" s="7">
        <v>30062018</v>
      </c>
      <c r="G3618" s="2" t="s">
        <v>2392</v>
      </c>
      <c r="I3618" s="8">
        <v>697522</v>
      </c>
      <c r="K3618" s="12">
        <v>9909606</v>
      </c>
      <c r="L3618" s="1" t="s">
        <v>615</v>
      </c>
    </row>
    <row r="3620" spans="1:12" x14ac:dyDescent="0.2">
      <c r="A3620" s="8">
        <v>30</v>
      </c>
      <c r="B3620" s="2" t="s">
        <v>211</v>
      </c>
      <c r="C3620" s="7">
        <v>92</v>
      </c>
      <c r="D3620" s="2" t="s">
        <v>88</v>
      </c>
      <c r="E3620" s="2" t="s">
        <v>320</v>
      </c>
      <c r="F3620" s="7">
        <v>30062018</v>
      </c>
      <c r="G3620" s="2" t="s">
        <v>591</v>
      </c>
      <c r="J3620" s="8">
        <v>1012482</v>
      </c>
      <c r="K3620" s="12">
        <v>8897124</v>
      </c>
      <c r="L3620" s="1" t="s">
        <v>615</v>
      </c>
    </row>
    <row r="3622" spans="1:12" x14ac:dyDescent="0.2">
      <c r="A3622" s="8">
        <v>30</v>
      </c>
      <c r="B3622" s="2" t="s">
        <v>211</v>
      </c>
      <c r="C3622" s="7">
        <v>92</v>
      </c>
      <c r="D3622" s="2" t="s">
        <v>88</v>
      </c>
      <c r="E3622" s="2" t="s">
        <v>320</v>
      </c>
      <c r="F3622" s="7">
        <v>30062018</v>
      </c>
      <c r="G3622" s="2" t="s">
        <v>531</v>
      </c>
      <c r="J3622" s="8">
        <v>770950</v>
      </c>
      <c r="K3622" s="12">
        <v>8126174</v>
      </c>
      <c r="L3622" s="1" t="s">
        <v>615</v>
      </c>
    </row>
    <row r="3624" spans="1:12" x14ac:dyDescent="0.2">
      <c r="A3624" s="8">
        <v>30</v>
      </c>
      <c r="B3624" s="2" t="s">
        <v>211</v>
      </c>
      <c r="C3624" s="7">
        <v>92</v>
      </c>
      <c r="D3624" s="2" t="s">
        <v>88</v>
      </c>
      <c r="E3624" s="2" t="s">
        <v>320</v>
      </c>
      <c r="F3624" s="7">
        <v>30062018</v>
      </c>
      <c r="G3624" s="2" t="s">
        <v>533</v>
      </c>
      <c r="J3624" s="8">
        <v>1198505</v>
      </c>
      <c r="K3624" s="12">
        <v>6927669</v>
      </c>
      <c r="L3624" s="1" t="s">
        <v>615</v>
      </c>
    </row>
    <row r="3626" spans="1:12" x14ac:dyDescent="0.2">
      <c r="A3626" s="8">
        <v>30</v>
      </c>
      <c r="B3626" s="2" t="s">
        <v>211</v>
      </c>
      <c r="C3626" s="7">
        <v>92</v>
      </c>
      <c r="D3626" s="2" t="s">
        <v>88</v>
      </c>
      <c r="E3626" s="2" t="s">
        <v>320</v>
      </c>
      <c r="F3626" s="7">
        <v>30062018</v>
      </c>
      <c r="G3626" s="2" t="s">
        <v>592</v>
      </c>
      <c r="J3626" s="8">
        <v>1143528</v>
      </c>
      <c r="K3626" s="12">
        <v>5784141</v>
      </c>
      <c r="L3626" s="1" t="s">
        <v>615</v>
      </c>
    </row>
    <row r="3628" spans="1:12" x14ac:dyDescent="0.2">
      <c r="A3628" s="8">
        <v>30</v>
      </c>
      <c r="B3628" s="2" t="s">
        <v>211</v>
      </c>
      <c r="C3628" s="7">
        <v>92</v>
      </c>
      <c r="D3628" s="2" t="s">
        <v>88</v>
      </c>
      <c r="E3628" s="2" t="s">
        <v>320</v>
      </c>
      <c r="F3628" s="7">
        <v>30062018</v>
      </c>
      <c r="G3628" s="2" t="s">
        <v>597</v>
      </c>
      <c r="J3628" s="8">
        <v>700196</v>
      </c>
      <c r="K3628" s="12">
        <v>5083945</v>
      </c>
      <c r="L3628" s="1" t="s">
        <v>615</v>
      </c>
    </row>
    <row r="3630" spans="1:12" x14ac:dyDescent="0.2">
      <c r="A3630" s="8">
        <v>30</v>
      </c>
      <c r="B3630" s="2" t="s">
        <v>211</v>
      </c>
      <c r="C3630" s="7">
        <v>92</v>
      </c>
      <c r="D3630" s="2" t="s">
        <v>88</v>
      </c>
      <c r="E3630" s="2" t="s">
        <v>320</v>
      </c>
      <c r="F3630" s="7">
        <v>30062018</v>
      </c>
      <c r="G3630" s="2" t="s">
        <v>534</v>
      </c>
      <c r="J3630" s="8">
        <v>940318</v>
      </c>
      <c r="K3630" s="12">
        <v>4143627</v>
      </c>
      <c r="L3630" s="1" t="s">
        <v>615</v>
      </c>
    </row>
    <row r="3632" spans="1:12" x14ac:dyDescent="0.2">
      <c r="A3632" s="8">
        <v>30</v>
      </c>
      <c r="B3632" s="2" t="s">
        <v>211</v>
      </c>
      <c r="C3632" s="7">
        <v>92</v>
      </c>
      <c r="D3632" s="2" t="s">
        <v>88</v>
      </c>
      <c r="E3632" s="2" t="s">
        <v>320</v>
      </c>
      <c r="F3632" s="7">
        <v>30062018</v>
      </c>
      <c r="G3632" s="2" t="s">
        <v>535</v>
      </c>
      <c r="J3632" s="8">
        <v>218422</v>
      </c>
      <c r="K3632" s="12">
        <v>3925205</v>
      </c>
      <c r="L3632" s="1" t="s">
        <v>615</v>
      </c>
    </row>
    <row r="3634" spans="1:12" x14ac:dyDescent="0.2">
      <c r="A3634" s="8">
        <v>30</v>
      </c>
      <c r="B3634" s="2" t="s">
        <v>211</v>
      </c>
      <c r="C3634" s="7">
        <v>92</v>
      </c>
      <c r="D3634" s="2" t="s">
        <v>88</v>
      </c>
      <c r="E3634" s="2" t="s">
        <v>320</v>
      </c>
      <c r="F3634" s="7">
        <v>30062018</v>
      </c>
      <c r="G3634" s="2" t="s">
        <v>536</v>
      </c>
      <c r="J3634" s="8">
        <v>760139</v>
      </c>
      <c r="K3634" s="12">
        <v>3165066</v>
      </c>
      <c r="L3634" s="1" t="s">
        <v>615</v>
      </c>
    </row>
    <row r="3636" spans="1:12" x14ac:dyDescent="0.2">
      <c r="A3636" s="8">
        <v>30</v>
      </c>
      <c r="B3636" s="2" t="s">
        <v>211</v>
      </c>
      <c r="C3636" s="7">
        <v>92</v>
      </c>
      <c r="D3636" s="2" t="s">
        <v>88</v>
      </c>
      <c r="E3636" s="2" t="s">
        <v>320</v>
      </c>
      <c r="F3636" s="7">
        <v>30062018</v>
      </c>
      <c r="G3636" s="2" t="s">
        <v>2036</v>
      </c>
      <c r="J3636" s="8">
        <v>364275</v>
      </c>
      <c r="K3636" s="12">
        <v>2800791</v>
      </c>
      <c r="L3636" s="1" t="s">
        <v>615</v>
      </c>
    </row>
    <row r="3638" spans="1:12" x14ac:dyDescent="0.2">
      <c r="A3638" s="8">
        <v>30</v>
      </c>
      <c r="B3638" s="2" t="s">
        <v>211</v>
      </c>
      <c r="C3638" s="7">
        <v>92</v>
      </c>
      <c r="D3638" s="2" t="s">
        <v>88</v>
      </c>
      <c r="E3638" s="2" t="s">
        <v>320</v>
      </c>
      <c r="F3638" s="7">
        <v>30062018</v>
      </c>
      <c r="G3638" s="2" t="s">
        <v>537</v>
      </c>
      <c r="J3638" s="8">
        <v>859353</v>
      </c>
      <c r="K3638" s="12">
        <v>1941438</v>
      </c>
      <c r="L3638" s="1" t="s">
        <v>615</v>
      </c>
    </row>
    <row r="3640" spans="1:12" x14ac:dyDescent="0.2">
      <c r="A3640" s="8">
        <v>30</v>
      </c>
      <c r="B3640" s="2" t="s">
        <v>211</v>
      </c>
      <c r="C3640" s="7">
        <v>92</v>
      </c>
      <c r="D3640" s="2" t="s">
        <v>88</v>
      </c>
      <c r="E3640" s="2" t="s">
        <v>320</v>
      </c>
      <c r="F3640" s="7">
        <v>30062018</v>
      </c>
      <c r="G3640" s="2" t="s">
        <v>539</v>
      </c>
      <c r="J3640" s="8">
        <v>619236</v>
      </c>
      <c r="K3640" s="12">
        <v>1322202</v>
      </c>
      <c r="L3640" s="1" t="s">
        <v>615</v>
      </c>
    </row>
    <row r="3642" spans="1:12" x14ac:dyDescent="0.2">
      <c r="A3642" s="8">
        <v>30</v>
      </c>
      <c r="B3642" s="2" t="s">
        <v>211</v>
      </c>
      <c r="C3642" s="7">
        <v>92</v>
      </c>
      <c r="D3642" s="2" t="s">
        <v>88</v>
      </c>
      <c r="E3642" s="2" t="s">
        <v>320</v>
      </c>
      <c r="F3642" s="7">
        <v>30062018</v>
      </c>
      <c r="G3642" s="2" t="s">
        <v>540</v>
      </c>
      <c r="J3642" s="8">
        <v>624172</v>
      </c>
      <c r="K3642" s="12">
        <v>698030</v>
      </c>
      <c r="L3642" s="1" t="s">
        <v>615</v>
      </c>
    </row>
    <row r="3644" spans="1:12" x14ac:dyDescent="0.2">
      <c r="A3644" s="8">
        <v>30</v>
      </c>
      <c r="B3644" s="2" t="s">
        <v>211</v>
      </c>
      <c r="C3644" s="7">
        <v>92</v>
      </c>
      <c r="D3644" s="2" t="s">
        <v>88</v>
      </c>
      <c r="E3644" s="2" t="s">
        <v>320</v>
      </c>
      <c r="F3644" s="7">
        <v>30062018</v>
      </c>
      <c r="G3644" s="2" t="s">
        <v>598</v>
      </c>
      <c r="J3644" s="8">
        <v>697522</v>
      </c>
      <c r="K3644" s="12">
        <v>508</v>
      </c>
      <c r="L3644" s="1" t="s">
        <v>615</v>
      </c>
    </row>
    <row r="3647" spans="1:12" x14ac:dyDescent="0.2">
      <c r="G3647" s="9" t="s">
        <v>2551</v>
      </c>
      <c r="I3647" s="269">
        <v>9909098</v>
      </c>
      <c r="J3647" s="269">
        <v>9909098</v>
      </c>
      <c r="K3647" s="269">
        <v>0</v>
      </c>
    </row>
    <row r="3648" spans="1:12" x14ac:dyDescent="0.2">
      <c r="G3648" s="9" t="s">
        <v>610</v>
      </c>
      <c r="I3648" s="267">
        <v>64449988</v>
      </c>
      <c r="J3648" s="267">
        <v>64449480</v>
      </c>
      <c r="K3648" s="267">
        <v>508</v>
      </c>
      <c r="L3648" s="9" t="s">
        <v>617</v>
      </c>
    </row>
    <row r="3651" spans="1:12" x14ac:dyDescent="0.2">
      <c r="A3651" s="4" t="s">
        <v>212</v>
      </c>
      <c r="G3651" s="9" t="s">
        <v>612</v>
      </c>
      <c r="I3651" s="267">
        <v>64449988</v>
      </c>
      <c r="J3651" s="267">
        <v>64449480</v>
      </c>
      <c r="K3651" s="267">
        <v>508</v>
      </c>
      <c r="L3651" s="2" t="s">
        <v>615</v>
      </c>
    </row>
    <row r="3653" spans="1:12" x14ac:dyDescent="0.2">
      <c r="A3653" s="1" t="s">
        <v>80</v>
      </c>
      <c r="B3653" s="1" t="s">
        <v>81</v>
      </c>
      <c r="C3653" s="268" t="s">
        <v>82</v>
      </c>
      <c r="D3653" s="1" t="s">
        <v>83</v>
      </c>
      <c r="E3653" s="1" t="s">
        <v>84</v>
      </c>
      <c r="F3653" s="268" t="s">
        <v>85</v>
      </c>
      <c r="G3653" s="1" t="s">
        <v>86</v>
      </c>
      <c r="I3653" s="268" t="s">
        <v>613</v>
      </c>
      <c r="J3653" s="268" t="s">
        <v>614</v>
      </c>
      <c r="K3653" s="268" t="s">
        <v>87</v>
      </c>
    </row>
    <row r="3655" spans="1:12" x14ac:dyDescent="0.2">
      <c r="A3655" s="8">
        <v>5</v>
      </c>
      <c r="B3655" s="2" t="s">
        <v>212</v>
      </c>
      <c r="C3655" s="7">
        <v>33</v>
      </c>
      <c r="D3655" s="2" t="s">
        <v>90</v>
      </c>
      <c r="E3655" s="2" t="s">
        <v>320</v>
      </c>
      <c r="F3655" s="7">
        <v>31072018</v>
      </c>
      <c r="G3655" s="2" t="s">
        <v>2580</v>
      </c>
      <c r="I3655" s="8">
        <v>1444791</v>
      </c>
      <c r="K3655" s="12">
        <v>1445299</v>
      </c>
      <c r="L3655" s="1" t="s">
        <v>615</v>
      </c>
    </row>
    <row r="3657" spans="1:12" x14ac:dyDescent="0.2">
      <c r="A3657" s="8">
        <v>5</v>
      </c>
      <c r="B3657" s="2" t="s">
        <v>212</v>
      </c>
      <c r="C3657" s="7">
        <v>34</v>
      </c>
      <c r="D3657" s="2" t="s">
        <v>90</v>
      </c>
      <c r="E3657" s="2" t="s">
        <v>320</v>
      </c>
      <c r="F3657" s="7">
        <v>31072018</v>
      </c>
      <c r="G3657" s="2" t="s">
        <v>2581</v>
      </c>
      <c r="I3657" s="8">
        <v>1195488</v>
      </c>
      <c r="K3657" s="12">
        <v>2640787</v>
      </c>
      <c r="L3657" s="1" t="s">
        <v>615</v>
      </c>
    </row>
    <row r="3659" spans="1:12" x14ac:dyDescent="0.2">
      <c r="A3659" s="8">
        <v>5</v>
      </c>
      <c r="B3659" s="2" t="s">
        <v>212</v>
      </c>
      <c r="C3659" s="7">
        <v>35</v>
      </c>
      <c r="D3659" s="2" t="s">
        <v>90</v>
      </c>
      <c r="E3659" s="2" t="s">
        <v>320</v>
      </c>
      <c r="F3659" s="7">
        <v>31072018</v>
      </c>
      <c r="G3659" s="2" t="s">
        <v>2582</v>
      </c>
      <c r="I3659" s="8">
        <v>1202255</v>
      </c>
      <c r="K3659" s="12">
        <v>3843042</v>
      </c>
      <c r="L3659" s="1" t="s">
        <v>615</v>
      </c>
    </row>
    <row r="3661" spans="1:12" x14ac:dyDescent="0.2">
      <c r="A3661" s="8">
        <v>5</v>
      </c>
      <c r="B3661" s="2" t="s">
        <v>212</v>
      </c>
      <c r="C3661" s="7">
        <v>36</v>
      </c>
      <c r="D3661" s="2" t="s">
        <v>90</v>
      </c>
      <c r="E3661" s="2" t="s">
        <v>320</v>
      </c>
      <c r="F3661" s="7">
        <v>31072018</v>
      </c>
      <c r="G3661" s="2" t="s">
        <v>2583</v>
      </c>
      <c r="I3661" s="8">
        <v>1576143</v>
      </c>
      <c r="K3661" s="12">
        <v>5419185</v>
      </c>
      <c r="L3661" s="1" t="s">
        <v>615</v>
      </c>
    </row>
    <row r="3663" spans="1:12" x14ac:dyDescent="0.2">
      <c r="A3663" s="8">
        <v>5</v>
      </c>
      <c r="B3663" s="2" t="s">
        <v>212</v>
      </c>
      <c r="C3663" s="7">
        <v>37</v>
      </c>
      <c r="D3663" s="2" t="s">
        <v>90</v>
      </c>
      <c r="E3663" s="2" t="s">
        <v>320</v>
      </c>
      <c r="F3663" s="7">
        <v>31072018</v>
      </c>
      <c r="G3663" s="2" t="s">
        <v>2584</v>
      </c>
      <c r="I3663" s="8">
        <v>1129171</v>
      </c>
      <c r="K3663" s="12">
        <v>6548356</v>
      </c>
      <c r="L3663" s="1" t="s">
        <v>615</v>
      </c>
    </row>
    <row r="3665" spans="1:12" x14ac:dyDescent="0.2">
      <c r="A3665" s="8">
        <v>5</v>
      </c>
      <c r="B3665" s="2" t="s">
        <v>212</v>
      </c>
      <c r="C3665" s="7">
        <v>38</v>
      </c>
      <c r="D3665" s="2" t="s">
        <v>90</v>
      </c>
      <c r="E3665" s="2" t="s">
        <v>320</v>
      </c>
      <c r="F3665" s="7">
        <v>31072018</v>
      </c>
      <c r="G3665" s="2" t="s">
        <v>2585</v>
      </c>
      <c r="I3665" s="8">
        <v>1326221</v>
      </c>
      <c r="K3665" s="12">
        <v>7874577</v>
      </c>
      <c r="L3665" s="1" t="s">
        <v>615</v>
      </c>
    </row>
    <row r="3667" spans="1:12" x14ac:dyDescent="0.2">
      <c r="A3667" s="8">
        <v>5</v>
      </c>
      <c r="B3667" s="2" t="s">
        <v>212</v>
      </c>
      <c r="C3667" s="7">
        <v>39</v>
      </c>
      <c r="D3667" s="2" t="s">
        <v>90</v>
      </c>
      <c r="E3667" s="2" t="s">
        <v>320</v>
      </c>
      <c r="F3667" s="7">
        <v>31072018</v>
      </c>
      <c r="G3667" s="2" t="s">
        <v>2586</v>
      </c>
      <c r="I3667" s="8">
        <v>503120</v>
      </c>
      <c r="K3667" s="12">
        <v>8377697</v>
      </c>
      <c r="L3667" s="1" t="s">
        <v>615</v>
      </c>
    </row>
    <row r="3669" spans="1:12" x14ac:dyDescent="0.2">
      <c r="A3669" s="8">
        <v>5</v>
      </c>
      <c r="B3669" s="2" t="s">
        <v>212</v>
      </c>
      <c r="C3669" s="7">
        <v>40</v>
      </c>
      <c r="D3669" s="2" t="s">
        <v>90</v>
      </c>
      <c r="E3669" s="2" t="s">
        <v>320</v>
      </c>
      <c r="F3669" s="7">
        <v>31072018</v>
      </c>
      <c r="G3669" s="2" t="s">
        <v>2587</v>
      </c>
      <c r="I3669" s="8">
        <v>1363852</v>
      </c>
      <c r="K3669" s="12">
        <v>9741549</v>
      </c>
      <c r="L3669" s="1" t="s">
        <v>615</v>
      </c>
    </row>
    <row r="3671" spans="1:12" x14ac:dyDescent="0.2">
      <c r="A3671" s="8">
        <v>5</v>
      </c>
      <c r="B3671" s="2" t="s">
        <v>212</v>
      </c>
      <c r="C3671" s="7">
        <v>41</v>
      </c>
      <c r="D3671" s="2" t="s">
        <v>90</v>
      </c>
      <c r="E3671" s="2" t="s">
        <v>320</v>
      </c>
      <c r="F3671" s="7">
        <v>31072018</v>
      </c>
      <c r="G3671" s="2" t="s">
        <v>2588</v>
      </c>
      <c r="I3671" s="8">
        <v>1180342</v>
      </c>
      <c r="K3671" s="12">
        <v>10921891</v>
      </c>
      <c r="L3671" s="1" t="s">
        <v>615</v>
      </c>
    </row>
    <row r="3673" spans="1:12" x14ac:dyDescent="0.2">
      <c r="A3673" s="8">
        <v>5</v>
      </c>
      <c r="B3673" s="2" t="s">
        <v>212</v>
      </c>
      <c r="C3673" s="7">
        <v>42</v>
      </c>
      <c r="D3673" s="2" t="s">
        <v>90</v>
      </c>
      <c r="E3673" s="2" t="s">
        <v>320</v>
      </c>
      <c r="F3673" s="7">
        <v>31072018</v>
      </c>
      <c r="G3673" s="2" t="s">
        <v>2589</v>
      </c>
      <c r="I3673" s="8">
        <v>1021371</v>
      </c>
      <c r="K3673" s="12">
        <v>11943262</v>
      </c>
      <c r="L3673" s="1" t="s">
        <v>615</v>
      </c>
    </row>
    <row r="3675" spans="1:12" x14ac:dyDescent="0.2">
      <c r="A3675" s="8">
        <v>5</v>
      </c>
      <c r="B3675" s="2" t="s">
        <v>212</v>
      </c>
      <c r="C3675" s="7">
        <v>43</v>
      </c>
      <c r="D3675" s="2" t="s">
        <v>90</v>
      </c>
      <c r="E3675" s="2" t="s">
        <v>320</v>
      </c>
      <c r="F3675" s="7">
        <v>31072018</v>
      </c>
      <c r="G3675" s="2" t="s">
        <v>2590</v>
      </c>
      <c r="I3675" s="8">
        <v>931801</v>
      </c>
      <c r="K3675" s="12">
        <v>12875063</v>
      </c>
      <c r="L3675" s="1" t="s">
        <v>615</v>
      </c>
    </row>
    <row r="3677" spans="1:12" x14ac:dyDescent="0.2">
      <c r="A3677" s="8">
        <v>5</v>
      </c>
      <c r="B3677" s="2" t="s">
        <v>212</v>
      </c>
      <c r="C3677" s="7">
        <v>44</v>
      </c>
      <c r="D3677" s="2" t="s">
        <v>90</v>
      </c>
      <c r="E3677" s="2" t="s">
        <v>320</v>
      </c>
      <c r="F3677" s="7">
        <v>31072018</v>
      </c>
      <c r="G3677" s="2" t="s">
        <v>2591</v>
      </c>
      <c r="I3677" s="8">
        <v>1111906</v>
      </c>
      <c r="K3677" s="12">
        <v>13986969</v>
      </c>
      <c r="L3677" s="1" t="s">
        <v>615</v>
      </c>
    </row>
    <row r="3679" spans="1:12" x14ac:dyDescent="0.2">
      <c r="A3679" s="8">
        <v>5</v>
      </c>
      <c r="B3679" s="2" t="s">
        <v>212</v>
      </c>
      <c r="C3679" s="7">
        <v>45</v>
      </c>
      <c r="D3679" s="2" t="s">
        <v>90</v>
      </c>
      <c r="E3679" s="2" t="s">
        <v>320</v>
      </c>
      <c r="F3679" s="7">
        <v>31072018</v>
      </c>
      <c r="G3679" s="2" t="s">
        <v>2592</v>
      </c>
      <c r="I3679" s="8">
        <v>364275</v>
      </c>
      <c r="K3679" s="12">
        <v>14351244</v>
      </c>
      <c r="L3679" s="1" t="s">
        <v>615</v>
      </c>
    </row>
    <row r="3681" spans="1:12" x14ac:dyDescent="0.2">
      <c r="A3681" s="8">
        <v>31</v>
      </c>
      <c r="B3681" s="2" t="s">
        <v>212</v>
      </c>
      <c r="C3681" s="7">
        <v>85</v>
      </c>
      <c r="D3681" s="2" t="s">
        <v>88</v>
      </c>
      <c r="E3681" s="2" t="s">
        <v>320</v>
      </c>
      <c r="F3681" s="7">
        <v>31072018</v>
      </c>
      <c r="G3681" s="2" t="s">
        <v>591</v>
      </c>
      <c r="J3681" s="8">
        <v>1444791</v>
      </c>
      <c r="K3681" s="12">
        <v>12906453</v>
      </c>
      <c r="L3681" s="1" t="s">
        <v>615</v>
      </c>
    </row>
    <row r="3683" spans="1:12" x14ac:dyDescent="0.2">
      <c r="A3683" s="8">
        <v>31</v>
      </c>
      <c r="B3683" s="2" t="s">
        <v>212</v>
      </c>
      <c r="C3683" s="7">
        <v>85</v>
      </c>
      <c r="D3683" s="2" t="s">
        <v>88</v>
      </c>
      <c r="E3683" s="2" t="s">
        <v>320</v>
      </c>
      <c r="F3683" s="7">
        <v>31072018</v>
      </c>
      <c r="G3683" s="2" t="s">
        <v>531</v>
      </c>
      <c r="J3683" s="8">
        <v>1195488</v>
      </c>
      <c r="K3683" s="12">
        <v>11710965</v>
      </c>
      <c r="L3683" s="1" t="s">
        <v>615</v>
      </c>
    </row>
    <row r="3685" spans="1:12" x14ac:dyDescent="0.2">
      <c r="A3685" s="8">
        <v>31</v>
      </c>
      <c r="B3685" s="2" t="s">
        <v>212</v>
      </c>
      <c r="C3685" s="7">
        <v>85</v>
      </c>
      <c r="D3685" s="2" t="s">
        <v>88</v>
      </c>
      <c r="E3685" s="2" t="s">
        <v>320</v>
      </c>
      <c r="F3685" s="7">
        <v>31072018</v>
      </c>
      <c r="G3685" s="2" t="s">
        <v>533</v>
      </c>
      <c r="J3685" s="8">
        <v>1202255</v>
      </c>
      <c r="K3685" s="12">
        <v>10508710</v>
      </c>
      <c r="L3685" s="1" t="s">
        <v>615</v>
      </c>
    </row>
    <row r="3687" spans="1:12" x14ac:dyDescent="0.2">
      <c r="A3687" s="8">
        <v>31</v>
      </c>
      <c r="B3687" s="2" t="s">
        <v>212</v>
      </c>
      <c r="C3687" s="7">
        <v>85</v>
      </c>
      <c r="D3687" s="2" t="s">
        <v>88</v>
      </c>
      <c r="E3687" s="2" t="s">
        <v>320</v>
      </c>
      <c r="F3687" s="7">
        <v>31072018</v>
      </c>
      <c r="G3687" s="2" t="s">
        <v>592</v>
      </c>
      <c r="J3687" s="8">
        <v>1576143</v>
      </c>
      <c r="K3687" s="12">
        <v>8932567</v>
      </c>
      <c r="L3687" s="1" t="s">
        <v>615</v>
      </c>
    </row>
    <row r="3689" spans="1:12" x14ac:dyDescent="0.2">
      <c r="A3689" s="8">
        <v>31</v>
      </c>
      <c r="B3689" s="2" t="s">
        <v>212</v>
      </c>
      <c r="C3689" s="7">
        <v>85</v>
      </c>
      <c r="D3689" s="2" t="s">
        <v>88</v>
      </c>
      <c r="E3689" s="2" t="s">
        <v>320</v>
      </c>
      <c r="F3689" s="7">
        <v>31072018</v>
      </c>
      <c r="G3689" s="2" t="s">
        <v>597</v>
      </c>
      <c r="J3689" s="8">
        <v>1129171</v>
      </c>
      <c r="K3689" s="12">
        <v>7803396</v>
      </c>
      <c r="L3689" s="1" t="s">
        <v>615</v>
      </c>
    </row>
    <row r="3691" spans="1:12" x14ac:dyDescent="0.2">
      <c r="A3691" s="8">
        <v>31</v>
      </c>
      <c r="B3691" s="2" t="s">
        <v>212</v>
      </c>
      <c r="C3691" s="7">
        <v>85</v>
      </c>
      <c r="D3691" s="2" t="s">
        <v>88</v>
      </c>
      <c r="E3691" s="2" t="s">
        <v>320</v>
      </c>
      <c r="F3691" s="7">
        <v>31072018</v>
      </c>
      <c r="G3691" s="2" t="s">
        <v>534</v>
      </c>
      <c r="J3691" s="8">
        <v>1326221</v>
      </c>
      <c r="K3691" s="12">
        <v>6477175</v>
      </c>
      <c r="L3691" s="1" t="s">
        <v>615</v>
      </c>
    </row>
    <row r="3693" spans="1:12" x14ac:dyDescent="0.2">
      <c r="A3693" s="8">
        <v>31</v>
      </c>
      <c r="B3693" s="2" t="s">
        <v>212</v>
      </c>
      <c r="C3693" s="7">
        <v>85</v>
      </c>
      <c r="D3693" s="2" t="s">
        <v>88</v>
      </c>
      <c r="E3693" s="2" t="s">
        <v>320</v>
      </c>
      <c r="F3693" s="7">
        <v>31072018</v>
      </c>
      <c r="G3693" s="2" t="s">
        <v>535</v>
      </c>
      <c r="J3693" s="8">
        <v>503120</v>
      </c>
      <c r="K3693" s="12">
        <v>5974055</v>
      </c>
      <c r="L3693" s="1" t="s">
        <v>615</v>
      </c>
    </row>
    <row r="3695" spans="1:12" x14ac:dyDescent="0.2">
      <c r="A3695" s="8">
        <v>31</v>
      </c>
      <c r="B3695" s="2" t="s">
        <v>212</v>
      </c>
      <c r="C3695" s="7">
        <v>85</v>
      </c>
      <c r="D3695" s="2" t="s">
        <v>88</v>
      </c>
      <c r="E3695" s="2" t="s">
        <v>320</v>
      </c>
      <c r="F3695" s="7">
        <v>31072018</v>
      </c>
      <c r="G3695" s="2" t="s">
        <v>536</v>
      </c>
      <c r="J3695" s="8">
        <v>1363852</v>
      </c>
      <c r="K3695" s="12">
        <v>4610203</v>
      </c>
      <c r="L3695" s="1" t="s">
        <v>615</v>
      </c>
    </row>
    <row r="3697" spans="1:12" x14ac:dyDescent="0.2">
      <c r="A3697" s="8">
        <v>31</v>
      </c>
      <c r="B3697" s="2" t="s">
        <v>212</v>
      </c>
      <c r="C3697" s="7">
        <v>85</v>
      </c>
      <c r="D3697" s="2" t="s">
        <v>88</v>
      </c>
      <c r="E3697" s="2" t="s">
        <v>320</v>
      </c>
      <c r="F3697" s="7">
        <v>31072018</v>
      </c>
      <c r="G3697" s="2" t="s">
        <v>2036</v>
      </c>
      <c r="J3697" s="8">
        <v>364275</v>
      </c>
      <c r="K3697" s="12">
        <v>4245928</v>
      </c>
      <c r="L3697" s="1" t="s">
        <v>615</v>
      </c>
    </row>
    <row r="3699" spans="1:12" x14ac:dyDescent="0.2">
      <c r="A3699" s="8">
        <v>31</v>
      </c>
      <c r="B3699" s="2" t="s">
        <v>212</v>
      </c>
      <c r="C3699" s="7">
        <v>85</v>
      </c>
      <c r="D3699" s="2" t="s">
        <v>88</v>
      </c>
      <c r="E3699" s="2" t="s">
        <v>320</v>
      </c>
      <c r="F3699" s="7">
        <v>31072018</v>
      </c>
      <c r="G3699" s="2" t="s">
        <v>537</v>
      </c>
      <c r="J3699" s="8">
        <v>1180342</v>
      </c>
      <c r="K3699" s="12">
        <v>3065586</v>
      </c>
      <c r="L3699" s="1" t="s">
        <v>615</v>
      </c>
    </row>
    <row r="3701" spans="1:12" x14ac:dyDescent="0.2">
      <c r="A3701" s="8">
        <v>31</v>
      </c>
      <c r="B3701" s="2" t="s">
        <v>212</v>
      </c>
      <c r="C3701" s="7">
        <v>85</v>
      </c>
      <c r="D3701" s="2" t="s">
        <v>88</v>
      </c>
      <c r="E3701" s="2" t="s">
        <v>320</v>
      </c>
      <c r="F3701" s="7">
        <v>31072018</v>
      </c>
      <c r="G3701" s="2" t="s">
        <v>539</v>
      </c>
      <c r="J3701" s="8">
        <v>1021371</v>
      </c>
      <c r="K3701" s="12">
        <v>2044215</v>
      </c>
      <c r="L3701" s="1" t="s">
        <v>615</v>
      </c>
    </row>
    <row r="3703" spans="1:12" x14ac:dyDescent="0.2">
      <c r="A3703" s="8">
        <v>31</v>
      </c>
      <c r="B3703" s="2" t="s">
        <v>212</v>
      </c>
      <c r="C3703" s="7">
        <v>85</v>
      </c>
      <c r="D3703" s="2" t="s">
        <v>88</v>
      </c>
      <c r="E3703" s="2" t="s">
        <v>320</v>
      </c>
      <c r="F3703" s="7">
        <v>31072018</v>
      </c>
      <c r="G3703" s="2" t="s">
        <v>540</v>
      </c>
      <c r="J3703" s="8">
        <v>931801</v>
      </c>
      <c r="K3703" s="12">
        <v>1112414</v>
      </c>
      <c r="L3703" s="1" t="s">
        <v>615</v>
      </c>
    </row>
    <row r="3705" spans="1:12" x14ac:dyDescent="0.2">
      <c r="A3705" s="8">
        <v>31</v>
      </c>
      <c r="B3705" s="2" t="s">
        <v>212</v>
      </c>
      <c r="C3705" s="7">
        <v>85</v>
      </c>
      <c r="D3705" s="2" t="s">
        <v>88</v>
      </c>
      <c r="E3705" s="2" t="s">
        <v>320</v>
      </c>
      <c r="F3705" s="7">
        <v>31072018</v>
      </c>
      <c r="G3705" s="2" t="s">
        <v>598</v>
      </c>
      <c r="J3705" s="8">
        <v>1111906</v>
      </c>
      <c r="K3705" s="12">
        <v>508</v>
      </c>
      <c r="L3705" s="1" t="s">
        <v>615</v>
      </c>
    </row>
    <row r="3708" spans="1:12" x14ac:dyDescent="0.2">
      <c r="G3708" s="9" t="s">
        <v>2555</v>
      </c>
      <c r="I3708" s="269">
        <v>14350736</v>
      </c>
      <c r="J3708" s="269">
        <v>14350736</v>
      </c>
      <c r="K3708" s="269">
        <v>0</v>
      </c>
    </row>
    <row r="3709" spans="1:12" x14ac:dyDescent="0.2">
      <c r="G3709" s="9" t="s">
        <v>610</v>
      </c>
      <c r="I3709" s="267">
        <v>78800724</v>
      </c>
      <c r="J3709" s="267">
        <v>78800216</v>
      </c>
      <c r="K3709" s="267">
        <v>508</v>
      </c>
      <c r="L3709" s="9" t="s">
        <v>617</v>
      </c>
    </row>
    <row r="3711" spans="1:12" x14ac:dyDescent="0.2">
      <c r="A3711" s="5" t="s">
        <v>668</v>
      </c>
      <c r="I3711" s="267">
        <v>78800724</v>
      </c>
      <c r="J3711" s="267">
        <v>78800216</v>
      </c>
      <c r="K3711" s="267">
        <v>508</v>
      </c>
      <c r="L3711" s="2" t="s">
        <v>617</v>
      </c>
    </row>
    <row r="3714" spans="1:12" x14ac:dyDescent="0.2">
      <c r="A3714" s="4" t="s">
        <v>669</v>
      </c>
    </row>
    <row r="3716" spans="1:12" x14ac:dyDescent="0.2">
      <c r="A3716" s="4" t="s">
        <v>79</v>
      </c>
      <c r="G3716" s="9" t="s">
        <v>612</v>
      </c>
      <c r="I3716" s="267">
        <v>0</v>
      </c>
      <c r="J3716" s="267">
        <v>0</v>
      </c>
      <c r="K3716" s="267">
        <v>0</v>
      </c>
    </row>
    <row r="3718" spans="1:12" x14ac:dyDescent="0.2">
      <c r="A3718" s="1" t="s">
        <v>80</v>
      </c>
      <c r="B3718" s="1" t="s">
        <v>81</v>
      </c>
      <c r="C3718" s="268" t="s">
        <v>82</v>
      </c>
      <c r="D3718" s="1" t="s">
        <v>83</v>
      </c>
      <c r="E3718" s="1" t="s">
        <v>84</v>
      </c>
      <c r="F3718" s="268" t="s">
        <v>85</v>
      </c>
      <c r="G3718" s="1" t="s">
        <v>86</v>
      </c>
      <c r="I3718" s="268" t="s">
        <v>613</v>
      </c>
      <c r="J3718" s="268" t="s">
        <v>614</v>
      </c>
      <c r="K3718" s="268" t="s">
        <v>87</v>
      </c>
    </row>
    <row r="3720" spans="1:12" x14ac:dyDescent="0.2">
      <c r="A3720" s="8">
        <v>1</v>
      </c>
      <c r="B3720" s="2" t="s">
        <v>79</v>
      </c>
      <c r="C3720" s="7">
        <v>1</v>
      </c>
      <c r="D3720" s="2" t="s">
        <v>88</v>
      </c>
      <c r="F3720" s="7">
        <v>0</v>
      </c>
      <c r="G3720" s="2" t="s">
        <v>1214</v>
      </c>
      <c r="J3720" s="8">
        <v>6250</v>
      </c>
      <c r="K3720" s="12">
        <v>-6250</v>
      </c>
      <c r="L3720" s="1" t="s">
        <v>619</v>
      </c>
    </row>
    <row r="3722" spans="1:12" x14ac:dyDescent="0.2">
      <c r="A3722" s="8">
        <v>31</v>
      </c>
      <c r="B3722" s="2" t="s">
        <v>79</v>
      </c>
      <c r="C3722" s="7">
        <v>77</v>
      </c>
      <c r="D3722" s="2" t="s">
        <v>88</v>
      </c>
      <c r="E3722" s="2" t="s">
        <v>320</v>
      </c>
      <c r="F3722" s="7">
        <v>31012018</v>
      </c>
      <c r="G3722" s="2" t="s">
        <v>1014</v>
      </c>
      <c r="J3722" s="8">
        <v>5000</v>
      </c>
      <c r="K3722" s="12">
        <v>-11250</v>
      </c>
      <c r="L3722" s="1" t="s">
        <v>619</v>
      </c>
    </row>
    <row r="3724" spans="1:12" x14ac:dyDescent="0.2">
      <c r="A3724" s="8">
        <v>31</v>
      </c>
      <c r="B3724" s="2" t="s">
        <v>79</v>
      </c>
      <c r="C3724" s="7">
        <v>77</v>
      </c>
      <c r="D3724" s="2" t="s">
        <v>88</v>
      </c>
      <c r="E3724" s="2" t="s">
        <v>320</v>
      </c>
      <c r="F3724" s="7">
        <v>31012018</v>
      </c>
      <c r="G3724" s="2" t="s">
        <v>541</v>
      </c>
      <c r="J3724" s="8">
        <v>5000</v>
      </c>
      <c r="K3724" s="12">
        <v>-16250</v>
      </c>
      <c r="L3724" s="1" t="s">
        <v>619</v>
      </c>
    </row>
    <row r="3726" spans="1:12" x14ac:dyDescent="0.2">
      <c r="A3726" s="8">
        <v>31</v>
      </c>
      <c r="B3726" s="2" t="s">
        <v>79</v>
      </c>
      <c r="C3726" s="7">
        <v>77</v>
      </c>
      <c r="D3726" s="2" t="s">
        <v>88</v>
      </c>
      <c r="E3726" s="2" t="s">
        <v>320</v>
      </c>
      <c r="F3726" s="7">
        <v>31012018</v>
      </c>
      <c r="G3726" s="2" t="s">
        <v>542</v>
      </c>
      <c r="J3726" s="8">
        <v>5000</v>
      </c>
      <c r="K3726" s="12">
        <v>-21250</v>
      </c>
      <c r="L3726" s="1" t="s">
        <v>619</v>
      </c>
    </row>
    <row r="3728" spans="1:12" x14ac:dyDescent="0.2">
      <c r="A3728" s="8">
        <v>31</v>
      </c>
      <c r="B3728" s="2" t="s">
        <v>79</v>
      </c>
      <c r="C3728" s="7">
        <v>77</v>
      </c>
      <c r="D3728" s="2" t="s">
        <v>88</v>
      </c>
      <c r="E3728" s="2" t="s">
        <v>320</v>
      </c>
      <c r="F3728" s="7">
        <v>31012018</v>
      </c>
      <c r="G3728" s="2" t="s">
        <v>1043</v>
      </c>
      <c r="J3728" s="8">
        <v>5000</v>
      </c>
      <c r="K3728" s="12">
        <v>-26250</v>
      </c>
      <c r="L3728" s="1" t="s">
        <v>619</v>
      </c>
    </row>
    <row r="3730" spans="1:12" x14ac:dyDescent="0.2">
      <c r="A3730" s="8">
        <v>31</v>
      </c>
      <c r="B3730" s="2" t="s">
        <v>79</v>
      </c>
      <c r="C3730" s="7">
        <v>77</v>
      </c>
      <c r="D3730" s="2" t="s">
        <v>88</v>
      </c>
      <c r="E3730" s="2" t="s">
        <v>320</v>
      </c>
      <c r="F3730" s="7">
        <v>31012018</v>
      </c>
      <c r="G3730" s="2" t="s">
        <v>1044</v>
      </c>
      <c r="J3730" s="8">
        <v>3750</v>
      </c>
      <c r="K3730" s="12">
        <v>-30000</v>
      </c>
      <c r="L3730" s="1" t="s">
        <v>619</v>
      </c>
    </row>
    <row r="3732" spans="1:12" x14ac:dyDescent="0.2">
      <c r="A3732" s="8">
        <v>31</v>
      </c>
      <c r="B3732" s="2" t="s">
        <v>79</v>
      </c>
      <c r="C3732" s="7">
        <v>77</v>
      </c>
      <c r="D3732" s="2" t="s">
        <v>88</v>
      </c>
      <c r="E3732" s="2" t="s">
        <v>320</v>
      </c>
      <c r="F3732" s="7">
        <v>31012018</v>
      </c>
      <c r="G3732" s="2" t="s">
        <v>1015</v>
      </c>
      <c r="J3732" s="8">
        <v>5000</v>
      </c>
      <c r="K3732" s="12">
        <v>-35000</v>
      </c>
      <c r="L3732" s="1" t="s">
        <v>619</v>
      </c>
    </row>
    <row r="3734" spans="1:12" x14ac:dyDescent="0.2">
      <c r="A3734" s="8">
        <v>31</v>
      </c>
      <c r="B3734" s="2" t="s">
        <v>79</v>
      </c>
      <c r="C3734" s="7">
        <v>77</v>
      </c>
      <c r="D3734" s="2" t="s">
        <v>88</v>
      </c>
      <c r="E3734" s="2" t="s">
        <v>320</v>
      </c>
      <c r="F3734" s="7">
        <v>31012018</v>
      </c>
      <c r="G3734" s="2" t="s">
        <v>1016</v>
      </c>
      <c r="J3734" s="8">
        <v>5000</v>
      </c>
      <c r="K3734" s="12">
        <v>-40000</v>
      </c>
      <c r="L3734" s="1" t="s">
        <v>619</v>
      </c>
    </row>
    <row r="3736" spans="1:12" x14ac:dyDescent="0.2">
      <c r="A3736" s="8">
        <v>31</v>
      </c>
      <c r="B3736" s="2" t="s">
        <v>79</v>
      </c>
      <c r="C3736" s="7">
        <v>77</v>
      </c>
      <c r="D3736" s="2" t="s">
        <v>88</v>
      </c>
      <c r="E3736" s="2" t="s">
        <v>320</v>
      </c>
      <c r="F3736" s="7">
        <v>31012018</v>
      </c>
      <c r="G3736" s="2" t="s">
        <v>1017</v>
      </c>
      <c r="J3736" s="8">
        <v>5000</v>
      </c>
      <c r="K3736" s="12">
        <v>-45000</v>
      </c>
      <c r="L3736" s="1" t="s">
        <v>619</v>
      </c>
    </row>
    <row r="3738" spans="1:12" x14ac:dyDescent="0.2">
      <c r="A3738" s="8">
        <v>31</v>
      </c>
      <c r="B3738" s="2" t="s">
        <v>79</v>
      </c>
      <c r="C3738" s="7">
        <v>77</v>
      </c>
      <c r="D3738" s="2" t="s">
        <v>88</v>
      </c>
      <c r="E3738" s="2" t="s">
        <v>320</v>
      </c>
      <c r="F3738" s="7">
        <v>31012018</v>
      </c>
      <c r="G3738" s="2" t="s">
        <v>1153</v>
      </c>
      <c r="J3738" s="8">
        <v>5000</v>
      </c>
      <c r="K3738" s="12">
        <v>-50000</v>
      </c>
      <c r="L3738" s="1" t="s">
        <v>619</v>
      </c>
    </row>
    <row r="3740" spans="1:12" x14ac:dyDescent="0.2">
      <c r="A3740" s="8">
        <v>31</v>
      </c>
      <c r="B3740" s="2" t="s">
        <v>79</v>
      </c>
      <c r="C3740" s="7">
        <v>77</v>
      </c>
      <c r="D3740" s="2" t="s">
        <v>88</v>
      </c>
      <c r="E3740" s="2" t="s">
        <v>320</v>
      </c>
      <c r="F3740" s="7">
        <v>31012018</v>
      </c>
      <c r="G3740" s="2" t="s">
        <v>1002</v>
      </c>
      <c r="J3740" s="8">
        <v>5000</v>
      </c>
      <c r="K3740" s="12">
        <v>-55000</v>
      </c>
      <c r="L3740" s="1" t="s">
        <v>619</v>
      </c>
    </row>
    <row r="3742" spans="1:12" x14ac:dyDescent="0.2">
      <c r="A3742" s="8">
        <v>31</v>
      </c>
      <c r="B3742" s="2" t="s">
        <v>79</v>
      </c>
      <c r="C3742" s="7">
        <v>77</v>
      </c>
      <c r="D3742" s="2" t="s">
        <v>88</v>
      </c>
      <c r="E3742" s="2" t="s">
        <v>320</v>
      </c>
      <c r="F3742" s="7">
        <v>31012018</v>
      </c>
      <c r="G3742" s="2" t="s">
        <v>1003</v>
      </c>
      <c r="J3742" s="8">
        <v>5000</v>
      </c>
      <c r="K3742" s="12">
        <v>-60000</v>
      </c>
      <c r="L3742" s="1" t="s">
        <v>619</v>
      </c>
    </row>
    <row r="3744" spans="1:12" x14ac:dyDescent="0.2">
      <c r="A3744" s="8">
        <v>31</v>
      </c>
      <c r="B3744" s="2" t="s">
        <v>79</v>
      </c>
      <c r="C3744" s="7">
        <v>77</v>
      </c>
      <c r="D3744" s="2" t="s">
        <v>88</v>
      </c>
      <c r="E3744" s="2" t="s">
        <v>320</v>
      </c>
      <c r="F3744" s="7">
        <v>31012018</v>
      </c>
      <c r="G3744" s="2" t="s">
        <v>543</v>
      </c>
      <c r="J3744" s="8">
        <v>5000</v>
      </c>
      <c r="K3744" s="12">
        <v>-65000</v>
      </c>
      <c r="L3744" s="1" t="s">
        <v>619</v>
      </c>
    </row>
    <row r="3746" spans="1:12" x14ac:dyDescent="0.2">
      <c r="A3746" s="8">
        <v>31</v>
      </c>
      <c r="B3746" s="2" t="s">
        <v>79</v>
      </c>
      <c r="C3746" s="7">
        <v>77</v>
      </c>
      <c r="D3746" s="2" t="s">
        <v>88</v>
      </c>
      <c r="E3746" s="2" t="s">
        <v>320</v>
      </c>
      <c r="F3746" s="7">
        <v>31012018</v>
      </c>
      <c r="G3746" s="2" t="s">
        <v>544</v>
      </c>
      <c r="J3746" s="8">
        <v>5000</v>
      </c>
      <c r="K3746" s="12">
        <v>-70000</v>
      </c>
      <c r="L3746" s="1" t="s">
        <v>619</v>
      </c>
    </row>
    <row r="3748" spans="1:12" x14ac:dyDescent="0.2">
      <c r="A3748" s="8">
        <v>31</v>
      </c>
      <c r="B3748" s="2" t="s">
        <v>79</v>
      </c>
      <c r="C3748" s="7">
        <v>77</v>
      </c>
      <c r="D3748" s="2" t="s">
        <v>88</v>
      </c>
      <c r="E3748" s="2" t="s">
        <v>320</v>
      </c>
      <c r="F3748" s="7">
        <v>31012018</v>
      </c>
      <c r="G3748" s="2" t="s">
        <v>1018</v>
      </c>
      <c r="J3748" s="8">
        <v>5000</v>
      </c>
      <c r="K3748" s="12">
        <v>-75000</v>
      </c>
      <c r="L3748" s="1" t="s">
        <v>619</v>
      </c>
    </row>
    <row r="3751" spans="1:12" x14ac:dyDescent="0.2">
      <c r="G3751" s="9" t="s">
        <v>616</v>
      </c>
      <c r="I3751" s="269">
        <v>0</v>
      </c>
      <c r="J3751" s="269">
        <v>75000</v>
      </c>
      <c r="K3751" s="269">
        <v>-75000</v>
      </c>
      <c r="L3751" s="270" t="s">
        <v>619</v>
      </c>
    </row>
    <row r="3752" spans="1:12" x14ac:dyDescent="0.2">
      <c r="G3752" s="9" t="s">
        <v>610</v>
      </c>
      <c r="I3752" s="267">
        <v>0</v>
      </c>
      <c r="J3752" s="267">
        <v>75000</v>
      </c>
      <c r="K3752" s="267">
        <v>-75000</v>
      </c>
      <c r="L3752" s="9" t="s">
        <v>620</v>
      </c>
    </row>
    <row r="3755" spans="1:12" x14ac:dyDescent="0.2">
      <c r="A3755" s="4" t="s">
        <v>123</v>
      </c>
      <c r="G3755" s="9" t="s">
        <v>612</v>
      </c>
      <c r="I3755" s="267">
        <v>0</v>
      </c>
      <c r="J3755" s="267">
        <v>75000</v>
      </c>
      <c r="K3755" s="267">
        <v>-75000</v>
      </c>
      <c r="L3755" s="2" t="s">
        <v>619</v>
      </c>
    </row>
    <row r="3757" spans="1:12" x14ac:dyDescent="0.2">
      <c r="A3757" s="1" t="s">
        <v>80</v>
      </c>
      <c r="B3757" s="1" t="s">
        <v>81</v>
      </c>
      <c r="C3757" s="268" t="s">
        <v>82</v>
      </c>
      <c r="D3757" s="1" t="s">
        <v>83</v>
      </c>
      <c r="E3757" s="1" t="s">
        <v>84</v>
      </c>
      <c r="F3757" s="268" t="s">
        <v>85</v>
      </c>
      <c r="G3757" s="1" t="s">
        <v>86</v>
      </c>
      <c r="I3757" s="268" t="s">
        <v>613</v>
      </c>
      <c r="J3757" s="268" t="s">
        <v>614</v>
      </c>
      <c r="K3757" s="268" t="s">
        <v>87</v>
      </c>
    </row>
    <row r="3759" spans="1:12" x14ac:dyDescent="0.2">
      <c r="A3759" s="8">
        <v>28</v>
      </c>
      <c r="B3759" s="2" t="s">
        <v>123</v>
      </c>
      <c r="C3759" s="7">
        <v>89</v>
      </c>
      <c r="D3759" s="2" t="s">
        <v>88</v>
      </c>
      <c r="E3759" s="2" t="s">
        <v>320</v>
      </c>
      <c r="F3759" s="7">
        <v>28022018</v>
      </c>
      <c r="G3759" s="2" t="s">
        <v>1014</v>
      </c>
      <c r="J3759" s="8">
        <v>5000</v>
      </c>
      <c r="K3759" s="12">
        <v>-80000</v>
      </c>
      <c r="L3759" s="1" t="s">
        <v>619</v>
      </c>
    </row>
    <row r="3761" spans="1:12" x14ac:dyDescent="0.2">
      <c r="A3761" s="8">
        <v>28</v>
      </c>
      <c r="B3761" s="2" t="s">
        <v>123</v>
      </c>
      <c r="C3761" s="7">
        <v>89</v>
      </c>
      <c r="D3761" s="2" t="s">
        <v>88</v>
      </c>
      <c r="E3761" s="2" t="s">
        <v>320</v>
      </c>
      <c r="F3761" s="7">
        <v>28022018</v>
      </c>
      <c r="G3761" s="2" t="s">
        <v>541</v>
      </c>
      <c r="J3761" s="8">
        <v>5000</v>
      </c>
      <c r="K3761" s="12">
        <v>-85000</v>
      </c>
      <c r="L3761" s="1" t="s">
        <v>619</v>
      </c>
    </row>
    <row r="3763" spans="1:12" x14ac:dyDescent="0.2">
      <c r="A3763" s="8">
        <v>28</v>
      </c>
      <c r="B3763" s="2" t="s">
        <v>123</v>
      </c>
      <c r="C3763" s="7">
        <v>89</v>
      </c>
      <c r="D3763" s="2" t="s">
        <v>88</v>
      </c>
      <c r="E3763" s="2" t="s">
        <v>320</v>
      </c>
      <c r="F3763" s="7">
        <v>28022018</v>
      </c>
      <c r="G3763" s="2" t="s">
        <v>542</v>
      </c>
      <c r="J3763" s="8">
        <v>5000</v>
      </c>
      <c r="K3763" s="12">
        <v>-90000</v>
      </c>
      <c r="L3763" s="1" t="s">
        <v>619</v>
      </c>
    </row>
    <row r="3765" spans="1:12" x14ac:dyDescent="0.2">
      <c r="A3765" s="8">
        <v>28</v>
      </c>
      <c r="B3765" s="2" t="s">
        <v>123</v>
      </c>
      <c r="C3765" s="7">
        <v>89</v>
      </c>
      <c r="D3765" s="2" t="s">
        <v>88</v>
      </c>
      <c r="E3765" s="2" t="s">
        <v>320</v>
      </c>
      <c r="F3765" s="7">
        <v>28022018</v>
      </c>
      <c r="G3765" s="2" t="s">
        <v>1043</v>
      </c>
      <c r="J3765" s="8">
        <v>5000</v>
      </c>
      <c r="K3765" s="12">
        <v>-95000</v>
      </c>
      <c r="L3765" s="1" t="s">
        <v>619</v>
      </c>
    </row>
    <row r="3767" spans="1:12" x14ac:dyDescent="0.2">
      <c r="A3767" s="8">
        <v>28</v>
      </c>
      <c r="B3767" s="2" t="s">
        <v>123</v>
      </c>
      <c r="C3767" s="7">
        <v>89</v>
      </c>
      <c r="D3767" s="2" t="s">
        <v>88</v>
      </c>
      <c r="E3767" s="2" t="s">
        <v>320</v>
      </c>
      <c r="F3767" s="7">
        <v>28022018</v>
      </c>
      <c r="G3767" s="2" t="s">
        <v>1044</v>
      </c>
      <c r="J3767" s="8">
        <v>3750</v>
      </c>
      <c r="K3767" s="12">
        <v>-98750</v>
      </c>
      <c r="L3767" s="1" t="s">
        <v>619</v>
      </c>
    </row>
    <row r="3769" spans="1:12" x14ac:dyDescent="0.2">
      <c r="A3769" s="8">
        <v>28</v>
      </c>
      <c r="B3769" s="2" t="s">
        <v>123</v>
      </c>
      <c r="C3769" s="7">
        <v>89</v>
      </c>
      <c r="D3769" s="2" t="s">
        <v>88</v>
      </c>
      <c r="E3769" s="2" t="s">
        <v>320</v>
      </c>
      <c r="F3769" s="7">
        <v>28022018</v>
      </c>
      <c r="G3769" s="2" t="s">
        <v>1015</v>
      </c>
      <c r="J3769" s="8">
        <v>5000</v>
      </c>
      <c r="K3769" s="12">
        <v>-103750</v>
      </c>
      <c r="L3769" s="1" t="s">
        <v>619</v>
      </c>
    </row>
    <row r="3771" spans="1:12" x14ac:dyDescent="0.2">
      <c r="A3771" s="8">
        <v>28</v>
      </c>
      <c r="B3771" s="2" t="s">
        <v>123</v>
      </c>
      <c r="C3771" s="7">
        <v>89</v>
      </c>
      <c r="D3771" s="2" t="s">
        <v>88</v>
      </c>
      <c r="E3771" s="2" t="s">
        <v>320</v>
      </c>
      <c r="F3771" s="7">
        <v>28022018</v>
      </c>
      <c r="G3771" s="2" t="s">
        <v>1016</v>
      </c>
      <c r="J3771" s="8">
        <v>5000</v>
      </c>
      <c r="K3771" s="12">
        <v>-108750</v>
      </c>
      <c r="L3771" s="1" t="s">
        <v>619</v>
      </c>
    </row>
    <row r="3773" spans="1:12" x14ac:dyDescent="0.2">
      <c r="A3773" s="8">
        <v>28</v>
      </c>
      <c r="B3773" s="2" t="s">
        <v>123</v>
      </c>
      <c r="C3773" s="7">
        <v>89</v>
      </c>
      <c r="D3773" s="2" t="s">
        <v>88</v>
      </c>
      <c r="E3773" s="2" t="s">
        <v>320</v>
      </c>
      <c r="F3773" s="7">
        <v>28022018</v>
      </c>
      <c r="G3773" s="2" t="s">
        <v>1017</v>
      </c>
      <c r="J3773" s="8">
        <v>5000</v>
      </c>
      <c r="K3773" s="12">
        <v>-113750</v>
      </c>
      <c r="L3773" s="1" t="s">
        <v>619</v>
      </c>
    </row>
    <row r="3775" spans="1:12" x14ac:dyDescent="0.2">
      <c r="A3775" s="8">
        <v>28</v>
      </c>
      <c r="B3775" s="2" t="s">
        <v>123</v>
      </c>
      <c r="C3775" s="7">
        <v>89</v>
      </c>
      <c r="D3775" s="2" t="s">
        <v>88</v>
      </c>
      <c r="E3775" s="2" t="s">
        <v>320</v>
      </c>
      <c r="F3775" s="7">
        <v>28022018</v>
      </c>
      <c r="G3775" s="2" t="s">
        <v>1153</v>
      </c>
      <c r="J3775" s="8">
        <v>5000</v>
      </c>
      <c r="K3775" s="12">
        <v>-118750</v>
      </c>
      <c r="L3775" s="1" t="s">
        <v>619</v>
      </c>
    </row>
    <row r="3777" spans="1:12" x14ac:dyDescent="0.2">
      <c r="A3777" s="8">
        <v>28</v>
      </c>
      <c r="B3777" s="2" t="s">
        <v>123</v>
      </c>
      <c r="C3777" s="7">
        <v>89</v>
      </c>
      <c r="D3777" s="2" t="s">
        <v>88</v>
      </c>
      <c r="E3777" s="2" t="s">
        <v>320</v>
      </c>
      <c r="F3777" s="7">
        <v>28022018</v>
      </c>
      <c r="G3777" s="2" t="s">
        <v>1002</v>
      </c>
      <c r="J3777" s="8">
        <v>5000</v>
      </c>
      <c r="K3777" s="12">
        <v>-123750</v>
      </c>
      <c r="L3777" s="1" t="s">
        <v>619</v>
      </c>
    </row>
    <row r="3779" spans="1:12" x14ac:dyDescent="0.2">
      <c r="A3779" s="8">
        <v>28</v>
      </c>
      <c r="B3779" s="2" t="s">
        <v>123</v>
      </c>
      <c r="C3779" s="7">
        <v>89</v>
      </c>
      <c r="D3779" s="2" t="s">
        <v>88</v>
      </c>
      <c r="E3779" s="2" t="s">
        <v>320</v>
      </c>
      <c r="F3779" s="7">
        <v>28022018</v>
      </c>
      <c r="G3779" s="2" t="s">
        <v>1003</v>
      </c>
      <c r="J3779" s="8">
        <v>5000</v>
      </c>
      <c r="K3779" s="12">
        <v>-128750</v>
      </c>
      <c r="L3779" s="1" t="s">
        <v>619</v>
      </c>
    </row>
    <row r="3781" spans="1:12" x14ac:dyDescent="0.2">
      <c r="A3781" s="8">
        <v>28</v>
      </c>
      <c r="B3781" s="2" t="s">
        <v>123</v>
      </c>
      <c r="C3781" s="7">
        <v>89</v>
      </c>
      <c r="D3781" s="2" t="s">
        <v>88</v>
      </c>
      <c r="E3781" s="2" t="s">
        <v>320</v>
      </c>
      <c r="F3781" s="7">
        <v>28022018</v>
      </c>
      <c r="G3781" s="2" t="s">
        <v>543</v>
      </c>
      <c r="J3781" s="8">
        <v>5000</v>
      </c>
      <c r="K3781" s="12">
        <v>-133750</v>
      </c>
      <c r="L3781" s="1" t="s">
        <v>619</v>
      </c>
    </row>
    <row r="3783" spans="1:12" x14ac:dyDescent="0.2">
      <c r="A3783" s="8">
        <v>28</v>
      </c>
      <c r="B3783" s="2" t="s">
        <v>123</v>
      </c>
      <c r="C3783" s="7">
        <v>89</v>
      </c>
      <c r="D3783" s="2" t="s">
        <v>88</v>
      </c>
      <c r="E3783" s="2" t="s">
        <v>320</v>
      </c>
      <c r="F3783" s="7">
        <v>28022018</v>
      </c>
      <c r="G3783" s="2" t="s">
        <v>544</v>
      </c>
      <c r="J3783" s="8">
        <v>5000</v>
      </c>
      <c r="K3783" s="12">
        <v>-138750</v>
      </c>
      <c r="L3783" s="1" t="s">
        <v>619</v>
      </c>
    </row>
    <row r="3785" spans="1:12" x14ac:dyDescent="0.2">
      <c r="A3785" s="8">
        <v>28</v>
      </c>
      <c r="B3785" s="2" t="s">
        <v>123</v>
      </c>
      <c r="C3785" s="7">
        <v>89</v>
      </c>
      <c r="D3785" s="2" t="s">
        <v>88</v>
      </c>
      <c r="E3785" s="2" t="s">
        <v>320</v>
      </c>
      <c r="F3785" s="7">
        <v>28022018</v>
      </c>
      <c r="G3785" s="2" t="s">
        <v>1018</v>
      </c>
      <c r="J3785" s="8">
        <v>5000</v>
      </c>
      <c r="K3785" s="12">
        <v>-143750</v>
      </c>
      <c r="L3785" s="1" t="s">
        <v>619</v>
      </c>
    </row>
    <row r="3788" spans="1:12" x14ac:dyDescent="0.2">
      <c r="G3788" s="9" t="s">
        <v>623</v>
      </c>
      <c r="I3788" s="269">
        <v>0</v>
      </c>
      <c r="J3788" s="269">
        <v>68750</v>
      </c>
      <c r="K3788" s="269">
        <v>-68750</v>
      </c>
      <c r="L3788" s="270" t="s">
        <v>619</v>
      </c>
    </row>
    <row r="3789" spans="1:12" x14ac:dyDescent="0.2">
      <c r="G3789" s="9" t="s">
        <v>610</v>
      </c>
      <c r="I3789" s="267">
        <v>0</v>
      </c>
      <c r="J3789" s="267">
        <v>143750</v>
      </c>
      <c r="K3789" s="267">
        <v>-143750</v>
      </c>
      <c r="L3789" s="9" t="s">
        <v>620</v>
      </c>
    </row>
    <row r="3792" spans="1:12" x14ac:dyDescent="0.2">
      <c r="A3792" s="4" t="s">
        <v>208</v>
      </c>
      <c r="G3792" s="9" t="s">
        <v>612</v>
      </c>
      <c r="I3792" s="267">
        <v>0</v>
      </c>
      <c r="J3792" s="267">
        <v>143750</v>
      </c>
      <c r="K3792" s="267">
        <v>-143750</v>
      </c>
      <c r="L3792" s="2" t="s">
        <v>619</v>
      </c>
    </row>
    <row r="3794" spans="1:12" x14ac:dyDescent="0.2">
      <c r="A3794" s="1" t="s">
        <v>80</v>
      </c>
      <c r="B3794" s="1" t="s">
        <v>81</v>
      </c>
      <c r="C3794" s="268" t="s">
        <v>82</v>
      </c>
      <c r="D3794" s="1" t="s">
        <v>83</v>
      </c>
      <c r="E3794" s="1" t="s">
        <v>84</v>
      </c>
      <c r="F3794" s="268" t="s">
        <v>85</v>
      </c>
      <c r="G3794" s="1" t="s">
        <v>86</v>
      </c>
      <c r="I3794" s="268" t="s">
        <v>613</v>
      </c>
      <c r="J3794" s="268" t="s">
        <v>614</v>
      </c>
      <c r="K3794" s="268" t="s">
        <v>87</v>
      </c>
    </row>
    <row r="3796" spans="1:12" x14ac:dyDescent="0.2">
      <c r="A3796" s="8">
        <v>26</v>
      </c>
      <c r="B3796" s="2" t="s">
        <v>208</v>
      </c>
      <c r="C3796" s="7">
        <v>70</v>
      </c>
      <c r="D3796" s="2" t="s">
        <v>90</v>
      </c>
      <c r="E3796" s="2" t="s">
        <v>320</v>
      </c>
      <c r="F3796" s="7">
        <v>31012018</v>
      </c>
      <c r="G3796" s="2" t="s">
        <v>1382</v>
      </c>
      <c r="I3796" s="8">
        <v>68750</v>
      </c>
      <c r="K3796" s="12">
        <v>-75000</v>
      </c>
      <c r="L3796" s="1" t="s">
        <v>619</v>
      </c>
    </row>
    <row r="3798" spans="1:12" x14ac:dyDescent="0.2">
      <c r="A3798" s="8">
        <v>26</v>
      </c>
      <c r="B3798" s="2" t="s">
        <v>208</v>
      </c>
      <c r="C3798" s="7">
        <v>71</v>
      </c>
      <c r="D3798" s="2" t="s">
        <v>90</v>
      </c>
      <c r="E3798" s="2" t="s">
        <v>320</v>
      </c>
      <c r="F3798" s="7">
        <v>28022018</v>
      </c>
      <c r="G3798" s="2" t="s">
        <v>1383</v>
      </c>
      <c r="I3798" s="8">
        <v>68750</v>
      </c>
      <c r="K3798" s="12">
        <v>-6250</v>
      </c>
      <c r="L3798" s="1" t="s">
        <v>619</v>
      </c>
    </row>
    <row r="3800" spans="1:12" x14ac:dyDescent="0.2">
      <c r="A3800" s="8">
        <v>26</v>
      </c>
      <c r="B3800" s="2" t="s">
        <v>208</v>
      </c>
      <c r="C3800" s="7">
        <v>74</v>
      </c>
      <c r="D3800" s="2" t="s">
        <v>90</v>
      </c>
      <c r="E3800" s="2" t="s">
        <v>320</v>
      </c>
      <c r="F3800" s="7">
        <v>31032018</v>
      </c>
      <c r="G3800" s="2" t="s">
        <v>1384</v>
      </c>
      <c r="I3800" s="8">
        <v>58750</v>
      </c>
      <c r="K3800" s="12">
        <v>52500</v>
      </c>
      <c r="L3800" s="1" t="s">
        <v>615</v>
      </c>
    </row>
    <row r="3802" spans="1:12" x14ac:dyDescent="0.2">
      <c r="A3802" s="8">
        <v>31</v>
      </c>
      <c r="B3802" s="2" t="s">
        <v>208</v>
      </c>
      <c r="C3802" s="7">
        <v>98</v>
      </c>
      <c r="D3802" s="2" t="s">
        <v>88</v>
      </c>
      <c r="E3802" s="2" t="s">
        <v>320</v>
      </c>
      <c r="F3802" s="7">
        <v>31032018</v>
      </c>
      <c r="G3802" s="2" t="s">
        <v>1014</v>
      </c>
      <c r="J3802" s="8">
        <v>5000</v>
      </c>
      <c r="K3802" s="12">
        <v>47500</v>
      </c>
      <c r="L3802" s="1" t="s">
        <v>615</v>
      </c>
    </row>
    <row r="3804" spans="1:12" x14ac:dyDescent="0.2">
      <c r="A3804" s="8">
        <v>31</v>
      </c>
      <c r="B3804" s="2" t="s">
        <v>208</v>
      </c>
      <c r="C3804" s="7">
        <v>98</v>
      </c>
      <c r="D3804" s="2" t="s">
        <v>88</v>
      </c>
      <c r="E3804" s="2" t="s">
        <v>320</v>
      </c>
      <c r="F3804" s="7">
        <v>31032018</v>
      </c>
      <c r="G3804" s="2" t="s">
        <v>541</v>
      </c>
      <c r="J3804" s="8">
        <v>5000</v>
      </c>
      <c r="K3804" s="12">
        <v>42500</v>
      </c>
      <c r="L3804" s="1" t="s">
        <v>615</v>
      </c>
    </row>
    <row r="3806" spans="1:12" x14ac:dyDescent="0.2">
      <c r="A3806" s="8">
        <v>31</v>
      </c>
      <c r="B3806" s="2" t="s">
        <v>208</v>
      </c>
      <c r="C3806" s="7">
        <v>98</v>
      </c>
      <c r="D3806" s="2" t="s">
        <v>88</v>
      </c>
      <c r="E3806" s="2" t="s">
        <v>320</v>
      </c>
      <c r="F3806" s="7">
        <v>31032018</v>
      </c>
      <c r="G3806" s="2" t="s">
        <v>1044</v>
      </c>
      <c r="J3806" s="8">
        <v>3750</v>
      </c>
      <c r="K3806" s="12">
        <v>38750</v>
      </c>
      <c r="L3806" s="1" t="s">
        <v>615</v>
      </c>
    </row>
    <row r="3808" spans="1:12" x14ac:dyDescent="0.2">
      <c r="A3808" s="8">
        <v>31</v>
      </c>
      <c r="B3808" s="2" t="s">
        <v>208</v>
      </c>
      <c r="C3808" s="7">
        <v>98</v>
      </c>
      <c r="D3808" s="2" t="s">
        <v>88</v>
      </c>
      <c r="E3808" s="2" t="s">
        <v>320</v>
      </c>
      <c r="F3808" s="7">
        <v>31032018</v>
      </c>
      <c r="G3808" s="2" t="s">
        <v>1015</v>
      </c>
      <c r="J3808" s="8">
        <v>5000</v>
      </c>
      <c r="K3808" s="12">
        <v>33750</v>
      </c>
      <c r="L3808" s="1" t="s">
        <v>615</v>
      </c>
    </row>
    <row r="3810" spans="1:12" x14ac:dyDescent="0.2">
      <c r="A3810" s="8">
        <v>31</v>
      </c>
      <c r="B3810" s="2" t="s">
        <v>208</v>
      </c>
      <c r="C3810" s="7">
        <v>98</v>
      </c>
      <c r="D3810" s="2" t="s">
        <v>88</v>
      </c>
      <c r="E3810" s="2" t="s">
        <v>320</v>
      </c>
      <c r="F3810" s="7">
        <v>31032018</v>
      </c>
      <c r="G3810" s="2" t="s">
        <v>1016</v>
      </c>
      <c r="J3810" s="8">
        <v>5000</v>
      </c>
      <c r="K3810" s="12">
        <v>28750</v>
      </c>
      <c r="L3810" s="1" t="s">
        <v>615</v>
      </c>
    </row>
    <row r="3812" spans="1:12" x14ac:dyDescent="0.2">
      <c r="A3812" s="8">
        <v>31</v>
      </c>
      <c r="B3812" s="2" t="s">
        <v>208</v>
      </c>
      <c r="C3812" s="7">
        <v>98</v>
      </c>
      <c r="D3812" s="2" t="s">
        <v>88</v>
      </c>
      <c r="E3812" s="2" t="s">
        <v>320</v>
      </c>
      <c r="F3812" s="7">
        <v>31032018</v>
      </c>
      <c r="G3812" s="2" t="s">
        <v>1017</v>
      </c>
      <c r="J3812" s="8">
        <v>5000</v>
      </c>
      <c r="K3812" s="12">
        <v>23750</v>
      </c>
      <c r="L3812" s="1" t="s">
        <v>615</v>
      </c>
    </row>
    <row r="3814" spans="1:12" x14ac:dyDescent="0.2">
      <c r="A3814" s="8">
        <v>31</v>
      </c>
      <c r="B3814" s="2" t="s">
        <v>208</v>
      </c>
      <c r="C3814" s="7">
        <v>98</v>
      </c>
      <c r="D3814" s="2" t="s">
        <v>88</v>
      </c>
      <c r="E3814" s="2" t="s">
        <v>320</v>
      </c>
      <c r="F3814" s="7">
        <v>31032018</v>
      </c>
      <c r="G3814" s="2" t="s">
        <v>1153</v>
      </c>
      <c r="J3814" s="8">
        <v>5000</v>
      </c>
      <c r="K3814" s="12">
        <v>18750</v>
      </c>
      <c r="L3814" s="1" t="s">
        <v>615</v>
      </c>
    </row>
    <row r="3816" spans="1:12" x14ac:dyDescent="0.2">
      <c r="A3816" s="8">
        <v>31</v>
      </c>
      <c r="B3816" s="2" t="s">
        <v>208</v>
      </c>
      <c r="C3816" s="7">
        <v>98</v>
      </c>
      <c r="D3816" s="2" t="s">
        <v>88</v>
      </c>
      <c r="E3816" s="2" t="s">
        <v>320</v>
      </c>
      <c r="F3816" s="7">
        <v>31032018</v>
      </c>
      <c r="G3816" s="2" t="s">
        <v>1002</v>
      </c>
      <c r="J3816" s="8">
        <v>5000</v>
      </c>
      <c r="K3816" s="12">
        <v>13750</v>
      </c>
      <c r="L3816" s="1" t="s">
        <v>615</v>
      </c>
    </row>
    <row r="3818" spans="1:12" x14ac:dyDescent="0.2">
      <c r="A3818" s="8">
        <v>31</v>
      </c>
      <c r="B3818" s="2" t="s">
        <v>208</v>
      </c>
      <c r="C3818" s="7">
        <v>98</v>
      </c>
      <c r="D3818" s="2" t="s">
        <v>88</v>
      </c>
      <c r="E3818" s="2" t="s">
        <v>320</v>
      </c>
      <c r="F3818" s="7">
        <v>31032018</v>
      </c>
      <c r="G3818" s="2" t="s">
        <v>1003</v>
      </c>
      <c r="J3818" s="8">
        <v>5000</v>
      </c>
      <c r="K3818" s="12">
        <v>8750</v>
      </c>
      <c r="L3818" s="1" t="s">
        <v>615</v>
      </c>
    </row>
    <row r="3820" spans="1:12" x14ac:dyDescent="0.2">
      <c r="A3820" s="8">
        <v>31</v>
      </c>
      <c r="B3820" s="2" t="s">
        <v>208</v>
      </c>
      <c r="C3820" s="7">
        <v>98</v>
      </c>
      <c r="D3820" s="2" t="s">
        <v>88</v>
      </c>
      <c r="E3820" s="2" t="s">
        <v>320</v>
      </c>
      <c r="F3820" s="7">
        <v>31032018</v>
      </c>
      <c r="G3820" s="2" t="s">
        <v>543</v>
      </c>
      <c r="J3820" s="8">
        <v>5000</v>
      </c>
      <c r="K3820" s="12">
        <v>3750</v>
      </c>
      <c r="L3820" s="1" t="s">
        <v>615</v>
      </c>
    </row>
    <row r="3822" spans="1:12" x14ac:dyDescent="0.2">
      <c r="A3822" s="8">
        <v>31</v>
      </c>
      <c r="B3822" s="2" t="s">
        <v>208</v>
      </c>
      <c r="C3822" s="7">
        <v>98</v>
      </c>
      <c r="D3822" s="2" t="s">
        <v>88</v>
      </c>
      <c r="E3822" s="2" t="s">
        <v>320</v>
      </c>
      <c r="F3822" s="7">
        <v>31032018</v>
      </c>
      <c r="G3822" s="2" t="s">
        <v>544</v>
      </c>
      <c r="J3822" s="8">
        <v>5000</v>
      </c>
      <c r="K3822" s="12">
        <v>-1250</v>
      </c>
      <c r="L3822" s="1" t="s">
        <v>619</v>
      </c>
    </row>
    <row r="3824" spans="1:12" x14ac:dyDescent="0.2">
      <c r="A3824" s="8">
        <v>31</v>
      </c>
      <c r="B3824" s="2" t="s">
        <v>208</v>
      </c>
      <c r="C3824" s="7">
        <v>98</v>
      </c>
      <c r="D3824" s="2" t="s">
        <v>88</v>
      </c>
      <c r="E3824" s="2" t="s">
        <v>320</v>
      </c>
      <c r="F3824" s="7">
        <v>31032018</v>
      </c>
      <c r="G3824" s="2" t="s">
        <v>1018</v>
      </c>
      <c r="J3824" s="8">
        <v>5000</v>
      </c>
      <c r="K3824" s="12">
        <v>-6250</v>
      </c>
      <c r="L3824" s="1" t="s">
        <v>619</v>
      </c>
    </row>
    <row r="3827" spans="1:12" x14ac:dyDescent="0.2">
      <c r="G3827" s="9" t="s">
        <v>618</v>
      </c>
      <c r="I3827" s="269">
        <v>196250</v>
      </c>
      <c r="J3827" s="269">
        <v>58750</v>
      </c>
      <c r="K3827" s="269">
        <v>137500</v>
      </c>
      <c r="L3827" s="270" t="s">
        <v>615</v>
      </c>
    </row>
    <row r="3828" spans="1:12" x14ac:dyDescent="0.2">
      <c r="G3828" s="9" t="s">
        <v>610</v>
      </c>
      <c r="I3828" s="267">
        <v>196250</v>
      </c>
      <c r="J3828" s="267">
        <v>202500</v>
      </c>
      <c r="K3828" s="267">
        <v>-6250</v>
      </c>
      <c r="L3828" s="9" t="s">
        <v>620</v>
      </c>
    </row>
    <row r="3831" spans="1:12" x14ac:dyDescent="0.2">
      <c r="A3831" s="4" t="s">
        <v>209</v>
      </c>
      <c r="G3831" s="9" t="s">
        <v>612</v>
      </c>
      <c r="I3831" s="267">
        <v>196250</v>
      </c>
      <c r="J3831" s="267">
        <v>202500</v>
      </c>
      <c r="K3831" s="267">
        <v>-6250</v>
      </c>
      <c r="L3831" s="2" t="s">
        <v>619</v>
      </c>
    </row>
    <row r="3833" spans="1:12" x14ac:dyDescent="0.2">
      <c r="A3833" s="1" t="s">
        <v>80</v>
      </c>
      <c r="B3833" s="1" t="s">
        <v>81</v>
      </c>
      <c r="C3833" s="268" t="s">
        <v>82</v>
      </c>
      <c r="D3833" s="1" t="s">
        <v>83</v>
      </c>
      <c r="E3833" s="1" t="s">
        <v>84</v>
      </c>
      <c r="F3833" s="268" t="s">
        <v>85</v>
      </c>
      <c r="G3833" s="1" t="s">
        <v>86</v>
      </c>
      <c r="I3833" s="268" t="s">
        <v>613</v>
      </c>
      <c r="J3833" s="268" t="s">
        <v>614</v>
      </c>
      <c r="K3833" s="268" t="s">
        <v>87</v>
      </c>
    </row>
    <row r="3835" spans="1:12" x14ac:dyDescent="0.2">
      <c r="A3835" s="8">
        <v>30</v>
      </c>
      <c r="B3835" s="2" t="s">
        <v>209</v>
      </c>
      <c r="C3835" s="7">
        <v>118</v>
      </c>
      <c r="D3835" s="2" t="s">
        <v>88</v>
      </c>
      <c r="E3835" s="2" t="s">
        <v>320</v>
      </c>
      <c r="F3835" s="7">
        <v>30042018</v>
      </c>
      <c r="G3835" s="2" t="s">
        <v>1014</v>
      </c>
      <c r="J3835" s="8">
        <v>5000</v>
      </c>
      <c r="K3835" s="12">
        <v>-11250</v>
      </c>
      <c r="L3835" s="1" t="s">
        <v>619</v>
      </c>
    </row>
    <row r="3837" spans="1:12" x14ac:dyDescent="0.2">
      <c r="A3837" s="8">
        <v>30</v>
      </c>
      <c r="B3837" s="2" t="s">
        <v>209</v>
      </c>
      <c r="C3837" s="7">
        <v>118</v>
      </c>
      <c r="D3837" s="2" t="s">
        <v>88</v>
      </c>
      <c r="E3837" s="2" t="s">
        <v>320</v>
      </c>
      <c r="F3837" s="7">
        <v>30042018</v>
      </c>
      <c r="G3837" s="2" t="s">
        <v>541</v>
      </c>
      <c r="J3837" s="8">
        <v>5000</v>
      </c>
      <c r="K3837" s="12">
        <v>-16250</v>
      </c>
      <c r="L3837" s="1" t="s">
        <v>619</v>
      </c>
    </row>
    <row r="3839" spans="1:12" x14ac:dyDescent="0.2">
      <c r="A3839" s="8">
        <v>30</v>
      </c>
      <c r="B3839" s="2" t="s">
        <v>209</v>
      </c>
      <c r="C3839" s="7">
        <v>118</v>
      </c>
      <c r="D3839" s="2" t="s">
        <v>88</v>
      </c>
      <c r="E3839" s="2" t="s">
        <v>320</v>
      </c>
      <c r="F3839" s="7">
        <v>30042018</v>
      </c>
      <c r="G3839" s="2" t="s">
        <v>1044</v>
      </c>
      <c r="J3839" s="8">
        <v>3750</v>
      </c>
      <c r="K3839" s="12">
        <v>-20000</v>
      </c>
      <c r="L3839" s="1" t="s">
        <v>619</v>
      </c>
    </row>
    <row r="3841" spans="1:12" x14ac:dyDescent="0.2">
      <c r="A3841" s="8">
        <v>30</v>
      </c>
      <c r="B3841" s="2" t="s">
        <v>209</v>
      </c>
      <c r="C3841" s="7">
        <v>118</v>
      </c>
      <c r="D3841" s="2" t="s">
        <v>88</v>
      </c>
      <c r="E3841" s="2" t="s">
        <v>320</v>
      </c>
      <c r="F3841" s="7">
        <v>30042018</v>
      </c>
      <c r="G3841" s="2" t="s">
        <v>1015</v>
      </c>
      <c r="J3841" s="8">
        <v>5000</v>
      </c>
      <c r="K3841" s="12">
        <v>-25000</v>
      </c>
      <c r="L3841" s="1" t="s">
        <v>619</v>
      </c>
    </row>
    <row r="3843" spans="1:12" x14ac:dyDescent="0.2">
      <c r="A3843" s="8">
        <v>30</v>
      </c>
      <c r="B3843" s="2" t="s">
        <v>209</v>
      </c>
      <c r="C3843" s="7">
        <v>118</v>
      </c>
      <c r="D3843" s="2" t="s">
        <v>88</v>
      </c>
      <c r="E3843" s="2" t="s">
        <v>320</v>
      </c>
      <c r="F3843" s="7">
        <v>30042018</v>
      </c>
      <c r="G3843" s="2" t="s">
        <v>1016</v>
      </c>
      <c r="J3843" s="8">
        <v>5000</v>
      </c>
      <c r="K3843" s="12">
        <v>-30000</v>
      </c>
      <c r="L3843" s="1" t="s">
        <v>619</v>
      </c>
    </row>
    <row r="3845" spans="1:12" x14ac:dyDescent="0.2">
      <c r="A3845" s="8">
        <v>30</v>
      </c>
      <c r="B3845" s="2" t="s">
        <v>209</v>
      </c>
      <c r="C3845" s="7">
        <v>118</v>
      </c>
      <c r="D3845" s="2" t="s">
        <v>88</v>
      </c>
      <c r="E3845" s="2" t="s">
        <v>320</v>
      </c>
      <c r="F3845" s="7">
        <v>30042018</v>
      </c>
      <c r="G3845" s="2" t="s">
        <v>1017</v>
      </c>
      <c r="J3845" s="8">
        <v>5000</v>
      </c>
      <c r="K3845" s="12">
        <v>-35000</v>
      </c>
      <c r="L3845" s="1" t="s">
        <v>619</v>
      </c>
    </row>
    <row r="3847" spans="1:12" x14ac:dyDescent="0.2">
      <c r="A3847" s="8">
        <v>30</v>
      </c>
      <c r="B3847" s="2" t="s">
        <v>209</v>
      </c>
      <c r="C3847" s="7">
        <v>118</v>
      </c>
      <c r="D3847" s="2" t="s">
        <v>88</v>
      </c>
      <c r="E3847" s="2" t="s">
        <v>320</v>
      </c>
      <c r="F3847" s="7">
        <v>30042018</v>
      </c>
      <c r="G3847" s="2" t="s">
        <v>1153</v>
      </c>
      <c r="J3847" s="8">
        <v>5000</v>
      </c>
      <c r="K3847" s="12">
        <v>-40000</v>
      </c>
      <c r="L3847" s="1" t="s">
        <v>619</v>
      </c>
    </row>
    <row r="3849" spans="1:12" x14ac:dyDescent="0.2">
      <c r="A3849" s="8">
        <v>30</v>
      </c>
      <c r="B3849" s="2" t="s">
        <v>209</v>
      </c>
      <c r="C3849" s="7">
        <v>118</v>
      </c>
      <c r="D3849" s="2" t="s">
        <v>88</v>
      </c>
      <c r="E3849" s="2" t="s">
        <v>320</v>
      </c>
      <c r="F3849" s="7">
        <v>30042018</v>
      </c>
      <c r="G3849" s="2" t="s">
        <v>1002</v>
      </c>
      <c r="J3849" s="8">
        <v>5000</v>
      </c>
      <c r="K3849" s="12">
        <v>-45000</v>
      </c>
      <c r="L3849" s="1" t="s">
        <v>619</v>
      </c>
    </row>
    <row r="3851" spans="1:12" x14ac:dyDescent="0.2">
      <c r="A3851" s="8">
        <v>30</v>
      </c>
      <c r="B3851" s="2" t="s">
        <v>209</v>
      </c>
      <c r="C3851" s="7">
        <v>118</v>
      </c>
      <c r="D3851" s="2" t="s">
        <v>88</v>
      </c>
      <c r="E3851" s="2" t="s">
        <v>320</v>
      </c>
      <c r="F3851" s="7">
        <v>30042018</v>
      </c>
      <c r="G3851" s="2" t="s">
        <v>1003</v>
      </c>
      <c r="J3851" s="8">
        <v>5000</v>
      </c>
      <c r="K3851" s="12">
        <v>-50000</v>
      </c>
      <c r="L3851" s="1" t="s">
        <v>619</v>
      </c>
    </row>
    <row r="3853" spans="1:12" x14ac:dyDescent="0.2">
      <c r="A3853" s="8">
        <v>30</v>
      </c>
      <c r="B3853" s="2" t="s">
        <v>209</v>
      </c>
      <c r="C3853" s="7">
        <v>118</v>
      </c>
      <c r="D3853" s="2" t="s">
        <v>88</v>
      </c>
      <c r="E3853" s="2" t="s">
        <v>320</v>
      </c>
      <c r="F3853" s="7">
        <v>30042018</v>
      </c>
      <c r="G3853" s="2" t="s">
        <v>543</v>
      </c>
      <c r="J3853" s="8">
        <v>5000</v>
      </c>
      <c r="K3853" s="12">
        <v>-55000</v>
      </c>
      <c r="L3853" s="1" t="s">
        <v>619</v>
      </c>
    </row>
    <row r="3855" spans="1:12" x14ac:dyDescent="0.2">
      <c r="A3855" s="8">
        <v>30</v>
      </c>
      <c r="B3855" s="2" t="s">
        <v>209</v>
      </c>
      <c r="C3855" s="7">
        <v>118</v>
      </c>
      <c r="D3855" s="2" t="s">
        <v>88</v>
      </c>
      <c r="E3855" s="2" t="s">
        <v>320</v>
      </c>
      <c r="F3855" s="7">
        <v>30042018</v>
      </c>
      <c r="G3855" s="2" t="s">
        <v>544</v>
      </c>
      <c r="J3855" s="8">
        <v>5000</v>
      </c>
      <c r="K3855" s="12">
        <v>-60000</v>
      </c>
      <c r="L3855" s="1" t="s">
        <v>619</v>
      </c>
    </row>
    <row r="3857" spans="1:12" x14ac:dyDescent="0.2">
      <c r="A3857" s="8">
        <v>30</v>
      </c>
      <c r="B3857" s="2" t="s">
        <v>209</v>
      </c>
      <c r="C3857" s="7">
        <v>118</v>
      </c>
      <c r="D3857" s="2" t="s">
        <v>88</v>
      </c>
      <c r="E3857" s="2" t="s">
        <v>320</v>
      </c>
      <c r="F3857" s="7">
        <v>30042018</v>
      </c>
      <c r="G3857" s="2" t="s">
        <v>1018</v>
      </c>
      <c r="J3857" s="8">
        <v>5000</v>
      </c>
      <c r="K3857" s="12">
        <v>-65000</v>
      </c>
      <c r="L3857" s="1" t="s">
        <v>619</v>
      </c>
    </row>
    <row r="3860" spans="1:12" x14ac:dyDescent="0.2">
      <c r="G3860" s="9" t="s">
        <v>1787</v>
      </c>
      <c r="I3860" s="269">
        <v>0</v>
      </c>
      <c r="J3860" s="269">
        <v>58750</v>
      </c>
      <c r="K3860" s="269">
        <v>-58750</v>
      </c>
      <c r="L3860" s="270" t="s">
        <v>619</v>
      </c>
    </row>
    <row r="3861" spans="1:12" x14ac:dyDescent="0.2">
      <c r="G3861" s="9" t="s">
        <v>610</v>
      </c>
      <c r="I3861" s="267">
        <v>196250</v>
      </c>
      <c r="J3861" s="267">
        <v>261250</v>
      </c>
      <c r="K3861" s="267">
        <v>-65000</v>
      </c>
      <c r="L3861" s="9" t="s">
        <v>620</v>
      </c>
    </row>
    <row r="3864" spans="1:12" x14ac:dyDescent="0.2">
      <c r="A3864" s="4" t="s">
        <v>210</v>
      </c>
      <c r="G3864" s="9" t="s">
        <v>612</v>
      </c>
      <c r="I3864" s="267">
        <v>196250</v>
      </c>
      <c r="J3864" s="267">
        <v>261250</v>
      </c>
      <c r="K3864" s="267">
        <v>-65000</v>
      </c>
      <c r="L3864" s="2" t="s">
        <v>619</v>
      </c>
    </row>
    <row r="3866" spans="1:12" x14ac:dyDescent="0.2">
      <c r="A3866" s="1" t="s">
        <v>80</v>
      </c>
      <c r="B3866" s="1" t="s">
        <v>81</v>
      </c>
      <c r="C3866" s="268" t="s">
        <v>82</v>
      </c>
      <c r="D3866" s="1" t="s">
        <v>83</v>
      </c>
      <c r="E3866" s="1" t="s">
        <v>84</v>
      </c>
      <c r="F3866" s="268" t="s">
        <v>85</v>
      </c>
      <c r="G3866" s="1" t="s">
        <v>86</v>
      </c>
      <c r="I3866" s="268" t="s">
        <v>613</v>
      </c>
      <c r="J3866" s="268" t="s">
        <v>614</v>
      </c>
      <c r="K3866" s="268" t="s">
        <v>87</v>
      </c>
    </row>
    <row r="3868" spans="1:12" x14ac:dyDescent="0.2">
      <c r="A3868" s="8">
        <v>31</v>
      </c>
      <c r="B3868" s="2" t="s">
        <v>210</v>
      </c>
      <c r="C3868" s="7">
        <v>98</v>
      </c>
      <c r="D3868" s="2" t="s">
        <v>90</v>
      </c>
      <c r="E3868" s="2" t="s">
        <v>320</v>
      </c>
      <c r="F3868" s="7">
        <v>30042018</v>
      </c>
      <c r="G3868" s="2" t="s">
        <v>1982</v>
      </c>
      <c r="I3868" s="8">
        <v>58750</v>
      </c>
      <c r="K3868" s="12">
        <v>-6250</v>
      </c>
      <c r="L3868" s="1" t="s">
        <v>619</v>
      </c>
    </row>
    <row r="3870" spans="1:12" x14ac:dyDescent="0.2">
      <c r="A3870" s="8">
        <v>31</v>
      </c>
      <c r="B3870" s="2" t="s">
        <v>210</v>
      </c>
      <c r="C3870" s="7">
        <v>99</v>
      </c>
      <c r="D3870" s="2" t="s">
        <v>90</v>
      </c>
      <c r="E3870" s="2" t="s">
        <v>320</v>
      </c>
      <c r="F3870" s="7">
        <v>31052018</v>
      </c>
      <c r="G3870" s="2" t="s">
        <v>1983</v>
      </c>
      <c r="I3870" s="8">
        <v>58750</v>
      </c>
      <c r="K3870" s="12">
        <v>52500</v>
      </c>
      <c r="L3870" s="1" t="s">
        <v>615</v>
      </c>
    </row>
    <row r="3872" spans="1:12" x14ac:dyDescent="0.2">
      <c r="A3872" s="8">
        <v>31</v>
      </c>
      <c r="B3872" s="2" t="s">
        <v>210</v>
      </c>
      <c r="C3872" s="7">
        <v>102</v>
      </c>
      <c r="D3872" s="2" t="s">
        <v>88</v>
      </c>
      <c r="E3872" s="2" t="s">
        <v>320</v>
      </c>
      <c r="F3872" s="7">
        <v>31052018</v>
      </c>
      <c r="G3872" s="2" t="s">
        <v>1014</v>
      </c>
      <c r="J3872" s="8">
        <v>5000</v>
      </c>
      <c r="K3872" s="12">
        <v>47500</v>
      </c>
      <c r="L3872" s="1" t="s">
        <v>615</v>
      </c>
    </row>
    <row r="3874" spans="1:12" x14ac:dyDescent="0.2">
      <c r="A3874" s="8">
        <v>31</v>
      </c>
      <c r="B3874" s="2" t="s">
        <v>210</v>
      </c>
      <c r="C3874" s="7">
        <v>102</v>
      </c>
      <c r="D3874" s="2" t="s">
        <v>88</v>
      </c>
      <c r="E3874" s="2" t="s">
        <v>320</v>
      </c>
      <c r="F3874" s="7">
        <v>31052018</v>
      </c>
      <c r="G3874" s="2" t="s">
        <v>541</v>
      </c>
      <c r="J3874" s="8">
        <v>5000</v>
      </c>
      <c r="K3874" s="12">
        <v>42500</v>
      </c>
      <c r="L3874" s="1" t="s">
        <v>615</v>
      </c>
    </row>
    <row r="3876" spans="1:12" x14ac:dyDescent="0.2">
      <c r="A3876" s="8">
        <v>31</v>
      </c>
      <c r="B3876" s="2" t="s">
        <v>210</v>
      </c>
      <c r="C3876" s="7">
        <v>102</v>
      </c>
      <c r="D3876" s="2" t="s">
        <v>88</v>
      </c>
      <c r="E3876" s="2" t="s">
        <v>320</v>
      </c>
      <c r="F3876" s="7">
        <v>31052018</v>
      </c>
      <c r="G3876" s="2" t="s">
        <v>1044</v>
      </c>
      <c r="J3876" s="8">
        <v>3750</v>
      </c>
      <c r="K3876" s="12">
        <v>38750</v>
      </c>
      <c r="L3876" s="1" t="s">
        <v>615</v>
      </c>
    </row>
    <row r="3878" spans="1:12" x14ac:dyDescent="0.2">
      <c r="A3878" s="8">
        <v>31</v>
      </c>
      <c r="B3878" s="2" t="s">
        <v>210</v>
      </c>
      <c r="C3878" s="7">
        <v>102</v>
      </c>
      <c r="D3878" s="2" t="s">
        <v>88</v>
      </c>
      <c r="E3878" s="2" t="s">
        <v>320</v>
      </c>
      <c r="F3878" s="7">
        <v>31052018</v>
      </c>
      <c r="G3878" s="2" t="s">
        <v>1015</v>
      </c>
      <c r="J3878" s="8">
        <v>5000</v>
      </c>
      <c r="K3878" s="12">
        <v>33750</v>
      </c>
      <c r="L3878" s="1" t="s">
        <v>615</v>
      </c>
    </row>
    <row r="3880" spans="1:12" x14ac:dyDescent="0.2">
      <c r="A3880" s="8">
        <v>31</v>
      </c>
      <c r="B3880" s="2" t="s">
        <v>210</v>
      </c>
      <c r="C3880" s="7">
        <v>102</v>
      </c>
      <c r="D3880" s="2" t="s">
        <v>88</v>
      </c>
      <c r="E3880" s="2" t="s">
        <v>320</v>
      </c>
      <c r="F3880" s="7">
        <v>31052018</v>
      </c>
      <c r="G3880" s="2" t="s">
        <v>1016</v>
      </c>
      <c r="J3880" s="8">
        <v>5000</v>
      </c>
      <c r="K3880" s="12">
        <v>28750</v>
      </c>
      <c r="L3880" s="1" t="s">
        <v>615</v>
      </c>
    </row>
    <row r="3882" spans="1:12" x14ac:dyDescent="0.2">
      <c r="A3882" s="8">
        <v>31</v>
      </c>
      <c r="B3882" s="2" t="s">
        <v>210</v>
      </c>
      <c r="C3882" s="7">
        <v>102</v>
      </c>
      <c r="D3882" s="2" t="s">
        <v>88</v>
      </c>
      <c r="E3882" s="2" t="s">
        <v>320</v>
      </c>
      <c r="F3882" s="7">
        <v>31052018</v>
      </c>
      <c r="G3882" s="2" t="s">
        <v>1017</v>
      </c>
      <c r="J3882" s="8">
        <v>5000</v>
      </c>
      <c r="K3882" s="12">
        <v>23750</v>
      </c>
      <c r="L3882" s="1" t="s">
        <v>615</v>
      </c>
    </row>
    <row r="3884" spans="1:12" x14ac:dyDescent="0.2">
      <c r="A3884" s="8">
        <v>31</v>
      </c>
      <c r="B3884" s="2" t="s">
        <v>210</v>
      </c>
      <c r="C3884" s="7">
        <v>102</v>
      </c>
      <c r="D3884" s="2" t="s">
        <v>88</v>
      </c>
      <c r="E3884" s="2" t="s">
        <v>320</v>
      </c>
      <c r="F3884" s="7">
        <v>31052018</v>
      </c>
      <c r="G3884" s="2" t="s">
        <v>1153</v>
      </c>
      <c r="J3884" s="8">
        <v>5000</v>
      </c>
      <c r="K3884" s="12">
        <v>18750</v>
      </c>
      <c r="L3884" s="1" t="s">
        <v>615</v>
      </c>
    </row>
    <row r="3886" spans="1:12" x14ac:dyDescent="0.2">
      <c r="A3886" s="8">
        <v>31</v>
      </c>
      <c r="B3886" s="2" t="s">
        <v>210</v>
      </c>
      <c r="C3886" s="7">
        <v>102</v>
      </c>
      <c r="D3886" s="2" t="s">
        <v>88</v>
      </c>
      <c r="E3886" s="2" t="s">
        <v>320</v>
      </c>
      <c r="F3886" s="7">
        <v>31052018</v>
      </c>
      <c r="G3886" s="2" t="s">
        <v>1002</v>
      </c>
      <c r="J3886" s="8">
        <v>5000</v>
      </c>
      <c r="K3886" s="12">
        <v>13750</v>
      </c>
      <c r="L3886" s="1" t="s">
        <v>615</v>
      </c>
    </row>
    <row r="3888" spans="1:12" x14ac:dyDescent="0.2">
      <c r="A3888" s="8">
        <v>31</v>
      </c>
      <c r="B3888" s="2" t="s">
        <v>210</v>
      </c>
      <c r="C3888" s="7">
        <v>102</v>
      </c>
      <c r="D3888" s="2" t="s">
        <v>88</v>
      </c>
      <c r="E3888" s="2" t="s">
        <v>320</v>
      </c>
      <c r="F3888" s="7">
        <v>31052018</v>
      </c>
      <c r="G3888" s="2" t="s">
        <v>1003</v>
      </c>
      <c r="J3888" s="8">
        <v>5000</v>
      </c>
      <c r="K3888" s="12">
        <v>8750</v>
      </c>
      <c r="L3888" s="1" t="s">
        <v>615</v>
      </c>
    </row>
    <row r="3890" spans="1:12" x14ac:dyDescent="0.2">
      <c r="A3890" s="8">
        <v>31</v>
      </c>
      <c r="B3890" s="2" t="s">
        <v>210</v>
      </c>
      <c r="C3890" s="7">
        <v>102</v>
      </c>
      <c r="D3890" s="2" t="s">
        <v>88</v>
      </c>
      <c r="E3890" s="2" t="s">
        <v>320</v>
      </c>
      <c r="F3890" s="7">
        <v>31052018</v>
      </c>
      <c r="G3890" s="2" t="s">
        <v>543</v>
      </c>
      <c r="J3890" s="8">
        <v>5000</v>
      </c>
      <c r="K3890" s="12">
        <v>3750</v>
      </c>
      <c r="L3890" s="1" t="s">
        <v>615</v>
      </c>
    </row>
    <row r="3892" spans="1:12" x14ac:dyDescent="0.2">
      <c r="A3892" s="8">
        <v>31</v>
      </c>
      <c r="B3892" s="2" t="s">
        <v>210</v>
      </c>
      <c r="C3892" s="7">
        <v>102</v>
      </c>
      <c r="D3892" s="2" t="s">
        <v>88</v>
      </c>
      <c r="E3892" s="2" t="s">
        <v>320</v>
      </c>
      <c r="F3892" s="7">
        <v>31052018</v>
      </c>
      <c r="G3892" s="2" t="s">
        <v>544</v>
      </c>
      <c r="J3892" s="8">
        <v>5000</v>
      </c>
      <c r="K3892" s="12">
        <v>-1250</v>
      </c>
      <c r="L3892" s="1" t="s">
        <v>619</v>
      </c>
    </row>
    <row r="3894" spans="1:12" x14ac:dyDescent="0.2">
      <c r="A3894" s="8">
        <v>31</v>
      </c>
      <c r="B3894" s="2" t="s">
        <v>210</v>
      </c>
      <c r="C3894" s="7">
        <v>102</v>
      </c>
      <c r="D3894" s="2" t="s">
        <v>88</v>
      </c>
      <c r="E3894" s="2" t="s">
        <v>320</v>
      </c>
      <c r="F3894" s="7">
        <v>31052018</v>
      </c>
      <c r="G3894" s="2" t="s">
        <v>1018</v>
      </c>
      <c r="J3894" s="8">
        <v>5000</v>
      </c>
      <c r="K3894" s="12">
        <v>-6250</v>
      </c>
      <c r="L3894" s="1" t="s">
        <v>619</v>
      </c>
    </row>
    <row r="3897" spans="1:12" x14ac:dyDescent="0.2">
      <c r="G3897" s="9" t="s">
        <v>1816</v>
      </c>
      <c r="I3897" s="269">
        <v>117500</v>
      </c>
      <c r="J3897" s="269">
        <v>58750</v>
      </c>
      <c r="K3897" s="269">
        <v>58750</v>
      </c>
      <c r="L3897" s="270" t="s">
        <v>615</v>
      </c>
    </row>
    <row r="3898" spans="1:12" x14ac:dyDescent="0.2">
      <c r="G3898" s="9" t="s">
        <v>610</v>
      </c>
      <c r="I3898" s="267">
        <v>313750</v>
      </c>
      <c r="J3898" s="267">
        <v>320000</v>
      </c>
      <c r="K3898" s="267">
        <v>-6250</v>
      </c>
      <c r="L3898" s="9" t="s">
        <v>620</v>
      </c>
    </row>
    <row r="3901" spans="1:12" x14ac:dyDescent="0.2">
      <c r="A3901" s="4" t="s">
        <v>211</v>
      </c>
      <c r="G3901" s="9" t="s">
        <v>612</v>
      </c>
      <c r="I3901" s="267">
        <v>313750</v>
      </c>
      <c r="J3901" s="267">
        <v>320000</v>
      </c>
      <c r="K3901" s="267">
        <v>-6250</v>
      </c>
      <c r="L3901" s="2" t="s">
        <v>619</v>
      </c>
    </row>
    <row r="3903" spans="1:12" x14ac:dyDescent="0.2">
      <c r="A3903" s="1" t="s">
        <v>80</v>
      </c>
      <c r="B3903" s="1" t="s">
        <v>81</v>
      </c>
      <c r="C3903" s="268" t="s">
        <v>82</v>
      </c>
      <c r="D3903" s="1" t="s">
        <v>83</v>
      </c>
      <c r="E3903" s="1" t="s">
        <v>84</v>
      </c>
      <c r="F3903" s="268" t="s">
        <v>85</v>
      </c>
      <c r="G3903" s="1" t="s">
        <v>86</v>
      </c>
      <c r="I3903" s="268" t="s">
        <v>613</v>
      </c>
      <c r="J3903" s="268" t="s">
        <v>614</v>
      </c>
      <c r="K3903" s="268" t="s">
        <v>87</v>
      </c>
    </row>
    <row r="3905" spans="1:12" x14ac:dyDescent="0.2">
      <c r="A3905" s="8">
        <v>26</v>
      </c>
      <c r="B3905" s="2" t="s">
        <v>211</v>
      </c>
      <c r="C3905" s="7">
        <v>84</v>
      </c>
      <c r="D3905" s="2" t="s">
        <v>90</v>
      </c>
      <c r="E3905" s="2" t="s">
        <v>320</v>
      </c>
      <c r="F3905" s="7">
        <v>30062018</v>
      </c>
      <c r="G3905" s="2" t="s">
        <v>2420</v>
      </c>
      <c r="I3905" s="8">
        <v>58750</v>
      </c>
      <c r="K3905" s="12">
        <v>52500</v>
      </c>
      <c r="L3905" s="1" t="s">
        <v>615</v>
      </c>
    </row>
    <row r="3907" spans="1:12" x14ac:dyDescent="0.2">
      <c r="A3907" s="8">
        <v>30</v>
      </c>
      <c r="B3907" s="2" t="s">
        <v>211</v>
      </c>
      <c r="C3907" s="7">
        <v>92</v>
      </c>
      <c r="D3907" s="2" t="s">
        <v>88</v>
      </c>
      <c r="E3907" s="2" t="s">
        <v>320</v>
      </c>
      <c r="F3907" s="7">
        <v>30062018</v>
      </c>
      <c r="G3907" s="2" t="s">
        <v>1014</v>
      </c>
      <c r="J3907" s="8">
        <v>5000</v>
      </c>
      <c r="K3907" s="12">
        <v>47500</v>
      </c>
      <c r="L3907" s="1" t="s">
        <v>615</v>
      </c>
    </row>
    <row r="3909" spans="1:12" x14ac:dyDescent="0.2">
      <c r="A3909" s="8">
        <v>30</v>
      </c>
      <c r="B3909" s="2" t="s">
        <v>211</v>
      </c>
      <c r="C3909" s="7">
        <v>92</v>
      </c>
      <c r="D3909" s="2" t="s">
        <v>88</v>
      </c>
      <c r="E3909" s="2" t="s">
        <v>320</v>
      </c>
      <c r="F3909" s="7">
        <v>30062018</v>
      </c>
      <c r="G3909" s="2" t="s">
        <v>541</v>
      </c>
      <c r="J3909" s="8">
        <v>5000</v>
      </c>
      <c r="K3909" s="12">
        <v>42500</v>
      </c>
      <c r="L3909" s="1" t="s">
        <v>615</v>
      </c>
    </row>
    <row r="3911" spans="1:12" x14ac:dyDescent="0.2">
      <c r="A3911" s="8">
        <v>30</v>
      </c>
      <c r="B3911" s="2" t="s">
        <v>211</v>
      </c>
      <c r="C3911" s="7">
        <v>92</v>
      </c>
      <c r="D3911" s="2" t="s">
        <v>88</v>
      </c>
      <c r="E3911" s="2" t="s">
        <v>320</v>
      </c>
      <c r="F3911" s="7">
        <v>30062018</v>
      </c>
      <c r="G3911" s="2" t="s">
        <v>1044</v>
      </c>
      <c r="J3911" s="8">
        <v>3750</v>
      </c>
      <c r="K3911" s="12">
        <v>38750</v>
      </c>
      <c r="L3911" s="1" t="s">
        <v>615</v>
      </c>
    </row>
    <row r="3913" spans="1:12" x14ac:dyDescent="0.2">
      <c r="A3913" s="8">
        <v>30</v>
      </c>
      <c r="B3913" s="2" t="s">
        <v>211</v>
      </c>
      <c r="C3913" s="7">
        <v>92</v>
      </c>
      <c r="D3913" s="2" t="s">
        <v>88</v>
      </c>
      <c r="E3913" s="2" t="s">
        <v>320</v>
      </c>
      <c r="F3913" s="7">
        <v>30062018</v>
      </c>
      <c r="G3913" s="2" t="s">
        <v>1015</v>
      </c>
      <c r="J3913" s="8">
        <v>5000</v>
      </c>
      <c r="K3913" s="12">
        <v>33750</v>
      </c>
      <c r="L3913" s="1" t="s">
        <v>615</v>
      </c>
    </row>
    <row r="3915" spans="1:12" x14ac:dyDescent="0.2">
      <c r="A3915" s="8">
        <v>30</v>
      </c>
      <c r="B3915" s="2" t="s">
        <v>211</v>
      </c>
      <c r="C3915" s="7">
        <v>92</v>
      </c>
      <c r="D3915" s="2" t="s">
        <v>88</v>
      </c>
      <c r="E3915" s="2" t="s">
        <v>320</v>
      </c>
      <c r="F3915" s="7">
        <v>30062018</v>
      </c>
      <c r="G3915" s="2" t="s">
        <v>1016</v>
      </c>
      <c r="J3915" s="8">
        <v>5000</v>
      </c>
      <c r="K3915" s="12">
        <v>28750</v>
      </c>
      <c r="L3915" s="1" t="s">
        <v>615</v>
      </c>
    </row>
    <row r="3917" spans="1:12" x14ac:dyDescent="0.2">
      <c r="A3917" s="8">
        <v>30</v>
      </c>
      <c r="B3917" s="2" t="s">
        <v>211</v>
      </c>
      <c r="C3917" s="7">
        <v>92</v>
      </c>
      <c r="D3917" s="2" t="s">
        <v>88</v>
      </c>
      <c r="E3917" s="2" t="s">
        <v>320</v>
      </c>
      <c r="F3917" s="7">
        <v>30062018</v>
      </c>
      <c r="G3917" s="2" t="s">
        <v>1017</v>
      </c>
      <c r="J3917" s="8">
        <v>5000</v>
      </c>
      <c r="K3917" s="12">
        <v>23750</v>
      </c>
      <c r="L3917" s="1" t="s">
        <v>615</v>
      </c>
    </row>
    <row r="3919" spans="1:12" x14ac:dyDescent="0.2">
      <c r="A3919" s="8">
        <v>30</v>
      </c>
      <c r="B3919" s="2" t="s">
        <v>211</v>
      </c>
      <c r="C3919" s="7">
        <v>92</v>
      </c>
      <c r="D3919" s="2" t="s">
        <v>88</v>
      </c>
      <c r="E3919" s="2" t="s">
        <v>320</v>
      </c>
      <c r="F3919" s="7">
        <v>30062018</v>
      </c>
      <c r="G3919" s="2" t="s">
        <v>1153</v>
      </c>
      <c r="J3919" s="8">
        <v>5000</v>
      </c>
      <c r="K3919" s="12">
        <v>18750</v>
      </c>
      <c r="L3919" s="1" t="s">
        <v>615</v>
      </c>
    </row>
    <row r="3921" spans="1:12" x14ac:dyDescent="0.2">
      <c r="A3921" s="8">
        <v>30</v>
      </c>
      <c r="B3921" s="2" t="s">
        <v>211</v>
      </c>
      <c r="C3921" s="7">
        <v>92</v>
      </c>
      <c r="D3921" s="2" t="s">
        <v>88</v>
      </c>
      <c r="E3921" s="2" t="s">
        <v>320</v>
      </c>
      <c r="F3921" s="7">
        <v>30062018</v>
      </c>
      <c r="G3921" s="2" t="s">
        <v>1002</v>
      </c>
      <c r="J3921" s="8">
        <v>5000</v>
      </c>
      <c r="K3921" s="12">
        <v>13750</v>
      </c>
      <c r="L3921" s="1" t="s">
        <v>615</v>
      </c>
    </row>
    <row r="3923" spans="1:12" x14ac:dyDescent="0.2">
      <c r="A3923" s="8">
        <v>30</v>
      </c>
      <c r="B3923" s="2" t="s">
        <v>211</v>
      </c>
      <c r="C3923" s="7">
        <v>92</v>
      </c>
      <c r="D3923" s="2" t="s">
        <v>88</v>
      </c>
      <c r="E3923" s="2" t="s">
        <v>320</v>
      </c>
      <c r="F3923" s="7">
        <v>30062018</v>
      </c>
      <c r="G3923" s="2" t="s">
        <v>1003</v>
      </c>
      <c r="J3923" s="8">
        <v>5000</v>
      </c>
      <c r="K3923" s="12">
        <v>8750</v>
      </c>
      <c r="L3923" s="1" t="s">
        <v>615</v>
      </c>
    </row>
    <row r="3925" spans="1:12" x14ac:dyDescent="0.2">
      <c r="A3925" s="8">
        <v>30</v>
      </c>
      <c r="B3925" s="2" t="s">
        <v>211</v>
      </c>
      <c r="C3925" s="7">
        <v>92</v>
      </c>
      <c r="D3925" s="2" t="s">
        <v>88</v>
      </c>
      <c r="E3925" s="2" t="s">
        <v>320</v>
      </c>
      <c r="F3925" s="7">
        <v>30062018</v>
      </c>
      <c r="G3925" s="2" t="s">
        <v>543</v>
      </c>
      <c r="J3925" s="8">
        <v>5000</v>
      </c>
      <c r="K3925" s="12">
        <v>3750</v>
      </c>
      <c r="L3925" s="1" t="s">
        <v>615</v>
      </c>
    </row>
    <row r="3927" spans="1:12" x14ac:dyDescent="0.2">
      <c r="A3927" s="8">
        <v>30</v>
      </c>
      <c r="B3927" s="2" t="s">
        <v>211</v>
      </c>
      <c r="C3927" s="7">
        <v>92</v>
      </c>
      <c r="D3927" s="2" t="s">
        <v>88</v>
      </c>
      <c r="E3927" s="2" t="s">
        <v>320</v>
      </c>
      <c r="F3927" s="7">
        <v>30062018</v>
      </c>
      <c r="G3927" s="2" t="s">
        <v>544</v>
      </c>
      <c r="J3927" s="8">
        <v>5000</v>
      </c>
      <c r="K3927" s="12">
        <v>-1250</v>
      </c>
      <c r="L3927" s="1" t="s">
        <v>619</v>
      </c>
    </row>
    <row r="3929" spans="1:12" x14ac:dyDescent="0.2">
      <c r="A3929" s="8">
        <v>30</v>
      </c>
      <c r="B3929" s="2" t="s">
        <v>211</v>
      </c>
      <c r="C3929" s="7">
        <v>92</v>
      </c>
      <c r="D3929" s="2" t="s">
        <v>88</v>
      </c>
      <c r="E3929" s="2" t="s">
        <v>320</v>
      </c>
      <c r="F3929" s="7">
        <v>30062018</v>
      </c>
      <c r="G3929" s="2" t="s">
        <v>1018</v>
      </c>
      <c r="J3929" s="8">
        <v>5000</v>
      </c>
      <c r="K3929" s="12">
        <v>-6250</v>
      </c>
      <c r="L3929" s="1" t="s">
        <v>619</v>
      </c>
    </row>
    <row r="3932" spans="1:12" x14ac:dyDescent="0.2">
      <c r="G3932" s="9" t="s">
        <v>2551</v>
      </c>
      <c r="I3932" s="269">
        <v>58750</v>
      </c>
      <c r="J3932" s="269">
        <v>58750</v>
      </c>
      <c r="K3932" s="269">
        <v>0</v>
      </c>
    </row>
    <row r="3933" spans="1:12" x14ac:dyDescent="0.2">
      <c r="G3933" s="9" t="s">
        <v>610</v>
      </c>
      <c r="I3933" s="267">
        <v>372500</v>
      </c>
      <c r="J3933" s="267">
        <v>378750</v>
      </c>
      <c r="K3933" s="267">
        <v>-6250</v>
      </c>
      <c r="L3933" s="9" t="s">
        <v>620</v>
      </c>
    </row>
    <row r="3936" spans="1:12" x14ac:dyDescent="0.2">
      <c r="A3936" s="4" t="s">
        <v>212</v>
      </c>
      <c r="G3936" s="9" t="s">
        <v>612</v>
      </c>
      <c r="I3936" s="267">
        <v>372500</v>
      </c>
      <c r="J3936" s="267">
        <v>378750</v>
      </c>
      <c r="K3936" s="267">
        <v>-6250</v>
      </c>
      <c r="L3936" s="2" t="s">
        <v>619</v>
      </c>
    </row>
    <row r="3938" spans="1:12" x14ac:dyDescent="0.2">
      <c r="A3938" s="1" t="s">
        <v>80</v>
      </c>
      <c r="B3938" s="1" t="s">
        <v>81</v>
      </c>
      <c r="C3938" s="268" t="s">
        <v>82</v>
      </c>
      <c r="D3938" s="1" t="s">
        <v>83</v>
      </c>
      <c r="E3938" s="1" t="s">
        <v>84</v>
      </c>
      <c r="F3938" s="268" t="s">
        <v>85</v>
      </c>
      <c r="G3938" s="1" t="s">
        <v>86</v>
      </c>
      <c r="I3938" s="268" t="s">
        <v>613</v>
      </c>
      <c r="J3938" s="268" t="s">
        <v>614</v>
      </c>
      <c r="K3938" s="268" t="s">
        <v>87</v>
      </c>
    </row>
    <row r="3940" spans="1:12" x14ac:dyDescent="0.2">
      <c r="A3940" s="8">
        <v>5</v>
      </c>
      <c r="B3940" s="2" t="s">
        <v>212</v>
      </c>
      <c r="C3940" s="7">
        <v>30</v>
      </c>
      <c r="D3940" s="2" t="s">
        <v>90</v>
      </c>
      <c r="E3940" s="2" t="s">
        <v>320</v>
      </c>
      <c r="F3940" s="7">
        <v>31072018</v>
      </c>
      <c r="G3940" s="2" t="s">
        <v>2577</v>
      </c>
      <c r="I3940" s="8">
        <v>55000</v>
      </c>
      <c r="K3940" s="12">
        <v>48750</v>
      </c>
      <c r="L3940" s="1" t="s">
        <v>615</v>
      </c>
    </row>
    <row r="3942" spans="1:12" x14ac:dyDescent="0.2">
      <c r="A3942" s="8">
        <v>31</v>
      </c>
      <c r="B3942" s="2" t="s">
        <v>212</v>
      </c>
      <c r="C3942" s="7">
        <v>85</v>
      </c>
      <c r="D3942" s="2" t="s">
        <v>88</v>
      </c>
      <c r="E3942" s="2" t="s">
        <v>320</v>
      </c>
      <c r="F3942" s="7">
        <v>31072018</v>
      </c>
      <c r="G3942" s="2" t="s">
        <v>1014</v>
      </c>
      <c r="J3942" s="8">
        <v>5000</v>
      </c>
      <c r="K3942" s="12">
        <v>43750</v>
      </c>
      <c r="L3942" s="1" t="s">
        <v>615</v>
      </c>
    </row>
    <row r="3944" spans="1:12" x14ac:dyDescent="0.2">
      <c r="A3944" s="8">
        <v>31</v>
      </c>
      <c r="B3944" s="2" t="s">
        <v>212</v>
      </c>
      <c r="C3944" s="7">
        <v>85</v>
      </c>
      <c r="D3944" s="2" t="s">
        <v>88</v>
      </c>
      <c r="E3944" s="2" t="s">
        <v>320</v>
      </c>
      <c r="F3944" s="7">
        <v>31072018</v>
      </c>
      <c r="G3944" s="2" t="s">
        <v>541</v>
      </c>
      <c r="J3944" s="8">
        <v>5000</v>
      </c>
      <c r="K3944" s="12">
        <v>38750</v>
      </c>
      <c r="L3944" s="1" t="s">
        <v>615</v>
      </c>
    </row>
    <row r="3946" spans="1:12" x14ac:dyDescent="0.2">
      <c r="A3946" s="8">
        <v>31</v>
      </c>
      <c r="B3946" s="2" t="s">
        <v>212</v>
      </c>
      <c r="C3946" s="7">
        <v>85</v>
      </c>
      <c r="D3946" s="2" t="s">
        <v>88</v>
      </c>
      <c r="E3946" s="2" t="s">
        <v>320</v>
      </c>
      <c r="F3946" s="7">
        <v>31072018</v>
      </c>
      <c r="G3946" s="2" t="s">
        <v>1015</v>
      </c>
      <c r="J3946" s="8">
        <v>5000</v>
      </c>
      <c r="K3946" s="12">
        <v>33750</v>
      </c>
      <c r="L3946" s="1" t="s">
        <v>615</v>
      </c>
    </row>
    <row r="3948" spans="1:12" x14ac:dyDescent="0.2">
      <c r="A3948" s="8">
        <v>31</v>
      </c>
      <c r="B3948" s="2" t="s">
        <v>212</v>
      </c>
      <c r="C3948" s="7">
        <v>85</v>
      </c>
      <c r="D3948" s="2" t="s">
        <v>88</v>
      </c>
      <c r="E3948" s="2" t="s">
        <v>320</v>
      </c>
      <c r="F3948" s="7">
        <v>31072018</v>
      </c>
      <c r="G3948" s="2" t="s">
        <v>1016</v>
      </c>
      <c r="J3948" s="8">
        <v>5000</v>
      </c>
      <c r="K3948" s="12">
        <v>28750</v>
      </c>
      <c r="L3948" s="1" t="s">
        <v>615</v>
      </c>
    </row>
    <row r="3950" spans="1:12" x14ac:dyDescent="0.2">
      <c r="A3950" s="8">
        <v>31</v>
      </c>
      <c r="B3950" s="2" t="s">
        <v>212</v>
      </c>
      <c r="C3950" s="7">
        <v>85</v>
      </c>
      <c r="D3950" s="2" t="s">
        <v>88</v>
      </c>
      <c r="E3950" s="2" t="s">
        <v>320</v>
      </c>
      <c r="F3950" s="7">
        <v>31072018</v>
      </c>
      <c r="G3950" s="2" t="s">
        <v>1017</v>
      </c>
      <c r="J3950" s="8">
        <v>5000</v>
      </c>
      <c r="K3950" s="12">
        <v>23750</v>
      </c>
      <c r="L3950" s="1" t="s">
        <v>615</v>
      </c>
    </row>
    <row r="3952" spans="1:12" x14ac:dyDescent="0.2">
      <c r="A3952" s="8">
        <v>31</v>
      </c>
      <c r="B3952" s="2" t="s">
        <v>212</v>
      </c>
      <c r="C3952" s="7">
        <v>85</v>
      </c>
      <c r="D3952" s="2" t="s">
        <v>88</v>
      </c>
      <c r="E3952" s="2" t="s">
        <v>320</v>
      </c>
      <c r="F3952" s="7">
        <v>31072018</v>
      </c>
      <c r="G3952" s="2" t="s">
        <v>1153</v>
      </c>
      <c r="J3952" s="8">
        <v>5000</v>
      </c>
      <c r="K3952" s="12">
        <v>18750</v>
      </c>
      <c r="L3952" s="1" t="s">
        <v>615</v>
      </c>
    </row>
    <row r="3954" spans="1:12" x14ac:dyDescent="0.2">
      <c r="A3954" s="8">
        <v>31</v>
      </c>
      <c r="B3954" s="2" t="s">
        <v>212</v>
      </c>
      <c r="C3954" s="7">
        <v>85</v>
      </c>
      <c r="D3954" s="2" t="s">
        <v>88</v>
      </c>
      <c r="E3954" s="2" t="s">
        <v>320</v>
      </c>
      <c r="F3954" s="7">
        <v>31072018</v>
      </c>
      <c r="G3954" s="2" t="s">
        <v>1002</v>
      </c>
      <c r="J3954" s="8">
        <v>5000</v>
      </c>
      <c r="K3954" s="12">
        <v>13750</v>
      </c>
      <c r="L3954" s="1" t="s">
        <v>615</v>
      </c>
    </row>
    <row r="3956" spans="1:12" x14ac:dyDescent="0.2">
      <c r="A3956" s="8">
        <v>31</v>
      </c>
      <c r="B3956" s="2" t="s">
        <v>212</v>
      </c>
      <c r="C3956" s="7">
        <v>85</v>
      </c>
      <c r="D3956" s="2" t="s">
        <v>88</v>
      </c>
      <c r="E3956" s="2" t="s">
        <v>320</v>
      </c>
      <c r="F3956" s="7">
        <v>31072018</v>
      </c>
      <c r="G3956" s="2" t="s">
        <v>1003</v>
      </c>
      <c r="J3956" s="8">
        <v>5000</v>
      </c>
      <c r="K3956" s="12">
        <v>8750</v>
      </c>
      <c r="L3956" s="1" t="s">
        <v>615</v>
      </c>
    </row>
    <row r="3958" spans="1:12" x14ac:dyDescent="0.2">
      <c r="A3958" s="8">
        <v>31</v>
      </c>
      <c r="B3958" s="2" t="s">
        <v>212</v>
      </c>
      <c r="C3958" s="7">
        <v>85</v>
      </c>
      <c r="D3958" s="2" t="s">
        <v>88</v>
      </c>
      <c r="E3958" s="2" t="s">
        <v>320</v>
      </c>
      <c r="F3958" s="7">
        <v>31072018</v>
      </c>
      <c r="G3958" s="2" t="s">
        <v>543</v>
      </c>
      <c r="J3958" s="8">
        <v>5000</v>
      </c>
      <c r="K3958" s="12">
        <v>3750</v>
      </c>
      <c r="L3958" s="1" t="s">
        <v>615</v>
      </c>
    </row>
    <row r="3960" spans="1:12" x14ac:dyDescent="0.2">
      <c r="A3960" s="8">
        <v>31</v>
      </c>
      <c r="B3960" s="2" t="s">
        <v>212</v>
      </c>
      <c r="C3960" s="7">
        <v>85</v>
      </c>
      <c r="D3960" s="2" t="s">
        <v>88</v>
      </c>
      <c r="E3960" s="2" t="s">
        <v>320</v>
      </c>
      <c r="F3960" s="7">
        <v>31072018</v>
      </c>
      <c r="G3960" s="2" t="s">
        <v>544</v>
      </c>
      <c r="J3960" s="8">
        <v>5000</v>
      </c>
      <c r="K3960" s="12">
        <v>-1250</v>
      </c>
      <c r="L3960" s="1" t="s">
        <v>619</v>
      </c>
    </row>
    <row r="3962" spans="1:12" x14ac:dyDescent="0.2">
      <c r="A3962" s="8">
        <v>31</v>
      </c>
      <c r="B3962" s="2" t="s">
        <v>212</v>
      </c>
      <c r="C3962" s="7">
        <v>85</v>
      </c>
      <c r="D3962" s="2" t="s">
        <v>88</v>
      </c>
      <c r="E3962" s="2" t="s">
        <v>320</v>
      </c>
      <c r="F3962" s="7">
        <v>31072018</v>
      </c>
      <c r="G3962" s="2" t="s">
        <v>1018</v>
      </c>
      <c r="J3962" s="8">
        <v>5000</v>
      </c>
      <c r="K3962" s="12">
        <v>-6250</v>
      </c>
      <c r="L3962" s="1" t="s">
        <v>619</v>
      </c>
    </row>
    <row r="3965" spans="1:12" x14ac:dyDescent="0.2">
      <c r="G3965" s="9" t="s">
        <v>2555</v>
      </c>
      <c r="I3965" s="269">
        <v>55000</v>
      </c>
      <c r="J3965" s="269">
        <v>55000</v>
      </c>
      <c r="K3965" s="269">
        <v>0</v>
      </c>
    </row>
    <row r="3966" spans="1:12" x14ac:dyDescent="0.2">
      <c r="G3966" s="9" t="s">
        <v>610</v>
      </c>
      <c r="I3966" s="267">
        <v>427500</v>
      </c>
      <c r="J3966" s="267">
        <v>433750</v>
      </c>
      <c r="K3966" s="267">
        <v>-6250</v>
      </c>
      <c r="L3966" s="9" t="s">
        <v>620</v>
      </c>
    </row>
    <row r="3968" spans="1:12" x14ac:dyDescent="0.2">
      <c r="A3968" s="5" t="s">
        <v>670</v>
      </c>
      <c r="I3968" s="267">
        <v>427500</v>
      </c>
      <c r="J3968" s="267">
        <v>433750</v>
      </c>
      <c r="K3968" s="267">
        <v>-6250</v>
      </c>
      <c r="L3968" s="2" t="s">
        <v>620</v>
      </c>
    </row>
    <row r="3971" spans="1:12" x14ac:dyDescent="0.2">
      <c r="A3971" s="4" t="s">
        <v>671</v>
      </c>
    </row>
    <row r="3973" spans="1:12" x14ac:dyDescent="0.2">
      <c r="A3973" s="4" t="s">
        <v>79</v>
      </c>
      <c r="G3973" s="9" t="s">
        <v>612</v>
      </c>
      <c r="I3973" s="267">
        <v>0</v>
      </c>
      <c r="J3973" s="267">
        <v>0</v>
      </c>
      <c r="K3973" s="267">
        <v>0</v>
      </c>
    </row>
    <row r="3975" spans="1:12" x14ac:dyDescent="0.2">
      <c r="A3975" s="1" t="s">
        <v>80</v>
      </c>
      <c r="B3975" s="1" t="s">
        <v>81</v>
      </c>
      <c r="C3975" s="268" t="s">
        <v>82</v>
      </c>
      <c r="D3975" s="1" t="s">
        <v>83</v>
      </c>
      <c r="E3975" s="1" t="s">
        <v>84</v>
      </c>
      <c r="F3975" s="268" t="s">
        <v>85</v>
      </c>
      <c r="G3975" s="1" t="s">
        <v>86</v>
      </c>
      <c r="I3975" s="268" t="s">
        <v>613</v>
      </c>
      <c r="J3975" s="268" t="s">
        <v>614</v>
      </c>
      <c r="K3975" s="268" t="s">
        <v>87</v>
      </c>
    </row>
    <row r="3977" spans="1:12" x14ac:dyDescent="0.2">
      <c r="A3977" s="8">
        <v>1</v>
      </c>
      <c r="B3977" s="2" t="s">
        <v>79</v>
      </c>
      <c r="C3977" s="7">
        <v>1</v>
      </c>
      <c r="D3977" s="2" t="s">
        <v>88</v>
      </c>
      <c r="F3977" s="7">
        <v>0</v>
      </c>
      <c r="G3977" s="2" t="s">
        <v>1214</v>
      </c>
      <c r="J3977" s="8">
        <v>33248</v>
      </c>
      <c r="K3977" s="12">
        <v>-33248</v>
      </c>
      <c r="L3977" s="1" t="s">
        <v>619</v>
      </c>
    </row>
    <row r="3979" spans="1:12" x14ac:dyDescent="0.2">
      <c r="A3979" s="8">
        <v>26</v>
      </c>
      <c r="B3979" s="2" t="s">
        <v>79</v>
      </c>
      <c r="C3979" s="7">
        <v>26</v>
      </c>
      <c r="D3979" s="2" t="s">
        <v>90</v>
      </c>
      <c r="E3979" s="2" t="s">
        <v>320</v>
      </c>
      <c r="F3979" s="7">
        <v>57</v>
      </c>
      <c r="G3979" s="2" t="s">
        <v>1254</v>
      </c>
      <c r="J3979" s="8">
        <v>205550</v>
      </c>
      <c r="K3979" s="12">
        <v>-238798</v>
      </c>
      <c r="L3979" s="1" t="s">
        <v>619</v>
      </c>
    </row>
    <row r="3981" spans="1:12" x14ac:dyDescent="0.2">
      <c r="A3981" s="8">
        <v>26</v>
      </c>
      <c r="B3981" s="2" t="s">
        <v>79</v>
      </c>
      <c r="C3981" s="7">
        <v>26</v>
      </c>
      <c r="D3981" s="2" t="s">
        <v>90</v>
      </c>
      <c r="E3981" s="2" t="s">
        <v>320</v>
      </c>
      <c r="F3981" s="7">
        <v>57</v>
      </c>
      <c r="G3981" s="2" t="s">
        <v>1254</v>
      </c>
      <c r="I3981" s="8">
        <v>205550</v>
      </c>
      <c r="K3981" s="12">
        <v>-33248</v>
      </c>
      <c r="L3981" s="1" t="s">
        <v>619</v>
      </c>
    </row>
    <row r="3984" spans="1:12" x14ac:dyDescent="0.2">
      <c r="G3984" s="9" t="s">
        <v>616</v>
      </c>
      <c r="I3984" s="269">
        <v>205550</v>
      </c>
      <c r="J3984" s="269">
        <v>238798</v>
      </c>
      <c r="K3984" s="269">
        <v>-33248</v>
      </c>
      <c r="L3984" s="270" t="s">
        <v>619</v>
      </c>
    </row>
    <row r="3985" spans="1:12" x14ac:dyDescent="0.2">
      <c r="G3985" s="9" t="s">
        <v>610</v>
      </c>
      <c r="I3985" s="267">
        <v>205550</v>
      </c>
      <c r="J3985" s="267">
        <v>238798</v>
      </c>
      <c r="K3985" s="267">
        <v>-33248</v>
      </c>
      <c r="L3985" s="9" t="s">
        <v>620</v>
      </c>
    </row>
    <row r="3988" spans="1:12" x14ac:dyDescent="0.2">
      <c r="A3988" s="4" t="s">
        <v>123</v>
      </c>
      <c r="G3988" s="9" t="s">
        <v>612</v>
      </c>
      <c r="I3988" s="267">
        <v>205550</v>
      </c>
      <c r="J3988" s="267">
        <v>238798</v>
      </c>
      <c r="K3988" s="267">
        <v>-33248</v>
      </c>
      <c r="L3988" s="2" t="s">
        <v>619</v>
      </c>
    </row>
    <row r="3990" spans="1:12" x14ac:dyDescent="0.2">
      <c r="A3990" s="1" t="s">
        <v>80</v>
      </c>
      <c r="B3990" s="1" t="s">
        <v>81</v>
      </c>
      <c r="C3990" s="268" t="s">
        <v>82</v>
      </c>
      <c r="D3990" s="1" t="s">
        <v>83</v>
      </c>
      <c r="E3990" s="1" t="s">
        <v>84</v>
      </c>
      <c r="F3990" s="268" t="s">
        <v>85</v>
      </c>
      <c r="G3990" s="1" t="s">
        <v>86</v>
      </c>
      <c r="I3990" s="268" t="s">
        <v>613</v>
      </c>
      <c r="J3990" s="268" t="s">
        <v>614</v>
      </c>
      <c r="K3990" s="268" t="s">
        <v>87</v>
      </c>
    </row>
    <row r="3992" spans="1:12" x14ac:dyDescent="0.2">
      <c r="A3992" s="8">
        <v>1</v>
      </c>
      <c r="B3992" s="2" t="s">
        <v>123</v>
      </c>
      <c r="C3992" s="7">
        <v>3</v>
      </c>
      <c r="D3992" s="2" t="s">
        <v>90</v>
      </c>
      <c r="E3992" s="2" t="s">
        <v>320</v>
      </c>
      <c r="F3992" s="7">
        <v>77</v>
      </c>
      <c r="G3992" s="2" t="s">
        <v>1394</v>
      </c>
      <c r="J3992" s="8">
        <v>206166</v>
      </c>
      <c r="K3992" s="12">
        <v>-239414</v>
      </c>
      <c r="L3992" s="1" t="s">
        <v>619</v>
      </c>
    </row>
    <row r="3994" spans="1:12" x14ac:dyDescent="0.2">
      <c r="A3994" s="8">
        <v>1</v>
      </c>
      <c r="B3994" s="2" t="s">
        <v>123</v>
      </c>
      <c r="C3994" s="7">
        <v>3</v>
      </c>
      <c r="D3994" s="2" t="s">
        <v>90</v>
      </c>
      <c r="E3994" s="2" t="s">
        <v>320</v>
      </c>
      <c r="F3994" s="7">
        <v>77</v>
      </c>
      <c r="G3994" s="2" t="s">
        <v>1394</v>
      </c>
      <c r="I3994" s="8">
        <v>206166</v>
      </c>
      <c r="K3994" s="12">
        <v>-33248</v>
      </c>
      <c r="L3994" s="1" t="s">
        <v>619</v>
      </c>
    </row>
    <row r="3996" spans="1:12" x14ac:dyDescent="0.2">
      <c r="A3996" s="8">
        <v>1</v>
      </c>
      <c r="B3996" s="2" t="s">
        <v>123</v>
      </c>
      <c r="C3996" s="7">
        <v>48</v>
      </c>
      <c r="D3996" s="2" t="s">
        <v>90</v>
      </c>
      <c r="E3996" s="2" t="s">
        <v>320</v>
      </c>
      <c r="F3996" s="7">
        <v>1805</v>
      </c>
      <c r="G3996" s="2" t="s">
        <v>1440</v>
      </c>
      <c r="I3996" s="8">
        <v>104770</v>
      </c>
      <c r="K3996" s="12">
        <v>71522</v>
      </c>
      <c r="L3996" s="1" t="s">
        <v>615</v>
      </c>
    </row>
    <row r="3998" spans="1:12" x14ac:dyDescent="0.2">
      <c r="A3998" s="8">
        <v>1</v>
      </c>
      <c r="B3998" s="2" t="s">
        <v>123</v>
      </c>
      <c r="C3998" s="7">
        <v>48</v>
      </c>
      <c r="D3998" s="2" t="s">
        <v>90</v>
      </c>
      <c r="E3998" s="2" t="s">
        <v>320</v>
      </c>
      <c r="F3998" s="7">
        <v>1805</v>
      </c>
      <c r="G3998" s="2" t="s">
        <v>1440</v>
      </c>
      <c r="J3998" s="8">
        <v>104770</v>
      </c>
      <c r="K3998" s="12">
        <v>-33248</v>
      </c>
      <c r="L3998" s="1" t="s">
        <v>619</v>
      </c>
    </row>
    <row r="4001" spans="1:12" x14ac:dyDescent="0.2">
      <c r="G4001" s="9" t="s">
        <v>623</v>
      </c>
      <c r="I4001" s="269">
        <v>310936</v>
      </c>
      <c r="J4001" s="269">
        <v>310936</v>
      </c>
      <c r="K4001" s="269">
        <v>0</v>
      </c>
    </row>
    <row r="4002" spans="1:12" x14ac:dyDescent="0.2">
      <c r="G4002" s="9" t="s">
        <v>610</v>
      </c>
      <c r="I4002" s="267">
        <v>516486</v>
      </c>
      <c r="J4002" s="267">
        <v>549734</v>
      </c>
      <c r="K4002" s="267">
        <v>-33248</v>
      </c>
      <c r="L4002" s="9" t="s">
        <v>620</v>
      </c>
    </row>
    <row r="4005" spans="1:12" x14ac:dyDescent="0.2">
      <c r="A4005" s="4" t="s">
        <v>208</v>
      </c>
      <c r="G4005" s="9" t="s">
        <v>612</v>
      </c>
      <c r="I4005" s="267">
        <v>516486</v>
      </c>
      <c r="J4005" s="267">
        <v>549734</v>
      </c>
      <c r="K4005" s="267">
        <v>-33248</v>
      </c>
      <c r="L4005" s="2" t="s">
        <v>619</v>
      </c>
    </row>
    <row r="4007" spans="1:12" x14ac:dyDescent="0.2">
      <c r="A4007" s="1" t="s">
        <v>80</v>
      </c>
      <c r="B4007" s="1" t="s">
        <v>81</v>
      </c>
      <c r="C4007" s="268" t="s">
        <v>82</v>
      </c>
      <c r="D4007" s="1" t="s">
        <v>83</v>
      </c>
      <c r="E4007" s="1" t="s">
        <v>84</v>
      </c>
      <c r="F4007" s="268" t="s">
        <v>85</v>
      </c>
      <c r="G4007" s="1" t="s">
        <v>86</v>
      </c>
      <c r="I4007" s="268" t="s">
        <v>613</v>
      </c>
      <c r="J4007" s="268" t="s">
        <v>614</v>
      </c>
      <c r="K4007" s="268" t="s">
        <v>87</v>
      </c>
    </row>
    <row r="4009" spans="1:12" x14ac:dyDescent="0.2">
      <c r="A4009" s="8">
        <v>26</v>
      </c>
      <c r="B4009" s="2" t="s">
        <v>208</v>
      </c>
      <c r="C4009" s="7">
        <v>91</v>
      </c>
      <c r="D4009" s="2" t="s">
        <v>90</v>
      </c>
      <c r="E4009" s="2" t="s">
        <v>320</v>
      </c>
      <c r="F4009" s="7">
        <v>59</v>
      </c>
      <c r="G4009" s="2" t="s">
        <v>1641</v>
      </c>
      <c r="J4009" s="8">
        <v>275472</v>
      </c>
      <c r="K4009" s="12">
        <v>-308720</v>
      </c>
      <c r="L4009" s="1" t="s">
        <v>619</v>
      </c>
    </row>
    <row r="4011" spans="1:12" x14ac:dyDescent="0.2">
      <c r="A4011" s="8">
        <v>26</v>
      </c>
      <c r="B4011" s="2" t="s">
        <v>208</v>
      </c>
      <c r="C4011" s="7">
        <v>91</v>
      </c>
      <c r="D4011" s="2" t="s">
        <v>90</v>
      </c>
      <c r="E4011" s="2" t="s">
        <v>320</v>
      </c>
      <c r="F4011" s="7">
        <v>59</v>
      </c>
      <c r="G4011" s="2" t="s">
        <v>1641</v>
      </c>
      <c r="I4011" s="8">
        <v>275472</v>
      </c>
      <c r="K4011" s="12">
        <v>-33248</v>
      </c>
      <c r="L4011" s="1" t="s">
        <v>619</v>
      </c>
    </row>
    <row r="4014" spans="1:12" x14ac:dyDescent="0.2">
      <c r="G4014" s="9" t="s">
        <v>618</v>
      </c>
      <c r="I4014" s="269">
        <v>275472</v>
      </c>
      <c r="J4014" s="269">
        <v>275472</v>
      </c>
      <c r="K4014" s="269">
        <v>0</v>
      </c>
    </row>
    <row r="4015" spans="1:12" x14ac:dyDescent="0.2">
      <c r="G4015" s="9" t="s">
        <v>610</v>
      </c>
      <c r="I4015" s="267">
        <v>791958</v>
      </c>
      <c r="J4015" s="267">
        <v>825206</v>
      </c>
      <c r="K4015" s="267">
        <v>-33248</v>
      </c>
      <c r="L4015" s="9" t="s">
        <v>620</v>
      </c>
    </row>
    <row r="4018" spans="1:12" x14ac:dyDescent="0.2">
      <c r="A4018" s="4" t="s">
        <v>210</v>
      </c>
      <c r="G4018" s="9" t="s">
        <v>612</v>
      </c>
      <c r="I4018" s="267">
        <v>791958</v>
      </c>
      <c r="J4018" s="267">
        <v>825206</v>
      </c>
      <c r="K4018" s="267">
        <v>-33248</v>
      </c>
      <c r="L4018" s="2" t="s">
        <v>619</v>
      </c>
    </row>
    <row r="4020" spans="1:12" x14ac:dyDescent="0.2">
      <c r="A4020" s="1" t="s">
        <v>80</v>
      </c>
      <c r="B4020" s="1" t="s">
        <v>81</v>
      </c>
      <c r="C4020" s="268" t="s">
        <v>82</v>
      </c>
      <c r="D4020" s="1" t="s">
        <v>83</v>
      </c>
      <c r="E4020" s="1" t="s">
        <v>84</v>
      </c>
      <c r="F4020" s="268" t="s">
        <v>85</v>
      </c>
      <c r="G4020" s="1" t="s">
        <v>86</v>
      </c>
      <c r="I4020" s="268" t="s">
        <v>613</v>
      </c>
      <c r="J4020" s="268" t="s">
        <v>614</v>
      </c>
      <c r="K4020" s="268" t="s">
        <v>87</v>
      </c>
    </row>
    <row r="4022" spans="1:12" x14ac:dyDescent="0.2">
      <c r="A4022" s="8">
        <v>4</v>
      </c>
      <c r="B4022" s="2" t="s">
        <v>210</v>
      </c>
      <c r="C4022" s="7">
        <v>11</v>
      </c>
      <c r="D4022" s="2" t="s">
        <v>88</v>
      </c>
      <c r="E4022" s="2" t="s">
        <v>320</v>
      </c>
      <c r="F4022" s="7">
        <v>2026</v>
      </c>
      <c r="G4022" s="2" t="s">
        <v>1913</v>
      </c>
      <c r="J4022" s="8">
        <v>2140</v>
      </c>
      <c r="K4022" s="12">
        <v>-35388</v>
      </c>
      <c r="L4022" s="1" t="s">
        <v>619</v>
      </c>
    </row>
    <row r="4024" spans="1:12" x14ac:dyDescent="0.2">
      <c r="A4024" s="8">
        <v>5</v>
      </c>
      <c r="B4024" s="2" t="s">
        <v>210</v>
      </c>
      <c r="C4024" s="7">
        <v>12</v>
      </c>
      <c r="D4024" s="2" t="s">
        <v>90</v>
      </c>
      <c r="E4024" s="2" t="s">
        <v>320</v>
      </c>
      <c r="F4024" s="7">
        <v>1</v>
      </c>
      <c r="G4024" s="2" t="s">
        <v>1253</v>
      </c>
      <c r="I4024" s="8">
        <v>821135</v>
      </c>
      <c r="K4024" s="12">
        <v>785747</v>
      </c>
      <c r="L4024" s="1" t="s">
        <v>615</v>
      </c>
    </row>
    <row r="4026" spans="1:12" x14ac:dyDescent="0.2">
      <c r="A4026" s="8">
        <v>5</v>
      </c>
      <c r="B4026" s="2" t="s">
        <v>210</v>
      </c>
      <c r="C4026" s="7">
        <v>12</v>
      </c>
      <c r="D4026" s="2" t="s">
        <v>90</v>
      </c>
      <c r="E4026" s="2" t="s">
        <v>320</v>
      </c>
      <c r="F4026" s="7">
        <v>97</v>
      </c>
      <c r="G4026" s="2" t="s">
        <v>1825</v>
      </c>
      <c r="J4026" s="8">
        <v>821135</v>
      </c>
      <c r="K4026" s="12">
        <v>-35388</v>
      </c>
      <c r="L4026" s="1" t="s">
        <v>619</v>
      </c>
    </row>
    <row r="4028" spans="1:12" x14ac:dyDescent="0.2">
      <c r="A4028" s="8">
        <v>5</v>
      </c>
      <c r="B4028" s="2" t="s">
        <v>210</v>
      </c>
      <c r="C4028" s="7">
        <v>12</v>
      </c>
      <c r="D4028" s="2" t="s">
        <v>90</v>
      </c>
      <c r="E4028" s="2" t="s">
        <v>320</v>
      </c>
      <c r="F4028" s="7">
        <v>97</v>
      </c>
      <c r="G4028" s="2" t="s">
        <v>1825</v>
      </c>
      <c r="I4028" s="8">
        <v>660</v>
      </c>
      <c r="K4028" s="12">
        <v>-34728</v>
      </c>
      <c r="L4028" s="1" t="s">
        <v>619</v>
      </c>
    </row>
    <row r="4030" spans="1:12" x14ac:dyDescent="0.2">
      <c r="A4030" s="8">
        <v>25</v>
      </c>
      <c r="B4030" s="2" t="s">
        <v>210</v>
      </c>
      <c r="C4030" s="7">
        <v>40</v>
      </c>
      <c r="D4030" s="2" t="s">
        <v>90</v>
      </c>
      <c r="E4030" s="2" t="s">
        <v>320</v>
      </c>
      <c r="F4030" s="7">
        <v>2026</v>
      </c>
      <c r="G4030" s="2" t="s">
        <v>1913</v>
      </c>
      <c r="I4030" s="8">
        <v>2140</v>
      </c>
      <c r="K4030" s="12">
        <v>-32588</v>
      </c>
      <c r="L4030" s="1" t="s">
        <v>619</v>
      </c>
    </row>
    <row r="4032" spans="1:12" x14ac:dyDescent="0.2">
      <c r="A4032" s="8">
        <v>30</v>
      </c>
      <c r="B4032" s="2" t="s">
        <v>210</v>
      </c>
      <c r="C4032" s="7">
        <v>54</v>
      </c>
      <c r="D4032" s="2" t="s">
        <v>90</v>
      </c>
      <c r="E4032" s="2" t="s">
        <v>320</v>
      </c>
      <c r="F4032" s="7">
        <v>97</v>
      </c>
      <c r="G4032" s="2" t="s">
        <v>1825</v>
      </c>
      <c r="J4032" s="8">
        <v>660</v>
      </c>
      <c r="K4032" s="12">
        <v>-33248</v>
      </c>
      <c r="L4032" s="1" t="s">
        <v>619</v>
      </c>
    </row>
    <row r="4035" spans="1:12" x14ac:dyDescent="0.2">
      <c r="G4035" s="9" t="s">
        <v>1816</v>
      </c>
      <c r="I4035" s="269">
        <v>823935</v>
      </c>
      <c r="J4035" s="269">
        <v>823935</v>
      </c>
      <c r="K4035" s="269">
        <v>0</v>
      </c>
    </row>
    <row r="4036" spans="1:12" x14ac:dyDescent="0.2">
      <c r="G4036" s="9" t="s">
        <v>610</v>
      </c>
      <c r="I4036" s="267">
        <v>1615893</v>
      </c>
      <c r="J4036" s="267">
        <v>1649141</v>
      </c>
      <c r="K4036" s="267">
        <v>-33248</v>
      </c>
      <c r="L4036" s="9" t="s">
        <v>620</v>
      </c>
    </row>
    <row r="4039" spans="1:12" x14ac:dyDescent="0.2">
      <c r="A4039" s="4" t="s">
        <v>211</v>
      </c>
      <c r="G4039" s="9" t="s">
        <v>612</v>
      </c>
      <c r="I4039" s="267">
        <v>1615893</v>
      </c>
      <c r="J4039" s="267">
        <v>1649141</v>
      </c>
      <c r="K4039" s="267">
        <v>-33248</v>
      </c>
      <c r="L4039" s="2" t="s">
        <v>619</v>
      </c>
    </row>
    <row r="4041" spans="1:12" x14ac:dyDescent="0.2">
      <c r="A4041" s="1" t="s">
        <v>80</v>
      </c>
      <c r="B4041" s="1" t="s">
        <v>81</v>
      </c>
      <c r="C4041" s="268" t="s">
        <v>82</v>
      </c>
      <c r="D4041" s="1" t="s">
        <v>83</v>
      </c>
      <c r="E4041" s="1" t="s">
        <v>84</v>
      </c>
      <c r="F4041" s="268" t="s">
        <v>85</v>
      </c>
      <c r="G4041" s="1" t="s">
        <v>86</v>
      </c>
      <c r="I4041" s="268" t="s">
        <v>613</v>
      </c>
      <c r="J4041" s="268" t="s">
        <v>614</v>
      </c>
      <c r="K4041" s="268" t="s">
        <v>87</v>
      </c>
    </row>
    <row r="4043" spans="1:12" x14ac:dyDescent="0.2">
      <c r="A4043" s="8">
        <v>25</v>
      </c>
      <c r="B4043" s="2" t="s">
        <v>211</v>
      </c>
      <c r="C4043" s="7">
        <v>76</v>
      </c>
      <c r="D4043" s="2" t="s">
        <v>88</v>
      </c>
      <c r="E4043" s="2" t="s">
        <v>320</v>
      </c>
      <c r="F4043" s="7">
        <v>62</v>
      </c>
      <c r="G4043" s="2" t="s">
        <v>2399</v>
      </c>
      <c r="J4043" s="8">
        <v>327817</v>
      </c>
      <c r="K4043" s="12">
        <v>-361065</v>
      </c>
      <c r="L4043" s="1" t="s">
        <v>619</v>
      </c>
    </row>
    <row r="4045" spans="1:12" x14ac:dyDescent="0.2">
      <c r="A4045" s="8">
        <v>25</v>
      </c>
      <c r="B4045" s="2" t="s">
        <v>211</v>
      </c>
      <c r="C4045" s="7">
        <v>76</v>
      </c>
      <c r="D4045" s="2" t="s">
        <v>88</v>
      </c>
      <c r="E4045" s="2" t="s">
        <v>320</v>
      </c>
      <c r="F4045" s="7">
        <v>62</v>
      </c>
      <c r="G4045" s="2" t="s">
        <v>2399</v>
      </c>
      <c r="I4045" s="8">
        <v>327817</v>
      </c>
      <c r="K4045" s="12">
        <v>-33248</v>
      </c>
      <c r="L4045" s="1" t="s">
        <v>619</v>
      </c>
    </row>
    <row r="4048" spans="1:12" x14ac:dyDescent="0.2">
      <c r="G4048" s="9" t="s">
        <v>2551</v>
      </c>
      <c r="I4048" s="269">
        <v>327817</v>
      </c>
      <c r="J4048" s="269">
        <v>327817</v>
      </c>
      <c r="K4048" s="269">
        <v>0</v>
      </c>
    </row>
    <row r="4049" spans="1:12" x14ac:dyDescent="0.2">
      <c r="G4049" s="9" t="s">
        <v>610</v>
      </c>
      <c r="I4049" s="267">
        <v>1943710</v>
      </c>
      <c r="J4049" s="267">
        <v>1976958</v>
      </c>
      <c r="K4049" s="267">
        <v>-33248</v>
      </c>
      <c r="L4049" s="9" t="s">
        <v>620</v>
      </c>
    </row>
    <row r="4051" spans="1:12" x14ac:dyDescent="0.2">
      <c r="A4051" s="5" t="s">
        <v>672</v>
      </c>
      <c r="I4051" s="267">
        <v>1943710</v>
      </c>
      <c r="J4051" s="267">
        <v>1976958</v>
      </c>
      <c r="K4051" s="267">
        <v>-33248</v>
      </c>
      <c r="L4051" s="2" t="s">
        <v>620</v>
      </c>
    </row>
    <row r="4054" spans="1:12" x14ac:dyDescent="0.2">
      <c r="A4054" s="4" t="s">
        <v>673</v>
      </c>
    </row>
    <row r="4056" spans="1:12" x14ac:dyDescent="0.2">
      <c r="A4056" s="4" t="s">
        <v>79</v>
      </c>
      <c r="G4056" s="9" t="s">
        <v>612</v>
      </c>
      <c r="I4056" s="267">
        <v>0</v>
      </c>
      <c r="J4056" s="267">
        <v>0</v>
      </c>
      <c r="K4056" s="267">
        <v>0</v>
      </c>
    </row>
    <row r="4058" spans="1:12" x14ac:dyDescent="0.2">
      <c r="A4058" s="1" t="s">
        <v>80</v>
      </c>
      <c r="B4058" s="1" t="s">
        <v>81</v>
      </c>
      <c r="C4058" s="268" t="s">
        <v>82</v>
      </c>
      <c r="D4058" s="1" t="s">
        <v>83</v>
      </c>
      <c r="E4058" s="1" t="s">
        <v>84</v>
      </c>
      <c r="F4058" s="268" t="s">
        <v>85</v>
      </c>
      <c r="G4058" s="1" t="s">
        <v>86</v>
      </c>
      <c r="I4058" s="268" t="s">
        <v>613</v>
      </c>
      <c r="J4058" s="268" t="s">
        <v>614</v>
      </c>
      <c r="K4058" s="268" t="s">
        <v>87</v>
      </c>
    </row>
    <row r="4060" spans="1:12" x14ac:dyDescent="0.2">
      <c r="A4060" s="8">
        <v>1</v>
      </c>
      <c r="B4060" s="2" t="s">
        <v>79</v>
      </c>
      <c r="C4060" s="7">
        <v>1</v>
      </c>
      <c r="D4060" s="2" t="s">
        <v>88</v>
      </c>
      <c r="F4060" s="7">
        <v>0</v>
      </c>
      <c r="G4060" s="2" t="s">
        <v>1214</v>
      </c>
      <c r="J4060" s="8">
        <v>12278790</v>
      </c>
      <c r="K4060" s="12">
        <v>-12278790</v>
      </c>
      <c r="L4060" s="1" t="s">
        <v>619</v>
      </c>
    </row>
    <row r="4062" spans="1:12" x14ac:dyDescent="0.2">
      <c r="A4062" s="8">
        <v>31</v>
      </c>
      <c r="B4062" s="2" t="s">
        <v>79</v>
      </c>
      <c r="C4062" s="7">
        <v>75</v>
      </c>
      <c r="D4062" s="2" t="s">
        <v>88</v>
      </c>
      <c r="F4062" s="7">
        <v>0</v>
      </c>
      <c r="G4062" s="2" t="s">
        <v>1336</v>
      </c>
      <c r="I4062" s="8">
        <v>49250</v>
      </c>
      <c r="K4062" s="12">
        <v>-12229540</v>
      </c>
      <c r="L4062" s="1" t="s">
        <v>619</v>
      </c>
    </row>
    <row r="4064" spans="1:12" x14ac:dyDescent="0.2">
      <c r="A4064" s="8">
        <v>31</v>
      </c>
      <c r="B4064" s="2" t="s">
        <v>79</v>
      </c>
      <c r="C4064" s="7">
        <v>75</v>
      </c>
      <c r="D4064" s="2" t="s">
        <v>88</v>
      </c>
      <c r="F4064" s="7">
        <v>0</v>
      </c>
      <c r="G4064" s="2" t="s">
        <v>1337</v>
      </c>
      <c r="I4064" s="8">
        <v>45860</v>
      </c>
      <c r="K4064" s="12">
        <v>-12183680</v>
      </c>
      <c r="L4064" s="1" t="s">
        <v>619</v>
      </c>
    </row>
    <row r="4066" spans="1:12" x14ac:dyDescent="0.2">
      <c r="A4066" s="8">
        <v>31</v>
      </c>
      <c r="B4066" s="2" t="s">
        <v>79</v>
      </c>
      <c r="C4066" s="7">
        <v>75</v>
      </c>
      <c r="D4066" s="2" t="s">
        <v>88</v>
      </c>
      <c r="F4066" s="7">
        <v>0</v>
      </c>
      <c r="G4066" s="2" t="s">
        <v>1357</v>
      </c>
      <c r="I4066" s="8">
        <v>345000</v>
      </c>
      <c r="K4066" s="12">
        <v>-11838680</v>
      </c>
      <c r="L4066" s="1" t="s">
        <v>619</v>
      </c>
    </row>
    <row r="4068" spans="1:12" x14ac:dyDescent="0.2">
      <c r="A4068" s="8">
        <v>31</v>
      </c>
      <c r="B4068" s="2" t="s">
        <v>79</v>
      </c>
      <c r="C4068" s="7">
        <v>76</v>
      </c>
      <c r="D4068" s="2" t="s">
        <v>88</v>
      </c>
      <c r="F4068" s="7">
        <v>0</v>
      </c>
      <c r="G4068" s="2" t="s">
        <v>1199</v>
      </c>
      <c r="I4068" s="8">
        <v>357308</v>
      </c>
      <c r="K4068" s="12">
        <v>-11481372</v>
      </c>
      <c r="L4068" s="1" t="s">
        <v>619</v>
      </c>
    </row>
    <row r="4071" spans="1:12" x14ac:dyDescent="0.2">
      <c r="G4071" s="9" t="s">
        <v>616</v>
      </c>
      <c r="I4071" s="269">
        <v>797418</v>
      </c>
      <c r="J4071" s="269">
        <v>12278790</v>
      </c>
      <c r="K4071" s="269">
        <v>-11481372</v>
      </c>
      <c r="L4071" s="270" t="s">
        <v>619</v>
      </c>
    </row>
    <row r="4072" spans="1:12" x14ac:dyDescent="0.2">
      <c r="G4072" s="9" t="s">
        <v>610</v>
      </c>
      <c r="I4072" s="267">
        <v>797418</v>
      </c>
      <c r="J4072" s="267">
        <v>12278790</v>
      </c>
      <c r="K4072" s="267">
        <v>-11481372</v>
      </c>
      <c r="L4072" s="9" t="s">
        <v>620</v>
      </c>
    </row>
    <row r="4075" spans="1:12" x14ac:dyDescent="0.2">
      <c r="A4075" s="4" t="s">
        <v>123</v>
      </c>
      <c r="G4075" s="9" t="s">
        <v>612</v>
      </c>
      <c r="I4075" s="267">
        <v>797418</v>
      </c>
      <c r="J4075" s="267">
        <v>12278790</v>
      </c>
      <c r="K4075" s="267">
        <v>-11481372</v>
      </c>
      <c r="L4075" s="2" t="s">
        <v>619</v>
      </c>
    </row>
    <row r="4077" spans="1:12" x14ac:dyDescent="0.2">
      <c r="A4077" s="1" t="s">
        <v>80</v>
      </c>
      <c r="B4077" s="1" t="s">
        <v>81</v>
      </c>
      <c r="C4077" s="268" t="s">
        <v>82</v>
      </c>
      <c r="D4077" s="1" t="s">
        <v>83</v>
      </c>
      <c r="E4077" s="1" t="s">
        <v>84</v>
      </c>
      <c r="F4077" s="268" t="s">
        <v>85</v>
      </c>
      <c r="G4077" s="1" t="s">
        <v>86</v>
      </c>
      <c r="I4077" s="268" t="s">
        <v>613</v>
      </c>
      <c r="J4077" s="268" t="s">
        <v>614</v>
      </c>
      <c r="K4077" s="268" t="s">
        <v>87</v>
      </c>
    </row>
    <row r="4079" spans="1:12" x14ac:dyDescent="0.2">
      <c r="A4079" s="8">
        <v>28</v>
      </c>
      <c r="B4079" s="2" t="s">
        <v>123</v>
      </c>
      <c r="C4079" s="7">
        <v>87</v>
      </c>
      <c r="D4079" s="2" t="s">
        <v>88</v>
      </c>
      <c r="F4079" s="7">
        <v>0</v>
      </c>
      <c r="G4079" s="2" t="s">
        <v>2038</v>
      </c>
      <c r="I4079" s="8">
        <v>3483758</v>
      </c>
      <c r="K4079" s="12">
        <v>-7997614</v>
      </c>
      <c r="L4079" s="1" t="s">
        <v>619</v>
      </c>
    </row>
    <row r="4082" spans="1:12" x14ac:dyDescent="0.2">
      <c r="G4082" s="9" t="s">
        <v>623</v>
      </c>
      <c r="I4082" s="269">
        <v>3483758</v>
      </c>
      <c r="J4082" s="269">
        <v>0</v>
      </c>
      <c r="K4082" s="269">
        <v>3483758</v>
      </c>
      <c r="L4082" s="270" t="s">
        <v>615</v>
      </c>
    </row>
    <row r="4083" spans="1:12" x14ac:dyDescent="0.2">
      <c r="G4083" s="9" t="s">
        <v>610</v>
      </c>
      <c r="I4083" s="267">
        <v>4281176</v>
      </c>
      <c r="J4083" s="267">
        <v>12278790</v>
      </c>
      <c r="K4083" s="267">
        <v>-7997614</v>
      </c>
      <c r="L4083" s="9" t="s">
        <v>620</v>
      </c>
    </row>
    <row r="4086" spans="1:12" x14ac:dyDescent="0.2">
      <c r="A4086" s="4" t="s">
        <v>210</v>
      </c>
      <c r="G4086" s="9" t="s">
        <v>612</v>
      </c>
      <c r="I4086" s="267">
        <v>4281176</v>
      </c>
      <c r="J4086" s="267">
        <v>12278790</v>
      </c>
      <c r="K4086" s="267">
        <v>-7997614</v>
      </c>
      <c r="L4086" s="2" t="s">
        <v>619</v>
      </c>
    </row>
    <row r="4088" spans="1:12" x14ac:dyDescent="0.2">
      <c r="A4088" s="1" t="s">
        <v>80</v>
      </c>
      <c r="B4088" s="1" t="s">
        <v>81</v>
      </c>
      <c r="C4088" s="268" t="s">
        <v>82</v>
      </c>
      <c r="D4088" s="1" t="s">
        <v>83</v>
      </c>
      <c r="E4088" s="1" t="s">
        <v>84</v>
      </c>
      <c r="F4088" s="268" t="s">
        <v>85</v>
      </c>
      <c r="G4088" s="1" t="s">
        <v>86</v>
      </c>
      <c r="I4088" s="268" t="s">
        <v>613</v>
      </c>
      <c r="J4088" s="268" t="s">
        <v>614</v>
      </c>
      <c r="K4088" s="268" t="s">
        <v>87</v>
      </c>
    </row>
    <row r="4090" spans="1:12" x14ac:dyDescent="0.2">
      <c r="A4090" s="8">
        <v>2</v>
      </c>
      <c r="B4090" s="2" t="s">
        <v>210</v>
      </c>
      <c r="C4090" s="7">
        <v>44</v>
      </c>
      <c r="D4090" s="2" t="s">
        <v>90</v>
      </c>
      <c r="E4090" s="2" t="s">
        <v>320</v>
      </c>
      <c r="F4090" s="7">
        <v>1</v>
      </c>
      <c r="G4090" s="2" t="s">
        <v>1936</v>
      </c>
      <c r="J4090" s="8">
        <v>281539</v>
      </c>
      <c r="K4090" s="12">
        <v>-8279153</v>
      </c>
      <c r="L4090" s="1" t="s">
        <v>619</v>
      </c>
    </row>
    <row r="4092" spans="1:12" x14ac:dyDescent="0.2">
      <c r="A4092" s="8">
        <v>23</v>
      </c>
      <c r="B4092" s="2" t="s">
        <v>210</v>
      </c>
      <c r="C4092" s="7">
        <v>45</v>
      </c>
      <c r="D4092" s="2" t="s">
        <v>90</v>
      </c>
      <c r="E4092" s="2" t="s">
        <v>320</v>
      </c>
      <c r="F4092" s="7">
        <v>1</v>
      </c>
      <c r="G4092" s="2" t="s">
        <v>1936</v>
      </c>
      <c r="J4092" s="8">
        <v>14101</v>
      </c>
      <c r="K4092" s="12">
        <v>-8293254</v>
      </c>
      <c r="L4092" s="1" t="s">
        <v>619</v>
      </c>
    </row>
    <row r="4094" spans="1:12" x14ac:dyDescent="0.2">
      <c r="A4094" s="8">
        <v>31</v>
      </c>
      <c r="B4094" s="2" t="s">
        <v>210</v>
      </c>
      <c r="C4094" s="7">
        <v>100</v>
      </c>
      <c r="D4094" s="2" t="s">
        <v>88</v>
      </c>
      <c r="F4094" s="7">
        <v>0</v>
      </c>
      <c r="G4094" s="2" t="s">
        <v>2039</v>
      </c>
      <c r="I4094" s="8">
        <v>7800000</v>
      </c>
      <c r="K4094" s="12">
        <v>-493254</v>
      </c>
      <c r="L4094" s="1" t="s">
        <v>619</v>
      </c>
    </row>
    <row r="4097" spans="1:12" x14ac:dyDescent="0.2">
      <c r="G4097" s="9" t="s">
        <v>1816</v>
      </c>
      <c r="I4097" s="269">
        <v>7800000</v>
      </c>
      <c r="J4097" s="269">
        <v>295640</v>
      </c>
      <c r="K4097" s="269">
        <v>7504360</v>
      </c>
      <c r="L4097" s="270" t="s">
        <v>615</v>
      </c>
    </row>
    <row r="4098" spans="1:12" x14ac:dyDescent="0.2">
      <c r="G4098" s="9" t="s">
        <v>610</v>
      </c>
      <c r="I4098" s="267">
        <v>12081176</v>
      </c>
      <c r="J4098" s="267">
        <v>12574430</v>
      </c>
      <c r="K4098" s="267">
        <v>-493254</v>
      </c>
      <c r="L4098" s="9" t="s">
        <v>620</v>
      </c>
    </row>
    <row r="4101" spans="1:12" x14ac:dyDescent="0.2">
      <c r="A4101" s="4" t="s">
        <v>211</v>
      </c>
      <c r="G4101" s="9" t="s">
        <v>612</v>
      </c>
      <c r="I4101" s="267">
        <v>12081176</v>
      </c>
      <c r="J4101" s="267">
        <v>12574430</v>
      </c>
      <c r="K4101" s="267">
        <v>-493254</v>
      </c>
      <c r="L4101" s="2" t="s">
        <v>619</v>
      </c>
    </row>
    <row r="4103" spans="1:12" x14ac:dyDescent="0.2">
      <c r="A4103" s="1" t="s">
        <v>80</v>
      </c>
      <c r="B4103" s="1" t="s">
        <v>81</v>
      </c>
      <c r="C4103" s="268" t="s">
        <v>82</v>
      </c>
      <c r="D4103" s="1" t="s">
        <v>83</v>
      </c>
      <c r="E4103" s="1" t="s">
        <v>84</v>
      </c>
      <c r="F4103" s="268" t="s">
        <v>85</v>
      </c>
      <c r="G4103" s="1" t="s">
        <v>86</v>
      </c>
      <c r="I4103" s="268" t="s">
        <v>613</v>
      </c>
      <c r="J4103" s="268" t="s">
        <v>614</v>
      </c>
      <c r="K4103" s="268" t="s">
        <v>87</v>
      </c>
    </row>
    <row r="4105" spans="1:12" x14ac:dyDescent="0.2">
      <c r="A4105" s="8">
        <v>30</v>
      </c>
      <c r="B4105" s="2" t="s">
        <v>211</v>
      </c>
      <c r="C4105" s="7">
        <v>81</v>
      </c>
      <c r="D4105" s="2" t="s">
        <v>90</v>
      </c>
      <c r="E4105" s="2" t="s">
        <v>320</v>
      </c>
      <c r="F4105" s="7">
        <v>1</v>
      </c>
      <c r="G4105" s="2" t="s">
        <v>1936</v>
      </c>
      <c r="I4105" s="8">
        <v>281539</v>
      </c>
      <c r="K4105" s="12">
        <v>-211715</v>
      </c>
      <c r="L4105" s="1" t="s">
        <v>619</v>
      </c>
    </row>
    <row r="4107" spans="1:12" x14ac:dyDescent="0.2">
      <c r="A4107" s="8">
        <v>30</v>
      </c>
      <c r="B4107" s="2" t="s">
        <v>211</v>
      </c>
      <c r="C4107" s="7">
        <v>81</v>
      </c>
      <c r="D4107" s="2" t="s">
        <v>90</v>
      </c>
      <c r="E4107" s="2" t="s">
        <v>320</v>
      </c>
      <c r="F4107" s="7">
        <v>1</v>
      </c>
      <c r="G4107" s="2" t="s">
        <v>1936</v>
      </c>
      <c r="I4107" s="8">
        <v>14101</v>
      </c>
      <c r="K4107" s="12">
        <v>-197614</v>
      </c>
      <c r="L4107" s="1" t="s">
        <v>619</v>
      </c>
    </row>
    <row r="4110" spans="1:12" x14ac:dyDescent="0.2">
      <c r="G4110" s="9" t="s">
        <v>2551</v>
      </c>
      <c r="I4110" s="269">
        <v>295640</v>
      </c>
      <c r="J4110" s="269">
        <v>0</v>
      </c>
      <c r="K4110" s="269">
        <v>295640</v>
      </c>
      <c r="L4110" s="270" t="s">
        <v>615</v>
      </c>
    </row>
    <row r="4111" spans="1:12" x14ac:dyDescent="0.2">
      <c r="G4111" s="9" t="s">
        <v>610</v>
      </c>
      <c r="I4111" s="267">
        <v>12376816</v>
      </c>
      <c r="J4111" s="267">
        <v>12574430</v>
      </c>
      <c r="K4111" s="267">
        <v>-197614</v>
      </c>
      <c r="L4111" s="9" t="s">
        <v>620</v>
      </c>
    </row>
    <row r="4113" spans="1:12" x14ac:dyDescent="0.2">
      <c r="A4113" s="5" t="s">
        <v>674</v>
      </c>
      <c r="I4113" s="267">
        <v>12376816</v>
      </c>
      <c r="J4113" s="267">
        <v>12574430</v>
      </c>
      <c r="K4113" s="267">
        <v>-197614</v>
      </c>
      <c r="L4113" s="2" t="s">
        <v>620</v>
      </c>
    </row>
    <row r="4116" spans="1:12" x14ac:dyDescent="0.2">
      <c r="A4116" s="4" t="s">
        <v>675</v>
      </c>
    </row>
    <row r="4118" spans="1:12" x14ac:dyDescent="0.2">
      <c r="A4118" s="4" t="s">
        <v>79</v>
      </c>
      <c r="G4118" s="9" t="s">
        <v>612</v>
      </c>
      <c r="I4118" s="267">
        <v>0</v>
      </c>
      <c r="J4118" s="267">
        <v>0</v>
      </c>
      <c r="K4118" s="267">
        <v>0</v>
      </c>
    </row>
    <row r="4120" spans="1:12" x14ac:dyDescent="0.2">
      <c r="A4120" s="1" t="s">
        <v>80</v>
      </c>
      <c r="B4120" s="1" t="s">
        <v>81</v>
      </c>
      <c r="C4120" s="268" t="s">
        <v>82</v>
      </c>
      <c r="D4120" s="1" t="s">
        <v>83</v>
      </c>
      <c r="E4120" s="1" t="s">
        <v>84</v>
      </c>
      <c r="F4120" s="268" t="s">
        <v>85</v>
      </c>
      <c r="G4120" s="1" t="s">
        <v>86</v>
      </c>
      <c r="I4120" s="268" t="s">
        <v>613</v>
      </c>
      <c r="J4120" s="268" t="s">
        <v>614</v>
      </c>
      <c r="K4120" s="268" t="s">
        <v>87</v>
      </c>
    </row>
    <row r="4122" spans="1:12" x14ac:dyDescent="0.2">
      <c r="A4122" s="8">
        <v>1</v>
      </c>
      <c r="B4122" s="2" t="s">
        <v>79</v>
      </c>
      <c r="C4122" s="7">
        <v>1</v>
      </c>
      <c r="D4122" s="2" t="s">
        <v>88</v>
      </c>
      <c r="F4122" s="7">
        <v>0</v>
      </c>
      <c r="G4122" s="2" t="s">
        <v>1214</v>
      </c>
      <c r="J4122" s="8">
        <v>6393818</v>
      </c>
      <c r="K4122" s="12">
        <v>-6393818</v>
      </c>
      <c r="L4122" s="1" t="s">
        <v>619</v>
      </c>
    </row>
    <row r="4125" spans="1:12" x14ac:dyDescent="0.2">
      <c r="G4125" s="9" t="s">
        <v>616</v>
      </c>
      <c r="I4125" s="269">
        <v>0</v>
      </c>
      <c r="J4125" s="269">
        <v>6393818</v>
      </c>
      <c r="K4125" s="269">
        <v>-6393818</v>
      </c>
      <c r="L4125" s="270" t="s">
        <v>619</v>
      </c>
    </row>
    <row r="4126" spans="1:12" x14ac:dyDescent="0.2">
      <c r="G4126" s="9" t="s">
        <v>610</v>
      </c>
      <c r="I4126" s="267">
        <v>0</v>
      </c>
      <c r="J4126" s="267">
        <v>6393818</v>
      </c>
      <c r="K4126" s="267">
        <v>-6393818</v>
      </c>
      <c r="L4126" s="9" t="s">
        <v>620</v>
      </c>
    </row>
    <row r="4128" spans="1:12" x14ac:dyDescent="0.2">
      <c r="A4128" s="5" t="s">
        <v>676</v>
      </c>
      <c r="I4128" s="267">
        <v>0</v>
      </c>
      <c r="J4128" s="267">
        <v>6393818</v>
      </c>
      <c r="K4128" s="267">
        <v>-6393818</v>
      </c>
      <c r="L4128" s="2" t="s">
        <v>620</v>
      </c>
    </row>
    <row r="4131" spans="1:12" x14ac:dyDescent="0.2">
      <c r="A4131" s="4" t="s">
        <v>677</v>
      </c>
    </row>
    <row r="4133" spans="1:12" x14ac:dyDescent="0.2">
      <c r="A4133" s="4" t="s">
        <v>79</v>
      </c>
      <c r="G4133" s="9" t="s">
        <v>612</v>
      </c>
      <c r="I4133" s="267">
        <v>0</v>
      </c>
      <c r="J4133" s="267">
        <v>0</v>
      </c>
      <c r="K4133" s="267">
        <v>0</v>
      </c>
    </row>
    <row r="4135" spans="1:12" x14ac:dyDescent="0.2">
      <c r="A4135" s="1" t="s">
        <v>80</v>
      </c>
      <c r="B4135" s="1" t="s">
        <v>81</v>
      </c>
      <c r="C4135" s="268" t="s">
        <v>82</v>
      </c>
      <c r="D4135" s="1" t="s">
        <v>83</v>
      </c>
      <c r="E4135" s="1" t="s">
        <v>84</v>
      </c>
      <c r="F4135" s="268" t="s">
        <v>85</v>
      </c>
      <c r="G4135" s="1" t="s">
        <v>86</v>
      </c>
      <c r="I4135" s="268" t="s">
        <v>613</v>
      </c>
      <c r="J4135" s="268" t="s">
        <v>614</v>
      </c>
      <c r="K4135" s="268" t="s">
        <v>87</v>
      </c>
    </row>
    <row r="4137" spans="1:12" x14ac:dyDescent="0.2">
      <c r="A4137" s="8">
        <v>30</v>
      </c>
      <c r="B4137" s="2" t="s">
        <v>79</v>
      </c>
      <c r="C4137" s="7">
        <v>58</v>
      </c>
      <c r="D4137" s="2" t="s">
        <v>90</v>
      </c>
      <c r="F4137" s="7">
        <v>0</v>
      </c>
      <c r="G4137" s="2" t="s">
        <v>1295</v>
      </c>
      <c r="I4137" s="8">
        <v>1662781</v>
      </c>
      <c r="K4137" s="12">
        <v>1662781</v>
      </c>
      <c r="L4137" s="1" t="s">
        <v>615</v>
      </c>
    </row>
    <row r="4139" spans="1:12" x14ac:dyDescent="0.2">
      <c r="A4139" s="8">
        <v>31</v>
      </c>
      <c r="B4139" s="2" t="s">
        <v>79</v>
      </c>
      <c r="C4139" s="7">
        <v>77</v>
      </c>
      <c r="D4139" s="2" t="s">
        <v>88</v>
      </c>
      <c r="F4139" s="7">
        <v>0</v>
      </c>
      <c r="G4139" s="2" t="s">
        <v>545</v>
      </c>
      <c r="J4139" s="8">
        <v>24920</v>
      </c>
      <c r="K4139" s="12">
        <v>1637861</v>
      </c>
      <c r="L4139" s="1" t="s">
        <v>615</v>
      </c>
    </row>
    <row r="4141" spans="1:12" x14ac:dyDescent="0.2">
      <c r="A4141" s="8">
        <v>31</v>
      </c>
      <c r="B4141" s="2" t="s">
        <v>79</v>
      </c>
      <c r="C4141" s="7">
        <v>77</v>
      </c>
      <c r="D4141" s="2" t="s">
        <v>88</v>
      </c>
      <c r="F4141" s="7">
        <v>0</v>
      </c>
      <c r="G4141" s="2" t="s">
        <v>546</v>
      </c>
      <c r="J4141" s="8">
        <v>101968</v>
      </c>
      <c r="K4141" s="12">
        <v>1535893</v>
      </c>
      <c r="L4141" s="1" t="s">
        <v>615</v>
      </c>
    </row>
    <row r="4143" spans="1:12" x14ac:dyDescent="0.2">
      <c r="A4143" s="8">
        <v>31</v>
      </c>
      <c r="B4143" s="2" t="s">
        <v>79</v>
      </c>
      <c r="C4143" s="7">
        <v>77</v>
      </c>
      <c r="D4143" s="2" t="s">
        <v>88</v>
      </c>
      <c r="F4143" s="7">
        <v>0</v>
      </c>
      <c r="G4143" s="2" t="s">
        <v>547</v>
      </c>
      <c r="J4143" s="8">
        <v>38550</v>
      </c>
      <c r="K4143" s="12">
        <v>1497343</v>
      </c>
      <c r="L4143" s="1" t="s">
        <v>615</v>
      </c>
    </row>
    <row r="4145" spans="1:12" x14ac:dyDescent="0.2">
      <c r="A4145" s="8">
        <v>31</v>
      </c>
      <c r="B4145" s="2" t="s">
        <v>79</v>
      </c>
      <c r="C4145" s="7">
        <v>77</v>
      </c>
      <c r="D4145" s="2" t="s">
        <v>88</v>
      </c>
      <c r="F4145" s="7">
        <v>0</v>
      </c>
      <c r="G4145" s="2" t="s">
        <v>548</v>
      </c>
      <c r="J4145" s="8">
        <v>78801</v>
      </c>
      <c r="K4145" s="12">
        <v>1418542</v>
      </c>
      <c r="L4145" s="1" t="s">
        <v>615</v>
      </c>
    </row>
    <row r="4147" spans="1:12" x14ac:dyDescent="0.2">
      <c r="A4147" s="8">
        <v>31</v>
      </c>
      <c r="B4147" s="2" t="s">
        <v>79</v>
      </c>
      <c r="C4147" s="7">
        <v>77</v>
      </c>
      <c r="D4147" s="2" t="s">
        <v>88</v>
      </c>
      <c r="F4147" s="7">
        <v>0</v>
      </c>
      <c r="G4147" s="2" t="s">
        <v>549</v>
      </c>
      <c r="J4147" s="8">
        <v>24305</v>
      </c>
      <c r="K4147" s="12">
        <v>1394237</v>
      </c>
      <c r="L4147" s="1" t="s">
        <v>615</v>
      </c>
    </row>
    <row r="4149" spans="1:12" x14ac:dyDescent="0.2">
      <c r="A4149" s="8">
        <v>31</v>
      </c>
      <c r="B4149" s="2" t="s">
        <v>79</v>
      </c>
      <c r="C4149" s="7">
        <v>77</v>
      </c>
      <c r="D4149" s="2" t="s">
        <v>88</v>
      </c>
      <c r="F4149" s="7">
        <v>0</v>
      </c>
      <c r="G4149" s="2" t="s">
        <v>550</v>
      </c>
      <c r="J4149" s="8">
        <v>98633</v>
      </c>
      <c r="K4149" s="12">
        <v>1295604</v>
      </c>
      <c r="L4149" s="1" t="s">
        <v>615</v>
      </c>
    </row>
    <row r="4151" spans="1:12" x14ac:dyDescent="0.2">
      <c r="A4151" s="8">
        <v>31</v>
      </c>
      <c r="B4151" s="2" t="s">
        <v>79</v>
      </c>
      <c r="C4151" s="7">
        <v>77</v>
      </c>
      <c r="D4151" s="2" t="s">
        <v>88</v>
      </c>
      <c r="F4151" s="7">
        <v>0</v>
      </c>
      <c r="G4151" s="2" t="s">
        <v>551</v>
      </c>
      <c r="J4151" s="8">
        <v>107071</v>
      </c>
      <c r="K4151" s="12">
        <v>1188533</v>
      </c>
      <c r="L4151" s="1" t="s">
        <v>615</v>
      </c>
    </row>
    <row r="4153" spans="1:12" x14ac:dyDescent="0.2">
      <c r="A4153" s="8">
        <v>31</v>
      </c>
      <c r="B4153" s="2" t="s">
        <v>79</v>
      </c>
      <c r="C4153" s="7">
        <v>77</v>
      </c>
      <c r="D4153" s="2" t="s">
        <v>88</v>
      </c>
      <c r="F4153" s="7">
        <v>0</v>
      </c>
      <c r="G4153" s="2" t="s">
        <v>552</v>
      </c>
      <c r="J4153" s="8">
        <v>506632</v>
      </c>
      <c r="K4153" s="12">
        <v>681901</v>
      </c>
      <c r="L4153" s="1" t="s">
        <v>615</v>
      </c>
    </row>
    <row r="4155" spans="1:12" x14ac:dyDescent="0.2">
      <c r="A4155" s="8">
        <v>31</v>
      </c>
      <c r="B4155" s="2" t="s">
        <v>79</v>
      </c>
      <c r="C4155" s="7">
        <v>77</v>
      </c>
      <c r="D4155" s="2" t="s">
        <v>88</v>
      </c>
      <c r="F4155" s="7">
        <v>0</v>
      </c>
      <c r="G4155" s="2" t="s">
        <v>553</v>
      </c>
      <c r="J4155" s="8">
        <v>217106</v>
      </c>
      <c r="K4155" s="12">
        <v>464795</v>
      </c>
      <c r="L4155" s="1" t="s">
        <v>615</v>
      </c>
    </row>
    <row r="4157" spans="1:12" x14ac:dyDescent="0.2">
      <c r="A4157" s="8">
        <v>31</v>
      </c>
      <c r="B4157" s="2" t="s">
        <v>79</v>
      </c>
      <c r="C4157" s="7">
        <v>77</v>
      </c>
      <c r="D4157" s="2" t="s">
        <v>88</v>
      </c>
      <c r="F4157" s="7">
        <v>0</v>
      </c>
      <c r="G4157" s="2" t="s">
        <v>554</v>
      </c>
      <c r="J4157" s="8">
        <v>360608</v>
      </c>
      <c r="K4157" s="12">
        <v>104187</v>
      </c>
      <c r="L4157" s="1" t="s">
        <v>615</v>
      </c>
    </row>
    <row r="4159" spans="1:12" x14ac:dyDescent="0.2">
      <c r="A4159" s="8">
        <v>31</v>
      </c>
      <c r="B4159" s="2" t="s">
        <v>79</v>
      </c>
      <c r="C4159" s="7">
        <v>77</v>
      </c>
      <c r="D4159" s="2" t="s">
        <v>88</v>
      </c>
      <c r="F4159" s="7">
        <v>0</v>
      </c>
      <c r="G4159" s="2" t="s">
        <v>555</v>
      </c>
      <c r="J4159" s="8">
        <v>104187</v>
      </c>
      <c r="K4159" s="12">
        <v>0</v>
      </c>
    </row>
    <row r="4162" spans="1:12" x14ac:dyDescent="0.2">
      <c r="G4162" s="9" t="s">
        <v>616</v>
      </c>
      <c r="I4162" s="269">
        <v>1662781</v>
      </c>
      <c r="J4162" s="269">
        <v>1662781</v>
      </c>
      <c r="K4162" s="269">
        <v>0</v>
      </c>
    </row>
    <row r="4163" spans="1:12" x14ac:dyDescent="0.2">
      <c r="G4163" s="9" t="s">
        <v>610</v>
      </c>
      <c r="I4163" s="267">
        <v>1662781</v>
      </c>
      <c r="J4163" s="267">
        <v>1662781</v>
      </c>
      <c r="K4163" s="267">
        <v>0</v>
      </c>
    </row>
    <row r="4166" spans="1:12" x14ac:dyDescent="0.2">
      <c r="A4166" s="4" t="s">
        <v>123</v>
      </c>
      <c r="G4166" s="9" t="s">
        <v>612</v>
      </c>
      <c r="I4166" s="267">
        <v>1662781</v>
      </c>
      <c r="J4166" s="267">
        <v>1662781</v>
      </c>
      <c r="K4166" s="267">
        <v>0</v>
      </c>
    </row>
    <row r="4168" spans="1:12" x14ac:dyDescent="0.2">
      <c r="A4168" s="1" t="s">
        <v>80</v>
      </c>
      <c r="B4168" s="1" t="s">
        <v>81</v>
      </c>
      <c r="C4168" s="268" t="s">
        <v>82</v>
      </c>
      <c r="D4168" s="1" t="s">
        <v>83</v>
      </c>
      <c r="E4168" s="1" t="s">
        <v>84</v>
      </c>
      <c r="F4168" s="268" t="s">
        <v>85</v>
      </c>
      <c r="G4168" s="1" t="s">
        <v>86</v>
      </c>
      <c r="I4168" s="268" t="s">
        <v>613</v>
      </c>
      <c r="J4168" s="268" t="s">
        <v>614</v>
      </c>
      <c r="K4168" s="268" t="s">
        <v>87</v>
      </c>
    </row>
    <row r="4170" spans="1:12" x14ac:dyDescent="0.2">
      <c r="A4170" s="8">
        <v>28</v>
      </c>
      <c r="B4170" s="2" t="s">
        <v>123</v>
      </c>
      <c r="C4170" s="7">
        <v>89</v>
      </c>
      <c r="D4170" s="2" t="s">
        <v>88</v>
      </c>
      <c r="F4170" s="7">
        <v>0</v>
      </c>
      <c r="G4170" s="2" t="s">
        <v>545</v>
      </c>
      <c r="J4170" s="8">
        <v>24920</v>
      </c>
      <c r="K4170" s="12">
        <v>-24920</v>
      </c>
      <c r="L4170" s="1" t="s">
        <v>619</v>
      </c>
    </row>
    <row r="4172" spans="1:12" x14ac:dyDescent="0.2">
      <c r="A4172" s="8">
        <v>28</v>
      </c>
      <c r="B4172" s="2" t="s">
        <v>123</v>
      </c>
      <c r="C4172" s="7">
        <v>89</v>
      </c>
      <c r="D4172" s="2" t="s">
        <v>88</v>
      </c>
      <c r="F4172" s="7">
        <v>0</v>
      </c>
      <c r="G4172" s="2" t="s">
        <v>546</v>
      </c>
      <c r="J4172" s="8">
        <v>102371</v>
      </c>
      <c r="K4172" s="12">
        <v>-127291</v>
      </c>
      <c r="L4172" s="1" t="s">
        <v>619</v>
      </c>
    </row>
    <row r="4174" spans="1:12" x14ac:dyDescent="0.2">
      <c r="A4174" s="8">
        <v>28</v>
      </c>
      <c r="B4174" s="2" t="s">
        <v>123</v>
      </c>
      <c r="C4174" s="7">
        <v>89</v>
      </c>
      <c r="D4174" s="2" t="s">
        <v>88</v>
      </c>
      <c r="F4174" s="7">
        <v>0</v>
      </c>
      <c r="G4174" s="2" t="s">
        <v>547</v>
      </c>
      <c r="J4174" s="8">
        <v>35007</v>
      </c>
      <c r="K4174" s="12">
        <v>-162298</v>
      </c>
      <c r="L4174" s="1" t="s">
        <v>619</v>
      </c>
    </row>
    <row r="4176" spans="1:12" x14ac:dyDescent="0.2">
      <c r="A4176" s="8">
        <v>28</v>
      </c>
      <c r="B4176" s="2" t="s">
        <v>123</v>
      </c>
      <c r="C4176" s="7">
        <v>89</v>
      </c>
      <c r="D4176" s="2" t="s">
        <v>88</v>
      </c>
      <c r="F4176" s="7">
        <v>0</v>
      </c>
      <c r="G4176" s="2" t="s">
        <v>548</v>
      </c>
      <c r="J4176" s="8">
        <v>76128</v>
      </c>
      <c r="K4176" s="12">
        <v>-238426</v>
      </c>
      <c r="L4176" s="1" t="s">
        <v>619</v>
      </c>
    </row>
    <row r="4178" spans="1:12" x14ac:dyDescent="0.2">
      <c r="A4178" s="8">
        <v>28</v>
      </c>
      <c r="B4178" s="2" t="s">
        <v>123</v>
      </c>
      <c r="C4178" s="7">
        <v>89</v>
      </c>
      <c r="D4178" s="2" t="s">
        <v>88</v>
      </c>
      <c r="F4178" s="7">
        <v>0</v>
      </c>
      <c r="G4178" s="2" t="s">
        <v>549</v>
      </c>
      <c r="J4178" s="8">
        <v>23741</v>
      </c>
      <c r="K4178" s="12">
        <v>-262167</v>
      </c>
      <c r="L4178" s="1" t="s">
        <v>619</v>
      </c>
    </row>
    <row r="4180" spans="1:12" x14ac:dyDescent="0.2">
      <c r="A4180" s="8">
        <v>28</v>
      </c>
      <c r="B4180" s="2" t="s">
        <v>123</v>
      </c>
      <c r="C4180" s="7">
        <v>89</v>
      </c>
      <c r="D4180" s="2" t="s">
        <v>88</v>
      </c>
      <c r="F4180" s="7">
        <v>0</v>
      </c>
      <c r="G4180" s="2" t="s">
        <v>550</v>
      </c>
      <c r="J4180" s="8">
        <v>93702</v>
      </c>
      <c r="K4180" s="12">
        <v>-355869</v>
      </c>
      <c r="L4180" s="1" t="s">
        <v>619</v>
      </c>
    </row>
    <row r="4182" spans="1:12" x14ac:dyDescent="0.2">
      <c r="A4182" s="8">
        <v>28</v>
      </c>
      <c r="B4182" s="2" t="s">
        <v>123</v>
      </c>
      <c r="C4182" s="7">
        <v>89</v>
      </c>
      <c r="D4182" s="2" t="s">
        <v>88</v>
      </c>
      <c r="F4182" s="7">
        <v>0</v>
      </c>
      <c r="G4182" s="2" t="s">
        <v>551</v>
      </c>
      <c r="J4182" s="8">
        <v>107071</v>
      </c>
      <c r="K4182" s="12">
        <v>-462940</v>
      </c>
      <c r="L4182" s="1" t="s">
        <v>619</v>
      </c>
    </row>
    <row r="4184" spans="1:12" x14ac:dyDescent="0.2">
      <c r="A4184" s="8">
        <v>28</v>
      </c>
      <c r="B4184" s="2" t="s">
        <v>123</v>
      </c>
      <c r="C4184" s="7">
        <v>89</v>
      </c>
      <c r="D4184" s="2" t="s">
        <v>88</v>
      </c>
      <c r="F4184" s="7">
        <v>0</v>
      </c>
      <c r="G4184" s="2" t="s">
        <v>552</v>
      </c>
      <c r="J4184" s="8">
        <v>513012</v>
      </c>
      <c r="K4184" s="12">
        <v>-975952</v>
      </c>
      <c r="L4184" s="1" t="s">
        <v>619</v>
      </c>
    </row>
    <row r="4186" spans="1:12" x14ac:dyDescent="0.2">
      <c r="A4186" s="8">
        <v>28</v>
      </c>
      <c r="B4186" s="2" t="s">
        <v>123</v>
      </c>
      <c r="C4186" s="7">
        <v>89</v>
      </c>
      <c r="D4186" s="2" t="s">
        <v>88</v>
      </c>
      <c r="F4186" s="7">
        <v>0</v>
      </c>
      <c r="G4186" s="2" t="s">
        <v>553</v>
      </c>
      <c r="J4186" s="8">
        <v>210922</v>
      </c>
      <c r="K4186" s="12">
        <v>-1186874</v>
      </c>
      <c r="L4186" s="1" t="s">
        <v>619</v>
      </c>
    </row>
    <row r="4188" spans="1:12" x14ac:dyDescent="0.2">
      <c r="A4188" s="8">
        <v>28</v>
      </c>
      <c r="B4188" s="2" t="s">
        <v>123</v>
      </c>
      <c r="C4188" s="7">
        <v>89</v>
      </c>
      <c r="D4188" s="2" t="s">
        <v>88</v>
      </c>
      <c r="F4188" s="7">
        <v>0</v>
      </c>
      <c r="G4188" s="2" t="s">
        <v>554</v>
      </c>
      <c r="J4188" s="8">
        <v>359685</v>
      </c>
      <c r="K4188" s="12">
        <v>-1546559</v>
      </c>
      <c r="L4188" s="1" t="s">
        <v>619</v>
      </c>
    </row>
    <row r="4190" spans="1:12" x14ac:dyDescent="0.2">
      <c r="A4190" s="8">
        <v>28</v>
      </c>
      <c r="B4190" s="2" t="s">
        <v>123</v>
      </c>
      <c r="C4190" s="7">
        <v>89</v>
      </c>
      <c r="D4190" s="2" t="s">
        <v>88</v>
      </c>
      <c r="F4190" s="7">
        <v>0</v>
      </c>
      <c r="G4190" s="2" t="s">
        <v>555</v>
      </c>
      <c r="J4190" s="8">
        <v>101769</v>
      </c>
      <c r="K4190" s="12">
        <v>-1648328</v>
      </c>
      <c r="L4190" s="1" t="s">
        <v>619</v>
      </c>
    </row>
    <row r="4193" spans="1:12" x14ac:dyDescent="0.2">
      <c r="G4193" s="9" t="s">
        <v>623</v>
      </c>
      <c r="I4193" s="269">
        <v>0</v>
      </c>
      <c r="J4193" s="269">
        <v>1648328</v>
      </c>
      <c r="K4193" s="269">
        <v>-1648328</v>
      </c>
      <c r="L4193" s="270" t="s">
        <v>619</v>
      </c>
    </row>
    <row r="4194" spans="1:12" x14ac:dyDescent="0.2">
      <c r="G4194" s="9" t="s">
        <v>610</v>
      </c>
      <c r="I4194" s="267">
        <v>1662781</v>
      </c>
      <c r="J4194" s="267">
        <v>3311109</v>
      </c>
      <c r="K4194" s="267">
        <v>-1648328</v>
      </c>
      <c r="L4194" s="9" t="s">
        <v>620</v>
      </c>
    </row>
    <row r="4197" spans="1:12" x14ac:dyDescent="0.2">
      <c r="A4197" s="4" t="s">
        <v>208</v>
      </c>
      <c r="G4197" s="9" t="s">
        <v>612</v>
      </c>
      <c r="I4197" s="267">
        <v>1662781</v>
      </c>
      <c r="J4197" s="267">
        <v>3311109</v>
      </c>
      <c r="K4197" s="267">
        <v>-1648328</v>
      </c>
      <c r="L4197" s="2" t="s">
        <v>619</v>
      </c>
    </row>
    <row r="4199" spans="1:12" x14ac:dyDescent="0.2">
      <c r="A4199" s="1" t="s">
        <v>80</v>
      </c>
      <c r="B4199" s="1" t="s">
        <v>81</v>
      </c>
      <c r="C4199" s="268" t="s">
        <v>82</v>
      </c>
      <c r="D4199" s="1" t="s">
        <v>83</v>
      </c>
      <c r="E4199" s="1" t="s">
        <v>84</v>
      </c>
      <c r="F4199" s="268" t="s">
        <v>85</v>
      </c>
      <c r="G4199" s="1" t="s">
        <v>86</v>
      </c>
      <c r="I4199" s="268" t="s">
        <v>613</v>
      </c>
      <c r="J4199" s="268" t="s">
        <v>614</v>
      </c>
      <c r="K4199" s="268" t="s">
        <v>87</v>
      </c>
    </row>
    <row r="4201" spans="1:12" x14ac:dyDescent="0.2">
      <c r="A4201" s="8">
        <v>26</v>
      </c>
      <c r="B4201" s="2" t="s">
        <v>208</v>
      </c>
      <c r="C4201" s="7">
        <v>79</v>
      </c>
      <c r="D4201" s="2" t="s">
        <v>88</v>
      </c>
      <c r="F4201" s="7">
        <v>0</v>
      </c>
      <c r="G4201" s="2" t="s">
        <v>1610</v>
      </c>
      <c r="I4201" s="8">
        <v>1648328</v>
      </c>
      <c r="K4201" s="12">
        <v>0</v>
      </c>
    </row>
    <row r="4203" spans="1:12" x14ac:dyDescent="0.2">
      <c r="A4203" s="8">
        <v>31</v>
      </c>
      <c r="B4203" s="2" t="s">
        <v>208</v>
      </c>
      <c r="C4203" s="7">
        <v>98</v>
      </c>
      <c r="D4203" s="2" t="s">
        <v>88</v>
      </c>
      <c r="F4203" s="7">
        <v>0</v>
      </c>
      <c r="G4203" s="2" t="s">
        <v>545</v>
      </c>
      <c r="J4203" s="8">
        <v>41030</v>
      </c>
      <c r="K4203" s="12">
        <v>-41030</v>
      </c>
      <c r="L4203" s="1" t="s">
        <v>619</v>
      </c>
    </row>
    <row r="4205" spans="1:12" x14ac:dyDescent="0.2">
      <c r="A4205" s="8">
        <v>31</v>
      </c>
      <c r="B4205" s="2" t="s">
        <v>208</v>
      </c>
      <c r="C4205" s="7">
        <v>98</v>
      </c>
      <c r="D4205" s="2" t="s">
        <v>88</v>
      </c>
      <c r="F4205" s="7">
        <v>0</v>
      </c>
      <c r="G4205" s="2" t="s">
        <v>546</v>
      </c>
      <c r="J4205" s="8">
        <v>145019</v>
      </c>
      <c r="K4205" s="12">
        <v>-186049</v>
      </c>
      <c r="L4205" s="1" t="s">
        <v>619</v>
      </c>
    </row>
    <row r="4207" spans="1:12" x14ac:dyDescent="0.2">
      <c r="A4207" s="8">
        <v>31</v>
      </c>
      <c r="B4207" s="2" t="s">
        <v>208</v>
      </c>
      <c r="C4207" s="7">
        <v>98</v>
      </c>
      <c r="D4207" s="2" t="s">
        <v>88</v>
      </c>
      <c r="F4207" s="7">
        <v>0</v>
      </c>
      <c r="G4207" s="2" t="s">
        <v>547</v>
      </c>
      <c r="J4207" s="8">
        <v>55410</v>
      </c>
      <c r="K4207" s="12">
        <v>-241459</v>
      </c>
      <c r="L4207" s="1" t="s">
        <v>619</v>
      </c>
    </row>
    <row r="4209" spans="1:12" x14ac:dyDescent="0.2">
      <c r="A4209" s="8">
        <v>31</v>
      </c>
      <c r="B4209" s="2" t="s">
        <v>208</v>
      </c>
      <c r="C4209" s="7">
        <v>98</v>
      </c>
      <c r="D4209" s="2" t="s">
        <v>88</v>
      </c>
      <c r="F4209" s="7">
        <v>0</v>
      </c>
      <c r="G4209" s="2" t="s">
        <v>548</v>
      </c>
      <c r="J4209" s="8">
        <v>93332</v>
      </c>
      <c r="K4209" s="12">
        <v>-334791</v>
      </c>
      <c r="L4209" s="1" t="s">
        <v>619</v>
      </c>
    </row>
    <row r="4211" spans="1:12" x14ac:dyDescent="0.2">
      <c r="A4211" s="8">
        <v>31</v>
      </c>
      <c r="B4211" s="2" t="s">
        <v>208</v>
      </c>
      <c r="C4211" s="7">
        <v>98</v>
      </c>
      <c r="D4211" s="2" t="s">
        <v>88</v>
      </c>
      <c r="F4211" s="7">
        <v>0</v>
      </c>
      <c r="G4211" s="2" t="s">
        <v>549</v>
      </c>
      <c r="J4211" s="8">
        <v>62370</v>
      </c>
      <c r="K4211" s="12">
        <v>-397161</v>
      </c>
      <c r="L4211" s="1" t="s">
        <v>619</v>
      </c>
    </row>
    <row r="4213" spans="1:12" x14ac:dyDescent="0.2">
      <c r="A4213" s="8">
        <v>31</v>
      </c>
      <c r="B4213" s="2" t="s">
        <v>208</v>
      </c>
      <c r="C4213" s="7">
        <v>98</v>
      </c>
      <c r="D4213" s="2" t="s">
        <v>88</v>
      </c>
      <c r="F4213" s="7">
        <v>0</v>
      </c>
      <c r="G4213" s="2" t="s">
        <v>550</v>
      </c>
      <c r="J4213" s="8">
        <v>54916</v>
      </c>
      <c r="K4213" s="12">
        <v>-452077</v>
      </c>
      <c r="L4213" s="1" t="s">
        <v>619</v>
      </c>
    </row>
    <row r="4215" spans="1:12" x14ac:dyDescent="0.2">
      <c r="A4215" s="8">
        <v>31</v>
      </c>
      <c r="B4215" s="2" t="s">
        <v>208</v>
      </c>
      <c r="C4215" s="7">
        <v>98</v>
      </c>
      <c r="D4215" s="2" t="s">
        <v>88</v>
      </c>
      <c r="F4215" s="7">
        <v>0</v>
      </c>
      <c r="G4215" s="2" t="s">
        <v>551</v>
      </c>
      <c r="J4215" s="8">
        <v>176291</v>
      </c>
      <c r="K4215" s="12">
        <v>-628368</v>
      </c>
      <c r="L4215" s="1" t="s">
        <v>619</v>
      </c>
    </row>
    <row r="4217" spans="1:12" x14ac:dyDescent="0.2">
      <c r="A4217" s="8">
        <v>31</v>
      </c>
      <c r="B4217" s="2" t="s">
        <v>208</v>
      </c>
      <c r="C4217" s="7">
        <v>98</v>
      </c>
      <c r="D4217" s="2" t="s">
        <v>88</v>
      </c>
      <c r="F4217" s="7">
        <v>0</v>
      </c>
      <c r="G4217" s="2" t="s">
        <v>552</v>
      </c>
      <c r="J4217" s="8">
        <v>731846</v>
      </c>
      <c r="K4217" s="12">
        <v>-1360214</v>
      </c>
      <c r="L4217" s="1" t="s">
        <v>619</v>
      </c>
    </row>
    <row r="4219" spans="1:12" x14ac:dyDescent="0.2">
      <c r="A4219" s="8">
        <v>31</v>
      </c>
      <c r="B4219" s="2" t="s">
        <v>208</v>
      </c>
      <c r="C4219" s="7">
        <v>98</v>
      </c>
      <c r="D4219" s="2" t="s">
        <v>88</v>
      </c>
      <c r="F4219" s="7">
        <v>0</v>
      </c>
      <c r="G4219" s="2" t="s">
        <v>553</v>
      </c>
      <c r="J4219" s="8">
        <v>324891</v>
      </c>
      <c r="K4219" s="12">
        <v>-1685105</v>
      </c>
      <c r="L4219" s="1" t="s">
        <v>619</v>
      </c>
    </row>
    <row r="4221" spans="1:12" x14ac:dyDescent="0.2">
      <c r="A4221" s="8">
        <v>31</v>
      </c>
      <c r="B4221" s="2" t="s">
        <v>208</v>
      </c>
      <c r="C4221" s="7">
        <v>98</v>
      </c>
      <c r="D4221" s="2" t="s">
        <v>88</v>
      </c>
      <c r="F4221" s="7">
        <v>0</v>
      </c>
      <c r="G4221" s="2" t="s">
        <v>554</v>
      </c>
      <c r="J4221" s="8">
        <v>477677</v>
      </c>
      <c r="K4221" s="12">
        <v>-2162782</v>
      </c>
      <c r="L4221" s="1" t="s">
        <v>619</v>
      </c>
    </row>
    <row r="4223" spans="1:12" x14ac:dyDescent="0.2">
      <c r="A4223" s="8">
        <v>31</v>
      </c>
      <c r="B4223" s="2" t="s">
        <v>208</v>
      </c>
      <c r="C4223" s="7">
        <v>98</v>
      </c>
      <c r="D4223" s="2" t="s">
        <v>88</v>
      </c>
      <c r="F4223" s="7">
        <v>0</v>
      </c>
      <c r="G4223" s="2" t="s">
        <v>555</v>
      </c>
      <c r="J4223" s="8">
        <v>267359</v>
      </c>
      <c r="K4223" s="12">
        <v>-2430141</v>
      </c>
      <c r="L4223" s="1" t="s">
        <v>619</v>
      </c>
    </row>
    <row r="4226" spans="1:12" x14ac:dyDescent="0.2">
      <c r="G4226" s="9" t="s">
        <v>618</v>
      </c>
      <c r="I4226" s="269">
        <v>1648328</v>
      </c>
      <c r="J4226" s="269">
        <v>2430141</v>
      </c>
      <c r="K4226" s="269">
        <v>-781813</v>
      </c>
      <c r="L4226" s="270" t="s">
        <v>619</v>
      </c>
    </row>
    <row r="4227" spans="1:12" x14ac:dyDescent="0.2">
      <c r="G4227" s="9" t="s">
        <v>610</v>
      </c>
      <c r="I4227" s="267">
        <v>3311109</v>
      </c>
      <c r="J4227" s="267">
        <v>5741250</v>
      </c>
      <c r="K4227" s="267">
        <v>-2430141</v>
      </c>
      <c r="L4227" s="9" t="s">
        <v>620</v>
      </c>
    </row>
    <row r="4230" spans="1:12" x14ac:dyDescent="0.2">
      <c r="A4230" s="4" t="s">
        <v>209</v>
      </c>
      <c r="G4230" s="9" t="s">
        <v>612</v>
      </c>
      <c r="I4230" s="267">
        <v>3311109</v>
      </c>
      <c r="J4230" s="267">
        <v>5741250</v>
      </c>
      <c r="K4230" s="267">
        <v>-2430141</v>
      </c>
      <c r="L4230" s="2" t="s">
        <v>619</v>
      </c>
    </row>
    <row r="4232" spans="1:12" x14ac:dyDescent="0.2">
      <c r="A4232" s="1" t="s">
        <v>80</v>
      </c>
      <c r="B4232" s="1" t="s">
        <v>81</v>
      </c>
      <c r="C4232" s="268" t="s">
        <v>82</v>
      </c>
      <c r="D4232" s="1" t="s">
        <v>83</v>
      </c>
      <c r="E4232" s="1" t="s">
        <v>84</v>
      </c>
      <c r="F4232" s="268" t="s">
        <v>85</v>
      </c>
      <c r="G4232" s="1" t="s">
        <v>86</v>
      </c>
      <c r="I4232" s="268" t="s">
        <v>613</v>
      </c>
      <c r="J4232" s="268" t="s">
        <v>614</v>
      </c>
      <c r="K4232" s="268" t="s">
        <v>87</v>
      </c>
    </row>
    <row r="4234" spans="1:12" x14ac:dyDescent="0.2">
      <c r="A4234" s="8">
        <v>4</v>
      </c>
      <c r="B4234" s="2" t="s">
        <v>209</v>
      </c>
      <c r="C4234" s="7">
        <v>26</v>
      </c>
      <c r="D4234" s="2" t="s">
        <v>90</v>
      </c>
      <c r="F4234" s="7">
        <v>0</v>
      </c>
      <c r="G4234" s="2" t="s">
        <v>1852</v>
      </c>
      <c r="I4234" s="8">
        <v>2430141</v>
      </c>
      <c r="K4234" s="12">
        <v>0</v>
      </c>
    </row>
    <row r="4236" spans="1:12" x14ac:dyDescent="0.2">
      <c r="A4236" s="8">
        <v>30</v>
      </c>
      <c r="B4236" s="2" t="s">
        <v>209</v>
      </c>
      <c r="C4236" s="7">
        <v>109</v>
      </c>
      <c r="D4236" s="2" t="s">
        <v>90</v>
      </c>
      <c r="F4236" s="7">
        <v>0</v>
      </c>
      <c r="G4236" s="2" t="s">
        <v>1922</v>
      </c>
      <c r="I4236" s="8">
        <v>1530574</v>
      </c>
      <c r="K4236" s="12">
        <v>1530574</v>
      </c>
      <c r="L4236" s="1" t="s">
        <v>615</v>
      </c>
    </row>
    <row r="4238" spans="1:12" x14ac:dyDescent="0.2">
      <c r="A4238" s="8">
        <v>30</v>
      </c>
      <c r="B4238" s="2" t="s">
        <v>209</v>
      </c>
      <c r="C4238" s="7">
        <v>118</v>
      </c>
      <c r="D4238" s="2" t="s">
        <v>88</v>
      </c>
      <c r="F4238" s="7">
        <v>0</v>
      </c>
      <c r="G4238" s="2" t="s">
        <v>545</v>
      </c>
      <c r="J4238" s="8">
        <v>27277</v>
      </c>
      <c r="K4238" s="12">
        <v>1503297</v>
      </c>
      <c r="L4238" s="1" t="s">
        <v>615</v>
      </c>
    </row>
    <row r="4240" spans="1:12" x14ac:dyDescent="0.2">
      <c r="A4240" s="8">
        <v>30</v>
      </c>
      <c r="B4240" s="2" t="s">
        <v>209</v>
      </c>
      <c r="C4240" s="7">
        <v>118</v>
      </c>
      <c r="D4240" s="2" t="s">
        <v>88</v>
      </c>
      <c r="F4240" s="7">
        <v>0</v>
      </c>
      <c r="G4240" s="2" t="s">
        <v>546</v>
      </c>
      <c r="J4240" s="8">
        <v>103312</v>
      </c>
      <c r="K4240" s="12">
        <v>1399985</v>
      </c>
      <c r="L4240" s="1" t="s">
        <v>615</v>
      </c>
    </row>
    <row r="4242" spans="1:12" x14ac:dyDescent="0.2">
      <c r="A4242" s="8">
        <v>30</v>
      </c>
      <c r="B4242" s="2" t="s">
        <v>209</v>
      </c>
      <c r="C4242" s="7">
        <v>118</v>
      </c>
      <c r="D4242" s="2" t="s">
        <v>88</v>
      </c>
      <c r="F4242" s="7">
        <v>0</v>
      </c>
      <c r="G4242" s="2" t="s">
        <v>547</v>
      </c>
      <c r="J4242" s="8">
        <v>35605</v>
      </c>
      <c r="K4242" s="12">
        <v>1364380</v>
      </c>
      <c r="L4242" s="1" t="s">
        <v>615</v>
      </c>
    </row>
    <row r="4244" spans="1:12" x14ac:dyDescent="0.2">
      <c r="A4244" s="8">
        <v>30</v>
      </c>
      <c r="B4244" s="2" t="s">
        <v>209</v>
      </c>
      <c r="C4244" s="7">
        <v>118</v>
      </c>
      <c r="D4244" s="2" t="s">
        <v>88</v>
      </c>
      <c r="F4244" s="7">
        <v>0</v>
      </c>
      <c r="G4244" s="2" t="s">
        <v>548</v>
      </c>
      <c r="J4244" s="8">
        <v>66806</v>
      </c>
      <c r="K4244" s="12">
        <v>1297574</v>
      </c>
      <c r="L4244" s="1" t="s">
        <v>615</v>
      </c>
    </row>
    <row r="4246" spans="1:12" x14ac:dyDescent="0.2">
      <c r="A4246" s="8">
        <v>30</v>
      </c>
      <c r="B4246" s="2" t="s">
        <v>209</v>
      </c>
      <c r="C4246" s="7">
        <v>118</v>
      </c>
      <c r="D4246" s="2" t="s">
        <v>88</v>
      </c>
      <c r="F4246" s="7">
        <v>0</v>
      </c>
      <c r="G4246" s="2" t="s">
        <v>549</v>
      </c>
      <c r="J4246" s="8">
        <v>37118</v>
      </c>
      <c r="K4246" s="12">
        <v>1260456</v>
      </c>
      <c r="L4246" s="1" t="s">
        <v>615</v>
      </c>
    </row>
    <row r="4248" spans="1:12" x14ac:dyDescent="0.2">
      <c r="A4248" s="8">
        <v>30</v>
      </c>
      <c r="B4248" s="2" t="s">
        <v>209</v>
      </c>
      <c r="C4248" s="7">
        <v>118</v>
      </c>
      <c r="D4248" s="2" t="s">
        <v>88</v>
      </c>
      <c r="F4248" s="7">
        <v>0</v>
      </c>
      <c r="G4248" s="2" t="s">
        <v>551</v>
      </c>
      <c r="J4248" s="8">
        <v>113142</v>
      </c>
      <c r="K4248" s="12">
        <v>1147314</v>
      </c>
      <c r="L4248" s="1" t="s">
        <v>615</v>
      </c>
    </row>
    <row r="4250" spans="1:12" x14ac:dyDescent="0.2">
      <c r="A4250" s="8">
        <v>30</v>
      </c>
      <c r="B4250" s="2" t="s">
        <v>209</v>
      </c>
      <c r="C4250" s="7">
        <v>118</v>
      </c>
      <c r="D4250" s="2" t="s">
        <v>88</v>
      </c>
      <c r="F4250" s="7">
        <v>0</v>
      </c>
      <c r="G4250" s="2" t="s">
        <v>552</v>
      </c>
      <c r="J4250" s="8">
        <v>455892</v>
      </c>
      <c r="K4250" s="12">
        <v>691422</v>
      </c>
      <c r="L4250" s="1" t="s">
        <v>615</v>
      </c>
    </row>
    <row r="4252" spans="1:12" x14ac:dyDescent="0.2">
      <c r="A4252" s="8">
        <v>30</v>
      </c>
      <c r="B4252" s="2" t="s">
        <v>209</v>
      </c>
      <c r="C4252" s="7">
        <v>118</v>
      </c>
      <c r="D4252" s="2" t="s">
        <v>88</v>
      </c>
      <c r="F4252" s="7">
        <v>0</v>
      </c>
      <c r="G4252" s="2" t="s">
        <v>553</v>
      </c>
      <c r="J4252" s="8">
        <v>205179</v>
      </c>
      <c r="K4252" s="12">
        <v>486243</v>
      </c>
      <c r="L4252" s="1" t="s">
        <v>615</v>
      </c>
    </row>
    <row r="4254" spans="1:12" x14ac:dyDescent="0.2">
      <c r="A4254" s="8">
        <v>30</v>
      </c>
      <c r="B4254" s="2" t="s">
        <v>209</v>
      </c>
      <c r="C4254" s="7">
        <v>118</v>
      </c>
      <c r="D4254" s="2" t="s">
        <v>88</v>
      </c>
      <c r="F4254" s="7">
        <v>0</v>
      </c>
      <c r="G4254" s="2" t="s">
        <v>554</v>
      </c>
      <c r="J4254" s="8">
        <v>327130</v>
      </c>
      <c r="K4254" s="12">
        <v>159113</v>
      </c>
      <c r="L4254" s="1" t="s">
        <v>615</v>
      </c>
    </row>
    <row r="4256" spans="1:12" x14ac:dyDescent="0.2">
      <c r="A4256" s="8">
        <v>30</v>
      </c>
      <c r="B4256" s="2" t="s">
        <v>209</v>
      </c>
      <c r="C4256" s="7">
        <v>118</v>
      </c>
      <c r="D4256" s="2" t="s">
        <v>88</v>
      </c>
      <c r="F4256" s="7">
        <v>0</v>
      </c>
      <c r="G4256" s="2" t="s">
        <v>555</v>
      </c>
      <c r="J4256" s="8">
        <v>159113</v>
      </c>
      <c r="K4256" s="12">
        <v>0</v>
      </c>
    </row>
    <row r="4259" spans="1:12" x14ac:dyDescent="0.2">
      <c r="G4259" s="9" t="s">
        <v>1787</v>
      </c>
      <c r="I4259" s="269">
        <v>3960715</v>
      </c>
      <c r="J4259" s="269">
        <v>1530574</v>
      </c>
      <c r="K4259" s="269">
        <v>2430141</v>
      </c>
      <c r="L4259" s="270" t="s">
        <v>615</v>
      </c>
    </row>
    <row r="4260" spans="1:12" x14ac:dyDescent="0.2">
      <c r="G4260" s="9" t="s">
        <v>610</v>
      </c>
      <c r="I4260" s="267">
        <v>7271824</v>
      </c>
      <c r="J4260" s="267">
        <v>7271824</v>
      </c>
      <c r="K4260" s="267">
        <v>0</v>
      </c>
    </row>
    <row r="4263" spans="1:12" x14ac:dyDescent="0.2">
      <c r="A4263" s="4" t="s">
        <v>210</v>
      </c>
      <c r="G4263" s="9" t="s">
        <v>612</v>
      </c>
      <c r="I4263" s="267">
        <v>7271824</v>
      </c>
      <c r="J4263" s="267">
        <v>7271824</v>
      </c>
      <c r="K4263" s="267">
        <v>0</v>
      </c>
    </row>
    <row r="4265" spans="1:12" x14ac:dyDescent="0.2">
      <c r="A4265" s="1" t="s">
        <v>80</v>
      </c>
      <c r="B4265" s="1" t="s">
        <v>81</v>
      </c>
      <c r="C4265" s="268" t="s">
        <v>82</v>
      </c>
      <c r="D4265" s="1" t="s">
        <v>83</v>
      </c>
      <c r="E4265" s="1" t="s">
        <v>84</v>
      </c>
      <c r="F4265" s="268" t="s">
        <v>85</v>
      </c>
      <c r="G4265" s="1" t="s">
        <v>86</v>
      </c>
      <c r="I4265" s="268" t="s">
        <v>613</v>
      </c>
      <c r="J4265" s="268" t="s">
        <v>614</v>
      </c>
      <c r="K4265" s="268" t="s">
        <v>87</v>
      </c>
    </row>
    <row r="4267" spans="1:12" x14ac:dyDescent="0.2">
      <c r="A4267" s="8">
        <v>31</v>
      </c>
      <c r="B4267" s="2" t="s">
        <v>210</v>
      </c>
      <c r="C4267" s="7">
        <v>93</v>
      </c>
      <c r="D4267" s="2" t="s">
        <v>90</v>
      </c>
      <c r="F4267" s="7">
        <v>0</v>
      </c>
      <c r="G4267" s="2" t="s">
        <v>1979</v>
      </c>
      <c r="I4267" s="8">
        <v>1587608</v>
      </c>
      <c r="K4267" s="12">
        <v>1587608</v>
      </c>
      <c r="L4267" s="1" t="s">
        <v>615</v>
      </c>
    </row>
    <row r="4269" spans="1:12" x14ac:dyDescent="0.2">
      <c r="A4269" s="8">
        <v>31</v>
      </c>
      <c r="B4269" s="2" t="s">
        <v>210</v>
      </c>
      <c r="C4269" s="7">
        <v>102</v>
      </c>
      <c r="D4269" s="2" t="s">
        <v>88</v>
      </c>
      <c r="F4269" s="7">
        <v>0</v>
      </c>
      <c r="G4269" s="2" t="s">
        <v>545</v>
      </c>
      <c r="J4269" s="8">
        <v>24920</v>
      </c>
      <c r="K4269" s="12">
        <v>1562688</v>
      </c>
      <c r="L4269" s="1" t="s">
        <v>615</v>
      </c>
    </row>
    <row r="4271" spans="1:12" x14ac:dyDescent="0.2">
      <c r="A4271" s="8">
        <v>31</v>
      </c>
      <c r="B4271" s="2" t="s">
        <v>210</v>
      </c>
      <c r="C4271" s="7">
        <v>102</v>
      </c>
      <c r="D4271" s="2" t="s">
        <v>88</v>
      </c>
      <c r="F4271" s="7">
        <v>0</v>
      </c>
      <c r="G4271" s="2" t="s">
        <v>546</v>
      </c>
      <c r="J4271" s="8">
        <v>102264</v>
      </c>
      <c r="K4271" s="12">
        <v>1460424</v>
      </c>
      <c r="L4271" s="1" t="s">
        <v>615</v>
      </c>
    </row>
    <row r="4273" spans="1:12" x14ac:dyDescent="0.2">
      <c r="A4273" s="8">
        <v>31</v>
      </c>
      <c r="B4273" s="2" t="s">
        <v>210</v>
      </c>
      <c r="C4273" s="7">
        <v>102</v>
      </c>
      <c r="D4273" s="2" t="s">
        <v>88</v>
      </c>
      <c r="F4273" s="7">
        <v>0</v>
      </c>
      <c r="G4273" s="2" t="s">
        <v>547</v>
      </c>
      <c r="J4273" s="8">
        <v>35905</v>
      </c>
      <c r="K4273" s="12">
        <v>1424519</v>
      </c>
      <c r="L4273" s="1" t="s">
        <v>615</v>
      </c>
    </row>
    <row r="4275" spans="1:12" x14ac:dyDescent="0.2">
      <c r="A4275" s="8">
        <v>31</v>
      </c>
      <c r="B4275" s="2" t="s">
        <v>210</v>
      </c>
      <c r="C4275" s="7">
        <v>102</v>
      </c>
      <c r="D4275" s="2" t="s">
        <v>88</v>
      </c>
      <c r="F4275" s="7">
        <v>0</v>
      </c>
      <c r="G4275" s="2" t="s">
        <v>548</v>
      </c>
      <c r="J4275" s="8">
        <v>66806</v>
      </c>
      <c r="K4275" s="12">
        <v>1357713</v>
      </c>
      <c r="L4275" s="1" t="s">
        <v>615</v>
      </c>
    </row>
    <row r="4277" spans="1:12" x14ac:dyDescent="0.2">
      <c r="A4277" s="8">
        <v>31</v>
      </c>
      <c r="B4277" s="2" t="s">
        <v>210</v>
      </c>
      <c r="C4277" s="7">
        <v>102</v>
      </c>
      <c r="D4277" s="2" t="s">
        <v>88</v>
      </c>
      <c r="F4277" s="7">
        <v>0</v>
      </c>
      <c r="G4277" s="2" t="s">
        <v>549</v>
      </c>
      <c r="J4277" s="8">
        <v>37890</v>
      </c>
      <c r="K4277" s="12">
        <v>1319823</v>
      </c>
      <c r="L4277" s="1" t="s">
        <v>615</v>
      </c>
    </row>
    <row r="4279" spans="1:12" x14ac:dyDescent="0.2">
      <c r="A4279" s="8">
        <v>31</v>
      </c>
      <c r="B4279" s="2" t="s">
        <v>210</v>
      </c>
      <c r="C4279" s="7">
        <v>102</v>
      </c>
      <c r="D4279" s="2" t="s">
        <v>88</v>
      </c>
      <c r="F4279" s="7">
        <v>0</v>
      </c>
      <c r="G4279" s="2" t="s">
        <v>551</v>
      </c>
      <c r="J4279" s="8">
        <v>107071</v>
      </c>
      <c r="K4279" s="12">
        <v>1212752</v>
      </c>
      <c r="L4279" s="1" t="s">
        <v>615</v>
      </c>
    </row>
    <row r="4281" spans="1:12" x14ac:dyDescent="0.2">
      <c r="A4281" s="8">
        <v>31</v>
      </c>
      <c r="B4281" s="2" t="s">
        <v>210</v>
      </c>
      <c r="C4281" s="7">
        <v>102</v>
      </c>
      <c r="D4281" s="2" t="s">
        <v>88</v>
      </c>
      <c r="F4281" s="7">
        <v>0</v>
      </c>
      <c r="G4281" s="2" t="s">
        <v>552</v>
      </c>
      <c r="J4281" s="8">
        <v>511318</v>
      </c>
      <c r="K4281" s="12">
        <v>701434</v>
      </c>
      <c r="L4281" s="1" t="s">
        <v>615</v>
      </c>
    </row>
    <row r="4283" spans="1:12" x14ac:dyDescent="0.2">
      <c r="A4283" s="8">
        <v>31</v>
      </c>
      <c r="B4283" s="2" t="s">
        <v>210</v>
      </c>
      <c r="C4283" s="7">
        <v>102</v>
      </c>
      <c r="D4283" s="2" t="s">
        <v>88</v>
      </c>
      <c r="F4283" s="7">
        <v>0</v>
      </c>
      <c r="G4283" s="2" t="s">
        <v>553</v>
      </c>
      <c r="J4283" s="8">
        <v>215183</v>
      </c>
      <c r="K4283" s="12">
        <v>486251</v>
      </c>
      <c r="L4283" s="1" t="s">
        <v>615</v>
      </c>
    </row>
    <row r="4285" spans="1:12" x14ac:dyDescent="0.2">
      <c r="A4285" s="8">
        <v>31</v>
      </c>
      <c r="B4285" s="2" t="s">
        <v>210</v>
      </c>
      <c r="C4285" s="7">
        <v>102</v>
      </c>
      <c r="D4285" s="2" t="s">
        <v>88</v>
      </c>
      <c r="F4285" s="7">
        <v>0</v>
      </c>
      <c r="G4285" s="2" t="s">
        <v>554</v>
      </c>
      <c r="J4285" s="8">
        <v>323829</v>
      </c>
      <c r="K4285" s="12">
        <v>162422</v>
      </c>
      <c r="L4285" s="1" t="s">
        <v>615</v>
      </c>
    </row>
    <row r="4287" spans="1:12" x14ac:dyDescent="0.2">
      <c r="A4287" s="8">
        <v>31</v>
      </c>
      <c r="B4287" s="2" t="s">
        <v>210</v>
      </c>
      <c r="C4287" s="7">
        <v>102</v>
      </c>
      <c r="D4287" s="2" t="s">
        <v>88</v>
      </c>
      <c r="F4287" s="7">
        <v>0</v>
      </c>
      <c r="G4287" s="2" t="s">
        <v>555</v>
      </c>
      <c r="J4287" s="8">
        <v>162422</v>
      </c>
      <c r="K4287" s="12">
        <v>0</v>
      </c>
    </row>
    <row r="4290" spans="1:12" x14ac:dyDescent="0.2">
      <c r="G4290" s="9" t="s">
        <v>1816</v>
      </c>
      <c r="I4290" s="269">
        <v>1587608</v>
      </c>
      <c r="J4290" s="269">
        <v>1587608</v>
      </c>
      <c r="K4290" s="269">
        <v>0</v>
      </c>
    </row>
    <row r="4291" spans="1:12" x14ac:dyDescent="0.2">
      <c r="G4291" s="9" t="s">
        <v>610</v>
      </c>
      <c r="I4291" s="267">
        <v>8859432</v>
      </c>
      <c r="J4291" s="267">
        <v>8859432</v>
      </c>
      <c r="K4291" s="267">
        <v>0</v>
      </c>
    </row>
    <row r="4294" spans="1:12" x14ac:dyDescent="0.2">
      <c r="A4294" s="4" t="s">
        <v>211</v>
      </c>
      <c r="G4294" s="9" t="s">
        <v>612</v>
      </c>
      <c r="I4294" s="267">
        <v>8859432</v>
      </c>
      <c r="J4294" s="267">
        <v>8859432</v>
      </c>
      <c r="K4294" s="267">
        <v>0</v>
      </c>
    </row>
    <row r="4296" spans="1:12" x14ac:dyDescent="0.2">
      <c r="A4296" s="1" t="s">
        <v>80</v>
      </c>
      <c r="B4296" s="1" t="s">
        <v>81</v>
      </c>
      <c r="C4296" s="268" t="s">
        <v>82</v>
      </c>
      <c r="D4296" s="1" t="s">
        <v>83</v>
      </c>
      <c r="E4296" s="1" t="s">
        <v>84</v>
      </c>
      <c r="F4296" s="268" t="s">
        <v>85</v>
      </c>
      <c r="G4296" s="1" t="s">
        <v>86</v>
      </c>
      <c r="I4296" s="268" t="s">
        <v>613</v>
      </c>
      <c r="J4296" s="268" t="s">
        <v>614</v>
      </c>
      <c r="K4296" s="268" t="s">
        <v>87</v>
      </c>
    </row>
    <row r="4298" spans="1:12" x14ac:dyDescent="0.2">
      <c r="A4298" s="8">
        <v>26</v>
      </c>
      <c r="B4298" s="2" t="s">
        <v>211</v>
      </c>
      <c r="C4298" s="7">
        <v>82</v>
      </c>
      <c r="D4298" s="2" t="s">
        <v>90</v>
      </c>
      <c r="F4298" s="7">
        <v>0</v>
      </c>
      <c r="G4298" s="2" t="s">
        <v>2418</v>
      </c>
      <c r="I4298" s="8">
        <v>1639826</v>
      </c>
      <c r="K4298" s="12">
        <v>1639826</v>
      </c>
      <c r="L4298" s="1" t="s">
        <v>615</v>
      </c>
    </row>
    <row r="4300" spans="1:12" x14ac:dyDescent="0.2">
      <c r="A4300" s="8">
        <v>30</v>
      </c>
      <c r="B4300" s="2" t="s">
        <v>211</v>
      </c>
      <c r="C4300" s="7">
        <v>92</v>
      </c>
      <c r="D4300" s="2" t="s">
        <v>88</v>
      </c>
      <c r="F4300" s="7">
        <v>0</v>
      </c>
      <c r="G4300" s="2" t="s">
        <v>545</v>
      </c>
      <c r="J4300" s="8">
        <v>24920</v>
      </c>
      <c r="K4300" s="12">
        <v>1614906</v>
      </c>
      <c r="L4300" s="1" t="s">
        <v>615</v>
      </c>
    </row>
    <row r="4302" spans="1:12" x14ac:dyDescent="0.2">
      <c r="A4302" s="8">
        <v>30</v>
      </c>
      <c r="B4302" s="2" t="s">
        <v>211</v>
      </c>
      <c r="C4302" s="7">
        <v>92</v>
      </c>
      <c r="D4302" s="2" t="s">
        <v>88</v>
      </c>
      <c r="F4302" s="7">
        <v>0</v>
      </c>
      <c r="G4302" s="2" t="s">
        <v>546</v>
      </c>
      <c r="J4302" s="8">
        <v>102946</v>
      </c>
      <c r="K4302" s="12">
        <v>1511960</v>
      </c>
      <c r="L4302" s="1" t="s">
        <v>615</v>
      </c>
    </row>
    <row r="4304" spans="1:12" x14ac:dyDescent="0.2">
      <c r="A4304" s="8">
        <v>30</v>
      </c>
      <c r="B4304" s="2" t="s">
        <v>211</v>
      </c>
      <c r="C4304" s="7">
        <v>92</v>
      </c>
      <c r="D4304" s="2" t="s">
        <v>88</v>
      </c>
      <c r="F4304" s="7">
        <v>0</v>
      </c>
      <c r="G4304" s="2" t="s">
        <v>547</v>
      </c>
      <c r="J4304" s="8">
        <v>38491</v>
      </c>
      <c r="K4304" s="12">
        <v>1473469</v>
      </c>
      <c r="L4304" s="1" t="s">
        <v>615</v>
      </c>
    </row>
    <row r="4306" spans="1:12" x14ac:dyDescent="0.2">
      <c r="A4306" s="8">
        <v>30</v>
      </c>
      <c r="B4306" s="2" t="s">
        <v>211</v>
      </c>
      <c r="C4306" s="7">
        <v>92</v>
      </c>
      <c r="D4306" s="2" t="s">
        <v>88</v>
      </c>
      <c r="F4306" s="7">
        <v>0</v>
      </c>
      <c r="G4306" s="2" t="s">
        <v>548</v>
      </c>
      <c r="J4306" s="8">
        <v>66806</v>
      </c>
      <c r="K4306" s="12">
        <v>1406663</v>
      </c>
      <c r="L4306" s="1" t="s">
        <v>615</v>
      </c>
    </row>
    <row r="4308" spans="1:12" x14ac:dyDescent="0.2">
      <c r="A4308" s="8">
        <v>30</v>
      </c>
      <c r="B4308" s="2" t="s">
        <v>211</v>
      </c>
      <c r="C4308" s="7">
        <v>92</v>
      </c>
      <c r="D4308" s="2" t="s">
        <v>88</v>
      </c>
      <c r="F4308" s="7">
        <v>0</v>
      </c>
      <c r="G4308" s="2" t="s">
        <v>549</v>
      </c>
      <c r="J4308" s="8">
        <v>41206</v>
      </c>
      <c r="K4308" s="12">
        <v>1365457</v>
      </c>
      <c r="L4308" s="1" t="s">
        <v>615</v>
      </c>
    </row>
    <row r="4310" spans="1:12" x14ac:dyDescent="0.2">
      <c r="A4310" s="8">
        <v>30</v>
      </c>
      <c r="B4310" s="2" t="s">
        <v>211</v>
      </c>
      <c r="C4310" s="7">
        <v>92</v>
      </c>
      <c r="D4310" s="2" t="s">
        <v>88</v>
      </c>
      <c r="F4310" s="7">
        <v>0</v>
      </c>
      <c r="G4310" s="2" t="s">
        <v>551</v>
      </c>
      <c r="J4310" s="8">
        <v>107071</v>
      </c>
      <c r="K4310" s="12">
        <v>1258386</v>
      </c>
      <c r="L4310" s="1" t="s">
        <v>615</v>
      </c>
    </row>
    <row r="4312" spans="1:12" x14ac:dyDescent="0.2">
      <c r="A4312" s="8">
        <v>30</v>
      </c>
      <c r="B4312" s="2" t="s">
        <v>211</v>
      </c>
      <c r="C4312" s="7">
        <v>92</v>
      </c>
      <c r="D4312" s="2" t="s">
        <v>88</v>
      </c>
      <c r="F4312" s="7">
        <v>0</v>
      </c>
      <c r="G4312" s="2" t="s">
        <v>552</v>
      </c>
      <c r="J4312" s="8">
        <v>522133</v>
      </c>
      <c r="K4312" s="12">
        <v>736253</v>
      </c>
      <c r="L4312" s="1" t="s">
        <v>615</v>
      </c>
    </row>
    <row r="4314" spans="1:12" x14ac:dyDescent="0.2">
      <c r="A4314" s="8">
        <v>30</v>
      </c>
      <c r="B4314" s="2" t="s">
        <v>211</v>
      </c>
      <c r="C4314" s="7">
        <v>92</v>
      </c>
      <c r="D4314" s="2" t="s">
        <v>88</v>
      </c>
      <c r="F4314" s="7">
        <v>0</v>
      </c>
      <c r="G4314" s="2" t="s">
        <v>553</v>
      </c>
      <c r="J4314" s="8">
        <v>230324</v>
      </c>
      <c r="K4314" s="12">
        <v>505929</v>
      </c>
      <c r="L4314" s="1" t="s">
        <v>615</v>
      </c>
    </row>
    <row r="4316" spans="1:12" x14ac:dyDescent="0.2">
      <c r="A4316" s="8">
        <v>30</v>
      </c>
      <c r="B4316" s="2" t="s">
        <v>211</v>
      </c>
      <c r="C4316" s="7">
        <v>92</v>
      </c>
      <c r="D4316" s="2" t="s">
        <v>88</v>
      </c>
      <c r="F4316" s="7">
        <v>0</v>
      </c>
      <c r="G4316" s="2" t="s">
        <v>554</v>
      </c>
      <c r="J4316" s="8">
        <v>329293</v>
      </c>
      <c r="K4316" s="12">
        <v>176636</v>
      </c>
      <c r="L4316" s="1" t="s">
        <v>615</v>
      </c>
    </row>
    <row r="4318" spans="1:12" x14ac:dyDescent="0.2">
      <c r="A4318" s="8">
        <v>30</v>
      </c>
      <c r="B4318" s="2" t="s">
        <v>211</v>
      </c>
      <c r="C4318" s="7">
        <v>92</v>
      </c>
      <c r="D4318" s="2" t="s">
        <v>88</v>
      </c>
      <c r="F4318" s="7">
        <v>0</v>
      </c>
      <c r="G4318" s="2" t="s">
        <v>555</v>
      </c>
      <c r="J4318" s="8">
        <v>176636</v>
      </c>
      <c r="K4318" s="12">
        <v>0</v>
      </c>
    </row>
    <row r="4321" spans="1:12" x14ac:dyDescent="0.2">
      <c r="G4321" s="9" t="s">
        <v>2551</v>
      </c>
      <c r="I4321" s="269">
        <v>1639826</v>
      </c>
      <c r="J4321" s="269">
        <v>1639826</v>
      </c>
      <c r="K4321" s="269">
        <v>0</v>
      </c>
    </row>
    <row r="4322" spans="1:12" x14ac:dyDescent="0.2">
      <c r="G4322" s="9" t="s">
        <v>610</v>
      </c>
      <c r="I4322" s="267">
        <v>10499258</v>
      </c>
      <c r="J4322" s="267">
        <v>10499258</v>
      </c>
      <c r="K4322" s="267">
        <v>0</v>
      </c>
    </row>
    <row r="4325" spans="1:12" x14ac:dyDescent="0.2">
      <c r="A4325" s="4" t="s">
        <v>212</v>
      </c>
      <c r="G4325" s="9" t="s">
        <v>612</v>
      </c>
      <c r="I4325" s="267">
        <v>10499258</v>
      </c>
      <c r="J4325" s="267">
        <v>10499258</v>
      </c>
      <c r="K4325" s="267">
        <v>0</v>
      </c>
    </row>
    <row r="4327" spans="1:12" x14ac:dyDescent="0.2">
      <c r="A4327" s="1" t="s">
        <v>80</v>
      </c>
      <c r="B4327" s="1" t="s">
        <v>81</v>
      </c>
      <c r="C4327" s="268" t="s">
        <v>82</v>
      </c>
      <c r="D4327" s="1" t="s">
        <v>83</v>
      </c>
      <c r="E4327" s="1" t="s">
        <v>84</v>
      </c>
      <c r="F4327" s="268" t="s">
        <v>85</v>
      </c>
      <c r="G4327" s="1" t="s">
        <v>86</v>
      </c>
      <c r="I4327" s="268" t="s">
        <v>613</v>
      </c>
      <c r="J4327" s="268" t="s">
        <v>614</v>
      </c>
      <c r="K4327" s="268" t="s">
        <v>87</v>
      </c>
    </row>
    <row r="4329" spans="1:12" x14ac:dyDescent="0.2">
      <c r="A4329" s="8">
        <v>5</v>
      </c>
      <c r="B4329" s="2" t="s">
        <v>212</v>
      </c>
      <c r="C4329" s="7">
        <v>31</v>
      </c>
      <c r="D4329" s="2" t="s">
        <v>90</v>
      </c>
      <c r="F4329" s="7">
        <v>0</v>
      </c>
      <c r="G4329" s="2" t="s">
        <v>2578</v>
      </c>
      <c r="I4329" s="8">
        <v>2481287</v>
      </c>
      <c r="K4329" s="12">
        <v>2481287</v>
      </c>
      <c r="L4329" s="1" t="s">
        <v>615</v>
      </c>
    </row>
    <row r="4331" spans="1:12" x14ac:dyDescent="0.2">
      <c r="A4331" s="8">
        <v>31</v>
      </c>
      <c r="B4331" s="2" t="s">
        <v>212</v>
      </c>
      <c r="C4331" s="7">
        <v>85</v>
      </c>
      <c r="D4331" s="2" t="s">
        <v>88</v>
      </c>
      <c r="F4331" s="7">
        <v>0</v>
      </c>
      <c r="G4331" s="2" t="s">
        <v>545</v>
      </c>
      <c r="J4331" s="8">
        <v>41371</v>
      </c>
      <c r="K4331" s="12">
        <v>2439916</v>
      </c>
      <c r="L4331" s="1" t="s">
        <v>615</v>
      </c>
    </row>
    <row r="4333" spans="1:12" x14ac:dyDescent="0.2">
      <c r="A4333" s="8">
        <v>31</v>
      </c>
      <c r="B4333" s="2" t="s">
        <v>212</v>
      </c>
      <c r="C4333" s="7">
        <v>85</v>
      </c>
      <c r="D4333" s="2" t="s">
        <v>88</v>
      </c>
      <c r="F4333" s="7">
        <v>0</v>
      </c>
      <c r="G4333" s="2" t="s">
        <v>546</v>
      </c>
      <c r="J4333" s="8">
        <v>156799</v>
      </c>
      <c r="K4333" s="12">
        <v>2283117</v>
      </c>
      <c r="L4333" s="1" t="s">
        <v>615</v>
      </c>
    </row>
    <row r="4335" spans="1:12" x14ac:dyDescent="0.2">
      <c r="A4335" s="8">
        <v>31</v>
      </c>
      <c r="B4335" s="2" t="s">
        <v>212</v>
      </c>
      <c r="C4335" s="7">
        <v>85</v>
      </c>
      <c r="D4335" s="2" t="s">
        <v>88</v>
      </c>
      <c r="F4335" s="7">
        <v>0</v>
      </c>
      <c r="G4335" s="2" t="s">
        <v>547</v>
      </c>
      <c r="J4335" s="8">
        <v>58604</v>
      </c>
      <c r="K4335" s="12">
        <v>2224513</v>
      </c>
      <c r="L4335" s="1" t="s">
        <v>615</v>
      </c>
    </row>
    <row r="4337" spans="1:12" x14ac:dyDescent="0.2">
      <c r="A4337" s="8">
        <v>31</v>
      </c>
      <c r="B4337" s="2" t="s">
        <v>212</v>
      </c>
      <c r="C4337" s="7">
        <v>85</v>
      </c>
      <c r="D4337" s="2" t="s">
        <v>88</v>
      </c>
      <c r="F4337" s="7">
        <v>0</v>
      </c>
      <c r="G4337" s="2" t="s">
        <v>548</v>
      </c>
      <c r="J4337" s="8">
        <v>83169</v>
      </c>
      <c r="K4337" s="12">
        <v>2141344</v>
      </c>
      <c r="L4337" s="1" t="s">
        <v>615</v>
      </c>
    </row>
    <row r="4339" spans="1:12" x14ac:dyDescent="0.2">
      <c r="A4339" s="8">
        <v>31</v>
      </c>
      <c r="B4339" s="2" t="s">
        <v>212</v>
      </c>
      <c r="C4339" s="7">
        <v>85</v>
      </c>
      <c r="D4339" s="2" t="s">
        <v>88</v>
      </c>
      <c r="F4339" s="7">
        <v>0</v>
      </c>
      <c r="G4339" s="2" t="s">
        <v>549</v>
      </c>
      <c r="J4339" s="8">
        <v>63390</v>
      </c>
      <c r="K4339" s="12">
        <v>2077954</v>
      </c>
      <c r="L4339" s="1" t="s">
        <v>615</v>
      </c>
    </row>
    <row r="4341" spans="1:12" x14ac:dyDescent="0.2">
      <c r="A4341" s="8">
        <v>31</v>
      </c>
      <c r="B4341" s="2" t="s">
        <v>212</v>
      </c>
      <c r="C4341" s="7">
        <v>85</v>
      </c>
      <c r="D4341" s="2" t="s">
        <v>88</v>
      </c>
      <c r="F4341" s="7">
        <v>0</v>
      </c>
      <c r="G4341" s="2" t="s">
        <v>551</v>
      </c>
      <c r="J4341" s="8">
        <v>178862</v>
      </c>
      <c r="K4341" s="12">
        <v>1899092</v>
      </c>
      <c r="L4341" s="1" t="s">
        <v>615</v>
      </c>
    </row>
    <row r="4343" spans="1:12" x14ac:dyDescent="0.2">
      <c r="A4343" s="8">
        <v>31</v>
      </c>
      <c r="B4343" s="2" t="s">
        <v>212</v>
      </c>
      <c r="C4343" s="7">
        <v>85</v>
      </c>
      <c r="D4343" s="2" t="s">
        <v>88</v>
      </c>
      <c r="F4343" s="7">
        <v>0</v>
      </c>
      <c r="G4343" s="2" t="s">
        <v>552</v>
      </c>
      <c r="J4343" s="8">
        <v>793287</v>
      </c>
      <c r="K4343" s="12">
        <v>1105805</v>
      </c>
      <c r="L4343" s="1" t="s">
        <v>615</v>
      </c>
    </row>
    <row r="4345" spans="1:12" x14ac:dyDescent="0.2">
      <c r="A4345" s="8">
        <v>31</v>
      </c>
      <c r="B4345" s="2" t="s">
        <v>212</v>
      </c>
      <c r="C4345" s="7">
        <v>85</v>
      </c>
      <c r="D4345" s="2" t="s">
        <v>88</v>
      </c>
      <c r="F4345" s="7">
        <v>0</v>
      </c>
      <c r="G4345" s="2" t="s">
        <v>553</v>
      </c>
      <c r="J4345" s="8">
        <v>381988</v>
      </c>
      <c r="K4345" s="12">
        <v>723817</v>
      </c>
      <c r="L4345" s="1" t="s">
        <v>615</v>
      </c>
    </row>
    <row r="4347" spans="1:12" x14ac:dyDescent="0.2">
      <c r="A4347" s="8">
        <v>31</v>
      </c>
      <c r="B4347" s="2" t="s">
        <v>212</v>
      </c>
      <c r="C4347" s="7">
        <v>85</v>
      </c>
      <c r="D4347" s="2" t="s">
        <v>88</v>
      </c>
      <c r="F4347" s="7">
        <v>0</v>
      </c>
      <c r="G4347" s="2" t="s">
        <v>554</v>
      </c>
      <c r="J4347" s="8">
        <v>449553</v>
      </c>
      <c r="K4347" s="12">
        <v>274264</v>
      </c>
      <c r="L4347" s="1" t="s">
        <v>615</v>
      </c>
    </row>
    <row r="4349" spans="1:12" x14ac:dyDescent="0.2">
      <c r="A4349" s="8">
        <v>31</v>
      </c>
      <c r="B4349" s="2" t="s">
        <v>212</v>
      </c>
      <c r="C4349" s="7">
        <v>85</v>
      </c>
      <c r="D4349" s="2" t="s">
        <v>88</v>
      </c>
      <c r="F4349" s="7">
        <v>0</v>
      </c>
      <c r="G4349" s="2" t="s">
        <v>555</v>
      </c>
      <c r="J4349" s="8">
        <v>274264</v>
      </c>
      <c r="K4349" s="12">
        <v>0</v>
      </c>
    </row>
    <row r="4352" spans="1:12" x14ac:dyDescent="0.2">
      <c r="G4352" s="9" t="s">
        <v>2555</v>
      </c>
      <c r="I4352" s="269">
        <v>2481287</v>
      </c>
      <c r="J4352" s="269">
        <v>2481287</v>
      </c>
      <c r="K4352" s="269">
        <v>0</v>
      </c>
    </row>
    <row r="4353" spans="1:12" x14ac:dyDescent="0.2">
      <c r="G4353" s="9" t="s">
        <v>610</v>
      </c>
      <c r="I4353" s="267">
        <v>12980545</v>
      </c>
      <c r="J4353" s="267">
        <v>12980545</v>
      </c>
      <c r="K4353" s="267">
        <v>0</v>
      </c>
    </row>
    <row r="4355" spans="1:12" x14ac:dyDescent="0.2">
      <c r="A4355" s="5" t="s">
        <v>678</v>
      </c>
      <c r="I4355" s="267">
        <v>12980545</v>
      </c>
      <c r="J4355" s="267">
        <v>12980545</v>
      </c>
      <c r="K4355" s="267">
        <v>0</v>
      </c>
      <c r="L4355" s="2" t="s">
        <v>620</v>
      </c>
    </row>
    <row r="4358" spans="1:12" x14ac:dyDescent="0.2">
      <c r="A4358" s="4" t="s">
        <v>679</v>
      </c>
    </row>
    <row r="4360" spans="1:12" x14ac:dyDescent="0.2">
      <c r="A4360" s="4" t="s">
        <v>79</v>
      </c>
      <c r="G4360" s="9" t="s">
        <v>612</v>
      </c>
      <c r="I4360" s="267">
        <v>0</v>
      </c>
      <c r="J4360" s="267">
        <v>0</v>
      </c>
      <c r="K4360" s="267">
        <v>0</v>
      </c>
    </row>
    <row r="4362" spans="1:12" x14ac:dyDescent="0.2">
      <c r="A4362" s="1" t="s">
        <v>80</v>
      </c>
      <c r="B4362" s="1" t="s">
        <v>81</v>
      </c>
      <c r="C4362" s="268" t="s">
        <v>82</v>
      </c>
      <c r="D4362" s="1" t="s">
        <v>83</v>
      </c>
      <c r="E4362" s="1" t="s">
        <v>84</v>
      </c>
      <c r="F4362" s="268" t="s">
        <v>85</v>
      </c>
      <c r="G4362" s="1" t="s">
        <v>86</v>
      </c>
      <c r="I4362" s="268" t="s">
        <v>613</v>
      </c>
      <c r="J4362" s="268" t="s">
        <v>614</v>
      </c>
      <c r="K4362" s="268" t="s">
        <v>87</v>
      </c>
    </row>
    <row r="4364" spans="1:12" x14ac:dyDescent="0.2">
      <c r="A4364" s="8">
        <v>30</v>
      </c>
      <c r="B4364" s="2" t="s">
        <v>79</v>
      </c>
      <c r="C4364" s="7">
        <v>58</v>
      </c>
      <c r="D4364" s="2" t="s">
        <v>90</v>
      </c>
      <c r="F4364" s="7">
        <v>0</v>
      </c>
      <c r="G4364" s="2" t="s">
        <v>1295</v>
      </c>
      <c r="I4364" s="8">
        <v>366318</v>
      </c>
      <c r="K4364" s="12">
        <v>366318</v>
      </c>
      <c r="L4364" s="1" t="s">
        <v>615</v>
      </c>
    </row>
    <row r="4366" spans="1:12" x14ac:dyDescent="0.2">
      <c r="A4366" s="8">
        <v>31</v>
      </c>
      <c r="B4366" s="2" t="s">
        <v>79</v>
      </c>
      <c r="C4366" s="7">
        <v>77</v>
      </c>
      <c r="D4366" s="2" t="s">
        <v>88</v>
      </c>
      <c r="F4366" s="7">
        <v>0</v>
      </c>
      <c r="G4366" s="2" t="s">
        <v>556</v>
      </c>
      <c r="J4366" s="8">
        <v>78726</v>
      </c>
      <c r="K4366" s="12">
        <v>287592</v>
      </c>
      <c r="L4366" s="1" t="s">
        <v>615</v>
      </c>
    </row>
    <row r="4368" spans="1:12" x14ac:dyDescent="0.2">
      <c r="A4368" s="8">
        <v>31</v>
      </c>
      <c r="B4368" s="2" t="s">
        <v>79</v>
      </c>
      <c r="C4368" s="7">
        <v>77</v>
      </c>
      <c r="D4368" s="2" t="s">
        <v>88</v>
      </c>
      <c r="F4368" s="7">
        <v>0</v>
      </c>
      <c r="G4368" s="2" t="s">
        <v>557</v>
      </c>
      <c r="J4368" s="8">
        <v>182954</v>
      </c>
      <c r="K4368" s="12">
        <v>104638</v>
      </c>
      <c r="L4368" s="1" t="s">
        <v>615</v>
      </c>
    </row>
    <row r="4370" spans="1:12" x14ac:dyDescent="0.2">
      <c r="A4370" s="8">
        <v>31</v>
      </c>
      <c r="B4370" s="2" t="s">
        <v>79</v>
      </c>
      <c r="C4370" s="7">
        <v>77</v>
      </c>
      <c r="D4370" s="2" t="s">
        <v>88</v>
      </c>
      <c r="F4370" s="7">
        <v>0</v>
      </c>
      <c r="G4370" s="2" t="s">
        <v>558</v>
      </c>
      <c r="J4370" s="8">
        <v>104638</v>
      </c>
      <c r="K4370" s="12">
        <v>0</v>
      </c>
    </row>
    <row r="4373" spans="1:12" x14ac:dyDescent="0.2">
      <c r="G4373" s="9" t="s">
        <v>616</v>
      </c>
      <c r="I4373" s="269">
        <v>366318</v>
      </c>
      <c r="J4373" s="269">
        <v>366318</v>
      </c>
      <c r="K4373" s="269">
        <v>0</v>
      </c>
    </row>
    <row r="4374" spans="1:12" x14ac:dyDescent="0.2">
      <c r="G4374" s="9" t="s">
        <v>610</v>
      </c>
      <c r="I4374" s="267">
        <v>366318</v>
      </c>
      <c r="J4374" s="267">
        <v>366318</v>
      </c>
      <c r="K4374" s="267">
        <v>0</v>
      </c>
    </row>
    <row r="4377" spans="1:12" x14ac:dyDescent="0.2">
      <c r="A4377" s="4" t="s">
        <v>123</v>
      </c>
      <c r="G4377" s="9" t="s">
        <v>612</v>
      </c>
      <c r="I4377" s="267">
        <v>366318</v>
      </c>
      <c r="J4377" s="267">
        <v>366318</v>
      </c>
      <c r="K4377" s="267">
        <v>0</v>
      </c>
    </row>
    <row r="4379" spans="1:12" x14ac:dyDescent="0.2">
      <c r="A4379" s="1" t="s">
        <v>80</v>
      </c>
      <c r="B4379" s="1" t="s">
        <v>81</v>
      </c>
      <c r="C4379" s="268" t="s">
        <v>82</v>
      </c>
      <c r="D4379" s="1" t="s">
        <v>83</v>
      </c>
      <c r="E4379" s="1" t="s">
        <v>84</v>
      </c>
      <c r="F4379" s="268" t="s">
        <v>85</v>
      </c>
      <c r="G4379" s="1" t="s">
        <v>86</v>
      </c>
      <c r="I4379" s="268" t="s">
        <v>613</v>
      </c>
      <c r="J4379" s="268" t="s">
        <v>614</v>
      </c>
      <c r="K4379" s="268" t="s">
        <v>87</v>
      </c>
    </row>
    <row r="4381" spans="1:12" x14ac:dyDescent="0.2">
      <c r="A4381" s="8">
        <v>28</v>
      </c>
      <c r="B4381" s="2" t="s">
        <v>123</v>
      </c>
      <c r="C4381" s="7">
        <v>89</v>
      </c>
      <c r="D4381" s="2" t="s">
        <v>88</v>
      </c>
      <c r="F4381" s="7">
        <v>0</v>
      </c>
      <c r="G4381" s="2" t="s">
        <v>556</v>
      </c>
      <c r="J4381" s="8">
        <v>86423</v>
      </c>
      <c r="K4381" s="12">
        <v>-86423</v>
      </c>
      <c r="L4381" s="1" t="s">
        <v>619</v>
      </c>
    </row>
    <row r="4383" spans="1:12" x14ac:dyDescent="0.2">
      <c r="A4383" s="8">
        <v>28</v>
      </c>
      <c r="B4383" s="2" t="s">
        <v>123</v>
      </c>
      <c r="C4383" s="7">
        <v>89</v>
      </c>
      <c r="D4383" s="2" t="s">
        <v>88</v>
      </c>
      <c r="F4383" s="7">
        <v>0</v>
      </c>
      <c r="G4383" s="2" t="s">
        <v>557</v>
      </c>
      <c r="J4383" s="8">
        <v>183291</v>
      </c>
      <c r="K4383" s="12">
        <v>-269714</v>
      </c>
      <c r="L4383" s="1" t="s">
        <v>619</v>
      </c>
    </row>
    <row r="4385" spans="1:12" x14ac:dyDescent="0.2">
      <c r="A4385" s="8">
        <v>28</v>
      </c>
      <c r="B4385" s="2" t="s">
        <v>123</v>
      </c>
      <c r="C4385" s="7">
        <v>89</v>
      </c>
      <c r="D4385" s="2" t="s">
        <v>88</v>
      </c>
      <c r="F4385" s="7">
        <v>0</v>
      </c>
      <c r="G4385" s="2" t="s">
        <v>558</v>
      </c>
      <c r="J4385" s="8">
        <v>104638</v>
      </c>
      <c r="K4385" s="12">
        <v>-374352</v>
      </c>
      <c r="L4385" s="1" t="s">
        <v>619</v>
      </c>
    </row>
    <row r="4388" spans="1:12" x14ac:dyDescent="0.2">
      <c r="G4388" s="9" t="s">
        <v>623</v>
      </c>
      <c r="I4388" s="269">
        <v>0</v>
      </c>
      <c r="J4388" s="269">
        <v>374352</v>
      </c>
      <c r="K4388" s="269">
        <v>-374352</v>
      </c>
      <c r="L4388" s="270" t="s">
        <v>619</v>
      </c>
    </row>
    <row r="4389" spans="1:12" x14ac:dyDescent="0.2">
      <c r="G4389" s="9" t="s">
        <v>610</v>
      </c>
      <c r="I4389" s="267">
        <v>366318</v>
      </c>
      <c r="J4389" s="267">
        <v>740670</v>
      </c>
      <c r="K4389" s="267">
        <v>-374352</v>
      </c>
      <c r="L4389" s="9" t="s">
        <v>620</v>
      </c>
    </row>
    <row r="4392" spans="1:12" x14ac:dyDescent="0.2">
      <c r="A4392" s="4" t="s">
        <v>208</v>
      </c>
      <c r="G4392" s="9" t="s">
        <v>612</v>
      </c>
      <c r="I4392" s="267">
        <v>366318</v>
      </c>
      <c r="J4392" s="267">
        <v>740670</v>
      </c>
      <c r="K4392" s="267">
        <v>-374352</v>
      </c>
      <c r="L4392" s="2" t="s">
        <v>619</v>
      </c>
    </row>
    <row r="4394" spans="1:12" x14ac:dyDescent="0.2">
      <c r="A4394" s="1" t="s">
        <v>80</v>
      </c>
      <c r="B4394" s="1" t="s">
        <v>81</v>
      </c>
      <c r="C4394" s="268" t="s">
        <v>82</v>
      </c>
      <c r="D4394" s="1" t="s">
        <v>83</v>
      </c>
      <c r="E4394" s="1" t="s">
        <v>84</v>
      </c>
      <c r="F4394" s="268" t="s">
        <v>85</v>
      </c>
      <c r="G4394" s="1" t="s">
        <v>86</v>
      </c>
      <c r="I4394" s="268" t="s">
        <v>613</v>
      </c>
      <c r="J4394" s="268" t="s">
        <v>614</v>
      </c>
      <c r="K4394" s="268" t="s">
        <v>87</v>
      </c>
    </row>
    <row r="4396" spans="1:12" x14ac:dyDescent="0.2">
      <c r="A4396" s="8">
        <v>26</v>
      </c>
      <c r="B4396" s="2" t="s">
        <v>208</v>
      </c>
      <c r="C4396" s="7">
        <v>79</v>
      </c>
      <c r="D4396" s="2" t="s">
        <v>88</v>
      </c>
      <c r="F4396" s="7">
        <v>0</v>
      </c>
      <c r="G4396" s="2" t="s">
        <v>1610</v>
      </c>
      <c r="I4396" s="8">
        <v>374352</v>
      </c>
      <c r="K4396" s="12">
        <v>0</v>
      </c>
    </row>
    <row r="4398" spans="1:12" x14ac:dyDescent="0.2">
      <c r="A4398" s="8">
        <v>31</v>
      </c>
      <c r="B4398" s="2" t="s">
        <v>208</v>
      </c>
      <c r="C4398" s="7">
        <v>98</v>
      </c>
      <c r="D4398" s="2" t="s">
        <v>88</v>
      </c>
      <c r="F4398" s="7">
        <v>0</v>
      </c>
      <c r="G4398" s="2" t="s">
        <v>556</v>
      </c>
      <c r="J4398" s="8">
        <v>90222</v>
      </c>
      <c r="K4398" s="12">
        <v>-90222</v>
      </c>
      <c r="L4398" s="1" t="s">
        <v>619</v>
      </c>
    </row>
    <row r="4400" spans="1:12" x14ac:dyDescent="0.2">
      <c r="A4400" s="8">
        <v>31</v>
      </c>
      <c r="B4400" s="2" t="s">
        <v>208</v>
      </c>
      <c r="C4400" s="7">
        <v>98</v>
      </c>
      <c r="D4400" s="2" t="s">
        <v>88</v>
      </c>
      <c r="F4400" s="7">
        <v>0</v>
      </c>
      <c r="G4400" s="2" t="s">
        <v>557</v>
      </c>
      <c r="J4400" s="8">
        <v>230476</v>
      </c>
      <c r="K4400" s="12">
        <v>-320698</v>
      </c>
      <c r="L4400" s="1" t="s">
        <v>619</v>
      </c>
    </row>
    <row r="4402" spans="1:12" x14ac:dyDescent="0.2">
      <c r="A4402" s="8">
        <v>31</v>
      </c>
      <c r="B4402" s="2" t="s">
        <v>208</v>
      </c>
      <c r="C4402" s="7">
        <v>98</v>
      </c>
      <c r="D4402" s="2" t="s">
        <v>88</v>
      </c>
      <c r="F4402" s="7">
        <v>0</v>
      </c>
      <c r="G4402" s="2" t="s">
        <v>558</v>
      </c>
      <c r="J4402" s="8">
        <v>135228</v>
      </c>
      <c r="K4402" s="12">
        <v>-455926</v>
      </c>
      <c r="L4402" s="1" t="s">
        <v>619</v>
      </c>
    </row>
    <row r="4405" spans="1:12" x14ac:dyDescent="0.2">
      <c r="G4405" s="9" t="s">
        <v>618</v>
      </c>
      <c r="I4405" s="269">
        <v>374352</v>
      </c>
      <c r="J4405" s="269">
        <v>455926</v>
      </c>
      <c r="K4405" s="269">
        <v>-81574</v>
      </c>
      <c r="L4405" s="270" t="s">
        <v>619</v>
      </c>
    </row>
    <row r="4406" spans="1:12" x14ac:dyDescent="0.2">
      <c r="G4406" s="9" t="s">
        <v>610</v>
      </c>
      <c r="I4406" s="267">
        <v>740670</v>
      </c>
      <c r="J4406" s="267">
        <v>1196596</v>
      </c>
      <c r="K4406" s="267">
        <v>-455926</v>
      </c>
      <c r="L4406" s="9" t="s">
        <v>620</v>
      </c>
    </row>
    <row r="4409" spans="1:12" x14ac:dyDescent="0.2">
      <c r="A4409" s="4" t="s">
        <v>209</v>
      </c>
      <c r="G4409" s="9" t="s">
        <v>612</v>
      </c>
      <c r="I4409" s="267">
        <v>740670</v>
      </c>
      <c r="J4409" s="267">
        <v>1196596</v>
      </c>
      <c r="K4409" s="267">
        <v>-455926</v>
      </c>
      <c r="L4409" s="2" t="s">
        <v>619</v>
      </c>
    </row>
    <row r="4411" spans="1:12" x14ac:dyDescent="0.2">
      <c r="A4411" s="1" t="s">
        <v>80</v>
      </c>
      <c r="B4411" s="1" t="s">
        <v>81</v>
      </c>
      <c r="C4411" s="268" t="s">
        <v>82</v>
      </c>
      <c r="D4411" s="1" t="s">
        <v>83</v>
      </c>
      <c r="E4411" s="1" t="s">
        <v>84</v>
      </c>
      <c r="F4411" s="268" t="s">
        <v>85</v>
      </c>
      <c r="G4411" s="1" t="s">
        <v>86</v>
      </c>
      <c r="I4411" s="268" t="s">
        <v>613</v>
      </c>
      <c r="J4411" s="268" t="s">
        <v>614</v>
      </c>
      <c r="K4411" s="268" t="s">
        <v>87</v>
      </c>
    </row>
    <row r="4413" spans="1:12" x14ac:dyDescent="0.2">
      <c r="A4413" s="8">
        <v>4</v>
      </c>
      <c r="B4413" s="2" t="s">
        <v>209</v>
      </c>
      <c r="C4413" s="7">
        <v>26</v>
      </c>
      <c r="D4413" s="2" t="s">
        <v>90</v>
      </c>
      <c r="F4413" s="7">
        <v>0</v>
      </c>
      <c r="G4413" s="2" t="s">
        <v>1852</v>
      </c>
      <c r="I4413" s="8">
        <v>455926</v>
      </c>
      <c r="K4413" s="12">
        <v>0</v>
      </c>
    </row>
    <row r="4415" spans="1:12" x14ac:dyDescent="0.2">
      <c r="A4415" s="8">
        <v>30</v>
      </c>
      <c r="B4415" s="2" t="s">
        <v>209</v>
      </c>
      <c r="C4415" s="7">
        <v>109</v>
      </c>
      <c r="D4415" s="2" t="s">
        <v>90</v>
      </c>
      <c r="F4415" s="7">
        <v>0</v>
      </c>
      <c r="G4415" s="2" t="s">
        <v>1922</v>
      </c>
      <c r="I4415" s="8">
        <v>353880</v>
      </c>
      <c r="K4415" s="12">
        <v>353880</v>
      </c>
      <c r="L4415" s="1" t="s">
        <v>615</v>
      </c>
    </row>
    <row r="4417" spans="1:12" x14ac:dyDescent="0.2">
      <c r="A4417" s="8">
        <v>30</v>
      </c>
      <c r="B4417" s="2" t="s">
        <v>209</v>
      </c>
      <c r="C4417" s="7">
        <v>118</v>
      </c>
      <c r="D4417" s="2" t="s">
        <v>88</v>
      </c>
      <c r="F4417" s="7">
        <v>0</v>
      </c>
      <c r="G4417" s="2" t="s">
        <v>556</v>
      </c>
      <c r="J4417" s="8">
        <v>65675</v>
      </c>
      <c r="K4417" s="12">
        <v>288205</v>
      </c>
      <c r="L4417" s="1" t="s">
        <v>615</v>
      </c>
    </row>
    <row r="4419" spans="1:12" x14ac:dyDescent="0.2">
      <c r="A4419" s="8">
        <v>30</v>
      </c>
      <c r="B4419" s="2" t="s">
        <v>209</v>
      </c>
      <c r="C4419" s="7">
        <v>118</v>
      </c>
      <c r="D4419" s="2" t="s">
        <v>88</v>
      </c>
      <c r="F4419" s="7">
        <v>0</v>
      </c>
      <c r="G4419" s="2" t="s">
        <v>557</v>
      </c>
      <c r="J4419" s="8">
        <v>183567</v>
      </c>
      <c r="K4419" s="12">
        <v>104638</v>
      </c>
      <c r="L4419" s="1" t="s">
        <v>615</v>
      </c>
    </row>
    <row r="4421" spans="1:12" x14ac:dyDescent="0.2">
      <c r="A4421" s="8">
        <v>30</v>
      </c>
      <c r="B4421" s="2" t="s">
        <v>209</v>
      </c>
      <c r="C4421" s="7">
        <v>118</v>
      </c>
      <c r="D4421" s="2" t="s">
        <v>88</v>
      </c>
      <c r="F4421" s="7">
        <v>0</v>
      </c>
      <c r="G4421" s="2" t="s">
        <v>558</v>
      </c>
      <c r="J4421" s="8">
        <v>104638</v>
      </c>
      <c r="K4421" s="12">
        <v>0</v>
      </c>
    </row>
    <row r="4424" spans="1:12" x14ac:dyDescent="0.2">
      <c r="G4424" s="9" t="s">
        <v>1787</v>
      </c>
      <c r="I4424" s="269">
        <v>809806</v>
      </c>
      <c r="J4424" s="269">
        <v>353880</v>
      </c>
      <c r="K4424" s="269">
        <v>455926</v>
      </c>
      <c r="L4424" s="270" t="s">
        <v>615</v>
      </c>
    </row>
    <row r="4425" spans="1:12" x14ac:dyDescent="0.2">
      <c r="G4425" s="9" t="s">
        <v>610</v>
      </c>
      <c r="I4425" s="267">
        <v>1550476</v>
      </c>
      <c r="J4425" s="267">
        <v>1550476</v>
      </c>
      <c r="K4425" s="267">
        <v>0</v>
      </c>
    </row>
    <row r="4428" spans="1:12" x14ac:dyDescent="0.2">
      <c r="A4428" s="4" t="s">
        <v>210</v>
      </c>
      <c r="G4428" s="9" t="s">
        <v>612</v>
      </c>
      <c r="I4428" s="267">
        <v>1550476</v>
      </c>
      <c r="J4428" s="267">
        <v>1550476</v>
      </c>
      <c r="K4428" s="267">
        <v>0</v>
      </c>
    </row>
    <row r="4430" spans="1:12" x14ac:dyDescent="0.2">
      <c r="A4430" s="1" t="s">
        <v>80</v>
      </c>
      <c r="B4430" s="1" t="s">
        <v>81</v>
      </c>
      <c r="C4430" s="268" t="s">
        <v>82</v>
      </c>
      <c r="D4430" s="1" t="s">
        <v>83</v>
      </c>
      <c r="E4430" s="1" t="s">
        <v>84</v>
      </c>
      <c r="F4430" s="268" t="s">
        <v>85</v>
      </c>
      <c r="G4430" s="1" t="s">
        <v>86</v>
      </c>
      <c r="I4430" s="268" t="s">
        <v>613</v>
      </c>
      <c r="J4430" s="268" t="s">
        <v>614</v>
      </c>
      <c r="K4430" s="268" t="s">
        <v>87</v>
      </c>
    </row>
    <row r="4432" spans="1:12" x14ac:dyDescent="0.2">
      <c r="A4432" s="8">
        <v>31</v>
      </c>
      <c r="B4432" s="2" t="s">
        <v>210</v>
      </c>
      <c r="C4432" s="7">
        <v>93</v>
      </c>
      <c r="D4432" s="2" t="s">
        <v>90</v>
      </c>
      <c r="F4432" s="7">
        <v>0</v>
      </c>
      <c r="G4432" s="2" t="s">
        <v>1979</v>
      </c>
      <c r="I4432" s="8">
        <v>354310</v>
      </c>
      <c r="K4432" s="12">
        <v>354310</v>
      </c>
      <c r="L4432" s="1" t="s">
        <v>615</v>
      </c>
    </row>
    <row r="4434" spans="1:12" x14ac:dyDescent="0.2">
      <c r="A4434" s="8">
        <v>31</v>
      </c>
      <c r="B4434" s="2" t="s">
        <v>210</v>
      </c>
      <c r="C4434" s="7">
        <v>102</v>
      </c>
      <c r="D4434" s="2" t="s">
        <v>88</v>
      </c>
      <c r="F4434" s="7">
        <v>0</v>
      </c>
      <c r="G4434" s="2" t="s">
        <v>556</v>
      </c>
      <c r="J4434" s="8">
        <v>65854</v>
      </c>
      <c r="K4434" s="12">
        <v>288456</v>
      </c>
      <c r="L4434" s="1" t="s">
        <v>615</v>
      </c>
    </row>
    <row r="4436" spans="1:12" x14ac:dyDescent="0.2">
      <c r="A4436" s="8">
        <v>31</v>
      </c>
      <c r="B4436" s="2" t="s">
        <v>210</v>
      </c>
      <c r="C4436" s="7">
        <v>102</v>
      </c>
      <c r="D4436" s="2" t="s">
        <v>88</v>
      </c>
      <c r="F4436" s="7">
        <v>0</v>
      </c>
      <c r="G4436" s="2" t="s">
        <v>557</v>
      </c>
      <c r="J4436" s="8">
        <v>183818</v>
      </c>
      <c r="K4436" s="12">
        <v>104638</v>
      </c>
      <c r="L4436" s="1" t="s">
        <v>615</v>
      </c>
    </row>
    <row r="4438" spans="1:12" x14ac:dyDescent="0.2">
      <c r="A4438" s="8">
        <v>31</v>
      </c>
      <c r="B4438" s="2" t="s">
        <v>210</v>
      </c>
      <c r="C4438" s="7">
        <v>102</v>
      </c>
      <c r="D4438" s="2" t="s">
        <v>88</v>
      </c>
      <c r="F4438" s="7">
        <v>0</v>
      </c>
      <c r="G4438" s="2" t="s">
        <v>558</v>
      </c>
      <c r="J4438" s="8">
        <v>104638</v>
      </c>
      <c r="K4438" s="12">
        <v>0</v>
      </c>
    </row>
    <row r="4441" spans="1:12" x14ac:dyDescent="0.2">
      <c r="G4441" s="9" t="s">
        <v>1816</v>
      </c>
      <c r="I4441" s="269">
        <v>354310</v>
      </c>
      <c r="J4441" s="269">
        <v>354310</v>
      </c>
      <c r="K4441" s="269">
        <v>0</v>
      </c>
    </row>
    <row r="4442" spans="1:12" x14ac:dyDescent="0.2">
      <c r="G4442" s="9" t="s">
        <v>610</v>
      </c>
      <c r="I4442" s="267">
        <v>1904786</v>
      </c>
      <c r="J4442" s="267">
        <v>1904786</v>
      </c>
      <c r="K4442" s="267">
        <v>0</v>
      </c>
    </row>
    <row r="4445" spans="1:12" x14ac:dyDescent="0.2">
      <c r="A4445" s="4" t="s">
        <v>211</v>
      </c>
      <c r="G4445" s="9" t="s">
        <v>612</v>
      </c>
      <c r="I4445" s="267">
        <v>1904786</v>
      </c>
      <c r="J4445" s="267">
        <v>1904786</v>
      </c>
      <c r="K4445" s="267">
        <v>0</v>
      </c>
    </row>
    <row r="4447" spans="1:12" x14ac:dyDescent="0.2">
      <c r="A4447" s="1" t="s">
        <v>80</v>
      </c>
      <c r="B4447" s="1" t="s">
        <v>81</v>
      </c>
      <c r="C4447" s="268" t="s">
        <v>82</v>
      </c>
      <c r="D4447" s="1" t="s">
        <v>83</v>
      </c>
      <c r="E4447" s="1" t="s">
        <v>84</v>
      </c>
      <c r="F4447" s="268" t="s">
        <v>85</v>
      </c>
      <c r="G4447" s="1" t="s">
        <v>86</v>
      </c>
      <c r="I4447" s="268" t="s">
        <v>613</v>
      </c>
      <c r="J4447" s="268" t="s">
        <v>614</v>
      </c>
      <c r="K4447" s="268" t="s">
        <v>87</v>
      </c>
    </row>
    <row r="4449" spans="1:12" x14ac:dyDescent="0.2">
      <c r="A4449" s="8">
        <v>26</v>
      </c>
      <c r="B4449" s="2" t="s">
        <v>211</v>
      </c>
      <c r="C4449" s="7">
        <v>82</v>
      </c>
      <c r="D4449" s="2" t="s">
        <v>90</v>
      </c>
      <c r="F4449" s="7">
        <v>0</v>
      </c>
      <c r="G4449" s="2" t="s">
        <v>2418</v>
      </c>
      <c r="I4449" s="8">
        <v>354780</v>
      </c>
      <c r="K4449" s="12">
        <v>354780</v>
      </c>
      <c r="L4449" s="1" t="s">
        <v>615</v>
      </c>
    </row>
    <row r="4451" spans="1:12" x14ac:dyDescent="0.2">
      <c r="A4451" s="8">
        <v>30</v>
      </c>
      <c r="B4451" s="2" t="s">
        <v>211</v>
      </c>
      <c r="C4451" s="7">
        <v>92</v>
      </c>
      <c r="D4451" s="2" t="s">
        <v>88</v>
      </c>
      <c r="F4451" s="7">
        <v>0</v>
      </c>
      <c r="G4451" s="2" t="s">
        <v>556</v>
      </c>
      <c r="J4451" s="8">
        <v>66050</v>
      </c>
      <c r="K4451" s="12">
        <v>288730</v>
      </c>
      <c r="L4451" s="1" t="s">
        <v>615</v>
      </c>
    </row>
    <row r="4453" spans="1:12" x14ac:dyDescent="0.2">
      <c r="A4453" s="8">
        <v>30</v>
      </c>
      <c r="B4453" s="2" t="s">
        <v>211</v>
      </c>
      <c r="C4453" s="7">
        <v>92</v>
      </c>
      <c r="D4453" s="2" t="s">
        <v>88</v>
      </c>
      <c r="F4453" s="7">
        <v>0</v>
      </c>
      <c r="G4453" s="2" t="s">
        <v>557</v>
      </c>
      <c r="J4453" s="8">
        <v>184092</v>
      </c>
      <c r="K4453" s="12">
        <v>104638</v>
      </c>
      <c r="L4453" s="1" t="s">
        <v>615</v>
      </c>
    </row>
    <row r="4455" spans="1:12" x14ac:dyDescent="0.2">
      <c r="A4455" s="8">
        <v>30</v>
      </c>
      <c r="B4455" s="2" t="s">
        <v>211</v>
      </c>
      <c r="C4455" s="7">
        <v>92</v>
      </c>
      <c r="D4455" s="2" t="s">
        <v>88</v>
      </c>
      <c r="F4455" s="7">
        <v>0</v>
      </c>
      <c r="G4455" s="2" t="s">
        <v>558</v>
      </c>
      <c r="J4455" s="8">
        <v>104638</v>
      </c>
      <c r="K4455" s="12">
        <v>0</v>
      </c>
    </row>
    <row r="4458" spans="1:12" x14ac:dyDescent="0.2">
      <c r="G4458" s="9" t="s">
        <v>2551</v>
      </c>
      <c r="I4458" s="269">
        <v>354780</v>
      </c>
      <c r="J4458" s="269">
        <v>354780</v>
      </c>
      <c r="K4458" s="269">
        <v>0</v>
      </c>
    </row>
    <row r="4459" spans="1:12" x14ac:dyDescent="0.2">
      <c r="G4459" s="9" t="s">
        <v>610</v>
      </c>
      <c r="I4459" s="267">
        <v>2259566</v>
      </c>
      <c r="J4459" s="267">
        <v>2259566</v>
      </c>
      <c r="K4459" s="267">
        <v>0</v>
      </c>
    </row>
    <row r="4462" spans="1:12" x14ac:dyDescent="0.2">
      <c r="A4462" s="4" t="s">
        <v>212</v>
      </c>
      <c r="G4462" s="9" t="s">
        <v>612</v>
      </c>
      <c r="I4462" s="267">
        <v>2259566</v>
      </c>
      <c r="J4462" s="267">
        <v>2259566</v>
      </c>
      <c r="K4462" s="267">
        <v>0</v>
      </c>
    </row>
    <row r="4464" spans="1:12" x14ac:dyDescent="0.2">
      <c r="A4464" s="1" t="s">
        <v>80</v>
      </c>
      <c r="B4464" s="1" t="s">
        <v>81</v>
      </c>
      <c r="C4464" s="268" t="s">
        <v>82</v>
      </c>
      <c r="D4464" s="1" t="s">
        <v>83</v>
      </c>
      <c r="E4464" s="1" t="s">
        <v>84</v>
      </c>
      <c r="F4464" s="268" t="s">
        <v>85</v>
      </c>
      <c r="G4464" s="1" t="s">
        <v>86</v>
      </c>
      <c r="I4464" s="268" t="s">
        <v>613</v>
      </c>
      <c r="J4464" s="268" t="s">
        <v>614</v>
      </c>
      <c r="K4464" s="268" t="s">
        <v>87</v>
      </c>
    </row>
    <row r="4466" spans="1:12" x14ac:dyDescent="0.2">
      <c r="A4466" s="8">
        <v>5</v>
      </c>
      <c r="B4466" s="2" t="s">
        <v>212</v>
      </c>
      <c r="C4466" s="7">
        <v>31</v>
      </c>
      <c r="D4466" s="2" t="s">
        <v>90</v>
      </c>
      <c r="F4466" s="7">
        <v>0</v>
      </c>
      <c r="G4466" s="2" t="s">
        <v>2578</v>
      </c>
      <c r="I4466" s="8">
        <v>437198</v>
      </c>
      <c r="K4466" s="12">
        <v>437198</v>
      </c>
      <c r="L4466" s="1" t="s">
        <v>615</v>
      </c>
    </row>
    <row r="4468" spans="1:12" x14ac:dyDescent="0.2">
      <c r="A4468" s="8">
        <v>31</v>
      </c>
      <c r="B4468" s="2" t="s">
        <v>212</v>
      </c>
      <c r="C4468" s="7">
        <v>85</v>
      </c>
      <c r="D4468" s="2" t="s">
        <v>88</v>
      </c>
      <c r="F4468" s="7">
        <v>0</v>
      </c>
      <c r="G4468" s="2" t="s">
        <v>556</v>
      </c>
      <c r="J4468" s="8">
        <v>94272</v>
      </c>
      <c r="K4468" s="12">
        <v>342926</v>
      </c>
      <c r="L4468" s="1" t="s">
        <v>615</v>
      </c>
    </row>
    <row r="4470" spans="1:12" x14ac:dyDescent="0.2">
      <c r="A4470" s="8">
        <v>31</v>
      </c>
      <c r="B4470" s="2" t="s">
        <v>212</v>
      </c>
      <c r="C4470" s="7">
        <v>85</v>
      </c>
      <c r="D4470" s="2" t="s">
        <v>88</v>
      </c>
      <c r="F4470" s="7">
        <v>0</v>
      </c>
      <c r="G4470" s="2" t="s">
        <v>557</v>
      </c>
      <c r="J4470" s="8">
        <v>238288</v>
      </c>
      <c r="K4470" s="12">
        <v>104638</v>
      </c>
      <c r="L4470" s="1" t="s">
        <v>615</v>
      </c>
    </row>
    <row r="4472" spans="1:12" x14ac:dyDescent="0.2">
      <c r="A4472" s="8">
        <v>31</v>
      </c>
      <c r="B4472" s="2" t="s">
        <v>212</v>
      </c>
      <c r="C4472" s="7">
        <v>85</v>
      </c>
      <c r="D4472" s="2" t="s">
        <v>88</v>
      </c>
      <c r="F4472" s="7">
        <v>0</v>
      </c>
      <c r="G4472" s="2" t="s">
        <v>558</v>
      </c>
      <c r="J4472" s="8">
        <v>104638</v>
      </c>
      <c r="K4472" s="12">
        <v>0</v>
      </c>
    </row>
    <row r="4475" spans="1:12" x14ac:dyDescent="0.2">
      <c r="G4475" s="9" t="s">
        <v>2555</v>
      </c>
      <c r="I4475" s="269">
        <v>437198</v>
      </c>
      <c r="J4475" s="269">
        <v>437198</v>
      </c>
      <c r="K4475" s="269">
        <v>0</v>
      </c>
    </row>
    <row r="4476" spans="1:12" x14ac:dyDescent="0.2">
      <c r="G4476" s="9" t="s">
        <v>610</v>
      </c>
      <c r="I4476" s="267">
        <v>2696764</v>
      </c>
      <c r="J4476" s="267">
        <v>2696764</v>
      </c>
      <c r="K4476" s="267">
        <v>0</v>
      </c>
    </row>
    <row r="4478" spans="1:12" x14ac:dyDescent="0.2">
      <c r="A4478" s="5" t="s">
        <v>680</v>
      </c>
      <c r="I4478" s="267">
        <v>2696764</v>
      </c>
      <c r="J4478" s="267">
        <v>2696764</v>
      </c>
      <c r="K4478" s="267">
        <v>0</v>
      </c>
      <c r="L4478" s="2" t="s">
        <v>620</v>
      </c>
    </row>
    <row r="4481" spans="1:12" x14ac:dyDescent="0.2">
      <c r="A4481" s="4" t="s">
        <v>681</v>
      </c>
    </row>
    <row r="4483" spans="1:12" x14ac:dyDescent="0.2">
      <c r="A4483" s="4" t="s">
        <v>79</v>
      </c>
      <c r="G4483" s="9" t="s">
        <v>612</v>
      </c>
      <c r="I4483" s="267">
        <v>0</v>
      </c>
      <c r="J4483" s="267">
        <v>0</v>
      </c>
      <c r="K4483" s="267">
        <v>0</v>
      </c>
    </row>
    <row r="4485" spans="1:12" x14ac:dyDescent="0.2">
      <c r="A4485" s="1" t="s">
        <v>80</v>
      </c>
      <c r="B4485" s="1" t="s">
        <v>81</v>
      </c>
      <c r="C4485" s="268" t="s">
        <v>82</v>
      </c>
      <c r="D4485" s="1" t="s">
        <v>83</v>
      </c>
      <c r="E4485" s="1" t="s">
        <v>84</v>
      </c>
      <c r="F4485" s="268" t="s">
        <v>85</v>
      </c>
      <c r="G4485" s="1" t="s">
        <v>86</v>
      </c>
      <c r="I4485" s="268" t="s">
        <v>613</v>
      </c>
      <c r="J4485" s="268" t="s">
        <v>614</v>
      </c>
      <c r="K4485" s="268" t="s">
        <v>87</v>
      </c>
    </row>
    <row r="4487" spans="1:12" x14ac:dyDescent="0.2">
      <c r="A4487" s="8">
        <v>30</v>
      </c>
      <c r="B4487" s="2" t="s">
        <v>79</v>
      </c>
      <c r="C4487" s="7">
        <v>58</v>
      </c>
      <c r="D4487" s="2" t="s">
        <v>90</v>
      </c>
      <c r="F4487" s="7">
        <v>0</v>
      </c>
      <c r="G4487" s="2" t="s">
        <v>1295</v>
      </c>
      <c r="I4487" s="8">
        <v>146835</v>
      </c>
      <c r="K4487" s="12">
        <v>146835</v>
      </c>
      <c r="L4487" s="1" t="s">
        <v>615</v>
      </c>
    </row>
    <row r="4489" spans="1:12" x14ac:dyDescent="0.2">
      <c r="A4489" s="8">
        <v>31</v>
      </c>
      <c r="B4489" s="2" t="s">
        <v>79</v>
      </c>
      <c r="C4489" s="7">
        <v>77</v>
      </c>
      <c r="D4489" s="2" t="s">
        <v>88</v>
      </c>
      <c r="F4489" s="7">
        <v>0</v>
      </c>
      <c r="G4489" s="2" t="s">
        <v>559</v>
      </c>
      <c r="J4489" s="8">
        <v>146836</v>
      </c>
      <c r="K4489" s="12">
        <v>-1</v>
      </c>
      <c r="L4489" s="1" t="s">
        <v>619</v>
      </c>
    </row>
    <row r="4492" spans="1:12" x14ac:dyDescent="0.2">
      <c r="G4492" s="9" t="s">
        <v>616</v>
      </c>
      <c r="I4492" s="269">
        <v>146835</v>
      </c>
      <c r="J4492" s="269">
        <v>146836</v>
      </c>
      <c r="K4492" s="269">
        <v>-1</v>
      </c>
      <c r="L4492" s="270" t="s">
        <v>619</v>
      </c>
    </row>
    <row r="4493" spans="1:12" x14ac:dyDescent="0.2">
      <c r="G4493" s="9" t="s">
        <v>610</v>
      </c>
      <c r="I4493" s="267">
        <v>146835</v>
      </c>
      <c r="J4493" s="267">
        <v>146836</v>
      </c>
      <c r="K4493" s="267">
        <v>-1</v>
      </c>
      <c r="L4493" s="9" t="s">
        <v>620</v>
      </c>
    </row>
    <row r="4496" spans="1:12" x14ac:dyDescent="0.2">
      <c r="A4496" s="4" t="s">
        <v>123</v>
      </c>
      <c r="G4496" s="9" t="s">
        <v>612</v>
      </c>
      <c r="I4496" s="267">
        <v>146835</v>
      </c>
      <c r="J4496" s="267">
        <v>146836</v>
      </c>
      <c r="K4496" s="267">
        <v>-1</v>
      </c>
      <c r="L4496" s="2" t="s">
        <v>619</v>
      </c>
    </row>
    <row r="4498" spans="1:12" x14ac:dyDescent="0.2">
      <c r="A4498" s="1" t="s">
        <v>80</v>
      </c>
      <c r="B4498" s="1" t="s">
        <v>81</v>
      </c>
      <c r="C4498" s="268" t="s">
        <v>82</v>
      </c>
      <c r="D4498" s="1" t="s">
        <v>83</v>
      </c>
      <c r="E4498" s="1" t="s">
        <v>84</v>
      </c>
      <c r="F4498" s="268" t="s">
        <v>85</v>
      </c>
      <c r="G4498" s="1" t="s">
        <v>86</v>
      </c>
      <c r="I4498" s="268" t="s">
        <v>613</v>
      </c>
      <c r="J4498" s="268" t="s">
        <v>614</v>
      </c>
      <c r="K4498" s="268" t="s">
        <v>87</v>
      </c>
    </row>
    <row r="4500" spans="1:12" x14ac:dyDescent="0.2">
      <c r="A4500" s="8">
        <v>28</v>
      </c>
      <c r="B4500" s="2" t="s">
        <v>123</v>
      </c>
      <c r="C4500" s="7">
        <v>89</v>
      </c>
      <c r="D4500" s="2" t="s">
        <v>88</v>
      </c>
      <c r="F4500" s="7">
        <v>0</v>
      </c>
      <c r="G4500" s="2" t="s">
        <v>559</v>
      </c>
      <c r="J4500" s="8">
        <v>143892</v>
      </c>
      <c r="K4500" s="12">
        <v>-143893</v>
      </c>
      <c r="L4500" s="1" t="s">
        <v>619</v>
      </c>
    </row>
    <row r="4503" spans="1:12" x14ac:dyDescent="0.2">
      <c r="G4503" s="9" t="s">
        <v>623</v>
      </c>
      <c r="I4503" s="269">
        <v>0</v>
      </c>
      <c r="J4503" s="269">
        <v>143892</v>
      </c>
      <c r="K4503" s="269">
        <v>-143892</v>
      </c>
      <c r="L4503" s="270" t="s">
        <v>619</v>
      </c>
    </row>
    <row r="4504" spans="1:12" x14ac:dyDescent="0.2">
      <c r="G4504" s="9" t="s">
        <v>610</v>
      </c>
      <c r="I4504" s="267">
        <v>146835</v>
      </c>
      <c r="J4504" s="267">
        <v>290728</v>
      </c>
      <c r="K4504" s="267">
        <v>-143893</v>
      </c>
      <c r="L4504" s="9" t="s">
        <v>620</v>
      </c>
    </row>
    <row r="4507" spans="1:12" x14ac:dyDescent="0.2">
      <c r="A4507" s="4" t="s">
        <v>208</v>
      </c>
      <c r="G4507" s="9" t="s">
        <v>612</v>
      </c>
      <c r="I4507" s="267">
        <v>146835</v>
      </c>
      <c r="J4507" s="267">
        <v>290728</v>
      </c>
      <c r="K4507" s="267">
        <v>-143893</v>
      </c>
      <c r="L4507" s="2" t="s">
        <v>619</v>
      </c>
    </row>
    <row r="4509" spans="1:12" x14ac:dyDescent="0.2">
      <c r="A4509" s="1" t="s">
        <v>80</v>
      </c>
      <c r="B4509" s="1" t="s">
        <v>81</v>
      </c>
      <c r="C4509" s="268" t="s">
        <v>82</v>
      </c>
      <c r="D4509" s="1" t="s">
        <v>83</v>
      </c>
      <c r="E4509" s="1" t="s">
        <v>84</v>
      </c>
      <c r="F4509" s="268" t="s">
        <v>85</v>
      </c>
      <c r="G4509" s="1" t="s">
        <v>86</v>
      </c>
      <c r="I4509" s="268" t="s">
        <v>613</v>
      </c>
      <c r="J4509" s="268" t="s">
        <v>614</v>
      </c>
      <c r="K4509" s="268" t="s">
        <v>87</v>
      </c>
    </row>
    <row r="4511" spans="1:12" x14ac:dyDescent="0.2">
      <c r="A4511" s="8">
        <v>26</v>
      </c>
      <c r="B4511" s="2" t="s">
        <v>208</v>
      </c>
      <c r="C4511" s="7">
        <v>79</v>
      </c>
      <c r="D4511" s="2" t="s">
        <v>88</v>
      </c>
      <c r="F4511" s="7">
        <v>0</v>
      </c>
      <c r="G4511" s="2" t="s">
        <v>1610</v>
      </c>
      <c r="I4511" s="8">
        <v>143890</v>
      </c>
      <c r="K4511" s="12">
        <v>-3</v>
      </c>
      <c r="L4511" s="1" t="s">
        <v>619</v>
      </c>
    </row>
    <row r="4513" spans="1:12" x14ac:dyDescent="0.2">
      <c r="A4513" s="8">
        <v>31</v>
      </c>
      <c r="B4513" s="2" t="s">
        <v>208</v>
      </c>
      <c r="C4513" s="7">
        <v>98</v>
      </c>
      <c r="D4513" s="2" t="s">
        <v>88</v>
      </c>
      <c r="F4513" s="7">
        <v>0</v>
      </c>
      <c r="G4513" s="2" t="s">
        <v>559</v>
      </c>
      <c r="J4513" s="8">
        <v>209969</v>
      </c>
      <c r="K4513" s="12">
        <v>-209972</v>
      </c>
      <c r="L4513" s="1" t="s">
        <v>619</v>
      </c>
    </row>
    <row r="4516" spans="1:12" x14ac:dyDescent="0.2">
      <c r="G4516" s="9" t="s">
        <v>618</v>
      </c>
      <c r="I4516" s="269">
        <v>143890</v>
      </c>
      <c r="J4516" s="269">
        <v>209969</v>
      </c>
      <c r="K4516" s="269">
        <v>-66079</v>
      </c>
      <c r="L4516" s="270" t="s">
        <v>619</v>
      </c>
    </row>
    <row r="4517" spans="1:12" x14ac:dyDescent="0.2">
      <c r="G4517" s="9" t="s">
        <v>610</v>
      </c>
      <c r="I4517" s="267">
        <v>290725</v>
      </c>
      <c r="J4517" s="267">
        <v>500697</v>
      </c>
      <c r="K4517" s="267">
        <v>-209972</v>
      </c>
      <c r="L4517" s="9" t="s">
        <v>620</v>
      </c>
    </row>
    <row r="4520" spans="1:12" x14ac:dyDescent="0.2">
      <c r="A4520" s="4" t="s">
        <v>209</v>
      </c>
      <c r="G4520" s="9" t="s">
        <v>612</v>
      </c>
      <c r="I4520" s="267">
        <v>290725</v>
      </c>
      <c r="J4520" s="267">
        <v>500697</v>
      </c>
      <c r="K4520" s="267">
        <v>-209972</v>
      </c>
      <c r="L4520" s="2" t="s">
        <v>619</v>
      </c>
    </row>
    <row r="4522" spans="1:12" x14ac:dyDescent="0.2">
      <c r="A4522" s="1" t="s">
        <v>80</v>
      </c>
      <c r="B4522" s="1" t="s">
        <v>81</v>
      </c>
      <c r="C4522" s="268" t="s">
        <v>82</v>
      </c>
      <c r="D4522" s="1" t="s">
        <v>83</v>
      </c>
      <c r="E4522" s="1" t="s">
        <v>84</v>
      </c>
      <c r="F4522" s="268" t="s">
        <v>85</v>
      </c>
      <c r="G4522" s="1" t="s">
        <v>86</v>
      </c>
      <c r="I4522" s="268" t="s">
        <v>613</v>
      </c>
      <c r="J4522" s="268" t="s">
        <v>614</v>
      </c>
      <c r="K4522" s="268" t="s">
        <v>87</v>
      </c>
    </row>
    <row r="4524" spans="1:12" x14ac:dyDescent="0.2">
      <c r="A4524" s="8">
        <v>4</v>
      </c>
      <c r="B4524" s="2" t="s">
        <v>209</v>
      </c>
      <c r="C4524" s="7">
        <v>26</v>
      </c>
      <c r="D4524" s="2" t="s">
        <v>90</v>
      </c>
      <c r="F4524" s="7">
        <v>0</v>
      </c>
      <c r="G4524" s="2" t="s">
        <v>1852</v>
      </c>
      <c r="I4524" s="8">
        <v>209967</v>
      </c>
      <c r="K4524" s="12">
        <v>-5</v>
      </c>
      <c r="L4524" s="1" t="s">
        <v>619</v>
      </c>
    </row>
    <row r="4526" spans="1:12" x14ac:dyDescent="0.2">
      <c r="A4526" s="8">
        <v>30</v>
      </c>
      <c r="B4526" s="2" t="s">
        <v>209</v>
      </c>
      <c r="C4526" s="7">
        <v>109</v>
      </c>
      <c r="D4526" s="2" t="s">
        <v>90</v>
      </c>
      <c r="F4526" s="7">
        <v>0</v>
      </c>
      <c r="G4526" s="2" t="s">
        <v>1922</v>
      </c>
      <c r="I4526" s="8">
        <v>129142</v>
      </c>
      <c r="K4526" s="12">
        <v>129137</v>
      </c>
      <c r="L4526" s="1" t="s">
        <v>615</v>
      </c>
    </row>
    <row r="4528" spans="1:12" x14ac:dyDescent="0.2">
      <c r="A4528" s="8">
        <v>30</v>
      </c>
      <c r="B4528" s="2" t="s">
        <v>209</v>
      </c>
      <c r="C4528" s="7">
        <v>118</v>
      </c>
      <c r="D4528" s="2" t="s">
        <v>88</v>
      </c>
      <c r="F4528" s="7">
        <v>0</v>
      </c>
      <c r="G4528" s="2" t="s">
        <v>559</v>
      </c>
      <c r="J4528" s="8">
        <v>129142</v>
      </c>
      <c r="K4528" s="12">
        <v>-5</v>
      </c>
      <c r="L4528" s="1" t="s">
        <v>619</v>
      </c>
    </row>
    <row r="4530" spans="1:12" x14ac:dyDescent="0.2">
      <c r="A4530" s="8">
        <v>30</v>
      </c>
      <c r="B4530" s="2" t="s">
        <v>209</v>
      </c>
      <c r="C4530" s="7">
        <v>119</v>
      </c>
      <c r="D4530" s="2" t="s">
        <v>88</v>
      </c>
      <c r="F4530" s="7">
        <v>0</v>
      </c>
      <c r="G4530" s="2" t="s">
        <v>2040</v>
      </c>
      <c r="I4530" s="8">
        <v>5</v>
      </c>
      <c r="K4530" s="12">
        <v>0</v>
      </c>
    </row>
    <row r="4533" spans="1:12" x14ac:dyDescent="0.2">
      <c r="G4533" s="9" t="s">
        <v>1787</v>
      </c>
      <c r="I4533" s="269">
        <v>339114</v>
      </c>
      <c r="J4533" s="269">
        <v>129142</v>
      </c>
      <c r="K4533" s="269">
        <v>209972</v>
      </c>
      <c r="L4533" s="270" t="s">
        <v>615</v>
      </c>
    </row>
    <row r="4534" spans="1:12" x14ac:dyDescent="0.2">
      <c r="G4534" s="9" t="s">
        <v>610</v>
      </c>
      <c r="I4534" s="267">
        <v>629839</v>
      </c>
      <c r="J4534" s="267">
        <v>629839</v>
      </c>
      <c r="K4534" s="267">
        <v>0</v>
      </c>
    </row>
    <row r="4537" spans="1:12" x14ac:dyDescent="0.2">
      <c r="A4537" s="4" t="s">
        <v>210</v>
      </c>
      <c r="G4537" s="9" t="s">
        <v>612</v>
      </c>
      <c r="I4537" s="267">
        <v>629839</v>
      </c>
      <c r="J4537" s="267">
        <v>629839</v>
      </c>
      <c r="K4537" s="267">
        <v>0</v>
      </c>
    </row>
    <row r="4539" spans="1:12" x14ac:dyDescent="0.2">
      <c r="A4539" s="1" t="s">
        <v>80</v>
      </c>
      <c r="B4539" s="1" t="s">
        <v>81</v>
      </c>
      <c r="C4539" s="268" t="s">
        <v>82</v>
      </c>
      <c r="D4539" s="1" t="s">
        <v>83</v>
      </c>
      <c r="E4539" s="1" t="s">
        <v>84</v>
      </c>
      <c r="F4539" s="268" t="s">
        <v>85</v>
      </c>
      <c r="G4539" s="1" t="s">
        <v>86</v>
      </c>
      <c r="I4539" s="268" t="s">
        <v>613</v>
      </c>
      <c r="J4539" s="268" t="s">
        <v>614</v>
      </c>
      <c r="K4539" s="268" t="s">
        <v>87</v>
      </c>
    </row>
    <row r="4541" spans="1:12" x14ac:dyDescent="0.2">
      <c r="A4541" s="8">
        <v>31</v>
      </c>
      <c r="B4541" s="2" t="s">
        <v>210</v>
      </c>
      <c r="C4541" s="7">
        <v>93</v>
      </c>
      <c r="D4541" s="2" t="s">
        <v>90</v>
      </c>
      <c r="F4541" s="7">
        <v>0</v>
      </c>
      <c r="G4541" s="2" t="s">
        <v>1979</v>
      </c>
      <c r="I4541" s="8">
        <v>135914</v>
      </c>
      <c r="K4541" s="12">
        <v>135914</v>
      </c>
      <c r="L4541" s="1" t="s">
        <v>615</v>
      </c>
    </row>
    <row r="4543" spans="1:12" x14ac:dyDescent="0.2">
      <c r="A4543" s="8">
        <v>31</v>
      </c>
      <c r="B4543" s="2" t="s">
        <v>210</v>
      </c>
      <c r="C4543" s="7">
        <v>102</v>
      </c>
      <c r="D4543" s="2" t="s">
        <v>88</v>
      </c>
      <c r="F4543" s="7">
        <v>0</v>
      </c>
      <c r="G4543" s="2" t="s">
        <v>559</v>
      </c>
      <c r="J4543" s="8">
        <v>135915</v>
      </c>
      <c r="K4543" s="12">
        <v>-1</v>
      </c>
      <c r="L4543" s="1" t="s">
        <v>619</v>
      </c>
    </row>
    <row r="4546" spans="1:12" x14ac:dyDescent="0.2">
      <c r="G4546" s="9" t="s">
        <v>1816</v>
      </c>
      <c r="I4546" s="269">
        <v>135914</v>
      </c>
      <c r="J4546" s="269">
        <v>135915</v>
      </c>
      <c r="K4546" s="269">
        <v>-1</v>
      </c>
      <c r="L4546" s="270" t="s">
        <v>619</v>
      </c>
    </row>
    <row r="4547" spans="1:12" x14ac:dyDescent="0.2">
      <c r="G4547" s="9" t="s">
        <v>610</v>
      </c>
      <c r="I4547" s="267">
        <v>765753</v>
      </c>
      <c r="J4547" s="267">
        <v>765754</v>
      </c>
      <c r="K4547" s="267">
        <v>-1</v>
      </c>
      <c r="L4547" s="9" t="s">
        <v>620</v>
      </c>
    </row>
    <row r="4550" spans="1:12" x14ac:dyDescent="0.2">
      <c r="A4550" s="4" t="s">
        <v>211</v>
      </c>
      <c r="G4550" s="9" t="s">
        <v>612</v>
      </c>
      <c r="I4550" s="267">
        <v>765753</v>
      </c>
      <c r="J4550" s="267">
        <v>765754</v>
      </c>
      <c r="K4550" s="267">
        <v>-1</v>
      </c>
      <c r="L4550" s="2" t="s">
        <v>619</v>
      </c>
    </row>
    <row r="4552" spans="1:12" x14ac:dyDescent="0.2">
      <c r="A4552" s="1" t="s">
        <v>80</v>
      </c>
      <c r="B4552" s="1" t="s">
        <v>81</v>
      </c>
      <c r="C4552" s="268" t="s">
        <v>82</v>
      </c>
      <c r="D4552" s="1" t="s">
        <v>83</v>
      </c>
      <c r="E4552" s="1" t="s">
        <v>84</v>
      </c>
      <c r="F4552" s="268" t="s">
        <v>85</v>
      </c>
      <c r="G4552" s="1" t="s">
        <v>86</v>
      </c>
      <c r="I4552" s="268" t="s">
        <v>613</v>
      </c>
      <c r="J4552" s="268" t="s">
        <v>614</v>
      </c>
      <c r="K4552" s="268" t="s">
        <v>87</v>
      </c>
    </row>
    <row r="4554" spans="1:12" x14ac:dyDescent="0.2">
      <c r="A4554" s="8">
        <v>26</v>
      </c>
      <c r="B4554" s="2" t="s">
        <v>211</v>
      </c>
      <c r="C4554" s="7">
        <v>82</v>
      </c>
      <c r="D4554" s="2" t="s">
        <v>90</v>
      </c>
      <c r="F4554" s="7">
        <v>0</v>
      </c>
      <c r="G4554" s="2" t="s">
        <v>2418</v>
      </c>
      <c r="I4554" s="8">
        <v>140646</v>
      </c>
      <c r="K4554" s="12">
        <v>140645</v>
      </c>
      <c r="L4554" s="1" t="s">
        <v>615</v>
      </c>
    </row>
    <row r="4556" spans="1:12" x14ac:dyDescent="0.2">
      <c r="A4556" s="8">
        <v>30</v>
      </c>
      <c r="B4556" s="2" t="s">
        <v>211</v>
      </c>
      <c r="C4556" s="7">
        <v>92</v>
      </c>
      <c r="D4556" s="2" t="s">
        <v>88</v>
      </c>
      <c r="F4556" s="7">
        <v>0</v>
      </c>
      <c r="G4556" s="2" t="s">
        <v>559</v>
      </c>
      <c r="J4556" s="8">
        <v>140646</v>
      </c>
      <c r="K4556" s="12">
        <v>-1</v>
      </c>
      <c r="L4556" s="1" t="s">
        <v>619</v>
      </c>
    </row>
    <row r="4559" spans="1:12" x14ac:dyDescent="0.2">
      <c r="G4559" s="9" t="s">
        <v>2551</v>
      </c>
      <c r="I4559" s="269">
        <v>140646</v>
      </c>
      <c r="J4559" s="269">
        <v>140646</v>
      </c>
      <c r="K4559" s="269">
        <v>0</v>
      </c>
    </row>
    <row r="4560" spans="1:12" x14ac:dyDescent="0.2">
      <c r="G4560" s="9" t="s">
        <v>610</v>
      </c>
      <c r="I4560" s="267">
        <v>906399</v>
      </c>
      <c r="J4560" s="267">
        <v>906400</v>
      </c>
      <c r="K4560" s="267">
        <v>-1</v>
      </c>
      <c r="L4560" s="9" t="s">
        <v>620</v>
      </c>
    </row>
    <row r="4563" spans="1:12" x14ac:dyDescent="0.2">
      <c r="A4563" s="4" t="s">
        <v>212</v>
      </c>
      <c r="G4563" s="9" t="s">
        <v>612</v>
      </c>
      <c r="I4563" s="267">
        <v>906399</v>
      </c>
      <c r="J4563" s="267">
        <v>906400</v>
      </c>
      <c r="K4563" s="267">
        <v>-1</v>
      </c>
      <c r="L4563" s="2" t="s">
        <v>619</v>
      </c>
    </row>
    <row r="4565" spans="1:12" x14ac:dyDescent="0.2">
      <c r="A4565" s="1" t="s">
        <v>80</v>
      </c>
      <c r="B4565" s="1" t="s">
        <v>81</v>
      </c>
      <c r="C4565" s="268" t="s">
        <v>82</v>
      </c>
      <c r="D4565" s="1" t="s">
        <v>83</v>
      </c>
      <c r="E4565" s="1" t="s">
        <v>84</v>
      </c>
      <c r="F4565" s="268" t="s">
        <v>85</v>
      </c>
      <c r="G4565" s="1" t="s">
        <v>86</v>
      </c>
      <c r="I4565" s="268" t="s">
        <v>613</v>
      </c>
      <c r="J4565" s="268" t="s">
        <v>614</v>
      </c>
      <c r="K4565" s="268" t="s">
        <v>87</v>
      </c>
    </row>
    <row r="4567" spans="1:12" x14ac:dyDescent="0.2">
      <c r="A4567" s="8">
        <v>5</v>
      </c>
      <c r="B4567" s="2" t="s">
        <v>212</v>
      </c>
      <c r="C4567" s="7">
        <v>31</v>
      </c>
      <c r="D4567" s="2" t="s">
        <v>90</v>
      </c>
      <c r="F4567" s="7">
        <v>0</v>
      </c>
      <c r="G4567" s="2" t="s">
        <v>2578</v>
      </c>
      <c r="I4567" s="8">
        <v>212135</v>
      </c>
      <c r="K4567" s="12">
        <v>212134</v>
      </c>
      <c r="L4567" s="1" t="s">
        <v>615</v>
      </c>
    </row>
    <row r="4569" spans="1:12" x14ac:dyDescent="0.2">
      <c r="A4569" s="8">
        <v>31</v>
      </c>
      <c r="B4569" s="2" t="s">
        <v>212</v>
      </c>
      <c r="C4569" s="7">
        <v>85</v>
      </c>
      <c r="D4569" s="2" t="s">
        <v>88</v>
      </c>
      <c r="F4569" s="7">
        <v>0</v>
      </c>
      <c r="G4569" s="2" t="s">
        <v>559</v>
      </c>
      <c r="J4569" s="8">
        <v>212135</v>
      </c>
      <c r="K4569" s="12">
        <v>-1</v>
      </c>
      <c r="L4569" s="1" t="s">
        <v>619</v>
      </c>
    </row>
    <row r="4572" spans="1:12" x14ac:dyDescent="0.2">
      <c r="G4572" s="9" t="s">
        <v>2555</v>
      </c>
      <c r="I4572" s="269">
        <v>212135</v>
      </c>
      <c r="J4572" s="269">
        <v>212135</v>
      </c>
      <c r="K4572" s="269">
        <v>0</v>
      </c>
    </row>
    <row r="4573" spans="1:12" x14ac:dyDescent="0.2">
      <c r="G4573" s="9" t="s">
        <v>610</v>
      </c>
      <c r="I4573" s="267">
        <v>1118534</v>
      </c>
      <c r="J4573" s="267">
        <v>1118535</v>
      </c>
      <c r="K4573" s="267">
        <v>-1</v>
      </c>
      <c r="L4573" s="9" t="s">
        <v>620</v>
      </c>
    </row>
    <row r="4575" spans="1:12" x14ac:dyDescent="0.2">
      <c r="A4575" s="5" t="s">
        <v>682</v>
      </c>
      <c r="I4575" s="267">
        <v>1118534</v>
      </c>
      <c r="J4575" s="267">
        <v>1118535</v>
      </c>
      <c r="K4575" s="267">
        <v>-1</v>
      </c>
      <c r="L4575" s="2" t="s">
        <v>620</v>
      </c>
    </row>
    <row r="4578" spans="1:12" x14ac:dyDescent="0.2">
      <c r="A4578" s="4" t="s">
        <v>683</v>
      </c>
    </row>
    <row r="4580" spans="1:12" x14ac:dyDescent="0.2">
      <c r="A4580" s="4" t="s">
        <v>79</v>
      </c>
      <c r="G4580" s="9" t="s">
        <v>612</v>
      </c>
      <c r="I4580" s="267">
        <v>0</v>
      </c>
      <c r="J4580" s="267">
        <v>0</v>
      </c>
      <c r="K4580" s="267">
        <v>0</v>
      </c>
    </row>
    <row r="4582" spans="1:12" x14ac:dyDescent="0.2">
      <c r="A4582" s="1" t="s">
        <v>80</v>
      </c>
      <c r="B4582" s="1" t="s">
        <v>81</v>
      </c>
      <c r="C4582" s="268" t="s">
        <v>82</v>
      </c>
      <c r="D4582" s="1" t="s">
        <v>83</v>
      </c>
      <c r="E4582" s="1" t="s">
        <v>84</v>
      </c>
      <c r="F4582" s="268" t="s">
        <v>85</v>
      </c>
      <c r="G4582" s="1" t="s">
        <v>86</v>
      </c>
      <c r="I4582" s="268" t="s">
        <v>613</v>
      </c>
      <c r="J4582" s="268" t="s">
        <v>614</v>
      </c>
      <c r="K4582" s="268" t="s">
        <v>87</v>
      </c>
    </row>
    <row r="4584" spans="1:12" x14ac:dyDescent="0.2">
      <c r="A4584" s="8">
        <v>30</v>
      </c>
      <c r="B4584" s="2" t="s">
        <v>79</v>
      </c>
      <c r="C4584" s="7">
        <v>58</v>
      </c>
      <c r="D4584" s="2" t="s">
        <v>90</v>
      </c>
      <c r="F4584" s="7">
        <v>0</v>
      </c>
      <c r="G4584" s="2" t="s">
        <v>1295</v>
      </c>
      <c r="I4584" s="8">
        <v>38755</v>
      </c>
      <c r="K4584" s="12">
        <v>38755</v>
      </c>
      <c r="L4584" s="1" t="s">
        <v>615</v>
      </c>
    </row>
    <row r="4586" spans="1:12" x14ac:dyDescent="0.2">
      <c r="A4586" s="8">
        <v>31</v>
      </c>
      <c r="B4586" s="2" t="s">
        <v>79</v>
      </c>
      <c r="C4586" s="7">
        <v>77</v>
      </c>
      <c r="D4586" s="2" t="s">
        <v>88</v>
      </c>
      <c r="F4586" s="7">
        <v>0</v>
      </c>
      <c r="G4586" s="2" t="s">
        <v>560</v>
      </c>
      <c r="J4586" s="8">
        <v>38755</v>
      </c>
      <c r="K4586" s="12">
        <v>0</v>
      </c>
    </row>
    <row r="4589" spans="1:12" x14ac:dyDescent="0.2">
      <c r="G4589" s="9" t="s">
        <v>616</v>
      </c>
      <c r="I4589" s="269">
        <v>38755</v>
      </c>
      <c r="J4589" s="269">
        <v>38755</v>
      </c>
      <c r="K4589" s="269">
        <v>0</v>
      </c>
    </row>
    <row r="4590" spans="1:12" x14ac:dyDescent="0.2">
      <c r="G4590" s="9" t="s">
        <v>610</v>
      </c>
      <c r="I4590" s="267">
        <v>38755</v>
      </c>
      <c r="J4590" s="267">
        <v>38755</v>
      </c>
      <c r="K4590" s="267">
        <v>0</v>
      </c>
    </row>
    <row r="4593" spans="1:12" x14ac:dyDescent="0.2">
      <c r="A4593" s="4" t="s">
        <v>123</v>
      </c>
      <c r="G4593" s="9" t="s">
        <v>612</v>
      </c>
      <c r="I4593" s="267">
        <v>38755</v>
      </c>
      <c r="J4593" s="267">
        <v>38755</v>
      </c>
      <c r="K4593" s="267">
        <v>0</v>
      </c>
    </row>
    <row r="4595" spans="1:12" x14ac:dyDescent="0.2">
      <c r="A4595" s="1" t="s">
        <v>80</v>
      </c>
      <c r="B4595" s="1" t="s">
        <v>81</v>
      </c>
      <c r="C4595" s="268" t="s">
        <v>82</v>
      </c>
      <c r="D4595" s="1" t="s">
        <v>83</v>
      </c>
      <c r="E4595" s="1" t="s">
        <v>84</v>
      </c>
      <c r="F4595" s="268" t="s">
        <v>85</v>
      </c>
      <c r="G4595" s="1" t="s">
        <v>86</v>
      </c>
      <c r="I4595" s="268" t="s">
        <v>613</v>
      </c>
      <c r="J4595" s="268" t="s">
        <v>614</v>
      </c>
      <c r="K4595" s="268" t="s">
        <v>87</v>
      </c>
    </row>
    <row r="4597" spans="1:12" x14ac:dyDescent="0.2">
      <c r="A4597" s="8">
        <v>28</v>
      </c>
      <c r="B4597" s="2" t="s">
        <v>123</v>
      </c>
      <c r="C4597" s="7">
        <v>89</v>
      </c>
      <c r="D4597" s="2" t="s">
        <v>88</v>
      </c>
      <c r="F4597" s="7">
        <v>0</v>
      </c>
      <c r="G4597" s="2" t="s">
        <v>560</v>
      </c>
      <c r="J4597" s="8">
        <v>38353</v>
      </c>
      <c r="K4597" s="12">
        <v>-38353</v>
      </c>
      <c r="L4597" s="1" t="s">
        <v>619</v>
      </c>
    </row>
    <row r="4600" spans="1:12" x14ac:dyDescent="0.2">
      <c r="G4600" s="9" t="s">
        <v>623</v>
      </c>
      <c r="I4600" s="269">
        <v>0</v>
      </c>
      <c r="J4600" s="269">
        <v>38353</v>
      </c>
      <c r="K4600" s="269">
        <v>-38353</v>
      </c>
      <c r="L4600" s="270" t="s">
        <v>619</v>
      </c>
    </row>
    <row r="4601" spans="1:12" x14ac:dyDescent="0.2">
      <c r="G4601" s="9" t="s">
        <v>610</v>
      </c>
      <c r="I4601" s="267">
        <v>38755</v>
      </c>
      <c r="J4601" s="267">
        <v>77108</v>
      </c>
      <c r="K4601" s="267">
        <v>-38353</v>
      </c>
      <c r="L4601" s="9" t="s">
        <v>620</v>
      </c>
    </row>
    <row r="4604" spans="1:12" x14ac:dyDescent="0.2">
      <c r="A4604" s="4" t="s">
        <v>208</v>
      </c>
      <c r="G4604" s="9" t="s">
        <v>612</v>
      </c>
      <c r="I4604" s="267">
        <v>38755</v>
      </c>
      <c r="J4604" s="267">
        <v>77108</v>
      </c>
      <c r="K4604" s="267">
        <v>-38353</v>
      </c>
      <c r="L4604" s="2" t="s">
        <v>619</v>
      </c>
    </row>
    <row r="4606" spans="1:12" x14ac:dyDescent="0.2">
      <c r="A4606" s="1" t="s">
        <v>80</v>
      </c>
      <c r="B4606" s="1" t="s">
        <v>81</v>
      </c>
      <c r="C4606" s="268" t="s">
        <v>82</v>
      </c>
      <c r="D4606" s="1" t="s">
        <v>83</v>
      </c>
      <c r="E4606" s="1" t="s">
        <v>84</v>
      </c>
      <c r="F4606" s="268" t="s">
        <v>85</v>
      </c>
      <c r="G4606" s="1" t="s">
        <v>86</v>
      </c>
      <c r="I4606" s="268" t="s">
        <v>613</v>
      </c>
      <c r="J4606" s="268" t="s">
        <v>614</v>
      </c>
      <c r="K4606" s="268" t="s">
        <v>87</v>
      </c>
    </row>
    <row r="4608" spans="1:12" x14ac:dyDescent="0.2">
      <c r="A4608" s="8">
        <v>26</v>
      </c>
      <c r="B4608" s="2" t="s">
        <v>208</v>
      </c>
      <c r="C4608" s="7">
        <v>79</v>
      </c>
      <c r="D4608" s="2" t="s">
        <v>88</v>
      </c>
      <c r="F4608" s="7">
        <v>0</v>
      </c>
      <c r="G4608" s="2" t="s">
        <v>1610</v>
      </c>
      <c r="I4608" s="8">
        <v>38353</v>
      </c>
      <c r="K4608" s="12">
        <v>0</v>
      </c>
    </row>
    <row r="4610" spans="1:12" x14ac:dyDescent="0.2">
      <c r="A4610" s="8">
        <v>31</v>
      </c>
      <c r="B4610" s="2" t="s">
        <v>208</v>
      </c>
      <c r="C4610" s="7">
        <v>98</v>
      </c>
      <c r="D4610" s="2" t="s">
        <v>88</v>
      </c>
      <c r="F4610" s="7">
        <v>0</v>
      </c>
      <c r="G4610" s="2" t="s">
        <v>560</v>
      </c>
      <c r="J4610" s="8">
        <v>60119</v>
      </c>
      <c r="K4610" s="12">
        <v>-60119</v>
      </c>
      <c r="L4610" s="1" t="s">
        <v>619</v>
      </c>
    </row>
    <row r="4613" spans="1:12" x14ac:dyDescent="0.2">
      <c r="G4613" s="9" t="s">
        <v>618</v>
      </c>
      <c r="I4613" s="269">
        <v>38353</v>
      </c>
      <c r="J4613" s="269">
        <v>60119</v>
      </c>
      <c r="K4613" s="269">
        <v>-21766</v>
      </c>
      <c r="L4613" s="270" t="s">
        <v>619</v>
      </c>
    </row>
    <row r="4614" spans="1:12" x14ac:dyDescent="0.2">
      <c r="G4614" s="9" t="s">
        <v>610</v>
      </c>
      <c r="I4614" s="267">
        <v>77108</v>
      </c>
      <c r="J4614" s="267">
        <v>137227</v>
      </c>
      <c r="K4614" s="267">
        <v>-60119</v>
      </c>
      <c r="L4614" s="9" t="s">
        <v>620</v>
      </c>
    </row>
    <row r="4617" spans="1:12" x14ac:dyDescent="0.2">
      <c r="A4617" s="4" t="s">
        <v>209</v>
      </c>
      <c r="G4617" s="9" t="s">
        <v>612</v>
      </c>
      <c r="I4617" s="267">
        <v>77108</v>
      </c>
      <c r="J4617" s="267">
        <v>137227</v>
      </c>
      <c r="K4617" s="267">
        <v>-60119</v>
      </c>
      <c r="L4617" s="2" t="s">
        <v>619</v>
      </c>
    </row>
    <row r="4619" spans="1:12" x14ac:dyDescent="0.2">
      <c r="A4619" s="1" t="s">
        <v>80</v>
      </c>
      <c r="B4619" s="1" t="s">
        <v>81</v>
      </c>
      <c r="C4619" s="268" t="s">
        <v>82</v>
      </c>
      <c r="D4619" s="1" t="s">
        <v>83</v>
      </c>
      <c r="E4619" s="1" t="s">
        <v>84</v>
      </c>
      <c r="F4619" s="268" t="s">
        <v>85</v>
      </c>
      <c r="G4619" s="1" t="s">
        <v>86</v>
      </c>
      <c r="I4619" s="268" t="s">
        <v>613</v>
      </c>
      <c r="J4619" s="268" t="s">
        <v>614</v>
      </c>
      <c r="K4619" s="268" t="s">
        <v>87</v>
      </c>
    </row>
    <row r="4621" spans="1:12" x14ac:dyDescent="0.2">
      <c r="A4621" s="8">
        <v>4</v>
      </c>
      <c r="B4621" s="2" t="s">
        <v>209</v>
      </c>
      <c r="C4621" s="7">
        <v>26</v>
      </c>
      <c r="D4621" s="2" t="s">
        <v>90</v>
      </c>
      <c r="F4621" s="7">
        <v>0</v>
      </c>
      <c r="G4621" s="2" t="s">
        <v>1852</v>
      </c>
      <c r="I4621" s="8">
        <v>60119</v>
      </c>
      <c r="K4621" s="12">
        <v>0</v>
      </c>
    </row>
    <row r="4623" spans="1:12" x14ac:dyDescent="0.2">
      <c r="A4623" s="8">
        <v>30</v>
      </c>
      <c r="B4623" s="2" t="s">
        <v>209</v>
      </c>
      <c r="C4623" s="7">
        <v>109</v>
      </c>
      <c r="D4623" s="2" t="s">
        <v>90</v>
      </c>
      <c r="F4623" s="7">
        <v>0</v>
      </c>
      <c r="G4623" s="2" t="s">
        <v>1922</v>
      </c>
      <c r="I4623" s="8">
        <v>33327</v>
      </c>
      <c r="K4623" s="12">
        <v>33327</v>
      </c>
      <c r="L4623" s="1" t="s">
        <v>615</v>
      </c>
    </row>
    <row r="4625" spans="1:12" x14ac:dyDescent="0.2">
      <c r="A4625" s="8">
        <v>30</v>
      </c>
      <c r="B4625" s="2" t="s">
        <v>209</v>
      </c>
      <c r="C4625" s="7">
        <v>118</v>
      </c>
      <c r="D4625" s="2" t="s">
        <v>88</v>
      </c>
      <c r="F4625" s="7">
        <v>0</v>
      </c>
      <c r="G4625" s="2" t="s">
        <v>560</v>
      </c>
      <c r="J4625" s="8">
        <v>33327</v>
      </c>
      <c r="K4625" s="12">
        <v>0</v>
      </c>
    </row>
    <row r="4628" spans="1:12" x14ac:dyDescent="0.2">
      <c r="G4628" s="9" t="s">
        <v>1787</v>
      </c>
      <c r="I4628" s="269">
        <v>93446</v>
      </c>
      <c r="J4628" s="269">
        <v>33327</v>
      </c>
      <c r="K4628" s="269">
        <v>60119</v>
      </c>
      <c r="L4628" s="270" t="s">
        <v>615</v>
      </c>
    </row>
    <row r="4629" spans="1:12" x14ac:dyDescent="0.2">
      <c r="G4629" s="9" t="s">
        <v>610</v>
      </c>
      <c r="I4629" s="267">
        <v>170554</v>
      </c>
      <c r="J4629" s="267">
        <v>170554</v>
      </c>
      <c r="K4629" s="267">
        <v>0</v>
      </c>
    </row>
    <row r="4632" spans="1:12" x14ac:dyDescent="0.2">
      <c r="A4632" s="4" t="s">
        <v>210</v>
      </c>
      <c r="G4632" s="9" t="s">
        <v>612</v>
      </c>
      <c r="I4632" s="267">
        <v>170554</v>
      </c>
      <c r="J4632" s="267">
        <v>170554</v>
      </c>
      <c r="K4632" s="267">
        <v>0</v>
      </c>
    </row>
    <row r="4634" spans="1:12" x14ac:dyDescent="0.2">
      <c r="A4634" s="1" t="s">
        <v>80</v>
      </c>
      <c r="B4634" s="1" t="s">
        <v>81</v>
      </c>
      <c r="C4634" s="268" t="s">
        <v>82</v>
      </c>
      <c r="D4634" s="1" t="s">
        <v>83</v>
      </c>
      <c r="E4634" s="1" t="s">
        <v>84</v>
      </c>
      <c r="F4634" s="268" t="s">
        <v>85</v>
      </c>
      <c r="G4634" s="1" t="s">
        <v>86</v>
      </c>
      <c r="I4634" s="268" t="s">
        <v>613</v>
      </c>
      <c r="J4634" s="268" t="s">
        <v>614</v>
      </c>
      <c r="K4634" s="268" t="s">
        <v>87</v>
      </c>
    </row>
    <row r="4636" spans="1:12" x14ac:dyDescent="0.2">
      <c r="A4636" s="8">
        <v>31</v>
      </c>
      <c r="B4636" s="2" t="s">
        <v>210</v>
      </c>
      <c r="C4636" s="7">
        <v>93</v>
      </c>
      <c r="D4636" s="2" t="s">
        <v>90</v>
      </c>
      <c r="F4636" s="7">
        <v>0</v>
      </c>
      <c r="G4636" s="2" t="s">
        <v>1979</v>
      </c>
      <c r="I4636" s="8">
        <v>36362</v>
      </c>
      <c r="K4636" s="12">
        <v>36362</v>
      </c>
      <c r="L4636" s="1" t="s">
        <v>615</v>
      </c>
    </row>
    <row r="4638" spans="1:12" x14ac:dyDescent="0.2">
      <c r="A4638" s="8">
        <v>31</v>
      </c>
      <c r="B4638" s="2" t="s">
        <v>210</v>
      </c>
      <c r="C4638" s="7">
        <v>102</v>
      </c>
      <c r="D4638" s="2" t="s">
        <v>88</v>
      </c>
      <c r="F4638" s="7">
        <v>0</v>
      </c>
      <c r="G4638" s="2" t="s">
        <v>560</v>
      </c>
      <c r="J4638" s="8">
        <v>36362</v>
      </c>
      <c r="K4638" s="12">
        <v>0</v>
      </c>
    </row>
    <row r="4641" spans="1:12" x14ac:dyDescent="0.2">
      <c r="G4641" s="9" t="s">
        <v>1816</v>
      </c>
      <c r="I4641" s="269">
        <v>36362</v>
      </c>
      <c r="J4641" s="269">
        <v>36362</v>
      </c>
      <c r="K4641" s="269">
        <v>0</v>
      </c>
    </row>
    <row r="4642" spans="1:12" x14ac:dyDescent="0.2">
      <c r="G4642" s="9" t="s">
        <v>610</v>
      </c>
      <c r="I4642" s="267">
        <v>206916</v>
      </c>
      <c r="J4642" s="267">
        <v>206916</v>
      </c>
      <c r="K4642" s="267">
        <v>0</v>
      </c>
    </row>
    <row r="4645" spans="1:12" x14ac:dyDescent="0.2">
      <c r="A4645" s="4" t="s">
        <v>211</v>
      </c>
      <c r="G4645" s="9" t="s">
        <v>612</v>
      </c>
      <c r="I4645" s="267">
        <v>206916</v>
      </c>
      <c r="J4645" s="267">
        <v>206916</v>
      </c>
      <c r="K4645" s="267">
        <v>0</v>
      </c>
    </row>
    <row r="4647" spans="1:12" x14ac:dyDescent="0.2">
      <c r="A4647" s="1" t="s">
        <v>80</v>
      </c>
      <c r="B4647" s="1" t="s">
        <v>81</v>
      </c>
      <c r="C4647" s="268" t="s">
        <v>82</v>
      </c>
      <c r="D4647" s="1" t="s">
        <v>83</v>
      </c>
      <c r="E4647" s="1" t="s">
        <v>84</v>
      </c>
      <c r="F4647" s="268" t="s">
        <v>85</v>
      </c>
      <c r="G4647" s="1" t="s">
        <v>86</v>
      </c>
      <c r="I4647" s="268" t="s">
        <v>613</v>
      </c>
      <c r="J4647" s="268" t="s">
        <v>614</v>
      </c>
      <c r="K4647" s="268" t="s">
        <v>87</v>
      </c>
    </row>
    <row r="4649" spans="1:12" x14ac:dyDescent="0.2">
      <c r="A4649" s="8">
        <v>26</v>
      </c>
      <c r="B4649" s="2" t="s">
        <v>211</v>
      </c>
      <c r="C4649" s="7">
        <v>82</v>
      </c>
      <c r="D4649" s="2" t="s">
        <v>90</v>
      </c>
      <c r="F4649" s="7">
        <v>0</v>
      </c>
      <c r="G4649" s="2" t="s">
        <v>2418</v>
      </c>
      <c r="I4649" s="8">
        <v>37650</v>
      </c>
      <c r="K4649" s="12">
        <v>37650</v>
      </c>
      <c r="L4649" s="1" t="s">
        <v>615</v>
      </c>
    </row>
    <row r="4651" spans="1:12" x14ac:dyDescent="0.2">
      <c r="A4651" s="8">
        <v>30</v>
      </c>
      <c r="B4651" s="2" t="s">
        <v>211</v>
      </c>
      <c r="C4651" s="7">
        <v>92</v>
      </c>
      <c r="D4651" s="2" t="s">
        <v>88</v>
      </c>
      <c r="F4651" s="7">
        <v>0</v>
      </c>
      <c r="G4651" s="2" t="s">
        <v>560</v>
      </c>
      <c r="J4651" s="8">
        <v>37650</v>
      </c>
      <c r="K4651" s="12">
        <v>0</v>
      </c>
    </row>
    <row r="4654" spans="1:12" x14ac:dyDescent="0.2">
      <c r="G4654" s="9" t="s">
        <v>2551</v>
      </c>
      <c r="I4654" s="269">
        <v>37650</v>
      </c>
      <c r="J4654" s="269">
        <v>37650</v>
      </c>
      <c r="K4654" s="269">
        <v>0</v>
      </c>
    </row>
    <row r="4655" spans="1:12" x14ac:dyDescent="0.2">
      <c r="G4655" s="9" t="s">
        <v>610</v>
      </c>
      <c r="I4655" s="267">
        <v>244566</v>
      </c>
      <c r="J4655" s="267">
        <v>244566</v>
      </c>
      <c r="K4655" s="267">
        <v>0</v>
      </c>
    </row>
    <row r="4658" spans="1:12" x14ac:dyDescent="0.2">
      <c r="A4658" s="4" t="s">
        <v>212</v>
      </c>
      <c r="G4658" s="9" t="s">
        <v>612</v>
      </c>
      <c r="I4658" s="267">
        <v>244566</v>
      </c>
      <c r="J4658" s="267">
        <v>244566</v>
      </c>
      <c r="K4658" s="267">
        <v>0</v>
      </c>
    </row>
    <row r="4660" spans="1:12" x14ac:dyDescent="0.2">
      <c r="A4660" s="1" t="s">
        <v>80</v>
      </c>
      <c r="B4660" s="1" t="s">
        <v>81</v>
      </c>
      <c r="C4660" s="268" t="s">
        <v>82</v>
      </c>
      <c r="D4660" s="1" t="s">
        <v>83</v>
      </c>
      <c r="E4660" s="1" t="s">
        <v>84</v>
      </c>
      <c r="F4660" s="268" t="s">
        <v>85</v>
      </c>
      <c r="G4660" s="1" t="s">
        <v>86</v>
      </c>
      <c r="I4660" s="268" t="s">
        <v>613</v>
      </c>
      <c r="J4660" s="268" t="s">
        <v>614</v>
      </c>
      <c r="K4660" s="268" t="s">
        <v>87</v>
      </c>
    </row>
    <row r="4662" spans="1:12" x14ac:dyDescent="0.2">
      <c r="A4662" s="8">
        <v>5</v>
      </c>
      <c r="B4662" s="2" t="s">
        <v>212</v>
      </c>
      <c r="C4662" s="7">
        <v>31</v>
      </c>
      <c r="D4662" s="2" t="s">
        <v>90</v>
      </c>
      <c r="F4662" s="7">
        <v>0</v>
      </c>
      <c r="G4662" s="2" t="s">
        <v>2578</v>
      </c>
      <c r="I4662" s="8">
        <v>62745</v>
      </c>
      <c r="K4662" s="12">
        <v>62745</v>
      </c>
      <c r="L4662" s="1" t="s">
        <v>615</v>
      </c>
    </row>
    <row r="4664" spans="1:12" x14ac:dyDescent="0.2">
      <c r="A4664" s="8">
        <v>31</v>
      </c>
      <c r="B4664" s="2" t="s">
        <v>212</v>
      </c>
      <c r="C4664" s="7">
        <v>85</v>
      </c>
      <c r="D4664" s="2" t="s">
        <v>88</v>
      </c>
      <c r="F4664" s="7">
        <v>0</v>
      </c>
      <c r="G4664" s="2" t="s">
        <v>560</v>
      </c>
      <c r="J4664" s="8">
        <v>62745</v>
      </c>
      <c r="K4664" s="12">
        <v>0</v>
      </c>
    </row>
    <row r="4667" spans="1:12" x14ac:dyDescent="0.2">
      <c r="G4667" s="9" t="s">
        <v>2555</v>
      </c>
      <c r="I4667" s="269">
        <v>62745</v>
      </c>
      <c r="J4667" s="269">
        <v>62745</v>
      </c>
      <c r="K4667" s="269">
        <v>0</v>
      </c>
    </row>
    <row r="4668" spans="1:12" x14ac:dyDescent="0.2">
      <c r="G4668" s="9" t="s">
        <v>610</v>
      </c>
      <c r="I4668" s="267">
        <v>307311</v>
      </c>
      <c r="J4668" s="267">
        <v>307311</v>
      </c>
      <c r="K4668" s="267">
        <v>0</v>
      </c>
    </row>
    <row r="4670" spans="1:12" x14ac:dyDescent="0.2">
      <c r="A4670" s="5" t="s">
        <v>684</v>
      </c>
      <c r="I4670" s="267">
        <v>307311</v>
      </c>
      <c r="J4670" s="267">
        <v>307311</v>
      </c>
      <c r="K4670" s="267">
        <v>0</v>
      </c>
      <c r="L4670" s="2" t="s">
        <v>620</v>
      </c>
    </row>
    <row r="4673" spans="1:12" x14ac:dyDescent="0.2">
      <c r="A4673" s="4" t="s">
        <v>685</v>
      </c>
    </row>
    <row r="4675" spans="1:12" x14ac:dyDescent="0.2">
      <c r="A4675" s="4" t="s">
        <v>79</v>
      </c>
      <c r="G4675" s="9" t="s">
        <v>612</v>
      </c>
      <c r="I4675" s="267">
        <v>0</v>
      </c>
      <c r="J4675" s="267">
        <v>0</v>
      </c>
      <c r="K4675" s="267">
        <v>0</v>
      </c>
    </row>
    <row r="4677" spans="1:12" x14ac:dyDescent="0.2">
      <c r="A4677" s="1" t="s">
        <v>80</v>
      </c>
      <c r="B4677" s="1" t="s">
        <v>81</v>
      </c>
      <c r="C4677" s="268" t="s">
        <v>82</v>
      </c>
      <c r="D4677" s="1" t="s">
        <v>83</v>
      </c>
      <c r="E4677" s="1" t="s">
        <v>84</v>
      </c>
      <c r="F4677" s="268" t="s">
        <v>85</v>
      </c>
      <c r="G4677" s="1" t="s">
        <v>86</v>
      </c>
      <c r="I4677" s="268" t="s">
        <v>613</v>
      </c>
      <c r="J4677" s="268" t="s">
        <v>614</v>
      </c>
      <c r="K4677" s="268" t="s">
        <v>87</v>
      </c>
    </row>
    <row r="4679" spans="1:12" x14ac:dyDescent="0.2">
      <c r="A4679" s="8">
        <v>30</v>
      </c>
      <c r="B4679" s="2" t="s">
        <v>79</v>
      </c>
      <c r="C4679" s="7">
        <v>58</v>
      </c>
      <c r="D4679" s="2" t="s">
        <v>90</v>
      </c>
      <c r="F4679" s="7">
        <v>0</v>
      </c>
      <c r="G4679" s="2" t="s">
        <v>1295</v>
      </c>
      <c r="I4679" s="8">
        <v>413384</v>
      </c>
      <c r="K4679" s="12">
        <v>413384</v>
      </c>
      <c r="L4679" s="1" t="s">
        <v>615</v>
      </c>
    </row>
    <row r="4681" spans="1:12" x14ac:dyDescent="0.2">
      <c r="A4681" s="8">
        <v>31</v>
      </c>
      <c r="B4681" s="2" t="s">
        <v>79</v>
      </c>
      <c r="C4681" s="7">
        <v>77</v>
      </c>
      <c r="D4681" s="2" t="s">
        <v>88</v>
      </c>
      <c r="F4681" s="7">
        <v>0</v>
      </c>
      <c r="G4681" s="2" t="s">
        <v>561</v>
      </c>
      <c r="J4681" s="8">
        <v>413384</v>
      </c>
      <c r="K4681" s="12">
        <v>0</v>
      </c>
    </row>
    <row r="4684" spans="1:12" x14ac:dyDescent="0.2">
      <c r="G4684" s="9" t="s">
        <v>616</v>
      </c>
      <c r="I4684" s="269">
        <v>413384</v>
      </c>
      <c r="J4684" s="269">
        <v>413384</v>
      </c>
      <c r="K4684" s="269">
        <v>0</v>
      </c>
    </row>
    <row r="4685" spans="1:12" x14ac:dyDescent="0.2">
      <c r="G4685" s="9" t="s">
        <v>610</v>
      </c>
      <c r="I4685" s="267">
        <v>413384</v>
      </c>
      <c r="J4685" s="267">
        <v>413384</v>
      </c>
      <c r="K4685" s="267">
        <v>0</v>
      </c>
    </row>
    <row r="4688" spans="1:12" x14ac:dyDescent="0.2">
      <c r="A4688" s="4" t="s">
        <v>123</v>
      </c>
      <c r="G4688" s="9" t="s">
        <v>612</v>
      </c>
      <c r="I4688" s="267">
        <v>413384</v>
      </c>
      <c r="J4688" s="267">
        <v>413384</v>
      </c>
      <c r="K4688" s="267">
        <v>0</v>
      </c>
    </row>
    <row r="4690" spans="1:12" x14ac:dyDescent="0.2">
      <c r="A4690" s="1" t="s">
        <v>80</v>
      </c>
      <c r="B4690" s="1" t="s">
        <v>81</v>
      </c>
      <c r="C4690" s="268" t="s">
        <v>82</v>
      </c>
      <c r="D4690" s="1" t="s">
        <v>83</v>
      </c>
      <c r="E4690" s="1" t="s">
        <v>84</v>
      </c>
      <c r="F4690" s="268" t="s">
        <v>85</v>
      </c>
      <c r="G4690" s="1" t="s">
        <v>86</v>
      </c>
      <c r="I4690" s="268" t="s">
        <v>613</v>
      </c>
      <c r="J4690" s="268" t="s">
        <v>614</v>
      </c>
      <c r="K4690" s="268" t="s">
        <v>87</v>
      </c>
    </row>
    <row r="4692" spans="1:12" x14ac:dyDescent="0.2">
      <c r="A4692" s="8">
        <v>28</v>
      </c>
      <c r="B4692" s="2" t="s">
        <v>123</v>
      </c>
      <c r="C4692" s="7">
        <v>89</v>
      </c>
      <c r="D4692" s="2" t="s">
        <v>88</v>
      </c>
      <c r="F4692" s="7">
        <v>0</v>
      </c>
      <c r="G4692" s="2" t="s">
        <v>561</v>
      </c>
      <c r="J4692" s="8">
        <v>409106</v>
      </c>
      <c r="K4692" s="12">
        <v>-409106</v>
      </c>
      <c r="L4692" s="1" t="s">
        <v>619</v>
      </c>
    </row>
    <row r="4695" spans="1:12" x14ac:dyDescent="0.2">
      <c r="G4695" s="9" t="s">
        <v>623</v>
      </c>
      <c r="I4695" s="269">
        <v>0</v>
      </c>
      <c r="J4695" s="269">
        <v>409106</v>
      </c>
      <c r="K4695" s="269">
        <v>-409106</v>
      </c>
      <c r="L4695" s="270" t="s">
        <v>619</v>
      </c>
    </row>
    <row r="4696" spans="1:12" x14ac:dyDescent="0.2">
      <c r="G4696" s="9" t="s">
        <v>610</v>
      </c>
      <c r="I4696" s="267">
        <v>413384</v>
      </c>
      <c r="J4696" s="267">
        <v>822490</v>
      </c>
      <c r="K4696" s="267">
        <v>-409106</v>
      </c>
      <c r="L4696" s="9" t="s">
        <v>620</v>
      </c>
    </row>
    <row r="4699" spans="1:12" x14ac:dyDescent="0.2">
      <c r="A4699" s="4" t="s">
        <v>208</v>
      </c>
      <c r="G4699" s="9" t="s">
        <v>612</v>
      </c>
      <c r="I4699" s="267">
        <v>413384</v>
      </c>
      <c r="J4699" s="267">
        <v>822490</v>
      </c>
      <c r="K4699" s="267">
        <v>-409106</v>
      </c>
      <c r="L4699" s="2" t="s">
        <v>619</v>
      </c>
    </row>
    <row r="4701" spans="1:12" x14ac:dyDescent="0.2">
      <c r="A4701" s="1" t="s">
        <v>80</v>
      </c>
      <c r="B4701" s="1" t="s">
        <v>81</v>
      </c>
      <c r="C4701" s="268" t="s">
        <v>82</v>
      </c>
      <c r="D4701" s="1" t="s">
        <v>83</v>
      </c>
      <c r="E4701" s="1" t="s">
        <v>84</v>
      </c>
      <c r="F4701" s="268" t="s">
        <v>85</v>
      </c>
      <c r="G4701" s="1" t="s">
        <v>86</v>
      </c>
      <c r="I4701" s="268" t="s">
        <v>613</v>
      </c>
      <c r="J4701" s="268" t="s">
        <v>614</v>
      </c>
      <c r="K4701" s="268" t="s">
        <v>87</v>
      </c>
    </row>
    <row r="4703" spans="1:12" x14ac:dyDescent="0.2">
      <c r="A4703" s="8">
        <v>26</v>
      </c>
      <c r="B4703" s="2" t="s">
        <v>208</v>
      </c>
      <c r="C4703" s="7">
        <v>79</v>
      </c>
      <c r="D4703" s="2" t="s">
        <v>88</v>
      </c>
      <c r="F4703" s="7">
        <v>0</v>
      </c>
      <c r="G4703" s="2" t="s">
        <v>1610</v>
      </c>
      <c r="I4703" s="8">
        <v>409106</v>
      </c>
      <c r="K4703" s="12">
        <v>0</v>
      </c>
    </row>
    <row r="4705" spans="1:12" x14ac:dyDescent="0.2">
      <c r="A4705" s="8">
        <v>31</v>
      </c>
      <c r="B4705" s="2" t="s">
        <v>208</v>
      </c>
      <c r="C4705" s="7">
        <v>98</v>
      </c>
      <c r="D4705" s="2" t="s">
        <v>88</v>
      </c>
      <c r="F4705" s="7">
        <v>0</v>
      </c>
      <c r="G4705" s="2" t="s">
        <v>561</v>
      </c>
      <c r="J4705" s="8">
        <v>641266</v>
      </c>
      <c r="K4705" s="12">
        <v>-641266</v>
      </c>
      <c r="L4705" s="1" t="s">
        <v>619</v>
      </c>
    </row>
    <row r="4708" spans="1:12" x14ac:dyDescent="0.2">
      <c r="G4708" s="9" t="s">
        <v>618</v>
      </c>
      <c r="I4708" s="269">
        <v>409106</v>
      </c>
      <c r="J4708" s="269">
        <v>641266</v>
      </c>
      <c r="K4708" s="269">
        <v>-232160</v>
      </c>
      <c r="L4708" s="270" t="s">
        <v>619</v>
      </c>
    </row>
    <row r="4709" spans="1:12" x14ac:dyDescent="0.2">
      <c r="G4709" s="9" t="s">
        <v>610</v>
      </c>
      <c r="I4709" s="267">
        <v>822490</v>
      </c>
      <c r="J4709" s="267">
        <v>1463756</v>
      </c>
      <c r="K4709" s="267">
        <v>-641266</v>
      </c>
      <c r="L4709" s="9" t="s">
        <v>620</v>
      </c>
    </row>
    <row r="4712" spans="1:12" x14ac:dyDescent="0.2">
      <c r="A4712" s="4" t="s">
        <v>209</v>
      </c>
      <c r="G4712" s="9" t="s">
        <v>612</v>
      </c>
      <c r="I4712" s="267">
        <v>822490</v>
      </c>
      <c r="J4712" s="267">
        <v>1463756</v>
      </c>
      <c r="K4712" s="267">
        <v>-641266</v>
      </c>
      <c r="L4712" s="2" t="s">
        <v>619</v>
      </c>
    </row>
    <row r="4714" spans="1:12" x14ac:dyDescent="0.2">
      <c r="A4714" s="1" t="s">
        <v>80</v>
      </c>
      <c r="B4714" s="1" t="s">
        <v>81</v>
      </c>
      <c r="C4714" s="268" t="s">
        <v>82</v>
      </c>
      <c r="D4714" s="1" t="s">
        <v>83</v>
      </c>
      <c r="E4714" s="1" t="s">
        <v>84</v>
      </c>
      <c r="F4714" s="268" t="s">
        <v>85</v>
      </c>
      <c r="G4714" s="1" t="s">
        <v>86</v>
      </c>
      <c r="I4714" s="268" t="s">
        <v>613</v>
      </c>
      <c r="J4714" s="268" t="s">
        <v>614</v>
      </c>
      <c r="K4714" s="268" t="s">
        <v>87</v>
      </c>
    </row>
    <row r="4716" spans="1:12" x14ac:dyDescent="0.2">
      <c r="A4716" s="8">
        <v>4</v>
      </c>
      <c r="B4716" s="2" t="s">
        <v>209</v>
      </c>
      <c r="C4716" s="7">
        <v>26</v>
      </c>
      <c r="D4716" s="2" t="s">
        <v>90</v>
      </c>
      <c r="F4716" s="7">
        <v>0</v>
      </c>
      <c r="G4716" s="2" t="s">
        <v>1852</v>
      </c>
      <c r="I4716" s="8">
        <v>641266</v>
      </c>
      <c r="K4716" s="12">
        <v>0</v>
      </c>
    </row>
    <row r="4718" spans="1:12" x14ac:dyDescent="0.2">
      <c r="A4718" s="8">
        <v>30</v>
      </c>
      <c r="B4718" s="2" t="s">
        <v>209</v>
      </c>
      <c r="C4718" s="7">
        <v>109</v>
      </c>
      <c r="D4718" s="2" t="s">
        <v>90</v>
      </c>
      <c r="F4718" s="7">
        <v>0</v>
      </c>
      <c r="G4718" s="2" t="s">
        <v>1922</v>
      </c>
      <c r="I4718" s="8">
        <v>355484</v>
      </c>
      <c r="K4718" s="12">
        <v>355484</v>
      </c>
      <c r="L4718" s="1" t="s">
        <v>615</v>
      </c>
    </row>
    <row r="4720" spans="1:12" x14ac:dyDescent="0.2">
      <c r="A4720" s="8">
        <v>30</v>
      </c>
      <c r="B4720" s="2" t="s">
        <v>209</v>
      </c>
      <c r="C4720" s="7">
        <v>118</v>
      </c>
      <c r="D4720" s="2" t="s">
        <v>88</v>
      </c>
      <c r="F4720" s="7">
        <v>0</v>
      </c>
      <c r="G4720" s="2" t="s">
        <v>561</v>
      </c>
      <c r="J4720" s="8">
        <v>355484</v>
      </c>
      <c r="K4720" s="12">
        <v>0</v>
      </c>
    </row>
    <row r="4723" spans="1:12" x14ac:dyDescent="0.2">
      <c r="G4723" s="9" t="s">
        <v>1787</v>
      </c>
      <c r="I4723" s="269">
        <v>996750</v>
      </c>
      <c r="J4723" s="269">
        <v>355484</v>
      </c>
      <c r="K4723" s="269">
        <v>641266</v>
      </c>
      <c r="L4723" s="270" t="s">
        <v>615</v>
      </c>
    </row>
    <row r="4724" spans="1:12" x14ac:dyDescent="0.2">
      <c r="G4724" s="9" t="s">
        <v>610</v>
      </c>
      <c r="I4724" s="267">
        <v>1819240</v>
      </c>
      <c r="J4724" s="267">
        <v>1819240</v>
      </c>
      <c r="K4724" s="267">
        <v>0</v>
      </c>
    </row>
    <row r="4727" spans="1:12" x14ac:dyDescent="0.2">
      <c r="A4727" s="4" t="s">
        <v>210</v>
      </c>
      <c r="G4727" s="9" t="s">
        <v>612</v>
      </c>
      <c r="I4727" s="267">
        <v>1819240</v>
      </c>
      <c r="J4727" s="267">
        <v>1819240</v>
      </c>
      <c r="K4727" s="267">
        <v>0</v>
      </c>
    </row>
    <row r="4729" spans="1:12" x14ac:dyDescent="0.2">
      <c r="A4729" s="1" t="s">
        <v>80</v>
      </c>
      <c r="B4729" s="1" t="s">
        <v>81</v>
      </c>
      <c r="C4729" s="268" t="s">
        <v>82</v>
      </c>
      <c r="D4729" s="1" t="s">
        <v>83</v>
      </c>
      <c r="E4729" s="1" t="s">
        <v>84</v>
      </c>
      <c r="F4729" s="268" t="s">
        <v>85</v>
      </c>
      <c r="G4729" s="1" t="s">
        <v>86</v>
      </c>
      <c r="I4729" s="268" t="s">
        <v>613</v>
      </c>
      <c r="J4729" s="268" t="s">
        <v>614</v>
      </c>
      <c r="K4729" s="268" t="s">
        <v>87</v>
      </c>
    </row>
    <row r="4731" spans="1:12" x14ac:dyDescent="0.2">
      <c r="A4731" s="8">
        <v>31</v>
      </c>
      <c r="B4731" s="2" t="s">
        <v>210</v>
      </c>
      <c r="C4731" s="7">
        <v>93</v>
      </c>
      <c r="D4731" s="2" t="s">
        <v>90</v>
      </c>
      <c r="F4731" s="7">
        <v>0</v>
      </c>
      <c r="G4731" s="2" t="s">
        <v>1979</v>
      </c>
      <c r="I4731" s="8">
        <v>387852</v>
      </c>
      <c r="K4731" s="12">
        <v>387852</v>
      </c>
      <c r="L4731" s="1" t="s">
        <v>615</v>
      </c>
    </row>
    <row r="4733" spans="1:12" x14ac:dyDescent="0.2">
      <c r="A4733" s="8">
        <v>31</v>
      </c>
      <c r="B4733" s="2" t="s">
        <v>210</v>
      </c>
      <c r="C4733" s="7">
        <v>102</v>
      </c>
      <c r="D4733" s="2" t="s">
        <v>88</v>
      </c>
      <c r="F4733" s="7">
        <v>0</v>
      </c>
      <c r="G4733" s="2" t="s">
        <v>561</v>
      </c>
      <c r="J4733" s="8">
        <v>387852</v>
      </c>
      <c r="K4733" s="12">
        <v>0</v>
      </c>
    </row>
    <row r="4736" spans="1:12" x14ac:dyDescent="0.2">
      <c r="G4736" s="9" t="s">
        <v>1816</v>
      </c>
      <c r="I4736" s="269">
        <v>387852</v>
      </c>
      <c r="J4736" s="269">
        <v>387852</v>
      </c>
      <c r="K4736" s="269">
        <v>0</v>
      </c>
    </row>
    <row r="4737" spans="1:12" x14ac:dyDescent="0.2">
      <c r="G4737" s="9" t="s">
        <v>610</v>
      </c>
      <c r="I4737" s="267">
        <v>2207092</v>
      </c>
      <c r="J4737" s="267">
        <v>2207092</v>
      </c>
      <c r="K4737" s="267">
        <v>0</v>
      </c>
    </row>
    <row r="4740" spans="1:12" x14ac:dyDescent="0.2">
      <c r="A4740" s="4" t="s">
        <v>211</v>
      </c>
      <c r="G4740" s="9" t="s">
        <v>612</v>
      </c>
      <c r="I4740" s="267">
        <v>2207092</v>
      </c>
      <c r="J4740" s="267">
        <v>2207092</v>
      </c>
      <c r="K4740" s="267">
        <v>0</v>
      </c>
    </row>
    <row r="4742" spans="1:12" x14ac:dyDescent="0.2">
      <c r="A4742" s="1" t="s">
        <v>80</v>
      </c>
      <c r="B4742" s="1" t="s">
        <v>81</v>
      </c>
      <c r="C4742" s="268" t="s">
        <v>82</v>
      </c>
      <c r="D4742" s="1" t="s">
        <v>83</v>
      </c>
      <c r="E4742" s="1" t="s">
        <v>84</v>
      </c>
      <c r="F4742" s="268" t="s">
        <v>85</v>
      </c>
      <c r="G4742" s="1" t="s">
        <v>86</v>
      </c>
      <c r="I4742" s="268" t="s">
        <v>613</v>
      </c>
      <c r="J4742" s="268" t="s">
        <v>614</v>
      </c>
      <c r="K4742" s="268" t="s">
        <v>87</v>
      </c>
    </row>
    <row r="4744" spans="1:12" x14ac:dyDescent="0.2">
      <c r="A4744" s="8">
        <v>26</v>
      </c>
      <c r="B4744" s="2" t="s">
        <v>211</v>
      </c>
      <c r="C4744" s="7">
        <v>82</v>
      </c>
      <c r="D4744" s="2" t="s">
        <v>90</v>
      </c>
      <c r="F4744" s="7">
        <v>0</v>
      </c>
      <c r="G4744" s="2" t="s">
        <v>2418</v>
      </c>
      <c r="I4744" s="8">
        <v>401610</v>
      </c>
      <c r="K4744" s="12">
        <v>401610</v>
      </c>
      <c r="L4744" s="1" t="s">
        <v>615</v>
      </c>
    </row>
    <row r="4746" spans="1:12" x14ac:dyDescent="0.2">
      <c r="A4746" s="8">
        <v>30</v>
      </c>
      <c r="B4746" s="2" t="s">
        <v>211</v>
      </c>
      <c r="C4746" s="7">
        <v>92</v>
      </c>
      <c r="D4746" s="2" t="s">
        <v>88</v>
      </c>
      <c r="F4746" s="7">
        <v>0</v>
      </c>
      <c r="G4746" s="2" t="s">
        <v>561</v>
      </c>
      <c r="J4746" s="8">
        <v>401610</v>
      </c>
      <c r="K4746" s="12">
        <v>0</v>
      </c>
    </row>
    <row r="4749" spans="1:12" x14ac:dyDescent="0.2">
      <c r="G4749" s="9" t="s">
        <v>2551</v>
      </c>
      <c r="I4749" s="269">
        <v>401610</v>
      </c>
      <c r="J4749" s="269">
        <v>401610</v>
      </c>
      <c r="K4749" s="269">
        <v>0</v>
      </c>
    </row>
    <row r="4750" spans="1:12" x14ac:dyDescent="0.2">
      <c r="G4750" s="9" t="s">
        <v>610</v>
      </c>
      <c r="I4750" s="267">
        <v>2608702</v>
      </c>
      <c r="J4750" s="267">
        <v>2608702</v>
      </c>
      <c r="K4750" s="267">
        <v>0</v>
      </c>
    </row>
    <row r="4753" spans="1:12" x14ac:dyDescent="0.2">
      <c r="A4753" s="4" t="s">
        <v>212</v>
      </c>
      <c r="G4753" s="9" t="s">
        <v>612</v>
      </c>
      <c r="I4753" s="267">
        <v>2608702</v>
      </c>
      <c r="J4753" s="267">
        <v>2608702</v>
      </c>
      <c r="K4753" s="267">
        <v>0</v>
      </c>
    </row>
    <row r="4755" spans="1:12" x14ac:dyDescent="0.2">
      <c r="A4755" s="1" t="s">
        <v>80</v>
      </c>
      <c r="B4755" s="1" t="s">
        <v>81</v>
      </c>
      <c r="C4755" s="268" t="s">
        <v>82</v>
      </c>
      <c r="D4755" s="1" t="s">
        <v>83</v>
      </c>
      <c r="E4755" s="1" t="s">
        <v>84</v>
      </c>
      <c r="F4755" s="268" t="s">
        <v>85</v>
      </c>
      <c r="G4755" s="1" t="s">
        <v>86</v>
      </c>
      <c r="I4755" s="268" t="s">
        <v>613</v>
      </c>
      <c r="J4755" s="268" t="s">
        <v>614</v>
      </c>
      <c r="K4755" s="268" t="s">
        <v>87</v>
      </c>
    </row>
    <row r="4757" spans="1:12" x14ac:dyDescent="0.2">
      <c r="A4757" s="8">
        <v>5</v>
      </c>
      <c r="B4757" s="2" t="s">
        <v>212</v>
      </c>
      <c r="C4757" s="7">
        <v>31</v>
      </c>
      <c r="D4757" s="2" t="s">
        <v>90</v>
      </c>
      <c r="F4757" s="7">
        <v>0</v>
      </c>
      <c r="G4757" s="2" t="s">
        <v>2578</v>
      </c>
      <c r="I4757" s="8">
        <v>669283</v>
      </c>
      <c r="K4757" s="12">
        <v>669283</v>
      </c>
      <c r="L4757" s="1" t="s">
        <v>615</v>
      </c>
    </row>
    <row r="4759" spans="1:12" x14ac:dyDescent="0.2">
      <c r="A4759" s="8">
        <v>31</v>
      </c>
      <c r="B4759" s="2" t="s">
        <v>212</v>
      </c>
      <c r="C4759" s="7">
        <v>85</v>
      </c>
      <c r="D4759" s="2" t="s">
        <v>88</v>
      </c>
      <c r="F4759" s="7">
        <v>0</v>
      </c>
      <c r="G4759" s="2" t="s">
        <v>561</v>
      </c>
      <c r="J4759" s="8">
        <v>669283</v>
      </c>
      <c r="K4759" s="12">
        <v>0</v>
      </c>
    </row>
    <row r="4762" spans="1:12" x14ac:dyDescent="0.2">
      <c r="G4762" s="9" t="s">
        <v>2555</v>
      </c>
      <c r="I4762" s="269">
        <v>669283</v>
      </c>
      <c r="J4762" s="269">
        <v>669283</v>
      </c>
      <c r="K4762" s="269">
        <v>0</v>
      </c>
    </row>
    <row r="4763" spans="1:12" x14ac:dyDescent="0.2">
      <c r="G4763" s="9" t="s">
        <v>610</v>
      </c>
      <c r="I4763" s="267">
        <v>3277985</v>
      </c>
      <c r="J4763" s="267">
        <v>3277985</v>
      </c>
      <c r="K4763" s="267">
        <v>0</v>
      </c>
    </row>
    <row r="4765" spans="1:12" x14ac:dyDescent="0.2">
      <c r="A4765" s="5" t="s">
        <v>686</v>
      </c>
      <c r="I4765" s="267">
        <v>3277985</v>
      </c>
      <c r="J4765" s="267">
        <v>3277985</v>
      </c>
      <c r="K4765" s="267">
        <v>0</v>
      </c>
      <c r="L4765" s="2" t="s">
        <v>620</v>
      </c>
    </row>
    <row r="4768" spans="1:12" x14ac:dyDescent="0.2">
      <c r="A4768" s="4" t="s">
        <v>687</v>
      </c>
    </row>
    <row r="4770" spans="1:12" x14ac:dyDescent="0.2">
      <c r="A4770" s="4" t="s">
        <v>79</v>
      </c>
      <c r="G4770" s="9" t="s">
        <v>612</v>
      </c>
      <c r="I4770" s="267">
        <v>0</v>
      </c>
      <c r="J4770" s="267">
        <v>0</v>
      </c>
      <c r="K4770" s="267">
        <v>0</v>
      </c>
    </row>
    <row r="4772" spans="1:12" x14ac:dyDescent="0.2">
      <c r="A4772" s="1" t="s">
        <v>80</v>
      </c>
      <c r="B4772" s="1" t="s">
        <v>81</v>
      </c>
      <c r="C4772" s="268" t="s">
        <v>82</v>
      </c>
      <c r="D4772" s="1" t="s">
        <v>83</v>
      </c>
      <c r="E4772" s="1" t="s">
        <v>84</v>
      </c>
      <c r="F4772" s="268" t="s">
        <v>85</v>
      </c>
      <c r="G4772" s="1" t="s">
        <v>86</v>
      </c>
      <c r="I4772" s="268" t="s">
        <v>613</v>
      </c>
      <c r="J4772" s="268" t="s">
        <v>614</v>
      </c>
      <c r="K4772" s="268" t="s">
        <v>87</v>
      </c>
    </row>
    <row r="4774" spans="1:12" x14ac:dyDescent="0.2">
      <c r="A4774" s="8">
        <v>1</v>
      </c>
      <c r="B4774" s="2" t="s">
        <v>79</v>
      </c>
      <c r="C4774" s="7">
        <v>1</v>
      </c>
      <c r="D4774" s="2" t="s">
        <v>88</v>
      </c>
      <c r="F4774" s="7">
        <v>0</v>
      </c>
      <c r="G4774" s="2" t="s">
        <v>1214</v>
      </c>
      <c r="J4774" s="8">
        <v>1115575</v>
      </c>
      <c r="K4774" s="12">
        <v>-1115575</v>
      </c>
      <c r="L4774" s="1" t="s">
        <v>619</v>
      </c>
    </row>
    <row r="4776" spans="1:12" x14ac:dyDescent="0.2">
      <c r="A4776" s="8">
        <v>31</v>
      </c>
      <c r="B4776" s="2" t="s">
        <v>79</v>
      </c>
      <c r="C4776" s="7">
        <v>71</v>
      </c>
      <c r="D4776" s="2" t="s">
        <v>88</v>
      </c>
      <c r="F4776" s="7">
        <v>0</v>
      </c>
      <c r="G4776" s="2" t="s">
        <v>1311</v>
      </c>
      <c r="I4776" s="8">
        <v>1115576</v>
      </c>
      <c r="K4776" s="12">
        <v>1</v>
      </c>
      <c r="L4776" s="1" t="s">
        <v>615</v>
      </c>
    </row>
    <row r="4778" spans="1:12" x14ac:dyDescent="0.2">
      <c r="A4778" s="8">
        <v>31</v>
      </c>
      <c r="B4778" s="2" t="s">
        <v>79</v>
      </c>
      <c r="C4778" s="7">
        <v>76</v>
      </c>
      <c r="D4778" s="2" t="s">
        <v>88</v>
      </c>
      <c r="F4778" s="7">
        <v>0</v>
      </c>
      <c r="G4778" s="2" t="s">
        <v>1367</v>
      </c>
      <c r="J4778" s="8">
        <v>830756</v>
      </c>
      <c r="K4778" s="12">
        <v>-830755</v>
      </c>
      <c r="L4778" s="1" t="s">
        <v>619</v>
      </c>
    </row>
    <row r="4781" spans="1:12" x14ac:dyDescent="0.2">
      <c r="G4781" s="9" t="s">
        <v>616</v>
      </c>
      <c r="I4781" s="269">
        <v>1115576</v>
      </c>
      <c r="J4781" s="269">
        <v>1946331</v>
      </c>
      <c r="K4781" s="269">
        <v>-830755</v>
      </c>
      <c r="L4781" s="270" t="s">
        <v>619</v>
      </c>
    </row>
    <row r="4782" spans="1:12" x14ac:dyDescent="0.2">
      <c r="G4782" s="9" t="s">
        <v>610</v>
      </c>
      <c r="I4782" s="267">
        <v>1115576</v>
      </c>
      <c r="J4782" s="267">
        <v>1946331</v>
      </c>
      <c r="K4782" s="267">
        <v>-830755</v>
      </c>
      <c r="L4782" s="9" t="s">
        <v>620</v>
      </c>
    </row>
    <row r="4785" spans="1:12" x14ac:dyDescent="0.2">
      <c r="A4785" s="4" t="s">
        <v>123</v>
      </c>
      <c r="G4785" s="9" t="s">
        <v>612</v>
      </c>
      <c r="I4785" s="267">
        <v>1115576</v>
      </c>
      <c r="J4785" s="267">
        <v>1946331</v>
      </c>
      <c r="K4785" s="267">
        <v>-830755</v>
      </c>
      <c r="L4785" s="2" t="s">
        <v>619</v>
      </c>
    </row>
    <row r="4787" spans="1:12" x14ac:dyDescent="0.2">
      <c r="A4787" s="1" t="s">
        <v>80</v>
      </c>
      <c r="B4787" s="1" t="s">
        <v>81</v>
      </c>
      <c r="C4787" s="268" t="s">
        <v>82</v>
      </c>
      <c r="D4787" s="1" t="s">
        <v>83</v>
      </c>
      <c r="E4787" s="1" t="s">
        <v>84</v>
      </c>
      <c r="F4787" s="268" t="s">
        <v>85</v>
      </c>
      <c r="G4787" s="1" t="s">
        <v>86</v>
      </c>
      <c r="I4787" s="268" t="s">
        <v>613</v>
      </c>
      <c r="J4787" s="268" t="s">
        <v>614</v>
      </c>
      <c r="K4787" s="268" t="s">
        <v>87</v>
      </c>
    </row>
    <row r="4789" spans="1:12" x14ac:dyDescent="0.2">
      <c r="A4789" s="8">
        <v>28</v>
      </c>
      <c r="B4789" s="2" t="s">
        <v>123</v>
      </c>
      <c r="C4789" s="7">
        <v>66</v>
      </c>
      <c r="D4789" s="2" t="s">
        <v>88</v>
      </c>
      <c r="F4789" s="7">
        <v>0</v>
      </c>
      <c r="G4789" s="2" t="s">
        <v>1473</v>
      </c>
      <c r="I4789" s="8">
        <v>830756</v>
      </c>
      <c r="K4789" s="12">
        <v>1</v>
      </c>
      <c r="L4789" s="1" t="s">
        <v>615</v>
      </c>
    </row>
    <row r="4791" spans="1:12" x14ac:dyDescent="0.2">
      <c r="A4791" s="8">
        <v>28</v>
      </c>
      <c r="B4791" s="2" t="s">
        <v>123</v>
      </c>
      <c r="C4791" s="7">
        <v>86</v>
      </c>
      <c r="D4791" s="2" t="s">
        <v>88</v>
      </c>
      <c r="F4791" s="7">
        <v>0</v>
      </c>
      <c r="G4791" s="2" t="s">
        <v>1522</v>
      </c>
      <c r="J4791" s="8">
        <v>983751</v>
      </c>
      <c r="K4791" s="12">
        <v>-983750</v>
      </c>
      <c r="L4791" s="1" t="s">
        <v>619</v>
      </c>
    </row>
    <row r="4794" spans="1:12" x14ac:dyDescent="0.2">
      <c r="G4794" s="9" t="s">
        <v>623</v>
      </c>
      <c r="I4794" s="269">
        <v>830756</v>
      </c>
      <c r="J4794" s="269">
        <v>983751</v>
      </c>
      <c r="K4794" s="269">
        <v>-152995</v>
      </c>
      <c r="L4794" s="270" t="s">
        <v>619</v>
      </c>
    </row>
    <row r="4795" spans="1:12" x14ac:dyDescent="0.2">
      <c r="G4795" s="9" t="s">
        <v>610</v>
      </c>
      <c r="I4795" s="267">
        <v>1946332</v>
      </c>
      <c r="J4795" s="267">
        <v>2930082</v>
      </c>
      <c r="K4795" s="267">
        <v>-983750</v>
      </c>
      <c r="L4795" s="9" t="s">
        <v>620</v>
      </c>
    </row>
    <row r="4798" spans="1:12" x14ac:dyDescent="0.2">
      <c r="A4798" s="4" t="s">
        <v>208</v>
      </c>
      <c r="G4798" s="9" t="s">
        <v>612</v>
      </c>
      <c r="I4798" s="267">
        <v>1946332</v>
      </c>
      <c r="J4798" s="267">
        <v>2930082</v>
      </c>
      <c r="K4798" s="267">
        <v>-983750</v>
      </c>
      <c r="L4798" s="2" t="s">
        <v>619</v>
      </c>
    </row>
    <row r="4800" spans="1:12" x14ac:dyDescent="0.2">
      <c r="A4800" s="1" t="s">
        <v>80</v>
      </c>
      <c r="B4800" s="1" t="s">
        <v>81</v>
      </c>
      <c r="C4800" s="268" t="s">
        <v>82</v>
      </c>
      <c r="D4800" s="1" t="s">
        <v>83</v>
      </c>
      <c r="E4800" s="1" t="s">
        <v>84</v>
      </c>
      <c r="F4800" s="268" t="s">
        <v>85</v>
      </c>
      <c r="G4800" s="1" t="s">
        <v>86</v>
      </c>
      <c r="I4800" s="268" t="s">
        <v>613</v>
      </c>
      <c r="J4800" s="268" t="s">
        <v>614</v>
      </c>
      <c r="K4800" s="268" t="s">
        <v>87</v>
      </c>
    </row>
    <row r="4802" spans="1:12" x14ac:dyDescent="0.2">
      <c r="A4802" s="8">
        <v>26</v>
      </c>
      <c r="B4802" s="2" t="s">
        <v>208</v>
      </c>
      <c r="C4802" s="7">
        <v>79</v>
      </c>
      <c r="D4802" s="2" t="s">
        <v>88</v>
      </c>
      <c r="F4802" s="7">
        <v>0</v>
      </c>
      <c r="G4802" s="2" t="s">
        <v>1614</v>
      </c>
      <c r="I4802" s="8">
        <v>983751</v>
      </c>
      <c r="K4802" s="12">
        <v>1</v>
      </c>
      <c r="L4802" s="1" t="s">
        <v>615</v>
      </c>
    </row>
    <row r="4804" spans="1:12" x14ac:dyDescent="0.2">
      <c r="A4804" s="8">
        <v>31</v>
      </c>
      <c r="B4804" s="2" t="s">
        <v>208</v>
      </c>
      <c r="C4804" s="7">
        <v>99</v>
      </c>
      <c r="D4804" s="2" t="s">
        <v>88</v>
      </c>
      <c r="F4804" s="7">
        <v>0</v>
      </c>
      <c r="G4804" s="2" t="s">
        <v>1671</v>
      </c>
      <c r="J4804" s="8">
        <v>679999</v>
      </c>
      <c r="K4804" s="12">
        <v>-679998</v>
      </c>
      <c r="L4804" s="1" t="s">
        <v>619</v>
      </c>
    </row>
    <row r="4807" spans="1:12" x14ac:dyDescent="0.2">
      <c r="G4807" s="9" t="s">
        <v>618</v>
      </c>
      <c r="I4807" s="269">
        <v>983751</v>
      </c>
      <c r="J4807" s="269">
        <v>679999</v>
      </c>
      <c r="K4807" s="269">
        <v>303752</v>
      </c>
      <c r="L4807" s="270" t="s">
        <v>615</v>
      </c>
    </row>
    <row r="4808" spans="1:12" x14ac:dyDescent="0.2">
      <c r="G4808" s="9" t="s">
        <v>610</v>
      </c>
      <c r="I4808" s="267">
        <v>2930083</v>
      </c>
      <c r="J4808" s="267">
        <v>3610081</v>
      </c>
      <c r="K4808" s="267">
        <v>-679998</v>
      </c>
      <c r="L4808" s="9" t="s">
        <v>620</v>
      </c>
    </row>
    <row r="4811" spans="1:12" x14ac:dyDescent="0.2">
      <c r="A4811" s="4" t="s">
        <v>209</v>
      </c>
      <c r="G4811" s="9" t="s">
        <v>612</v>
      </c>
      <c r="I4811" s="267">
        <v>2930083</v>
      </c>
      <c r="J4811" s="267">
        <v>3610081</v>
      </c>
      <c r="K4811" s="267">
        <v>-679998</v>
      </c>
      <c r="L4811" s="2" t="s">
        <v>619</v>
      </c>
    </row>
    <row r="4813" spans="1:12" x14ac:dyDescent="0.2">
      <c r="A4813" s="1" t="s">
        <v>80</v>
      </c>
      <c r="B4813" s="1" t="s">
        <v>81</v>
      </c>
      <c r="C4813" s="268" t="s">
        <v>82</v>
      </c>
      <c r="D4813" s="1" t="s">
        <v>83</v>
      </c>
      <c r="E4813" s="1" t="s">
        <v>84</v>
      </c>
      <c r="F4813" s="268" t="s">
        <v>85</v>
      </c>
      <c r="G4813" s="1" t="s">
        <v>86</v>
      </c>
      <c r="I4813" s="268" t="s">
        <v>613</v>
      </c>
      <c r="J4813" s="268" t="s">
        <v>614</v>
      </c>
      <c r="K4813" s="268" t="s">
        <v>87</v>
      </c>
    </row>
    <row r="4815" spans="1:12" x14ac:dyDescent="0.2">
      <c r="A4815" s="8">
        <v>9</v>
      </c>
      <c r="B4815" s="2" t="s">
        <v>209</v>
      </c>
      <c r="C4815" s="7">
        <v>27</v>
      </c>
      <c r="D4815" s="2" t="s">
        <v>90</v>
      </c>
      <c r="F4815" s="7">
        <v>0</v>
      </c>
      <c r="G4815" s="2" t="s">
        <v>1853</v>
      </c>
      <c r="I4815" s="8">
        <v>679999</v>
      </c>
      <c r="K4815" s="12">
        <v>1</v>
      </c>
      <c r="L4815" s="1" t="s">
        <v>615</v>
      </c>
    </row>
    <row r="4817" spans="1:12" x14ac:dyDescent="0.2">
      <c r="A4817" s="8">
        <v>30</v>
      </c>
      <c r="B4817" s="2" t="s">
        <v>209</v>
      </c>
      <c r="C4817" s="7">
        <v>111</v>
      </c>
      <c r="D4817" s="2" t="s">
        <v>90</v>
      </c>
      <c r="F4817" s="7">
        <v>0</v>
      </c>
      <c r="G4817" s="2" t="s">
        <v>1924</v>
      </c>
      <c r="I4817" s="8">
        <v>734832</v>
      </c>
      <c r="K4817" s="12">
        <v>734833</v>
      </c>
      <c r="L4817" s="1" t="s">
        <v>615</v>
      </c>
    </row>
    <row r="4819" spans="1:12" x14ac:dyDescent="0.2">
      <c r="A4819" s="8">
        <v>30</v>
      </c>
      <c r="B4819" s="2" t="s">
        <v>209</v>
      </c>
      <c r="C4819" s="7">
        <v>117</v>
      </c>
      <c r="D4819" s="2" t="s">
        <v>88</v>
      </c>
      <c r="F4819" s="7">
        <v>0</v>
      </c>
      <c r="G4819" s="2" t="s">
        <v>2041</v>
      </c>
      <c r="J4819" s="8">
        <v>734832</v>
      </c>
      <c r="K4819" s="12">
        <v>1</v>
      </c>
      <c r="L4819" s="1" t="s">
        <v>615</v>
      </c>
    </row>
    <row r="4821" spans="1:12" x14ac:dyDescent="0.2">
      <c r="A4821" s="8">
        <v>30</v>
      </c>
      <c r="B4821" s="2" t="s">
        <v>209</v>
      </c>
      <c r="C4821" s="7">
        <v>119</v>
      </c>
      <c r="D4821" s="2" t="s">
        <v>88</v>
      </c>
      <c r="F4821" s="7">
        <v>0</v>
      </c>
      <c r="G4821" s="2" t="s">
        <v>2040</v>
      </c>
      <c r="J4821" s="8">
        <v>1</v>
      </c>
      <c r="K4821" s="12">
        <v>0</v>
      </c>
    </row>
    <row r="4824" spans="1:12" x14ac:dyDescent="0.2">
      <c r="G4824" s="9" t="s">
        <v>1787</v>
      </c>
      <c r="I4824" s="269">
        <v>1414831</v>
      </c>
      <c r="J4824" s="269">
        <v>734833</v>
      </c>
      <c r="K4824" s="269">
        <v>679998</v>
      </c>
      <c r="L4824" s="270" t="s">
        <v>615</v>
      </c>
    </row>
    <row r="4825" spans="1:12" x14ac:dyDescent="0.2">
      <c r="G4825" s="9" t="s">
        <v>610</v>
      </c>
      <c r="I4825" s="267">
        <v>4344914</v>
      </c>
      <c r="J4825" s="267">
        <v>4344914</v>
      </c>
      <c r="K4825" s="267">
        <v>0</v>
      </c>
    </row>
    <row r="4828" spans="1:12" x14ac:dyDescent="0.2">
      <c r="A4828" s="4" t="s">
        <v>210</v>
      </c>
      <c r="G4828" s="9" t="s">
        <v>612</v>
      </c>
      <c r="I4828" s="267">
        <v>4344914</v>
      </c>
      <c r="J4828" s="267">
        <v>4344914</v>
      </c>
      <c r="K4828" s="267">
        <v>0</v>
      </c>
    </row>
    <row r="4830" spans="1:12" x14ac:dyDescent="0.2">
      <c r="A4830" s="1" t="s">
        <v>80</v>
      </c>
      <c r="B4830" s="1" t="s">
        <v>81</v>
      </c>
      <c r="C4830" s="268" t="s">
        <v>82</v>
      </c>
      <c r="D4830" s="1" t="s">
        <v>83</v>
      </c>
      <c r="E4830" s="1" t="s">
        <v>84</v>
      </c>
      <c r="F4830" s="268" t="s">
        <v>85</v>
      </c>
      <c r="G4830" s="1" t="s">
        <v>86</v>
      </c>
      <c r="I4830" s="268" t="s">
        <v>613</v>
      </c>
      <c r="J4830" s="268" t="s">
        <v>614</v>
      </c>
      <c r="K4830" s="268" t="s">
        <v>87</v>
      </c>
    </row>
    <row r="4832" spans="1:12" x14ac:dyDescent="0.2">
      <c r="A4832" s="8">
        <v>31</v>
      </c>
      <c r="B4832" s="2" t="s">
        <v>210</v>
      </c>
      <c r="C4832" s="7">
        <v>95</v>
      </c>
      <c r="D4832" s="2" t="s">
        <v>90</v>
      </c>
      <c r="F4832" s="7">
        <v>0</v>
      </c>
      <c r="G4832" s="2" t="s">
        <v>1981</v>
      </c>
      <c r="I4832" s="8">
        <v>789998</v>
      </c>
      <c r="K4832" s="12">
        <v>789998</v>
      </c>
      <c r="L4832" s="1" t="s">
        <v>615</v>
      </c>
    </row>
    <row r="4834" spans="1:12" x14ac:dyDescent="0.2">
      <c r="A4834" s="8">
        <v>31</v>
      </c>
      <c r="B4834" s="2" t="s">
        <v>210</v>
      </c>
      <c r="C4834" s="7">
        <v>101</v>
      </c>
      <c r="D4834" s="2" t="s">
        <v>88</v>
      </c>
      <c r="F4834" s="7">
        <v>0</v>
      </c>
      <c r="G4834" s="2" t="s">
        <v>2042</v>
      </c>
      <c r="J4834" s="8">
        <v>789998</v>
      </c>
      <c r="K4834" s="12">
        <v>0</v>
      </c>
    </row>
    <row r="4837" spans="1:12" x14ac:dyDescent="0.2">
      <c r="G4837" s="9" t="s">
        <v>1816</v>
      </c>
      <c r="I4837" s="269">
        <v>789998</v>
      </c>
      <c r="J4837" s="269">
        <v>789998</v>
      </c>
      <c r="K4837" s="269">
        <v>0</v>
      </c>
    </row>
    <row r="4838" spans="1:12" x14ac:dyDescent="0.2">
      <c r="G4838" s="9" t="s">
        <v>610</v>
      </c>
      <c r="I4838" s="267">
        <v>5134912</v>
      </c>
      <c r="J4838" s="267">
        <v>5134912</v>
      </c>
      <c r="K4838" s="267">
        <v>0</v>
      </c>
    </row>
    <row r="4841" spans="1:12" x14ac:dyDescent="0.2">
      <c r="A4841" s="4" t="s">
        <v>211</v>
      </c>
      <c r="G4841" s="9" t="s">
        <v>612</v>
      </c>
      <c r="I4841" s="267">
        <v>5134912</v>
      </c>
      <c r="J4841" s="267">
        <v>5134912</v>
      </c>
      <c r="K4841" s="267">
        <v>0</v>
      </c>
    </row>
    <row r="4843" spans="1:12" x14ac:dyDescent="0.2">
      <c r="A4843" s="1" t="s">
        <v>80</v>
      </c>
      <c r="B4843" s="1" t="s">
        <v>81</v>
      </c>
      <c r="C4843" s="268" t="s">
        <v>82</v>
      </c>
      <c r="D4843" s="1" t="s">
        <v>83</v>
      </c>
      <c r="E4843" s="1" t="s">
        <v>84</v>
      </c>
      <c r="F4843" s="268" t="s">
        <v>85</v>
      </c>
      <c r="G4843" s="1" t="s">
        <v>86</v>
      </c>
      <c r="I4843" s="268" t="s">
        <v>613</v>
      </c>
      <c r="J4843" s="268" t="s">
        <v>614</v>
      </c>
      <c r="K4843" s="268" t="s">
        <v>87</v>
      </c>
    </row>
    <row r="4845" spans="1:12" x14ac:dyDescent="0.2">
      <c r="A4845" s="8">
        <v>30</v>
      </c>
      <c r="B4845" s="2" t="s">
        <v>211</v>
      </c>
      <c r="C4845" s="7">
        <v>93</v>
      </c>
      <c r="D4845" s="2" t="s">
        <v>88</v>
      </c>
      <c r="F4845" s="7">
        <v>0</v>
      </c>
      <c r="G4845" s="2" t="s">
        <v>2469</v>
      </c>
      <c r="J4845" s="8">
        <v>676910</v>
      </c>
      <c r="K4845" s="12">
        <v>-676910</v>
      </c>
      <c r="L4845" s="1" t="s">
        <v>619</v>
      </c>
    </row>
    <row r="4848" spans="1:12" x14ac:dyDescent="0.2">
      <c r="G4848" s="9" t="s">
        <v>2551</v>
      </c>
      <c r="I4848" s="269">
        <v>0</v>
      </c>
      <c r="J4848" s="269">
        <v>676910</v>
      </c>
      <c r="K4848" s="269">
        <v>-676910</v>
      </c>
      <c r="L4848" s="270" t="s">
        <v>619</v>
      </c>
    </row>
    <row r="4849" spans="1:12" x14ac:dyDescent="0.2">
      <c r="G4849" s="9" t="s">
        <v>610</v>
      </c>
      <c r="I4849" s="267">
        <v>5134912</v>
      </c>
      <c r="J4849" s="267">
        <v>5811822</v>
      </c>
      <c r="K4849" s="267">
        <v>-676910</v>
      </c>
      <c r="L4849" s="9" t="s">
        <v>620</v>
      </c>
    </row>
    <row r="4852" spans="1:12" x14ac:dyDescent="0.2">
      <c r="A4852" s="4" t="s">
        <v>212</v>
      </c>
      <c r="G4852" s="9" t="s">
        <v>612</v>
      </c>
      <c r="I4852" s="267">
        <v>5134912</v>
      </c>
      <c r="J4852" s="267">
        <v>5811822</v>
      </c>
      <c r="K4852" s="267">
        <v>-676910</v>
      </c>
      <c r="L4852" s="2" t="s">
        <v>619</v>
      </c>
    </row>
    <row r="4854" spans="1:12" x14ac:dyDescent="0.2">
      <c r="A4854" s="1" t="s">
        <v>80</v>
      </c>
      <c r="B4854" s="1" t="s">
        <v>81</v>
      </c>
      <c r="C4854" s="268" t="s">
        <v>82</v>
      </c>
      <c r="D4854" s="1" t="s">
        <v>83</v>
      </c>
      <c r="E4854" s="1" t="s">
        <v>84</v>
      </c>
      <c r="F4854" s="268" t="s">
        <v>85</v>
      </c>
      <c r="G4854" s="1" t="s">
        <v>86</v>
      </c>
      <c r="I4854" s="268" t="s">
        <v>613</v>
      </c>
      <c r="J4854" s="268" t="s">
        <v>614</v>
      </c>
      <c r="K4854" s="268" t="s">
        <v>87</v>
      </c>
    </row>
    <row r="4856" spans="1:12" x14ac:dyDescent="0.2">
      <c r="A4856" s="8">
        <v>5</v>
      </c>
      <c r="B4856" s="2" t="s">
        <v>212</v>
      </c>
      <c r="C4856" s="7">
        <v>12</v>
      </c>
      <c r="D4856" s="2" t="s">
        <v>90</v>
      </c>
      <c r="F4856" s="7">
        <v>0</v>
      </c>
      <c r="G4856" s="2" t="s">
        <v>2569</v>
      </c>
      <c r="I4856" s="8">
        <v>676910</v>
      </c>
      <c r="K4856" s="12">
        <v>0</v>
      </c>
    </row>
    <row r="4858" spans="1:12" x14ac:dyDescent="0.2">
      <c r="A4858" s="8">
        <v>5</v>
      </c>
      <c r="B4858" s="2" t="s">
        <v>212</v>
      </c>
      <c r="C4858" s="7">
        <v>29</v>
      </c>
      <c r="D4858" s="2" t="s">
        <v>90</v>
      </c>
      <c r="F4858" s="7">
        <v>0</v>
      </c>
      <c r="G4858" s="2" t="s">
        <v>2576</v>
      </c>
      <c r="I4858" s="8">
        <v>1526572</v>
      </c>
      <c r="K4858" s="12">
        <v>1526572</v>
      </c>
      <c r="L4858" s="1" t="s">
        <v>615</v>
      </c>
    </row>
    <row r="4860" spans="1:12" x14ac:dyDescent="0.2">
      <c r="A4860" s="8">
        <v>31</v>
      </c>
      <c r="B4860" s="2" t="s">
        <v>212</v>
      </c>
      <c r="C4860" s="7">
        <v>78</v>
      </c>
      <c r="D4860" s="2" t="s">
        <v>88</v>
      </c>
      <c r="F4860" s="7">
        <v>0</v>
      </c>
      <c r="G4860" s="2" t="s">
        <v>2640</v>
      </c>
      <c r="J4860" s="8">
        <v>1526572</v>
      </c>
      <c r="K4860" s="12">
        <v>0</v>
      </c>
    </row>
    <row r="4863" spans="1:12" x14ac:dyDescent="0.2">
      <c r="G4863" s="9" t="s">
        <v>2555</v>
      </c>
      <c r="I4863" s="269">
        <v>2203482</v>
      </c>
      <c r="J4863" s="269">
        <v>1526572</v>
      </c>
      <c r="K4863" s="269">
        <v>676910</v>
      </c>
      <c r="L4863" s="270" t="s">
        <v>615</v>
      </c>
    </row>
    <row r="4864" spans="1:12" x14ac:dyDescent="0.2">
      <c r="G4864" s="9" t="s">
        <v>610</v>
      </c>
      <c r="I4864" s="267">
        <v>7338394</v>
      </c>
      <c r="J4864" s="267">
        <v>7338394</v>
      </c>
      <c r="K4864" s="267">
        <v>0</v>
      </c>
    </row>
    <row r="4866" spans="1:12" x14ac:dyDescent="0.2">
      <c r="A4866" s="5" t="s">
        <v>688</v>
      </c>
      <c r="I4866" s="267">
        <v>7338394</v>
      </c>
      <c r="J4866" s="267">
        <v>7338394</v>
      </c>
      <c r="K4866" s="267">
        <v>0</v>
      </c>
      <c r="L4866" s="2" t="s">
        <v>620</v>
      </c>
    </row>
    <row r="4869" spans="1:12" x14ac:dyDescent="0.2">
      <c r="A4869" s="4" t="s">
        <v>689</v>
      </c>
    </row>
    <row r="4871" spans="1:12" x14ac:dyDescent="0.2">
      <c r="A4871" s="4" t="s">
        <v>79</v>
      </c>
      <c r="G4871" s="9" t="s">
        <v>612</v>
      </c>
      <c r="I4871" s="267">
        <v>0</v>
      </c>
      <c r="J4871" s="267">
        <v>0</v>
      </c>
      <c r="K4871" s="267">
        <v>0</v>
      </c>
    </row>
    <row r="4873" spans="1:12" x14ac:dyDescent="0.2">
      <c r="A4873" s="1" t="s">
        <v>80</v>
      </c>
      <c r="B4873" s="1" t="s">
        <v>81</v>
      </c>
      <c r="C4873" s="268" t="s">
        <v>82</v>
      </c>
      <c r="D4873" s="1" t="s">
        <v>83</v>
      </c>
      <c r="E4873" s="1" t="s">
        <v>84</v>
      </c>
      <c r="F4873" s="268" t="s">
        <v>85</v>
      </c>
      <c r="G4873" s="1" t="s">
        <v>86</v>
      </c>
      <c r="I4873" s="268" t="s">
        <v>613</v>
      </c>
      <c r="J4873" s="268" t="s">
        <v>614</v>
      </c>
      <c r="K4873" s="268" t="s">
        <v>87</v>
      </c>
    </row>
    <row r="4875" spans="1:12" x14ac:dyDescent="0.2">
      <c r="A4875" s="8">
        <v>1</v>
      </c>
      <c r="B4875" s="2" t="s">
        <v>79</v>
      </c>
      <c r="C4875" s="7">
        <v>1</v>
      </c>
      <c r="D4875" s="2" t="s">
        <v>88</v>
      </c>
      <c r="F4875" s="7">
        <v>0</v>
      </c>
      <c r="G4875" s="2" t="s">
        <v>1214</v>
      </c>
      <c r="J4875" s="8">
        <v>218258</v>
      </c>
      <c r="K4875" s="12">
        <v>-218258</v>
      </c>
      <c r="L4875" s="1" t="s">
        <v>619</v>
      </c>
    </row>
    <row r="4877" spans="1:12" x14ac:dyDescent="0.2">
      <c r="A4877" s="8">
        <v>31</v>
      </c>
      <c r="B4877" s="2" t="s">
        <v>79</v>
      </c>
      <c r="C4877" s="7">
        <v>71</v>
      </c>
      <c r="D4877" s="2" t="s">
        <v>88</v>
      </c>
      <c r="F4877" s="7">
        <v>0</v>
      </c>
      <c r="G4877" s="2" t="s">
        <v>1311</v>
      </c>
      <c r="I4877" s="8">
        <v>218258</v>
      </c>
      <c r="K4877" s="12">
        <v>0</v>
      </c>
    </row>
    <row r="4879" spans="1:12" x14ac:dyDescent="0.2">
      <c r="A4879" s="8">
        <v>31</v>
      </c>
      <c r="B4879" s="2" t="s">
        <v>79</v>
      </c>
      <c r="C4879" s="7">
        <v>77</v>
      </c>
      <c r="D4879" s="2" t="s">
        <v>88</v>
      </c>
      <c r="F4879" s="7">
        <v>0</v>
      </c>
      <c r="G4879" s="2" t="s">
        <v>562</v>
      </c>
      <c r="J4879" s="8">
        <v>67446</v>
      </c>
      <c r="K4879" s="12">
        <v>-67446</v>
      </c>
      <c r="L4879" s="1" t="s">
        <v>619</v>
      </c>
    </row>
    <row r="4882" spans="1:12" x14ac:dyDescent="0.2">
      <c r="G4882" s="9" t="s">
        <v>616</v>
      </c>
      <c r="I4882" s="269">
        <v>218258</v>
      </c>
      <c r="J4882" s="269">
        <v>285704</v>
      </c>
      <c r="K4882" s="269">
        <v>-67446</v>
      </c>
      <c r="L4882" s="270" t="s">
        <v>619</v>
      </c>
    </row>
    <row r="4883" spans="1:12" x14ac:dyDescent="0.2">
      <c r="G4883" s="9" t="s">
        <v>610</v>
      </c>
      <c r="I4883" s="267">
        <v>218258</v>
      </c>
      <c r="J4883" s="267">
        <v>285704</v>
      </c>
      <c r="K4883" s="267">
        <v>-67446</v>
      </c>
      <c r="L4883" s="9" t="s">
        <v>620</v>
      </c>
    </row>
    <row r="4886" spans="1:12" x14ac:dyDescent="0.2">
      <c r="A4886" s="4" t="s">
        <v>123</v>
      </c>
      <c r="G4886" s="9" t="s">
        <v>612</v>
      </c>
      <c r="I4886" s="267">
        <v>218258</v>
      </c>
      <c r="J4886" s="267">
        <v>285704</v>
      </c>
      <c r="K4886" s="267">
        <v>-67446</v>
      </c>
      <c r="L4886" s="2" t="s">
        <v>619</v>
      </c>
    </row>
    <row r="4888" spans="1:12" x14ac:dyDescent="0.2">
      <c r="A4888" s="1" t="s">
        <v>80</v>
      </c>
      <c r="B4888" s="1" t="s">
        <v>81</v>
      </c>
      <c r="C4888" s="268" t="s">
        <v>82</v>
      </c>
      <c r="D4888" s="1" t="s">
        <v>83</v>
      </c>
      <c r="E4888" s="1" t="s">
        <v>84</v>
      </c>
      <c r="F4888" s="268" t="s">
        <v>85</v>
      </c>
      <c r="G4888" s="1" t="s">
        <v>86</v>
      </c>
      <c r="I4888" s="268" t="s">
        <v>613</v>
      </c>
      <c r="J4888" s="268" t="s">
        <v>614</v>
      </c>
      <c r="K4888" s="268" t="s">
        <v>87</v>
      </c>
    </row>
    <row r="4890" spans="1:12" x14ac:dyDescent="0.2">
      <c r="A4890" s="8">
        <v>28</v>
      </c>
      <c r="B4890" s="2" t="s">
        <v>123</v>
      </c>
      <c r="C4890" s="7">
        <v>66</v>
      </c>
      <c r="D4890" s="2" t="s">
        <v>88</v>
      </c>
      <c r="F4890" s="7">
        <v>0</v>
      </c>
      <c r="G4890" s="2" t="s">
        <v>1473</v>
      </c>
      <c r="I4890" s="8">
        <v>67446</v>
      </c>
      <c r="K4890" s="12">
        <v>0</v>
      </c>
    </row>
    <row r="4892" spans="1:12" x14ac:dyDescent="0.2">
      <c r="A4892" s="8">
        <v>28</v>
      </c>
      <c r="B4892" s="2" t="s">
        <v>123</v>
      </c>
      <c r="C4892" s="7">
        <v>89</v>
      </c>
      <c r="D4892" s="2" t="s">
        <v>88</v>
      </c>
      <c r="F4892" s="7">
        <v>0</v>
      </c>
      <c r="G4892" s="2" t="s">
        <v>562</v>
      </c>
      <c r="J4892" s="8">
        <v>62573</v>
      </c>
      <c r="K4892" s="12">
        <v>-62573</v>
      </c>
      <c r="L4892" s="1" t="s">
        <v>619</v>
      </c>
    </row>
    <row r="4895" spans="1:12" x14ac:dyDescent="0.2">
      <c r="G4895" s="9" t="s">
        <v>623</v>
      </c>
      <c r="I4895" s="269">
        <v>67446</v>
      </c>
      <c r="J4895" s="269">
        <v>62573</v>
      </c>
      <c r="K4895" s="269">
        <v>4873</v>
      </c>
      <c r="L4895" s="270" t="s">
        <v>615</v>
      </c>
    </row>
    <row r="4896" spans="1:12" x14ac:dyDescent="0.2">
      <c r="G4896" s="9" t="s">
        <v>610</v>
      </c>
      <c r="I4896" s="267">
        <v>285704</v>
      </c>
      <c r="J4896" s="267">
        <v>348277</v>
      </c>
      <c r="K4896" s="267">
        <v>-62573</v>
      </c>
      <c r="L4896" s="9" t="s">
        <v>620</v>
      </c>
    </row>
    <row r="4899" spans="1:12" x14ac:dyDescent="0.2">
      <c r="A4899" s="4" t="s">
        <v>208</v>
      </c>
      <c r="G4899" s="9" t="s">
        <v>612</v>
      </c>
      <c r="I4899" s="267">
        <v>285704</v>
      </c>
      <c r="J4899" s="267">
        <v>348277</v>
      </c>
      <c r="K4899" s="267">
        <v>-62573</v>
      </c>
      <c r="L4899" s="2" t="s">
        <v>619</v>
      </c>
    </row>
    <row r="4901" spans="1:12" x14ac:dyDescent="0.2">
      <c r="A4901" s="1" t="s">
        <v>80</v>
      </c>
      <c r="B4901" s="1" t="s">
        <v>81</v>
      </c>
      <c r="C4901" s="268" t="s">
        <v>82</v>
      </c>
      <c r="D4901" s="1" t="s">
        <v>83</v>
      </c>
      <c r="E4901" s="1" t="s">
        <v>84</v>
      </c>
      <c r="F4901" s="268" t="s">
        <v>85</v>
      </c>
      <c r="G4901" s="1" t="s">
        <v>86</v>
      </c>
      <c r="I4901" s="268" t="s">
        <v>613</v>
      </c>
      <c r="J4901" s="268" t="s">
        <v>614</v>
      </c>
      <c r="K4901" s="268" t="s">
        <v>87</v>
      </c>
    </row>
    <row r="4903" spans="1:12" x14ac:dyDescent="0.2">
      <c r="A4903" s="8">
        <v>26</v>
      </c>
      <c r="B4903" s="2" t="s">
        <v>208</v>
      </c>
      <c r="C4903" s="7">
        <v>79</v>
      </c>
      <c r="D4903" s="2" t="s">
        <v>88</v>
      </c>
      <c r="F4903" s="7">
        <v>0</v>
      </c>
      <c r="G4903" s="2" t="s">
        <v>1614</v>
      </c>
      <c r="I4903" s="8">
        <v>62573</v>
      </c>
      <c r="K4903" s="12">
        <v>0</v>
      </c>
    </row>
    <row r="4905" spans="1:12" x14ac:dyDescent="0.2">
      <c r="A4905" s="8">
        <v>31</v>
      </c>
      <c r="B4905" s="2" t="s">
        <v>208</v>
      </c>
      <c r="C4905" s="7">
        <v>98</v>
      </c>
      <c r="D4905" s="2" t="s">
        <v>88</v>
      </c>
      <c r="F4905" s="7">
        <v>0</v>
      </c>
      <c r="G4905" s="2" t="s">
        <v>562</v>
      </c>
      <c r="J4905" s="8">
        <v>211118</v>
      </c>
      <c r="K4905" s="12">
        <v>-211118</v>
      </c>
      <c r="L4905" s="1" t="s">
        <v>619</v>
      </c>
    </row>
    <row r="4908" spans="1:12" x14ac:dyDescent="0.2">
      <c r="G4908" s="9" t="s">
        <v>618</v>
      </c>
      <c r="I4908" s="269">
        <v>62573</v>
      </c>
      <c r="J4908" s="269">
        <v>211118</v>
      </c>
      <c r="K4908" s="269">
        <v>-148545</v>
      </c>
      <c r="L4908" s="270" t="s">
        <v>619</v>
      </c>
    </row>
    <row r="4909" spans="1:12" x14ac:dyDescent="0.2">
      <c r="G4909" s="9" t="s">
        <v>610</v>
      </c>
      <c r="I4909" s="267">
        <v>348277</v>
      </c>
      <c r="J4909" s="267">
        <v>559395</v>
      </c>
      <c r="K4909" s="267">
        <v>-211118</v>
      </c>
      <c r="L4909" s="9" t="s">
        <v>620</v>
      </c>
    </row>
    <row r="4912" spans="1:12" x14ac:dyDescent="0.2">
      <c r="A4912" s="4" t="s">
        <v>209</v>
      </c>
      <c r="G4912" s="9" t="s">
        <v>612</v>
      </c>
      <c r="I4912" s="267">
        <v>348277</v>
      </c>
      <c r="J4912" s="267">
        <v>559395</v>
      </c>
      <c r="K4912" s="267">
        <v>-211118</v>
      </c>
      <c r="L4912" s="2" t="s">
        <v>619</v>
      </c>
    </row>
    <row r="4914" spans="1:12" x14ac:dyDescent="0.2">
      <c r="A4914" s="1" t="s">
        <v>80</v>
      </c>
      <c r="B4914" s="1" t="s">
        <v>81</v>
      </c>
      <c r="C4914" s="268" t="s">
        <v>82</v>
      </c>
      <c r="D4914" s="1" t="s">
        <v>83</v>
      </c>
      <c r="E4914" s="1" t="s">
        <v>84</v>
      </c>
      <c r="F4914" s="268" t="s">
        <v>85</v>
      </c>
      <c r="G4914" s="1" t="s">
        <v>86</v>
      </c>
      <c r="I4914" s="268" t="s">
        <v>613</v>
      </c>
      <c r="J4914" s="268" t="s">
        <v>614</v>
      </c>
      <c r="K4914" s="268" t="s">
        <v>87</v>
      </c>
    </row>
    <row r="4916" spans="1:12" x14ac:dyDescent="0.2">
      <c r="A4916" s="8">
        <v>9</v>
      </c>
      <c r="B4916" s="2" t="s">
        <v>209</v>
      </c>
      <c r="C4916" s="7">
        <v>27</v>
      </c>
      <c r="D4916" s="2" t="s">
        <v>90</v>
      </c>
      <c r="F4916" s="7">
        <v>0</v>
      </c>
      <c r="G4916" s="2" t="s">
        <v>1853</v>
      </c>
      <c r="I4916" s="8">
        <v>211118</v>
      </c>
      <c r="K4916" s="12">
        <v>0</v>
      </c>
    </row>
    <row r="4918" spans="1:12" x14ac:dyDescent="0.2">
      <c r="A4918" s="8">
        <v>30</v>
      </c>
      <c r="B4918" s="2" t="s">
        <v>209</v>
      </c>
      <c r="C4918" s="7">
        <v>111</v>
      </c>
      <c r="D4918" s="2" t="s">
        <v>90</v>
      </c>
      <c r="F4918" s="7">
        <v>0</v>
      </c>
      <c r="G4918" s="2" t="s">
        <v>1924</v>
      </c>
      <c r="I4918" s="8">
        <v>49668</v>
      </c>
      <c r="K4918" s="12">
        <v>49668</v>
      </c>
      <c r="L4918" s="1" t="s">
        <v>615</v>
      </c>
    </row>
    <row r="4920" spans="1:12" x14ac:dyDescent="0.2">
      <c r="A4920" s="8">
        <v>30</v>
      </c>
      <c r="B4920" s="2" t="s">
        <v>209</v>
      </c>
      <c r="C4920" s="7">
        <v>118</v>
      </c>
      <c r="D4920" s="2" t="s">
        <v>88</v>
      </c>
      <c r="F4920" s="7">
        <v>0</v>
      </c>
      <c r="G4920" s="2" t="s">
        <v>562</v>
      </c>
      <c r="J4920" s="8">
        <v>49668</v>
      </c>
      <c r="K4920" s="12">
        <v>0</v>
      </c>
    </row>
    <row r="4923" spans="1:12" x14ac:dyDescent="0.2">
      <c r="G4923" s="9" t="s">
        <v>1787</v>
      </c>
      <c r="I4923" s="269">
        <v>260786</v>
      </c>
      <c r="J4923" s="269">
        <v>49668</v>
      </c>
      <c r="K4923" s="269">
        <v>211118</v>
      </c>
      <c r="L4923" s="270" t="s">
        <v>615</v>
      </c>
    </row>
    <row r="4924" spans="1:12" x14ac:dyDescent="0.2">
      <c r="G4924" s="9" t="s">
        <v>610</v>
      </c>
      <c r="I4924" s="267">
        <v>609063</v>
      </c>
      <c r="J4924" s="267">
        <v>609063</v>
      </c>
      <c r="K4924" s="267">
        <v>0</v>
      </c>
    </row>
    <row r="4927" spans="1:12" x14ac:dyDescent="0.2">
      <c r="A4927" s="4" t="s">
        <v>210</v>
      </c>
      <c r="G4927" s="9" t="s">
        <v>612</v>
      </c>
      <c r="I4927" s="267">
        <v>609063</v>
      </c>
      <c r="J4927" s="267">
        <v>609063</v>
      </c>
      <c r="K4927" s="267">
        <v>0</v>
      </c>
    </row>
    <row r="4929" spans="1:12" x14ac:dyDescent="0.2">
      <c r="A4929" s="1" t="s">
        <v>80</v>
      </c>
      <c r="B4929" s="1" t="s">
        <v>81</v>
      </c>
      <c r="C4929" s="268" t="s">
        <v>82</v>
      </c>
      <c r="D4929" s="1" t="s">
        <v>83</v>
      </c>
      <c r="E4929" s="1" t="s">
        <v>84</v>
      </c>
      <c r="F4929" s="268" t="s">
        <v>85</v>
      </c>
      <c r="G4929" s="1" t="s">
        <v>86</v>
      </c>
      <c r="I4929" s="268" t="s">
        <v>613</v>
      </c>
      <c r="J4929" s="268" t="s">
        <v>614</v>
      </c>
      <c r="K4929" s="268" t="s">
        <v>87</v>
      </c>
    </row>
    <row r="4931" spans="1:12" x14ac:dyDescent="0.2">
      <c r="A4931" s="8">
        <v>31</v>
      </c>
      <c r="B4931" s="2" t="s">
        <v>210</v>
      </c>
      <c r="C4931" s="7">
        <v>95</v>
      </c>
      <c r="D4931" s="2" t="s">
        <v>90</v>
      </c>
      <c r="F4931" s="7">
        <v>0</v>
      </c>
      <c r="G4931" s="2" t="s">
        <v>1981</v>
      </c>
      <c r="I4931" s="8">
        <v>60651</v>
      </c>
      <c r="K4931" s="12">
        <v>60651</v>
      </c>
      <c r="L4931" s="1" t="s">
        <v>615</v>
      </c>
    </row>
    <row r="4933" spans="1:12" x14ac:dyDescent="0.2">
      <c r="A4933" s="8">
        <v>31</v>
      </c>
      <c r="B4933" s="2" t="s">
        <v>210</v>
      </c>
      <c r="C4933" s="7">
        <v>102</v>
      </c>
      <c r="D4933" s="2" t="s">
        <v>88</v>
      </c>
      <c r="F4933" s="7">
        <v>0</v>
      </c>
      <c r="G4933" s="2" t="s">
        <v>562</v>
      </c>
      <c r="J4933" s="8">
        <v>60651</v>
      </c>
      <c r="K4933" s="12">
        <v>0</v>
      </c>
    </row>
    <row r="4936" spans="1:12" x14ac:dyDescent="0.2">
      <c r="G4936" s="9" t="s">
        <v>1816</v>
      </c>
      <c r="I4936" s="269">
        <v>60651</v>
      </c>
      <c r="J4936" s="269">
        <v>60651</v>
      </c>
      <c r="K4936" s="269">
        <v>0</v>
      </c>
    </row>
    <row r="4937" spans="1:12" x14ac:dyDescent="0.2">
      <c r="G4937" s="9" t="s">
        <v>610</v>
      </c>
      <c r="I4937" s="267">
        <v>669714</v>
      </c>
      <c r="J4937" s="267">
        <v>669714</v>
      </c>
      <c r="K4937" s="267">
        <v>0</v>
      </c>
    </row>
    <row r="4940" spans="1:12" x14ac:dyDescent="0.2">
      <c r="A4940" s="4" t="s">
        <v>211</v>
      </c>
      <c r="G4940" s="9" t="s">
        <v>612</v>
      </c>
      <c r="I4940" s="267">
        <v>669714</v>
      </c>
      <c r="J4940" s="267">
        <v>669714</v>
      </c>
      <c r="K4940" s="267">
        <v>0</v>
      </c>
    </row>
    <row r="4942" spans="1:12" x14ac:dyDescent="0.2">
      <c r="A4942" s="1" t="s">
        <v>80</v>
      </c>
      <c r="B4942" s="1" t="s">
        <v>81</v>
      </c>
      <c r="C4942" s="268" t="s">
        <v>82</v>
      </c>
      <c r="D4942" s="1" t="s">
        <v>83</v>
      </c>
      <c r="E4942" s="1" t="s">
        <v>84</v>
      </c>
      <c r="F4942" s="268" t="s">
        <v>85</v>
      </c>
      <c r="G4942" s="1" t="s">
        <v>86</v>
      </c>
      <c r="I4942" s="268" t="s">
        <v>613</v>
      </c>
      <c r="J4942" s="268" t="s">
        <v>614</v>
      </c>
      <c r="K4942" s="268" t="s">
        <v>87</v>
      </c>
    </row>
    <row r="4944" spans="1:12" x14ac:dyDescent="0.2">
      <c r="A4944" s="8">
        <v>30</v>
      </c>
      <c r="B4944" s="2" t="s">
        <v>211</v>
      </c>
      <c r="C4944" s="7">
        <v>92</v>
      </c>
      <c r="D4944" s="2" t="s">
        <v>88</v>
      </c>
      <c r="F4944" s="7">
        <v>0</v>
      </c>
      <c r="G4944" s="2" t="s">
        <v>562</v>
      </c>
      <c r="J4944" s="8">
        <v>67362</v>
      </c>
      <c r="K4944" s="12">
        <v>-67362</v>
      </c>
      <c r="L4944" s="1" t="s">
        <v>619</v>
      </c>
    </row>
    <row r="4947" spans="1:12" x14ac:dyDescent="0.2">
      <c r="G4947" s="9" t="s">
        <v>2551</v>
      </c>
      <c r="I4947" s="269">
        <v>0</v>
      </c>
      <c r="J4947" s="269">
        <v>67362</v>
      </c>
      <c r="K4947" s="269">
        <v>-67362</v>
      </c>
      <c r="L4947" s="270" t="s">
        <v>619</v>
      </c>
    </row>
    <row r="4948" spans="1:12" x14ac:dyDescent="0.2">
      <c r="G4948" s="9" t="s">
        <v>610</v>
      </c>
      <c r="I4948" s="267">
        <v>669714</v>
      </c>
      <c r="J4948" s="267">
        <v>737076</v>
      </c>
      <c r="K4948" s="267">
        <v>-67362</v>
      </c>
      <c r="L4948" s="9" t="s">
        <v>620</v>
      </c>
    </row>
    <row r="4951" spans="1:12" x14ac:dyDescent="0.2">
      <c r="A4951" s="4" t="s">
        <v>212</v>
      </c>
      <c r="G4951" s="9" t="s">
        <v>612</v>
      </c>
      <c r="I4951" s="267">
        <v>669714</v>
      </c>
      <c r="J4951" s="267">
        <v>737076</v>
      </c>
      <c r="K4951" s="267">
        <v>-67362</v>
      </c>
      <c r="L4951" s="2" t="s">
        <v>619</v>
      </c>
    </row>
    <row r="4953" spans="1:12" x14ac:dyDescent="0.2">
      <c r="A4953" s="1" t="s">
        <v>80</v>
      </c>
      <c r="B4953" s="1" t="s">
        <v>81</v>
      </c>
      <c r="C4953" s="268" t="s">
        <v>82</v>
      </c>
      <c r="D4953" s="1" t="s">
        <v>83</v>
      </c>
      <c r="E4953" s="1" t="s">
        <v>84</v>
      </c>
      <c r="F4953" s="268" t="s">
        <v>85</v>
      </c>
      <c r="G4953" s="1" t="s">
        <v>86</v>
      </c>
      <c r="I4953" s="268" t="s">
        <v>613</v>
      </c>
      <c r="J4953" s="268" t="s">
        <v>614</v>
      </c>
      <c r="K4953" s="268" t="s">
        <v>87</v>
      </c>
    </row>
    <row r="4955" spans="1:12" x14ac:dyDescent="0.2">
      <c r="A4955" s="8">
        <v>5</v>
      </c>
      <c r="B4955" s="2" t="s">
        <v>212</v>
      </c>
      <c r="C4955" s="7">
        <v>12</v>
      </c>
      <c r="D4955" s="2" t="s">
        <v>90</v>
      </c>
      <c r="F4955" s="7">
        <v>0</v>
      </c>
      <c r="G4955" s="2" t="s">
        <v>2569</v>
      </c>
      <c r="I4955" s="8">
        <v>67362</v>
      </c>
      <c r="K4955" s="12">
        <v>0</v>
      </c>
    </row>
    <row r="4957" spans="1:12" x14ac:dyDescent="0.2">
      <c r="A4957" s="8">
        <v>5</v>
      </c>
      <c r="B4957" s="2" t="s">
        <v>212</v>
      </c>
      <c r="C4957" s="7">
        <v>29</v>
      </c>
      <c r="D4957" s="2" t="s">
        <v>90</v>
      </c>
      <c r="F4957" s="7">
        <v>0</v>
      </c>
      <c r="G4957" s="2" t="s">
        <v>2576</v>
      </c>
      <c r="I4957" s="8">
        <v>231101</v>
      </c>
      <c r="K4957" s="12">
        <v>231101</v>
      </c>
      <c r="L4957" s="1" t="s">
        <v>615</v>
      </c>
    </row>
    <row r="4959" spans="1:12" x14ac:dyDescent="0.2">
      <c r="A4959" s="8">
        <v>31</v>
      </c>
      <c r="B4959" s="2" t="s">
        <v>212</v>
      </c>
      <c r="C4959" s="7">
        <v>85</v>
      </c>
      <c r="D4959" s="2" t="s">
        <v>88</v>
      </c>
      <c r="F4959" s="7">
        <v>0</v>
      </c>
      <c r="G4959" s="2" t="s">
        <v>562</v>
      </c>
      <c r="J4959" s="8">
        <v>231101</v>
      </c>
      <c r="K4959" s="12">
        <v>0</v>
      </c>
    </row>
    <row r="4962" spans="1:12" x14ac:dyDescent="0.2">
      <c r="G4962" s="9" t="s">
        <v>2555</v>
      </c>
      <c r="I4962" s="269">
        <v>298463</v>
      </c>
      <c r="J4962" s="269">
        <v>231101</v>
      </c>
      <c r="K4962" s="269">
        <v>67362</v>
      </c>
      <c r="L4962" s="270" t="s">
        <v>615</v>
      </c>
    </row>
    <row r="4963" spans="1:12" x14ac:dyDescent="0.2">
      <c r="G4963" s="9" t="s">
        <v>610</v>
      </c>
      <c r="I4963" s="267">
        <v>968177</v>
      </c>
      <c r="J4963" s="267">
        <v>968177</v>
      </c>
      <c r="K4963" s="267">
        <v>0</v>
      </c>
    </row>
    <row r="4965" spans="1:12" x14ac:dyDescent="0.2">
      <c r="A4965" s="5" t="s">
        <v>690</v>
      </c>
      <c r="I4965" s="267">
        <v>968177</v>
      </c>
      <c r="J4965" s="267">
        <v>968177</v>
      </c>
      <c r="K4965" s="267">
        <v>0</v>
      </c>
      <c r="L4965" s="2" t="s">
        <v>620</v>
      </c>
    </row>
    <row r="4968" spans="1:12" x14ac:dyDescent="0.2">
      <c r="A4968" s="4" t="s">
        <v>1741</v>
      </c>
    </row>
    <row r="4970" spans="1:12" x14ac:dyDescent="0.2">
      <c r="A4970" s="4" t="s">
        <v>79</v>
      </c>
      <c r="G4970" s="9" t="s">
        <v>612</v>
      </c>
      <c r="I4970" s="267">
        <v>0</v>
      </c>
      <c r="J4970" s="267">
        <v>0</v>
      </c>
      <c r="K4970" s="267">
        <v>0</v>
      </c>
    </row>
    <row r="4972" spans="1:12" x14ac:dyDescent="0.2">
      <c r="A4972" s="1" t="s">
        <v>80</v>
      </c>
      <c r="B4972" s="1" t="s">
        <v>81</v>
      </c>
      <c r="C4972" s="268" t="s">
        <v>82</v>
      </c>
      <c r="D4972" s="1" t="s">
        <v>83</v>
      </c>
      <c r="E4972" s="1" t="s">
        <v>84</v>
      </c>
      <c r="F4972" s="268" t="s">
        <v>85</v>
      </c>
      <c r="G4972" s="1" t="s">
        <v>86</v>
      </c>
      <c r="I4972" s="268" t="s">
        <v>613</v>
      </c>
      <c r="J4972" s="268" t="s">
        <v>614</v>
      </c>
      <c r="K4972" s="268" t="s">
        <v>87</v>
      </c>
    </row>
    <row r="4974" spans="1:12" x14ac:dyDescent="0.2">
      <c r="A4974" s="8">
        <v>1</v>
      </c>
      <c r="B4974" s="2" t="s">
        <v>79</v>
      </c>
      <c r="C4974" s="7">
        <v>1</v>
      </c>
      <c r="D4974" s="2" t="s">
        <v>88</v>
      </c>
      <c r="F4974" s="7">
        <v>0</v>
      </c>
      <c r="G4974" s="2" t="s">
        <v>1214</v>
      </c>
      <c r="J4974" s="8">
        <v>140269</v>
      </c>
      <c r="K4974" s="12">
        <v>-140269</v>
      </c>
      <c r="L4974" s="1" t="s">
        <v>619</v>
      </c>
    </row>
    <row r="4976" spans="1:12" x14ac:dyDescent="0.2">
      <c r="A4976" s="8">
        <v>31</v>
      </c>
      <c r="B4976" s="2" t="s">
        <v>79</v>
      </c>
      <c r="C4976" s="7">
        <v>79</v>
      </c>
      <c r="D4976" s="2" t="s">
        <v>622</v>
      </c>
      <c r="F4976" s="7">
        <v>0</v>
      </c>
      <c r="G4976" s="2" t="s">
        <v>2043</v>
      </c>
      <c r="I4976" s="8">
        <v>140269</v>
      </c>
      <c r="K4976" s="12">
        <v>0</v>
      </c>
    </row>
    <row r="4979" spans="1:12" x14ac:dyDescent="0.2">
      <c r="G4979" s="9" t="s">
        <v>616</v>
      </c>
      <c r="I4979" s="269">
        <v>140269</v>
      </c>
      <c r="J4979" s="269">
        <v>140269</v>
      </c>
      <c r="K4979" s="269">
        <v>0</v>
      </c>
    </row>
    <row r="4980" spans="1:12" x14ac:dyDescent="0.2">
      <c r="G4980" s="9" t="s">
        <v>610</v>
      </c>
      <c r="I4980" s="267">
        <v>140269</v>
      </c>
      <c r="J4980" s="267">
        <v>140269</v>
      </c>
      <c r="K4980" s="267">
        <v>0</v>
      </c>
    </row>
    <row r="4982" spans="1:12" x14ac:dyDescent="0.2">
      <c r="A4982" s="5" t="s">
        <v>1742</v>
      </c>
      <c r="I4982" s="267">
        <v>140269</v>
      </c>
      <c r="J4982" s="267">
        <v>140269</v>
      </c>
      <c r="K4982" s="267">
        <v>0</v>
      </c>
      <c r="L4982" s="2" t="s">
        <v>620</v>
      </c>
    </row>
    <row r="4985" spans="1:12" x14ac:dyDescent="0.2">
      <c r="A4985" s="4" t="s">
        <v>691</v>
      </c>
    </row>
    <row r="4987" spans="1:12" x14ac:dyDescent="0.2">
      <c r="A4987" s="4" t="s">
        <v>79</v>
      </c>
      <c r="G4987" s="9" t="s">
        <v>612</v>
      </c>
      <c r="I4987" s="267">
        <v>0</v>
      </c>
      <c r="J4987" s="267">
        <v>0</v>
      </c>
      <c r="K4987" s="267">
        <v>0</v>
      </c>
    </row>
    <row r="4989" spans="1:12" x14ac:dyDescent="0.2">
      <c r="A4989" s="1" t="s">
        <v>80</v>
      </c>
      <c r="B4989" s="1" t="s">
        <v>81</v>
      </c>
      <c r="C4989" s="268" t="s">
        <v>82</v>
      </c>
      <c r="D4989" s="1" t="s">
        <v>83</v>
      </c>
      <c r="E4989" s="1" t="s">
        <v>84</v>
      </c>
      <c r="F4989" s="268" t="s">
        <v>85</v>
      </c>
      <c r="G4989" s="1" t="s">
        <v>86</v>
      </c>
      <c r="I4989" s="268" t="s">
        <v>613</v>
      </c>
      <c r="J4989" s="268" t="s">
        <v>614</v>
      </c>
      <c r="K4989" s="268" t="s">
        <v>87</v>
      </c>
    </row>
    <row r="4991" spans="1:12" x14ac:dyDescent="0.2">
      <c r="A4991" s="8">
        <v>1</v>
      </c>
      <c r="B4991" s="2" t="s">
        <v>79</v>
      </c>
      <c r="C4991" s="7">
        <v>1</v>
      </c>
      <c r="D4991" s="2" t="s">
        <v>88</v>
      </c>
      <c r="F4991" s="7">
        <v>0</v>
      </c>
      <c r="G4991" s="2" t="s">
        <v>1214</v>
      </c>
      <c r="J4991" s="8">
        <v>2414856190</v>
      </c>
      <c r="K4991" s="12">
        <v>-2414856190</v>
      </c>
      <c r="L4991" s="1" t="s">
        <v>619</v>
      </c>
    </row>
    <row r="4994" spans="1:12" x14ac:dyDescent="0.2">
      <c r="G4994" s="9" t="s">
        <v>616</v>
      </c>
      <c r="I4994" s="269">
        <v>0</v>
      </c>
      <c r="J4994" s="269">
        <v>2414856190</v>
      </c>
      <c r="K4994" s="269">
        <v>-2414856190</v>
      </c>
      <c r="L4994" s="270" t="s">
        <v>619</v>
      </c>
    </row>
    <row r="4995" spans="1:12" x14ac:dyDescent="0.2">
      <c r="G4995" s="9" t="s">
        <v>610</v>
      </c>
      <c r="I4995" s="267">
        <v>0</v>
      </c>
      <c r="J4995" s="267">
        <v>2414856190</v>
      </c>
      <c r="K4995" s="267">
        <v>-2414856190</v>
      </c>
      <c r="L4995" s="9" t="s">
        <v>620</v>
      </c>
    </row>
    <row r="4997" spans="1:12" x14ac:dyDescent="0.2">
      <c r="A4997" s="5" t="s">
        <v>692</v>
      </c>
      <c r="I4997" s="267">
        <v>0</v>
      </c>
      <c r="J4997" s="267">
        <v>2414856190</v>
      </c>
      <c r="K4997" s="267">
        <v>-2414856190</v>
      </c>
      <c r="L4997" s="2" t="s">
        <v>620</v>
      </c>
    </row>
    <row r="5000" spans="1:12" x14ac:dyDescent="0.2">
      <c r="A5000" s="4" t="s">
        <v>693</v>
      </c>
    </row>
    <row r="5002" spans="1:12" x14ac:dyDescent="0.2">
      <c r="A5002" s="4" t="s">
        <v>79</v>
      </c>
      <c r="G5002" s="9" t="s">
        <v>612</v>
      </c>
      <c r="I5002" s="267">
        <v>0</v>
      </c>
      <c r="J5002" s="267">
        <v>0</v>
      </c>
      <c r="K5002" s="267">
        <v>0</v>
      </c>
    </row>
    <row r="5004" spans="1:12" x14ac:dyDescent="0.2">
      <c r="A5004" s="1" t="s">
        <v>80</v>
      </c>
      <c r="B5004" s="1" t="s">
        <v>81</v>
      </c>
      <c r="C5004" s="268" t="s">
        <v>82</v>
      </c>
      <c r="D5004" s="1" t="s">
        <v>83</v>
      </c>
      <c r="E5004" s="1" t="s">
        <v>84</v>
      </c>
      <c r="F5004" s="268" t="s">
        <v>85</v>
      </c>
      <c r="G5004" s="1" t="s">
        <v>86</v>
      </c>
      <c r="I5004" s="268" t="s">
        <v>613</v>
      </c>
      <c r="J5004" s="268" t="s">
        <v>614</v>
      </c>
      <c r="K5004" s="268" t="s">
        <v>87</v>
      </c>
    </row>
    <row r="5006" spans="1:12" x14ac:dyDescent="0.2">
      <c r="A5006" s="8">
        <v>1</v>
      </c>
      <c r="B5006" s="2" t="s">
        <v>79</v>
      </c>
      <c r="C5006" s="7">
        <v>1</v>
      </c>
      <c r="D5006" s="2" t="s">
        <v>88</v>
      </c>
      <c r="F5006" s="7">
        <v>0</v>
      </c>
      <c r="G5006" s="2" t="s">
        <v>1214</v>
      </c>
      <c r="J5006" s="8">
        <v>969602156</v>
      </c>
      <c r="K5006" s="12">
        <v>-969602156</v>
      </c>
      <c r="L5006" s="1" t="s">
        <v>619</v>
      </c>
    </row>
    <row r="5009" spans="1:12" x14ac:dyDescent="0.2">
      <c r="G5009" s="9" t="s">
        <v>616</v>
      </c>
      <c r="I5009" s="269">
        <v>0</v>
      </c>
      <c r="J5009" s="269">
        <v>969602156</v>
      </c>
      <c r="K5009" s="269">
        <v>-969602156</v>
      </c>
      <c r="L5009" s="270" t="s">
        <v>619</v>
      </c>
    </row>
    <row r="5010" spans="1:12" x14ac:dyDescent="0.2">
      <c r="G5010" s="9" t="s">
        <v>610</v>
      </c>
      <c r="I5010" s="267">
        <v>0</v>
      </c>
      <c r="J5010" s="267">
        <v>969602156</v>
      </c>
      <c r="K5010" s="267">
        <v>-969602156</v>
      </c>
      <c r="L5010" s="9" t="s">
        <v>620</v>
      </c>
    </row>
    <row r="5012" spans="1:12" x14ac:dyDescent="0.2">
      <c r="A5012" s="5" t="s">
        <v>694</v>
      </c>
      <c r="I5012" s="267">
        <v>0</v>
      </c>
      <c r="J5012" s="267">
        <v>969602156</v>
      </c>
      <c r="K5012" s="267">
        <v>-969602156</v>
      </c>
      <c r="L5012" s="2" t="s">
        <v>620</v>
      </c>
    </row>
    <row r="5015" spans="1:12" x14ac:dyDescent="0.2">
      <c r="A5015" s="4" t="s">
        <v>695</v>
      </c>
    </row>
    <row r="5017" spans="1:12" x14ac:dyDescent="0.2">
      <c r="A5017" s="4" t="s">
        <v>79</v>
      </c>
      <c r="G5017" s="9" t="s">
        <v>612</v>
      </c>
      <c r="I5017" s="267">
        <v>0</v>
      </c>
      <c r="J5017" s="267">
        <v>0</v>
      </c>
      <c r="K5017" s="267">
        <v>0</v>
      </c>
    </row>
    <row r="5019" spans="1:12" x14ac:dyDescent="0.2">
      <c r="A5019" s="1" t="s">
        <v>80</v>
      </c>
      <c r="B5019" s="1" t="s">
        <v>81</v>
      </c>
      <c r="C5019" s="268" t="s">
        <v>82</v>
      </c>
      <c r="D5019" s="1" t="s">
        <v>83</v>
      </c>
      <c r="E5019" s="1" t="s">
        <v>84</v>
      </c>
      <c r="F5019" s="268" t="s">
        <v>85</v>
      </c>
      <c r="G5019" s="1" t="s">
        <v>86</v>
      </c>
      <c r="I5019" s="268" t="s">
        <v>613</v>
      </c>
      <c r="J5019" s="268" t="s">
        <v>614</v>
      </c>
      <c r="K5019" s="268" t="s">
        <v>87</v>
      </c>
    </row>
    <row r="5021" spans="1:12" x14ac:dyDescent="0.2">
      <c r="A5021" s="8">
        <v>1</v>
      </c>
      <c r="B5021" s="2" t="s">
        <v>79</v>
      </c>
      <c r="C5021" s="7">
        <v>1</v>
      </c>
      <c r="D5021" s="2" t="s">
        <v>88</v>
      </c>
      <c r="F5021" s="7">
        <v>0</v>
      </c>
      <c r="G5021" s="2" t="s">
        <v>1214</v>
      </c>
      <c r="I5021" s="8">
        <v>166457634</v>
      </c>
      <c r="K5021" s="12">
        <v>166457634</v>
      </c>
      <c r="L5021" s="1" t="s">
        <v>615</v>
      </c>
    </row>
    <row r="5023" spans="1:12" x14ac:dyDescent="0.2">
      <c r="A5023" s="8">
        <v>1</v>
      </c>
      <c r="B5023" s="2" t="s">
        <v>79</v>
      </c>
      <c r="C5023" s="7">
        <v>1</v>
      </c>
      <c r="D5023" s="2" t="s">
        <v>88</v>
      </c>
      <c r="F5023" s="7">
        <v>0</v>
      </c>
      <c r="G5023" s="2" t="s">
        <v>1214</v>
      </c>
      <c r="I5023" s="8">
        <v>1185676</v>
      </c>
      <c r="K5023" s="12">
        <v>167643310</v>
      </c>
      <c r="L5023" s="1" t="s">
        <v>615</v>
      </c>
    </row>
    <row r="5026" spans="1:12" x14ac:dyDescent="0.2">
      <c r="G5026" s="9" t="s">
        <v>616</v>
      </c>
      <c r="I5026" s="269">
        <v>167643310</v>
      </c>
      <c r="J5026" s="269">
        <v>0</v>
      </c>
      <c r="K5026" s="269">
        <v>167643310</v>
      </c>
      <c r="L5026" s="270" t="s">
        <v>615</v>
      </c>
    </row>
    <row r="5027" spans="1:12" x14ac:dyDescent="0.2">
      <c r="G5027" s="9" t="s">
        <v>610</v>
      </c>
      <c r="I5027" s="267">
        <v>167643310</v>
      </c>
      <c r="J5027" s="267">
        <v>0</v>
      </c>
      <c r="K5027" s="267">
        <v>167643310</v>
      </c>
      <c r="L5027" s="9" t="s">
        <v>617</v>
      </c>
    </row>
    <row r="5029" spans="1:12" x14ac:dyDescent="0.2">
      <c r="A5029" s="5" t="s">
        <v>696</v>
      </c>
      <c r="I5029" s="267">
        <v>167643310</v>
      </c>
      <c r="J5029" s="267">
        <v>0</v>
      </c>
      <c r="K5029" s="267">
        <v>167643310</v>
      </c>
      <c r="L5029" s="2" t="s">
        <v>617</v>
      </c>
    </row>
    <row r="5032" spans="1:12" x14ac:dyDescent="0.2">
      <c r="A5032" s="4" t="s">
        <v>697</v>
      </c>
    </row>
    <row r="5034" spans="1:12" x14ac:dyDescent="0.2">
      <c r="A5034" s="4" t="s">
        <v>79</v>
      </c>
      <c r="G5034" s="9" t="s">
        <v>612</v>
      </c>
      <c r="I5034" s="267">
        <v>0</v>
      </c>
      <c r="J5034" s="267">
        <v>0</v>
      </c>
      <c r="K5034" s="267">
        <v>0</v>
      </c>
    </row>
    <row r="5036" spans="1:12" x14ac:dyDescent="0.2">
      <c r="A5036" s="1" t="s">
        <v>80</v>
      </c>
      <c r="B5036" s="1" t="s">
        <v>81</v>
      </c>
      <c r="C5036" s="268" t="s">
        <v>82</v>
      </c>
      <c r="D5036" s="1" t="s">
        <v>83</v>
      </c>
      <c r="E5036" s="1" t="s">
        <v>84</v>
      </c>
      <c r="F5036" s="268" t="s">
        <v>85</v>
      </c>
      <c r="G5036" s="1" t="s">
        <v>86</v>
      </c>
      <c r="I5036" s="268" t="s">
        <v>613</v>
      </c>
      <c r="J5036" s="268" t="s">
        <v>614</v>
      </c>
      <c r="K5036" s="268" t="s">
        <v>87</v>
      </c>
    </row>
    <row r="5038" spans="1:12" x14ac:dyDescent="0.2">
      <c r="A5038" s="8">
        <v>1</v>
      </c>
      <c r="B5038" s="2" t="s">
        <v>79</v>
      </c>
      <c r="C5038" s="7">
        <v>1</v>
      </c>
      <c r="D5038" s="2" t="s">
        <v>88</v>
      </c>
      <c r="F5038" s="7">
        <v>0</v>
      </c>
      <c r="G5038" s="2" t="s">
        <v>1214</v>
      </c>
      <c r="J5038" s="8">
        <v>786953702</v>
      </c>
      <c r="K5038" s="12">
        <v>-786953702</v>
      </c>
      <c r="L5038" s="1" t="s">
        <v>619</v>
      </c>
    </row>
    <row r="5041" spans="1:12" x14ac:dyDescent="0.2">
      <c r="G5041" s="9" t="s">
        <v>616</v>
      </c>
      <c r="I5041" s="269">
        <v>0</v>
      </c>
      <c r="J5041" s="269">
        <v>786953702</v>
      </c>
      <c r="K5041" s="269">
        <v>-786953702</v>
      </c>
      <c r="L5041" s="270" t="s">
        <v>619</v>
      </c>
    </row>
    <row r="5042" spans="1:12" x14ac:dyDescent="0.2">
      <c r="G5042" s="9" t="s">
        <v>610</v>
      </c>
      <c r="I5042" s="267">
        <v>0</v>
      </c>
      <c r="J5042" s="267">
        <v>786953702</v>
      </c>
      <c r="K5042" s="267">
        <v>-786953702</v>
      </c>
      <c r="L5042" s="9" t="s">
        <v>620</v>
      </c>
    </row>
    <row r="5044" spans="1:12" x14ac:dyDescent="0.2">
      <c r="A5044" s="5" t="s">
        <v>698</v>
      </c>
      <c r="I5044" s="267">
        <v>0</v>
      </c>
      <c r="J5044" s="267">
        <v>786953702</v>
      </c>
      <c r="K5044" s="267">
        <v>-786953702</v>
      </c>
      <c r="L5044" s="2" t="s">
        <v>620</v>
      </c>
    </row>
    <row r="5047" spans="1:12" x14ac:dyDescent="0.2">
      <c r="A5047" s="4" t="s">
        <v>992</v>
      </c>
    </row>
    <row r="5049" spans="1:12" x14ac:dyDescent="0.2">
      <c r="A5049" s="4" t="s">
        <v>208</v>
      </c>
      <c r="G5049" s="9" t="s">
        <v>612</v>
      </c>
      <c r="I5049" s="267">
        <v>0</v>
      </c>
      <c r="J5049" s="267">
        <v>0</v>
      </c>
      <c r="K5049" s="267">
        <v>0</v>
      </c>
    </row>
    <row r="5051" spans="1:12" x14ac:dyDescent="0.2">
      <c r="A5051" s="1" t="s">
        <v>80</v>
      </c>
      <c r="B5051" s="1" t="s">
        <v>81</v>
      </c>
      <c r="C5051" s="268" t="s">
        <v>82</v>
      </c>
      <c r="D5051" s="1" t="s">
        <v>83</v>
      </c>
      <c r="E5051" s="1" t="s">
        <v>84</v>
      </c>
      <c r="F5051" s="268" t="s">
        <v>85</v>
      </c>
      <c r="G5051" s="1" t="s">
        <v>86</v>
      </c>
      <c r="I5051" s="268" t="s">
        <v>613</v>
      </c>
      <c r="J5051" s="268" t="s">
        <v>614</v>
      </c>
      <c r="K5051" s="268" t="s">
        <v>87</v>
      </c>
    </row>
    <row r="5053" spans="1:12" x14ac:dyDescent="0.2">
      <c r="A5053" s="8">
        <v>26</v>
      </c>
      <c r="B5053" s="2" t="s">
        <v>208</v>
      </c>
      <c r="C5053" s="7">
        <v>80</v>
      </c>
      <c r="D5053" s="2" t="s">
        <v>88</v>
      </c>
      <c r="F5053" s="7">
        <v>0</v>
      </c>
      <c r="G5053" s="2" t="s">
        <v>1627</v>
      </c>
      <c r="I5053" s="8">
        <v>192900</v>
      </c>
      <c r="K5053" s="12">
        <v>192900</v>
      </c>
      <c r="L5053" s="1" t="s">
        <v>615</v>
      </c>
    </row>
    <row r="5055" spans="1:12" x14ac:dyDescent="0.2">
      <c r="A5055" s="8">
        <v>31</v>
      </c>
      <c r="B5055" s="2" t="s">
        <v>208</v>
      </c>
      <c r="C5055" s="7">
        <v>100</v>
      </c>
      <c r="D5055" s="2" t="s">
        <v>88</v>
      </c>
      <c r="F5055" s="7">
        <v>0</v>
      </c>
      <c r="G5055" s="2" t="s">
        <v>1715</v>
      </c>
      <c r="I5055" s="8">
        <v>15278016</v>
      </c>
      <c r="K5055" s="12">
        <v>15470916</v>
      </c>
      <c r="L5055" s="1" t="s">
        <v>615</v>
      </c>
    </row>
    <row r="5058" spans="1:12" x14ac:dyDescent="0.2">
      <c r="G5058" s="9" t="s">
        <v>618</v>
      </c>
      <c r="I5058" s="269">
        <v>15470916</v>
      </c>
      <c r="J5058" s="269">
        <v>0</v>
      </c>
      <c r="K5058" s="269">
        <v>15470916</v>
      </c>
      <c r="L5058" s="270" t="s">
        <v>615</v>
      </c>
    </row>
    <row r="5059" spans="1:12" x14ac:dyDescent="0.2">
      <c r="G5059" s="9" t="s">
        <v>610</v>
      </c>
      <c r="I5059" s="267">
        <v>15470916</v>
      </c>
      <c r="J5059" s="267">
        <v>0</v>
      </c>
      <c r="K5059" s="267">
        <v>15470916</v>
      </c>
      <c r="L5059" s="9" t="s">
        <v>617</v>
      </c>
    </row>
    <row r="5062" spans="1:12" x14ac:dyDescent="0.2">
      <c r="A5062" s="4" t="s">
        <v>209</v>
      </c>
      <c r="G5062" s="9" t="s">
        <v>612</v>
      </c>
      <c r="I5062" s="267">
        <v>15470916</v>
      </c>
      <c r="J5062" s="267">
        <v>0</v>
      </c>
      <c r="K5062" s="267">
        <v>15470916</v>
      </c>
      <c r="L5062" s="2" t="s">
        <v>615</v>
      </c>
    </row>
    <row r="5064" spans="1:12" x14ac:dyDescent="0.2">
      <c r="A5064" s="1" t="s">
        <v>80</v>
      </c>
      <c r="B5064" s="1" t="s">
        <v>81</v>
      </c>
      <c r="C5064" s="268" t="s">
        <v>82</v>
      </c>
      <c r="D5064" s="1" t="s">
        <v>83</v>
      </c>
      <c r="E5064" s="1" t="s">
        <v>84</v>
      </c>
      <c r="F5064" s="268" t="s">
        <v>85</v>
      </c>
      <c r="G5064" s="1" t="s">
        <v>86</v>
      </c>
      <c r="I5064" s="268" t="s">
        <v>613</v>
      </c>
      <c r="J5064" s="268" t="s">
        <v>614</v>
      </c>
      <c r="K5064" s="268" t="s">
        <v>87</v>
      </c>
    </row>
    <row r="5066" spans="1:12" x14ac:dyDescent="0.2">
      <c r="A5066" s="8">
        <v>30</v>
      </c>
      <c r="B5066" s="2" t="s">
        <v>209</v>
      </c>
      <c r="C5066" s="7">
        <v>116</v>
      </c>
      <c r="D5066" s="2" t="s">
        <v>88</v>
      </c>
      <c r="F5066" s="7">
        <v>0</v>
      </c>
      <c r="G5066" s="2" t="s">
        <v>2044</v>
      </c>
      <c r="I5066" s="8">
        <v>1836300</v>
      </c>
      <c r="K5066" s="12">
        <v>17307216</v>
      </c>
      <c r="L5066" s="1" t="s">
        <v>615</v>
      </c>
    </row>
    <row r="5068" spans="1:12" x14ac:dyDescent="0.2">
      <c r="A5068" s="8">
        <v>30</v>
      </c>
      <c r="B5068" s="2" t="s">
        <v>209</v>
      </c>
      <c r="C5068" s="7">
        <v>116</v>
      </c>
      <c r="D5068" s="2" t="s">
        <v>88</v>
      </c>
      <c r="F5068" s="7">
        <v>0</v>
      </c>
      <c r="G5068" s="2" t="s">
        <v>2045</v>
      </c>
      <c r="I5068" s="8">
        <v>1349808</v>
      </c>
      <c r="K5068" s="12">
        <v>18657024</v>
      </c>
      <c r="L5068" s="1" t="s">
        <v>615</v>
      </c>
    </row>
    <row r="5070" spans="1:12" x14ac:dyDescent="0.2">
      <c r="A5070" s="8">
        <v>30</v>
      </c>
      <c r="B5070" s="2" t="s">
        <v>209</v>
      </c>
      <c r="C5070" s="7">
        <v>116</v>
      </c>
      <c r="D5070" s="2" t="s">
        <v>88</v>
      </c>
      <c r="F5070" s="7">
        <v>0</v>
      </c>
      <c r="G5070" s="2" t="s">
        <v>2046</v>
      </c>
      <c r="I5070" s="8">
        <v>70367</v>
      </c>
      <c r="K5070" s="12">
        <v>18727391</v>
      </c>
      <c r="L5070" s="1" t="s">
        <v>615</v>
      </c>
    </row>
    <row r="5073" spans="1:12" x14ac:dyDescent="0.2">
      <c r="G5073" s="9" t="s">
        <v>1787</v>
      </c>
      <c r="I5073" s="269">
        <v>3256475</v>
      </c>
      <c r="J5073" s="269">
        <v>0</v>
      </c>
      <c r="K5073" s="269">
        <v>3256475</v>
      </c>
      <c r="L5073" s="270" t="s">
        <v>615</v>
      </c>
    </row>
    <row r="5074" spans="1:12" x14ac:dyDescent="0.2">
      <c r="G5074" s="9" t="s">
        <v>610</v>
      </c>
      <c r="I5074" s="267">
        <v>18727391</v>
      </c>
      <c r="J5074" s="267">
        <v>0</v>
      </c>
      <c r="K5074" s="267">
        <v>18727391</v>
      </c>
      <c r="L5074" s="9" t="s">
        <v>617</v>
      </c>
    </row>
    <row r="5077" spans="1:12" x14ac:dyDescent="0.2">
      <c r="A5077" s="4" t="s">
        <v>210</v>
      </c>
      <c r="G5077" s="9" t="s">
        <v>612</v>
      </c>
      <c r="I5077" s="267">
        <v>18727391</v>
      </c>
      <c r="J5077" s="267">
        <v>0</v>
      </c>
      <c r="K5077" s="267">
        <v>18727391</v>
      </c>
      <c r="L5077" s="2" t="s">
        <v>615</v>
      </c>
    </row>
    <row r="5079" spans="1:12" x14ac:dyDescent="0.2">
      <c r="A5079" s="1" t="s">
        <v>80</v>
      </c>
      <c r="B5079" s="1" t="s">
        <v>81</v>
      </c>
      <c r="C5079" s="268" t="s">
        <v>82</v>
      </c>
      <c r="D5079" s="1" t="s">
        <v>83</v>
      </c>
      <c r="E5079" s="1" t="s">
        <v>84</v>
      </c>
      <c r="F5079" s="268" t="s">
        <v>85</v>
      </c>
      <c r="G5079" s="1" t="s">
        <v>86</v>
      </c>
      <c r="I5079" s="268" t="s">
        <v>613</v>
      </c>
      <c r="J5079" s="268" t="s">
        <v>614</v>
      </c>
      <c r="K5079" s="268" t="s">
        <v>87</v>
      </c>
    </row>
    <row r="5081" spans="1:12" x14ac:dyDescent="0.2">
      <c r="A5081" s="8">
        <v>31</v>
      </c>
      <c r="B5081" s="2" t="s">
        <v>210</v>
      </c>
      <c r="C5081" s="7">
        <v>88</v>
      </c>
      <c r="D5081" s="2" t="s">
        <v>88</v>
      </c>
      <c r="F5081" s="7">
        <v>0</v>
      </c>
      <c r="G5081" s="2" t="s">
        <v>2047</v>
      </c>
      <c r="I5081" s="8">
        <v>27000</v>
      </c>
      <c r="K5081" s="12">
        <v>18754391</v>
      </c>
      <c r="L5081" s="1" t="s">
        <v>615</v>
      </c>
    </row>
    <row r="5084" spans="1:12" x14ac:dyDescent="0.2">
      <c r="G5084" s="9" t="s">
        <v>1816</v>
      </c>
      <c r="I5084" s="269">
        <v>27000</v>
      </c>
      <c r="J5084" s="269">
        <v>0</v>
      </c>
      <c r="K5084" s="269">
        <v>27000</v>
      </c>
      <c r="L5084" s="270" t="s">
        <v>615</v>
      </c>
    </row>
    <row r="5085" spans="1:12" x14ac:dyDescent="0.2">
      <c r="G5085" s="9" t="s">
        <v>610</v>
      </c>
      <c r="I5085" s="267">
        <v>18754391</v>
      </c>
      <c r="J5085" s="267">
        <v>0</v>
      </c>
      <c r="K5085" s="267">
        <v>18754391</v>
      </c>
      <c r="L5085" s="9" t="s">
        <v>617</v>
      </c>
    </row>
    <row r="5088" spans="1:12" x14ac:dyDescent="0.2">
      <c r="A5088" s="4" t="s">
        <v>211</v>
      </c>
      <c r="G5088" s="9" t="s">
        <v>612</v>
      </c>
      <c r="I5088" s="267">
        <v>18754391</v>
      </c>
      <c r="J5088" s="267">
        <v>0</v>
      </c>
      <c r="K5088" s="267">
        <v>18754391</v>
      </c>
      <c r="L5088" s="2" t="s">
        <v>615</v>
      </c>
    </row>
    <row r="5090" spans="1:12" x14ac:dyDescent="0.2">
      <c r="A5090" s="1" t="s">
        <v>80</v>
      </c>
      <c r="B5090" s="1" t="s">
        <v>81</v>
      </c>
      <c r="C5090" s="268" t="s">
        <v>82</v>
      </c>
      <c r="D5090" s="1" t="s">
        <v>83</v>
      </c>
      <c r="E5090" s="1" t="s">
        <v>84</v>
      </c>
      <c r="F5090" s="268" t="s">
        <v>85</v>
      </c>
      <c r="G5090" s="1" t="s">
        <v>86</v>
      </c>
      <c r="I5090" s="268" t="s">
        <v>613</v>
      </c>
      <c r="J5090" s="268" t="s">
        <v>614</v>
      </c>
      <c r="K5090" s="268" t="s">
        <v>87</v>
      </c>
    </row>
    <row r="5092" spans="1:12" x14ac:dyDescent="0.2">
      <c r="A5092" s="8">
        <v>7</v>
      </c>
      <c r="B5092" s="2" t="s">
        <v>211</v>
      </c>
      <c r="C5092" s="7">
        <v>11</v>
      </c>
      <c r="D5092" s="2" t="s">
        <v>88</v>
      </c>
      <c r="F5092" s="7">
        <v>0</v>
      </c>
      <c r="G5092" s="2" t="s">
        <v>2342</v>
      </c>
      <c r="I5092" s="8">
        <v>284382</v>
      </c>
      <c r="K5092" s="12">
        <v>19038773</v>
      </c>
      <c r="L5092" s="1" t="s">
        <v>615</v>
      </c>
    </row>
    <row r="5094" spans="1:12" x14ac:dyDescent="0.2">
      <c r="A5094" s="8">
        <v>19</v>
      </c>
      <c r="B5094" s="2" t="s">
        <v>211</v>
      </c>
      <c r="C5094" s="7">
        <v>37</v>
      </c>
      <c r="D5094" s="2" t="s">
        <v>90</v>
      </c>
      <c r="F5094" s="7">
        <v>0</v>
      </c>
      <c r="G5094" s="2" t="s">
        <v>2371</v>
      </c>
      <c r="I5094" s="8">
        <v>13500</v>
      </c>
      <c r="K5094" s="12">
        <v>19052273</v>
      </c>
      <c r="L5094" s="1" t="s">
        <v>615</v>
      </c>
    </row>
    <row r="5096" spans="1:12" x14ac:dyDescent="0.2">
      <c r="A5096" s="8">
        <v>30</v>
      </c>
      <c r="B5096" s="2" t="s">
        <v>211</v>
      </c>
      <c r="C5096" s="7">
        <v>87</v>
      </c>
      <c r="D5096" s="2" t="s">
        <v>88</v>
      </c>
      <c r="F5096" s="7">
        <v>0</v>
      </c>
      <c r="G5096" s="2" t="s">
        <v>2445</v>
      </c>
      <c r="I5096" s="8">
        <v>47538</v>
      </c>
      <c r="K5096" s="12">
        <v>19099811</v>
      </c>
      <c r="L5096" s="1" t="s">
        <v>615</v>
      </c>
    </row>
    <row r="5098" spans="1:12" x14ac:dyDescent="0.2">
      <c r="A5098" s="8">
        <v>30</v>
      </c>
      <c r="B5098" s="2" t="s">
        <v>211</v>
      </c>
      <c r="C5098" s="7">
        <v>94</v>
      </c>
      <c r="D5098" s="2" t="s">
        <v>88</v>
      </c>
      <c r="F5098" s="7">
        <v>0</v>
      </c>
      <c r="G5098" s="2" t="s">
        <v>2481</v>
      </c>
      <c r="I5098" s="8">
        <v>799620</v>
      </c>
      <c r="K5098" s="12">
        <v>19899431</v>
      </c>
      <c r="L5098" s="1" t="s">
        <v>615</v>
      </c>
    </row>
    <row r="5100" spans="1:12" x14ac:dyDescent="0.2">
      <c r="A5100" s="8">
        <v>30</v>
      </c>
      <c r="B5100" s="2" t="s">
        <v>211</v>
      </c>
      <c r="C5100" s="7">
        <v>94</v>
      </c>
      <c r="D5100" s="2" t="s">
        <v>88</v>
      </c>
      <c r="F5100" s="7">
        <v>0</v>
      </c>
      <c r="G5100" s="2" t="s">
        <v>2482</v>
      </c>
      <c r="I5100" s="8">
        <v>775000</v>
      </c>
      <c r="K5100" s="12">
        <v>20674431</v>
      </c>
      <c r="L5100" s="1" t="s">
        <v>615</v>
      </c>
    </row>
    <row r="5102" spans="1:12" x14ac:dyDescent="0.2">
      <c r="A5102" s="8">
        <v>30</v>
      </c>
      <c r="B5102" s="2" t="s">
        <v>211</v>
      </c>
      <c r="C5102" s="7">
        <v>94</v>
      </c>
      <c r="D5102" s="2" t="s">
        <v>88</v>
      </c>
      <c r="F5102" s="7">
        <v>0</v>
      </c>
      <c r="G5102" s="2" t="s">
        <v>2503</v>
      </c>
      <c r="I5102" s="8">
        <v>118881</v>
      </c>
      <c r="K5102" s="12">
        <v>20793312</v>
      </c>
      <c r="L5102" s="1" t="s">
        <v>615</v>
      </c>
    </row>
    <row r="5105" spans="1:12" x14ac:dyDescent="0.2">
      <c r="G5105" s="9" t="s">
        <v>2551</v>
      </c>
      <c r="I5105" s="269">
        <v>2038921</v>
      </c>
      <c r="J5105" s="269">
        <v>0</v>
      </c>
      <c r="K5105" s="269">
        <v>2038921</v>
      </c>
      <c r="L5105" s="270" t="s">
        <v>615</v>
      </c>
    </row>
    <row r="5106" spans="1:12" x14ac:dyDescent="0.2">
      <c r="G5106" s="9" t="s">
        <v>610</v>
      </c>
      <c r="I5106" s="267">
        <v>20793312</v>
      </c>
      <c r="J5106" s="267">
        <v>0</v>
      </c>
      <c r="K5106" s="267">
        <v>20793312</v>
      </c>
      <c r="L5106" s="9" t="s">
        <v>617</v>
      </c>
    </row>
    <row r="5109" spans="1:12" x14ac:dyDescent="0.2">
      <c r="A5109" s="4" t="s">
        <v>212</v>
      </c>
      <c r="G5109" s="9" t="s">
        <v>612</v>
      </c>
      <c r="I5109" s="267">
        <v>20793312</v>
      </c>
      <c r="J5109" s="267">
        <v>0</v>
      </c>
      <c r="K5109" s="267">
        <v>20793312</v>
      </c>
      <c r="L5109" s="2" t="s">
        <v>615</v>
      </c>
    </row>
    <row r="5111" spans="1:12" x14ac:dyDescent="0.2">
      <c r="A5111" s="1" t="s">
        <v>80</v>
      </c>
      <c r="B5111" s="1" t="s">
        <v>81</v>
      </c>
      <c r="C5111" s="268" t="s">
        <v>82</v>
      </c>
      <c r="D5111" s="1" t="s">
        <v>83</v>
      </c>
      <c r="E5111" s="1" t="s">
        <v>84</v>
      </c>
      <c r="F5111" s="268" t="s">
        <v>85</v>
      </c>
      <c r="G5111" s="1" t="s">
        <v>86</v>
      </c>
      <c r="I5111" s="268" t="s">
        <v>613</v>
      </c>
      <c r="J5111" s="268" t="s">
        <v>614</v>
      </c>
      <c r="K5111" s="268" t="s">
        <v>87</v>
      </c>
    </row>
    <row r="5113" spans="1:12" x14ac:dyDescent="0.2">
      <c r="A5113" s="8">
        <v>31</v>
      </c>
      <c r="B5113" s="2" t="s">
        <v>212</v>
      </c>
      <c r="C5113" s="7">
        <v>84</v>
      </c>
      <c r="D5113" s="2" t="s">
        <v>88</v>
      </c>
      <c r="F5113" s="7">
        <v>0</v>
      </c>
      <c r="G5113" s="2" t="s">
        <v>2641</v>
      </c>
      <c r="I5113" s="8">
        <v>7830126</v>
      </c>
      <c r="K5113" s="12">
        <v>28623438</v>
      </c>
      <c r="L5113" s="1" t="s">
        <v>615</v>
      </c>
    </row>
    <row r="5115" spans="1:12" x14ac:dyDescent="0.2">
      <c r="A5115" s="8">
        <v>31</v>
      </c>
      <c r="B5115" s="2" t="s">
        <v>212</v>
      </c>
      <c r="C5115" s="7">
        <v>84</v>
      </c>
      <c r="D5115" s="2" t="s">
        <v>88</v>
      </c>
      <c r="F5115" s="7">
        <v>0</v>
      </c>
      <c r="G5115" s="2" t="s">
        <v>2642</v>
      </c>
      <c r="I5115" s="8">
        <v>941200</v>
      </c>
      <c r="K5115" s="12">
        <v>29564638</v>
      </c>
      <c r="L5115" s="1" t="s">
        <v>615</v>
      </c>
    </row>
    <row r="5117" spans="1:12" x14ac:dyDescent="0.2">
      <c r="A5117" s="8">
        <v>31</v>
      </c>
      <c r="B5117" s="2" t="s">
        <v>212</v>
      </c>
      <c r="C5117" s="7">
        <v>84</v>
      </c>
      <c r="D5117" s="2" t="s">
        <v>88</v>
      </c>
      <c r="F5117" s="7">
        <v>0</v>
      </c>
      <c r="G5117" s="2" t="s">
        <v>2643</v>
      </c>
      <c r="J5117" s="8">
        <v>563650</v>
      </c>
      <c r="K5117" s="12">
        <v>29000988</v>
      </c>
      <c r="L5117" s="1" t="s">
        <v>615</v>
      </c>
    </row>
    <row r="5119" spans="1:12" x14ac:dyDescent="0.2">
      <c r="A5119" s="8">
        <v>31</v>
      </c>
      <c r="B5119" s="2" t="s">
        <v>212</v>
      </c>
      <c r="C5119" s="7">
        <v>84</v>
      </c>
      <c r="D5119" s="2" t="s">
        <v>88</v>
      </c>
      <c r="F5119" s="7">
        <v>0</v>
      </c>
      <c r="G5119" s="2" t="s">
        <v>2644</v>
      </c>
      <c r="I5119" s="8">
        <v>563650</v>
      </c>
      <c r="K5119" s="12">
        <v>29564638</v>
      </c>
      <c r="L5119" s="1" t="s">
        <v>615</v>
      </c>
    </row>
    <row r="5121" spans="1:12" x14ac:dyDescent="0.2">
      <c r="A5121" s="8">
        <v>31</v>
      </c>
      <c r="B5121" s="2" t="s">
        <v>212</v>
      </c>
      <c r="C5121" s="7">
        <v>84</v>
      </c>
      <c r="D5121" s="2" t="s">
        <v>88</v>
      </c>
      <c r="F5121" s="7">
        <v>0</v>
      </c>
      <c r="G5121" s="2" t="s">
        <v>2645</v>
      </c>
      <c r="I5121" s="8">
        <v>180000</v>
      </c>
      <c r="K5121" s="12">
        <v>29744638</v>
      </c>
      <c r="L5121" s="1" t="s">
        <v>615</v>
      </c>
    </row>
    <row r="5123" spans="1:12" x14ac:dyDescent="0.2">
      <c r="A5123" s="8">
        <v>31</v>
      </c>
      <c r="B5123" s="2" t="s">
        <v>212</v>
      </c>
      <c r="C5123" s="7">
        <v>84</v>
      </c>
      <c r="D5123" s="2" t="s">
        <v>88</v>
      </c>
      <c r="F5123" s="7">
        <v>0</v>
      </c>
      <c r="G5123" s="2" t="s">
        <v>2646</v>
      </c>
      <c r="I5123" s="8">
        <v>1085660</v>
      </c>
      <c r="K5123" s="12">
        <v>30830298</v>
      </c>
      <c r="L5123" s="1" t="s">
        <v>615</v>
      </c>
    </row>
    <row r="5126" spans="1:12" x14ac:dyDescent="0.2">
      <c r="G5126" s="9" t="s">
        <v>2555</v>
      </c>
      <c r="I5126" s="269">
        <v>10600636</v>
      </c>
      <c r="J5126" s="269">
        <v>563650</v>
      </c>
      <c r="K5126" s="269">
        <v>10036986</v>
      </c>
      <c r="L5126" s="270" t="s">
        <v>615</v>
      </c>
    </row>
    <row r="5127" spans="1:12" x14ac:dyDescent="0.2">
      <c r="G5127" s="9" t="s">
        <v>610</v>
      </c>
      <c r="I5127" s="267">
        <v>31393948</v>
      </c>
      <c r="J5127" s="267">
        <v>563650</v>
      </c>
      <c r="K5127" s="267">
        <v>30830298</v>
      </c>
      <c r="L5127" s="9" t="s">
        <v>617</v>
      </c>
    </row>
    <row r="5129" spans="1:12" x14ac:dyDescent="0.2">
      <c r="A5129" s="5" t="s">
        <v>993</v>
      </c>
      <c r="I5129" s="267">
        <v>31393948</v>
      </c>
      <c r="J5129" s="267">
        <v>563650</v>
      </c>
      <c r="K5129" s="267">
        <v>30830298</v>
      </c>
      <c r="L5129" s="2" t="s">
        <v>617</v>
      </c>
    </row>
    <row r="5132" spans="1:12" x14ac:dyDescent="0.2">
      <c r="A5132" s="4" t="s">
        <v>699</v>
      </c>
    </row>
    <row r="5134" spans="1:12" x14ac:dyDescent="0.2">
      <c r="A5134" s="4" t="s">
        <v>208</v>
      </c>
      <c r="G5134" s="9" t="s">
        <v>612</v>
      </c>
      <c r="I5134" s="267">
        <v>0</v>
      </c>
      <c r="J5134" s="267">
        <v>0</v>
      </c>
      <c r="K5134" s="267">
        <v>0</v>
      </c>
    </row>
    <row r="5136" spans="1:12" x14ac:dyDescent="0.2">
      <c r="A5136" s="1" t="s">
        <v>80</v>
      </c>
      <c r="B5136" s="1" t="s">
        <v>81</v>
      </c>
      <c r="C5136" s="268" t="s">
        <v>82</v>
      </c>
      <c r="D5136" s="1" t="s">
        <v>83</v>
      </c>
      <c r="E5136" s="1" t="s">
        <v>84</v>
      </c>
      <c r="F5136" s="268" t="s">
        <v>85</v>
      </c>
      <c r="G5136" s="1" t="s">
        <v>86</v>
      </c>
      <c r="I5136" s="268" t="s">
        <v>613</v>
      </c>
      <c r="J5136" s="268" t="s">
        <v>614</v>
      </c>
      <c r="K5136" s="268" t="s">
        <v>87</v>
      </c>
    </row>
    <row r="5138" spans="1:12" x14ac:dyDescent="0.2">
      <c r="A5138" s="8">
        <v>31</v>
      </c>
      <c r="B5138" s="2" t="s">
        <v>208</v>
      </c>
      <c r="C5138" s="7">
        <v>99</v>
      </c>
      <c r="D5138" s="2" t="s">
        <v>88</v>
      </c>
      <c r="F5138" s="7">
        <v>0</v>
      </c>
      <c r="G5138" s="2" t="s">
        <v>1661</v>
      </c>
      <c r="I5138" s="8">
        <v>88889</v>
      </c>
      <c r="K5138" s="12">
        <v>88889</v>
      </c>
      <c r="L5138" s="1" t="s">
        <v>615</v>
      </c>
    </row>
    <row r="5140" spans="1:12" x14ac:dyDescent="0.2">
      <c r="A5140" s="8">
        <v>31</v>
      </c>
      <c r="B5140" s="2" t="s">
        <v>208</v>
      </c>
      <c r="C5140" s="7">
        <v>99</v>
      </c>
      <c r="D5140" s="2" t="s">
        <v>88</v>
      </c>
      <c r="F5140" s="7">
        <v>0</v>
      </c>
      <c r="G5140" s="2" t="s">
        <v>1663</v>
      </c>
      <c r="I5140" s="8">
        <v>88889</v>
      </c>
      <c r="K5140" s="12">
        <v>177778</v>
      </c>
      <c r="L5140" s="1" t="s">
        <v>615</v>
      </c>
    </row>
    <row r="5143" spans="1:12" x14ac:dyDescent="0.2">
      <c r="G5143" s="9" t="s">
        <v>618</v>
      </c>
      <c r="I5143" s="269">
        <v>177778</v>
      </c>
      <c r="J5143" s="269">
        <v>0</v>
      </c>
      <c r="K5143" s="269">
        <v>177778</v>
      </c>
      <c r="L5143" s="270" t="s">
        <v>615</v>
      </c>
    </row>
    <row r="5144" spans="1:12" x14ac:dyDescent="0.2">
      <c r="G5144" s="9" t="s">
        <v>610</v>
      </c>
      <c r="I5144" s="267">
        <v>177778</v>
      </c>
      <c r="J5144" s="267">
        <v>0</v>
      </c>
      <c r="K5144" s="267">
        <v>177778</v>
      </c>
      <c r="L5144" s="9" t="s">
        <v>617</v>
      </c>
    </row>
    <row r="5146" spans="1:12" x14ac:dyDescent="0.2">
      <c r="A5146" s="5" t="s">
        <v>700</v>
      </c>
      <c r="I5146" s="267">
        <v>177778</v>
      </c>
      <c r="J5146" s="267">
        <v>0</v>
      </c>
      <c r="K5146" s="267">
        <v>177778</v>
      </c>
      <c r="L5146" s="2" t="s">
        <v>617</v>
      </c>
    </row>
    <row r="5149" spans="1:12" x14ac:dyDescent="0.2">
      <c r="A5149" s="4" t="s">
        <v>701</v>
      </c>
    </row>
    <row r="5151" spans="1:12" x14ac:dyDescent="0.2">
      <c r="A5151" s="4" t="s">
        <v>208</v>
      </c>
      <c r="G5151" s="9" t="s">
        <v>612</v>
      </c>
      <c r="I5151" s="267">
        <v>0</v>
      </c>
      <c r="J5151" s="267">
        <v>0</v>
      </c>
      <c r="K5151" s="267">
        <v>0</v>
      </c>
    </row>
    <row r="5153" spans="1:12" x14ac:dyDescent="0.2">
      <c r="A5153" s="1" t="s">
        <v>80</v>
      </c>
      <c r="B5153" s="1" t="s">
        <v>81</v>
      </c>
      <c r="C5153" s="268" t="s">
        <v>82</v>
      </c>
      <c r="D5153" s="1" t="s">
        <v>83</v>
      </c>
      <c r="E5153" s="1" t="s">
        <v>84</v>
      </c>
      <c r="F5153" s="268" t="s">
        <v>85</v>
      </c>
      <c r="G5153" s="1" t="s">
        <v>86</v>
      </c>
      <c r="I5153" s="268" t="s">
        <v>613</v>
      </c>
      <c r="J5153" s="268" t="s">
        <v>614</v>
      </c>
      <c r="K5153" s="268" t="s">
        <v>87</v>
      </c>
    </row>
    <row r="5155" spans="1:12" x14ac:dyDescent="0.2">
      <c r="A5155" s="8">
        <v>31</v>
      </c>
      <c r="B5155" s="2" t="s">
        <v>208</v>
      </c>
      <c r="C5155" s="7">
        <v>100</v>
      </c>
      <c r="D5155" s="2" t="s">
        <v>88</v>
      </c>
      <c r="F5155" s="7">
        <v>0</v>
      </c>
      <c r="G5155" s="2" t="s">
        <v>1729</v>
      </c>
      <c r="I5155" s="8">
        <v>31000000</v>
      </c>
      <c r="K5155" s="12">
        <v>31000000</v>
      </c>
      <c r="L5155" s="1" t="s">
        <v>615</v>
      </c>
    </row>
    <row r="5157" spans="1:12" x14ac:dyDescent="0.2">
      <c r="A5157" s="8">
        <v>31</v>
      </c>
      <c r="B5157" s="2" t="s">
        <v>208</v>
      </c>
      <c r="C5157" s="7">
        <v>100</v>
      </c>
      <c r="D5157" s="2" t="s">
        <v>88</v>
      </c>
      <c r="F5157" s="7">
        <v>0</v>
      </c>
      <c r="G5157" s="2" t="s">
        <v>1685</v>
      </c>
      <c r="I5157" s="8">
        <v>1785000</v>
      </c>
      <c r="K5157" s="12">
        <v>32785000</v>
      </c>
      <c r="L5157" s="1" t="s">
        <v>615</v>
      </c>
    </row>
    <row r="5159" spans="1:12" x14ac:dyDescent="0.2">
      <c r="A5159" s="8">
        <v>31</v>
      </c>
      <c r="B5159" s="2" t="s">
        <v>208</v>
      </c>
      <c r="C5159" s="7">
        <v>100</v>
      </c>
      <c r="D5159" s="2" t="s">
        <v>88</v>
      </c>
      <c r="F5159" s="7">
        <v>0</v>
      </c>
      <c r="G5159" s="2" t="s">
        <v>1687</v>
      </c>
      <c r="I5159" s="8">
        <v>162435</v>
      </c>
      <c r="K5159" s="12">
        <v>32947435</v>
      </c>
      <c r="L5159" s="1" t="s">
        <v>615</v>
      </c>
    </row>
    <row r="5161" spans="1:12" x14ac:dyDescent="0.2">
      <c r="A5161" s="8">
        <v>31</v>
      </c>
      <c r="B5161" s="2" t="s">
        <v>208</v>
      </c>
      <c r="C5161" s="7">
        <v>100</v>
      </c>
      <c r="D5161" s="2" t="s">
        <v>88</v>
      </c>
      <c r="F5161" s="7">
        <v>0</v>
      </c>
      <c r="G5161" s="2" t="s">
        <v>1690</v>
      </c>
      <c r="I5161" s="8">
        <v>1071000</v>
      </c>
      <c r="K5161" s="12">
        <v>34018435</v>
      </c>
      <c r="L5161" s="1" t="s">
        <v>615</v>
      </c>
    </row>
    <row r="5164" spans="1:12" x14ac:dyDescent="0.2">
      <c r="G5164" s="9" t="s">
        <v>618</v>
      </c>
      <c r="I5164" s="269">
        <v>34018435</v>
      </c>
      <c r="J5164" s="269">
        <v>0</v>
      </c>
      <c r="K5164" s="269">
        <v>34018435</v>
      </c>
      <c r="L5164" s="270" t="s">
        <v>615</v>
      </c>
    </row>
    <row r="5165" spans="1:12" x14ac:dyDescent="0.2">
      <c r="G5165" s="9" t="s">
        <v>610</v>
      </c>
      <c r="I5165" s="267">
        <v>34018435</v>
      </c>
      <c r="J5165" s="267">
        <v>0</v>
      </c>
      <c r="K5165" s="267">
        <v>34018435</v>
      </c>
      <c r="L5165" s="9" t="s">
        <v>617</v>
      </c>
    </row>
    <row r="5168" spans="1:12" x14ac:dyDescent="0.2">
      <c r="A5168" s="4" t="s">
        <v>209</v>
      </c>
      <c r="G5168" s="9" t="s">
        <v>612</v>
      </c>
      <c r="I5168" s="267">
        <v>34018435</v>
      </c>
      <c r="J5168" s="267">
        <v>0</v>
      </c>
      <c r="K5168" s="267">
        <v>34018435</v>
      </c>
      <c r="L5168" s="2" t="s">
        <v>615</v>
      </c>
    </row>
    <row r="5170" spans="1:12" x14ac:dyDescent="0.2">
      <c r="A5170" s="1" t="s">
        <v>80</v>
      </c>
      <c r="B5170" s="1" t="s">
        <v>81</v>
      </c>
      <c r="C5170" s="268" t="s">
        <v>82</v>
      </c>
      <c r="D5170" s="1" t="s">
        <v>83</v>
      </c>
      <c r="E5170" s="1" t="s">
        <v>84</v>
      </c>
      <c r="F5170" s="268" t="s">
        <v>85</v>
      </c>
      <c r="G5170" s="1" t="s">
        <v>86</v>
      </c>
      <c r="I5170" s="268" t="s">
        <v>613</v>
      </c>
      <c r="J5170" s="268" t="s">
        <v>614</v>
      </c>
      <c r="K5170" s="268" t="s">
        <v>87</v>
      </c>
    </row>
    <row r="5172" spans="1:12" x14ac:dyDescent="0.2">
      <c r="A5172" s="8">
        <v>30</v>
      </c>
      <c r="B5172" s="2" t="s">
        <v>209</v>
      </c>
      <c r="C5172" s="7">
        <v>116</v>
      </c>
      <c r="D5172" s="2" t="s">
        <v>88</v>
      </c>
      <c r="F5172" s="7">
        <v>0</v>
      </c>
      <c r="G5172" s="2" t="s">
        <v>2048</v>
      </c>
      <c r="I5172" s="8">
        <v>123534</v>
      </c>
      <c r="K5172" s="12">
        <v>34141969</v>
      </c>
      <c r="L5172" s="1" t="s">
        <v>615</v>
      </c>
    </row>
    <row r="5174" spans="1:12" x14ac:dyDescent="0.2">
      <c r="A5174" s="8">
        <v>30</v>
      </c>
      <c r="B5174" s="2" t="s">
        <v>209</v>
      </c>
      <c r="C5174" s="7">
        <v>116</v>
      </c>
      <c r="D5174" s="2" t="s">
        <v>88</v>
      </c>
      <c r="F5174" s="7">
        <v>0</v>
      </c>
      <c r="G5174" s="2" t="s">
        <v>2049</v>
      </c>
      <c r="I5174" s="8">
        <v>232050</v>
      </c>
      <c r="K5174" s="12">
        <v>34374019</v>
      </c>
      <c r="L5174" s="1" t="s">
        <v>615</v>
      </c>
    </row>
    <row r="5176" spans="1:12" x14ac:dyDescent="0.2">
      <c r="A5176" s="8">
        <v>30</v>
      </c>
      <c r="B5176" s="2" t="s">
        <v>209</v>
      </c>
      <c r="C5176" s="7">
        <v>116</v>
      </c>
      <c r="D5176" s="2" t="s">
        <v>88</v>
      </c>
      <c r="F5176" s="7">
        <v>0</v>
      </c>
      <c r="G5176" s="2" t="s">
        <v>2050</v>
      </c>
      <c r="I5176" s="8">
        <v>277195</v>
      </c>
      <c r="K5176" s="12">
        <v>34651214</v>
      </c>
      <c r="L5176" s="1" t="s">
        <v>615</v>
      </c>
    </row>
    <row r="5178" spans="1:12" x14ac:dyDescent="0.2">
      <c r="A5178" s="8">
        <v>30</v>
      </c>
      <c r="B5178" s="2" t="s">
        <v>209</v>
      </c>
      <c r="C5178" s="7">
        <v>116</v>
      </c>
      <c r="D5178" s="2" t="s">
        <v>88</v>
      </c>
      <c r="F5178" s="7">
        <v>0</v>
      </c>
      <c r="G5178" s="2" t="s">
        <v>2051</v>
      </c>
      <c r="I5178" s="8">
        <v>957800</v>
      </c>
      <c r="K5178" s="12">
        <v>35609014</v>
      </c>
      <c r="L5178" s="1" t="s">
        <v>615</v>
      </c>
    </row>
    <row r="5180" spans="1:12" x14ac:dyDescent="0.2">
      <c r="A5180" s="8">
        <v>30</v>
      </c>
      <c r="B5180" s="2" t="s">
        <v>209</v>
      </c>
      <c r="C5180" s="7">
        <v>116</v>
      </c>
      <c r="D5180" s="2" t="s">
        <v>88</v>
      </c>
      <c r="F5180" s="7">
        <v>0</v>
      </c>
      <c r="G5180" s="2" t="s">
        <v>2052</v>
      </c>
      <c r="I5180" s="8">
        <v>296974</v>
      </c>
      <c r="K5180" s="12">
        <v>35905988</v>
      </c>
      <c r="L5180" s="1" t="s">
        <v>615</v>
      </c>
    </row>
    <row r="5182" spans="1:12" x14ac:dyDescent="0.2">
      <c r="A5182" s="8">
        <v>30</v>
      </c>
      <c r="B5182" s="2" t="s">
        <v>209</v>
      </c>
      <c r="C5182" s="7">
        <v>116</v>
      </c>
      <c r="D5182" s="2" t="s">
        <v>88</v>
      </c>
      <c r="F5182" s="7">
        <v>0</v>
      </c>
      <c r="G5182" s="2" t="s">
        <v>2053</v>
      </c>
      <c r="I5182" s="8">
        <v>298600</v>
      </c>
      <c r="K5182" s="12">
        <v>36204588</v>
      </c>
      <c r="L5182" s="1" t="s">
        <v>615</v>
      </c>
    </row>
    <row r="5184" spans="1:12" x14ac:dyDescent="0.2">
      <c r="A5184" s="8">
        <v>30</v>
      </c>
      <c r="B5184" s="2" t="s">
        <v>209</v>
      </c>
      <c r="C5184" s="7">
        <v>116</v>
      </c>
      <c r="D5184" s="2" t="s">
        <v>88</v>
      </c>
      <c r="F5184" s="7">
        <v>0</v>
      </c>
      <c r="G5184" s="2" t="s">
        <v>2054</v>
      </c>
      <c r="I5184" s="8">
        <v>291974</v>
      </c>
      <c r="K5184" s="12">
        <v>36496562</v>
      </c>
      <c r="L5184" s="1" t="s">
        <v>615</v>
      </c>
    </row>
    <row r="5186" spans="1:12" x14ac:dyDescent="0.2">
      <c r="A5186" s="8">
        <v>30</v>
      </c>
      <c r="B5186" s="2" t="s">
        <v>209</v>
      </c>
      <c r="C5186" s="7">
        <v>116</v>
      </c>
      <c r="D5186" s="2" t="s">
        <v>88</v>
      </c>
      <c r="F5186" s="7">
        <v>0</v>
      </c>
      <c r="G5186" s="2" t="s">
        <v>2055</v>
      </c>
      <c r="I5186" s="8">
        <v>298600</v>
      </c>
      <c r="K5186" s="12">
        <v>36795162</v>
      </c>
      <c r="L5186" s="1" t="s">
        <v>615</v>
      </c>
    </row>
    <row r="5188" spans="1:12" x14ac:dyDescent="0.2">
      <c r="A5188" s="8">
        <v>30</v>
      </c>
      <c r="B5188" s="2" t="s">
        <v>209</v>
      </c>
      <c r="C5188" s="7">
        <v>116</v>
      </c>
      <c r="D5188" s="2" t="s">
        <v>88</v>
      </c>
      <c r="F5188" s="7">
        <v>0</v>
      </c>
      <c r="G5188" s="2" t="s">
        <v>2056</v>
      </c>
      <c r="I5188" s="8">
        <v>599200</v>
      </c>
      <c r="K5188" s="12">
        <v>37394362</v>
      </c>
      <c r="L5188" s="1" t="s">
        <v>615</v>
      </c>
    </row>
    <row r="5190" spans="1:12" x14ac:dyDescent="0.2">
      <c r="A5190" s="8">
        <v>30</v>
      </c>
      <c r="B5190" s="2" t="s">
        <v>209</v>
      </c>
      <c r="C5190" s="7">
        <v>116</v>
      </c>
      <c r="D5190" s="2" t="s">
        <v>88</v>
      </c>
      <c r="F5190" s="7">
        <v>0</v>
      </c>
      <c r="G5190" s="2" t="s">
        <v>2057</v>
      </c>
      <c r="I5190" s="8">
        <v>139800</v>
      </c>
      <c r="K5190" s="12">
        <v>37534162</v>
      </c>
      <c r="L5190" s="1" t="s">
        <v>615</v>
      </c>
    </row>
    <row r="5192" spans="1:12" x14ac:dyDescent="0.2">
      <c r="A5192" s="8">
        <v>30</v>
      </c>
      <c r="B5192" s="2" t="s">
        <v>209</v>
      </c>
      <c r="C5192" s="7">
        <v>116</v>
      </c>
      <c r="D5192" s="2" t="s">
        <v>88</v>
      </c>
      <c r="F5192" s="7">
        <v>0</v>
      </c>
      <c r="G5192" s="2" t="s">
        <v>2058</v>
      </c>
      <c r="I5192" s="8">
        <v>65000</v>
      </c>
      <c r="K5192" s="12">
        <v>37599162</v>
      </c>
      <c r="L5192" s="1" t="s">
        <v>615</v>
      </c>
    </row>
    <row r="5194" spans="1:12" x14ac:dyDescent="0.2">
      <c r="A5194" s="8">
        <v>30</v>
      </c>
      <c r="B5194" s="2" t="s">
        <v>209</v>
      </c>
      <c r="C5194" s="7">
        <v>116</v>
      </c>
      <c r="D5194" s="2" t="s">
        <v>88</v>
      </c>
      <c r="F5194" s="7">
        <v>0</v>
      </c>
      <c r="G5194" s="2" t="s">
        <v>2059</v>
      </c>
      <c r="I5194" s="8">
        <v>2500000</v>
      </c>
      <c r="K5194" s="12">
        <v>40099162</v>
      </c>
      <c r="L5194" s="1" t="s">
        <v>615</v>
      </c>
    </row>
    <row r="5196" spans="1:12" x14ac:dyDescent="0.2">
      <c r="A5196" s="8">
        <v>30</v>
      </c>
      <c r="B5196" s="2" t="s">
        <v>209</v>
      </c>
      <c r="C5196" s="7">
        <v>116</v>
      </c>
      <c r="D5196" s="2" t="s">
        <v>88</v>
      </c>
      <c r="F5196" s="7">
        <v>0</v>
      </c>
      <c r="G5196" s="2" t="s">
        <v>2060</v>
      </c>
      <c r="I5196" s="8">
        <v>38800</v>
      </c>
      <c r="K5196" s="12">
        <v>40137962</v>
      </c>
      <c r="L5196" s="1" t="s">
        <v>615</v>
      </c>
    </row>
    <row r="5198" spans="1:12" x14ac:dyDescent="0.2">
      <c r="A5198" s="8">
        <v>30</v>
      </c>
      <c r="B5198" s="2" t="s">
        <v>209</v>
      </c>
      <c r="C5198" s="7">
        <v>116</v>
      </c>
      <c r="D5198" s="2" t="s">
        <v>88</v>
      </c>
      <c r="F5198" s="7">
        <v>0</v>
      </c>
      <c r="G5198" s="2" t="s">
        <v>2061</v>
      </c>
      <c r="I5198" s="8">
        <v>506400</v>
      </c>
      <c r="K5198" s="12">
        <v>40644362</v>
      </c>
      <c r="L5198" s="1" t="s">
        <v>615</v>
      </c>
    </row>
    <row r="5200" spans="1:12" x14ac:dyDescent="0.2">
      <c r="A5200" s="8">
        <v>30</v>
      </c>
      <c r="B5200" s="2" t="s">
        <v>209</v>
      </c>
      <c r="C5200" s="7">
        <v>116</v>
      </c>
      <c r="D5200" s="2" t="s">
        <v>88</v>
      </c>
      <c r="F5200" s="7">
        <v>0</v>
      </c>
      <c r="G5200" s="2" t="s">
        <v>2062</v>
      </c>
      <c r="I5200" s="8">
        <v>540400</v>
      </c>
      <c r="K5200" s="12">
        <v>41184762</v>
      </c>
      <c r="L5200" s="1" t="s">
        <v>615</v>
      </c>
    </row>
    <row r="5202" spans="1:12" x14ac:dyDescent="0.2">
      <c r="A5202" s="8">
        <v>30</v>
      </c>
      <c r="B5202" s="2" t="s">
        <v>209</v>
      </c>
      <c r="C5202" s="7">
        <v>116</v>
      </c>
      <c r="D5202" s="2" t="s">
        <v>88</v>
      </c>
      <c r="F5202" s="7">
        <v>0</v>
      </c>
      <c r="G5202" s="2" t="s">
        <v>2063</v>
      </c>
      <c r="I5202" s="8">
        <v>15300</v>
      </c>
      <c r="K5202" s="12">
        <v>41200062</v>
      </c>
      <c r="L5202" s="1" t="s">
        <v>615</v>
      </c>
    </row>
    <row r="5204" spans="1:12" x14ac:dyDescent="0.2">
      <c r="A5204" s="8">
        <v>30</v>
      </c>
      <c r="B5204" s="2" t="s">
        <v>209</v>
      </c>
      <c r="C5204" s="7">
        <v>116</v>
      </c>
      <c r="D5204" s="2" t="s">
        <v>88</v>
      </c>
      <c r="F5204" s="7">
        <v>0</v>
      </c>
      <c r="G5204" s="2" t="s">
        <v>2064</v>
      </c>
      <c r="I5204" s="8">
        <v>8100</v>
      </c>
      <c r="K5204" s="12">
        <v>41208162</v>
      </c>
      <c r="L5204" s="1" t="s">
        <v>615</v>
      </c>
    </row>
    <row r="5206" spans="1:12" x14ac:dyDescent="0.2">
      <c r="A5206" s="8">
        <v>30</v>
      </c>
      <c r="B5206" s="2" t="s">
        <v>209</v>
      </c>
      <c r="C5206" s="7">
        <v>116</v>
      </c>
      <c r="D5206" s="2" t="s">
        <v>88</v>
      </c>
      <c r="F5206" s="7">
        <v>0</v>
      </c>
      <c r="G5206" s="2" t="s">
        <v>2065</v>
      </c>
      <c r="I5206" s="8">
        <v>2056796</v>
      </c>
      <c r="K5206" s="12">
        <v>43264958</v>
      </c>
      <c r="L5206" s="1" t="s">
        <v>615</v>
      </c>
    </row>
    <row r="5209" spans="1:12" x14ac:dyDescent="0.2">
      <c r="G5209" s="9" t="s">
        <v>1787</v>
      </c>
      <c r="I5209" s="269">
        <v>9246523</v>
      </c>
      <c r="J5209" s="269">
        <v>0</v>
      </c>
      <c r="K5209" s="269">
        <v>9246523</v>
      </c>
      <c r="L5209" s="270" t="s">
        <v>615</v>
      </c>
    </row>
    <row r="5210" spans="1:12" x14ac:dyDescent="0.2">
      <c r="G5210" s="9" t="s">
        <v>610</v>
      </c>
      <c r="I5210" s="267">
        <v>43264958</v>
      </c>
      <c r="J5210" s="267">
        <v>0</v>
      </c>
      <c r="K5210" s="267">
        <v>43264958</v>
      </c>
      <c r="L5210" s="9" t="s">
        <v>617</v>
      </c>
    </row>
    <row r="5213" spans="1:12" x14ac:dyDescent="0.2">
      <c r="A5213" s="4" t="s">
        <v>210</v>
      </c>
      <c r="G5213" s="9" t="s">
        <v>612</v>
      </c>
      <c r="I5213" s="267">
        <v>43264958</v>
      </c>
      <c r="J5213" s="267">
        <v>0</v>
      </c>
      <c r="K5213" s="267">
        <v>43264958</v>
      </c>
      <c r="L5213" s="2" t="s">
        <v>615</v>
      </c>
    </row>
    <row r="5215" spans="1:12" x14ac:dyDescent="0.2">
      <c r="A5215" s="1" t="s">
        <v>80</v>
      </c>
      <c r="B5215" s="1" t="s">
        <v>81</v>
      </c>
      <c r="C5215" s="268" t="s">
        <v>82</v>
      </c>
      <c r="D5215" s="1" t="s">
        <v>83</v>
      </c>
      <c r="E5215" s="1" t="s">
        <v>84</v>
      </c>
      <c r="F5215" s="268" t="s">
        <v>85</v>
      </c>
      <c r="G5215" s="1" t="s">
        <v>86</v>
      </c>
      <c r="I5215" s="268" t="s">
        <v>613</v>
      </c>
      <c r="J5215" s="268" t="s">
        <v>614</v>
      </c>
      <c r="K5215" s="268" t="s">
        <v>87</v>
      </c>
    </row>
    <row r="5217" spans="1:12" x14ac:dyDescent="0.2">
      <c r="A5217" s="8">
        <v>31</v>
      </c>
      <c r="B5217" s="2" t="s">
        <v>210</v>
      </c>
      <c r="C5217" s="7">
        <v>100</v>
      </c>
      <c r="D5217" s="2" t="s">
        <v>88</v>
      </c>
      <c r="F5217" s="7">
        <v>0</v>
      </c>
      <c r="G5217" s="2" t="s">
        <v>2066</v>
      </c>
      <c r="I5217" s="8">
        <v>690000</v>
      </c>
      <c r="K5217" s="12">
        <v>43954958</v>
      </c>
      <c r="L5217" s="1" t="s">
        <v>615</v>
      </c>
    </row>
    <row r="5219" spans="1:12" x14ac:dyDescent="0.2">
      <c r="A5219" s="8">
        <v>31</v>
      </c>
      <c r="B5219" s="2" t="s">
        <v>210</v>
      </c>
      <c r="C5219" s="7">
        <v>100</v>
      </c>
      <c r="D5219" s="2" t="s">
        <v>88</v>
      </c>
      <c r="F5219" s="7">
        <v>0</v>
      </c>
      <c r="G5219" s="2" t="s">
        <v>2067</v>
      </c>
      <c r="I5219" s="8">
        <v>181200</v>
      </c>
      <c r="K5219" s="12">
        <v>44136158</v>
      </c>
      <c r="L5219" s="1" t="s">
        <v>615</v>
      </c>
    </row>
    <row r="5221" spans="1:12" x14ac:dyDescent="0.2">
      <c r="A5221" s="8">
        <v>31</v>
      </c>
      <c r="B5221" s="2" t="s">
        <v>210</v>
      </c>
      <c r="C5221" s="7">
        <v>100</v>
      </c>
      <c r="D5221" s="2" t="s">
        <v>88</v>
      </c>
      <c r="F5221" s="7">
        <v>0</v>
      </c>
      <c r="G5221" s="2" t="s">
        <v>2068</v>
      </c>
      <c r="I5221" s="8">
        <v>99800</v>
      </c>
      <c r="K5221" s="12">
        <v>44235958</v>
      </c>
      <c r="L5221" s="1" t="s">
        <v>615</v>
      </c>
    </row>
    <row r="5224" spans="1:12" x14ac:dyDescent="0.2">
      <c r="G5224" s="9" t="s">
        <v>1816</v>
      </c>
      <c r="I5224" s="269">
        <v>971000</v>
      </c>
      <c r="J5224" s="269">
        <v>0</v>
      </c>
      <c r="K5224" s="269">
        <v>971000</v>
      </c>
      <c r="L5224" s="270" t="s">
        <v>615</v>
      </c>
    </row>
    <row r="5225" spans="1:12" x14ac:dyDescent="0.2">
      <c r="G5225" s="9" t="s">
        <v>610</v>
      </c>
      <c r="I5225" s="267">
        <v>44235958</v>
      </c>
      <c r="J5225" s="267">
        <v>0</v>
      </c>
      <c r="K5225" s="267">
        <v>44235958</v>
      </c>
      <c r="L5225" s="9" t="s">
        <v>617</v>
      </c>
    </row>
    <row r="5227" spans="1:12" x14ac:dyDescent="0.2">
      <c r="A5227" s="5" t="s">
        <v>702</v>
      </c>
      <c r="I5227" s="267">
        <v>44235958</v>
      </c>
      <c r="J5227" s="267">
        <v>0</v>
      </c>
      <c r="K5227" s="267">
        <v>44235958</v>
      </c>
      <c r="L5227" s="2" t="s">
        <v>617</v>
      </c>
    </row>
    <row r="5230" spans="1:12" x14ac:dyDescent="0.2">
      <c r="A5230" s="4" t="s">
        <v>703</v>
      </c>
    </row>
    <row r="5232" spans="1:12" x14ac:dyDescent="0.2">
      <c r="A5232" s="4" t="s">
        <v>123</v>
      </c>
      <c r="G5232" s="9" t="s">
        <v>612</v>
      </c>
      <c r="I5232" s="267">
        <v>0</v>
      </c>
      <c r="J5232" s="267">
        <v>0</v>
      </c>
      <c r="K5232" s="267">
        <v>0</v>
      </c>
    </row>
    <row r="5234" spans="1:12" x14ac:dyDescent="0.2">
      <c r="A5234" s="1" t="s">
        <v>80</v>
      </c>
      <c r="B5234" s="1" t="s">
        <v>81</v>
      </c>
      <c r="C5234" s="268" t="s">
        <v>82</v>
      </c>
      <c r="D5234" s="1" t="s">
        <v>83</v>
      </c>
      <c r="E5234" s="1" t="s">
        <v>84</v>
      </c>
      <c r="F5234" s="268" t="s">
        <v>85</v>
      </c>
      <c r="G5234" s="1" t="s">
        <v>86</v>
      </c>
      <c r="I5234" s="268" t="s">
        <v>613</v>
      </c>
      <c r="J5234" s="268" t="s">
        <v>614</v>
      </c>
      <c r="K5234" s="268" t="s">
        <v>87</v>
      </c>
    </row>
    <row r="5236" spans="1:12" x14ac:dyDescent="0.2">
      <c r="A5236" s="8">
        <v>28</v>
      </c>
      <c r="B5236" s="2" t="s">
        <v>123</v>
      </c>
      <c r="C5236" s="7">
        <v>69</v>
      </c>
      <c r="D5236" s="2" t="s">
        <v>88</v>
      </c>
      <c r="F5236" s="7">
        <v>0</v>
      </c>
      <c r="G5236" s="2" t="s">
        <v>1494</v>
      </c>
      <c r="I5236" s="8">
        <v>1</v>
      </c>
      <c r="K5236" s="12">
        <v>1</v>
      </c>
      <c r="L5236" s="1" t="s">
        <v>615</v>
      </c>
    </row>
    <row r="5238" spans="1:12" x14ac:dyDescent="0.2">
      <c r="A5238" s="8">
        <v>28</v>
      </c>
      <c r="B5238" s="2" t="s">
        <v>123</v>
      </c>
      <c r="C5238" s="7">
        <v>86</v>
      </c>
      <c r="D5238" s="2" t="s">
        <v>88</v>
      </c>
      <c r="F5238" s="7">
        <v>0</v>
      </c>
      <c r="G5238" s="2" t="s">
        <v>1518</v>
      </c>
      <c r="I5238" s="8">
        <v>166667</v>
      </c>
      <c r="K5238" s="12">
        <v>166668</v>
      </c>
      <c r="L5238" s="1" t="s">
        <v>615</v>
      </c>
    </row>
    <row r="5240" spans="1:12" x14ac:dyDescent="0.2">
      <c r="A5240" s="8">
        <v>28</v>
      </c>
      <c r="B5240" s="2" t="s">
        <v>123</v>
      </c>
      <c r="C5240" s="7">
        <v>86</v>
      </c>
      <c r="D5240" s="2" t="s">
        <v>88</v>
      </c>
      <c r="F5240" s="7">
        <v>0</v>
      </c>
      <c r="G5240" s="2" t="s">
        <v>1519</v>
      </c>
      <c r="I5240" s="8">
        <v>520853</v>
      </c>
      <c r="K5240" s="12">
        <v>687521</v>
      </c>
      <c r="L5240" s="1" t="s">
        <v>615</v>
      </c>
    </row>
    <row r="5242" spans="1:12" x14ac:dyDescent="0.2">
      <c r="A5242" s="8">
        <v>28</v>
      </c>
      <c r="B5242" s="2" t="s">
        <v>123</v>
      </c>
      <c r="C5242" s="7">
        <v>86</v>
      </c>
      <c r="D5242" s="2" t="s">
        <v>88</v>
      </c>
      <c r="F5242" s="7">
        <v>0</v>
      </c>
      <c r="G5242" s="2" t="s">
        <v>1520</v>
      </c>
      <c r="I5242" s="8">
        <v>55556</v>
      </c>
      <c r="K5242" s="12">
        <v>743077</v>
      </c>
      <c r="L5242" s="1" t="s">
        <v>615</v>
      </c>
    </row>
    <row r="5244" spans="1:12" x14ac:dyDescent="0.2">
      <c r="A5244" s="8">
        <v>28</v>
      </c>
      <c r="B5244" s="2" t="s">
        <v>123</v>
      </c>
      <c r="C5244" s="7">
        <v>87</v>
      </c>
      <c r="D5244" s="2" t="s">
        <v>88</v>
      </c>
      <c r="F5244" s="7">
        <v>0</v>
      </c>
      <c r="G5244" s="2" t="s">
        <v>2038</v>
      </c>
      <c r="I5244" s="8">
        <v>6569599</v>
      </c>
      <c r="K5244" s="12">
        <v>7312676</v>
      </c>
      <c r="L5244" s="1" t="s">
        <v>615</v>
      </c>
    </row>
    <row r="5247" spans="1:12" x14ac:dyDescent="0.2">
      <c r="G5247" s="9" t="s">
        <v>623</v>
      </c>
      <c r="I5247" s="269">
        <v>7312676</v>
      </c>
      <c r="J5247" s="269">
        <v>0</v>
      </c>
      <c r="K5247" s="269">
        <v>7312676</v>
      </c>
      <c r="L5247" s="270" t="s">
        <v>615</v>
      </c>
    </row>
    <row r="5248" spans="1:12" x14ac:dyDescent="0.2">
      <c r="G5248" s="9" t="s">
        <v>610</v>
      </c>
      <c r="I5248" s="267">
        <v>7312676</v>
      </c>
      <c r="J5248" s="267">
        <v>0</v>
      </c>
      <c r="K5248" s="267">
        <v>7312676</v>
      </c>
      <c r="L5248" s="9" t="s">
        <v>617</v>
      </c>
    </row>
    <row r="5251" spans="1:12" x14ac:dyDescent="0.2">
      <c r="A5251" s="4" t="s">
        <v>208</v>
      </c>
      <c r="G5251" s="9" t="s">
        <v>612</v>
      </c>
      <c r="I5251" s="267">
        <v>7312676</v>
      </c>
      <c r="J5251" s="267">
        <v>0</v>
      </c>
      <c r="K5251" s="267">
        <v>7312676</v>
      </c>
      <c r="L5251" s="2" t="s">
        <v>615</v>
      </c>
    </row>
    <row r="5253" spans="1:12" x14ac:dyDescent="0.2">
      <c r="A5253" s="1" t="s">
        <v>80</v>
      </c>
      <c r="B5253" s="1" t="s">
        <v>81</v>
      </c>
      <c r="C5253" s="268" t="s">
        <v>82</v>
      </c>
      <c r="D5253" s="1" t="s">
        <v>83</v>
      </c>
      <c r="E5253" s="1" t="s">
        <v>84</v>
      </c>
      <c r="F5253" s="268" t="s">
        <v>85</v>
      </c>
      <c r="G5253" s="1" t="s">
        <v>86</v>
      </c>
      <c r="I5253" s="268" t="s">
        <v>613</v>
      </c>
      <c r="J5253" s="268" t="s">
        <v>614</v>
      </c>
      <c r="K5253" s="268" t="s">
        <v>87</v>
      </c>
    </row>
    <row r="5255" spans="1:12" x14ac:dyDescent="0.2">
      <c r="A5255" s="8">
        <v>28</v>
      </c>
      <c r="B5255" s="2" t="s">
        <v>208</v>
      </c>
      <c r="C5255" s="7">
        <v>78</v>
      </c>
      <c r="D5255" s="2" t="s">
        <v>88</v>
      </c>
      <c r="F5255" s="7">
        <v>0</v>
      </c>
      <c r="G5255" s="2" t="s">
        <v>1650</v>
      </c>
      <c r="I5255" s="8">
        <v>1</v>
      </c>
      <c r="K5255" s="12">
        <v>7312677</v>
      </c>
      <c r="L5255" s="1" t="s">
        <v>615</v>
      </c>
    </row>
    <row r="5257" spans="1:12" x14ac:dyDescent="0.2">
      <c r="A5257" s="8">
        <v>31</v>
      </c>
      <c r="B5257" s="2" t="s">
        <v>208</v>
      </c>
      <c r="C5257" s="7">
        <v>100</v>
      </c>
      <c r="D5257" s="2" t="s">
        <v>88</v>
      </c>
      <c r="F5257" s="7">
        <v>0</v>
      </c>
      <c r="G5257" s="2" t="s">
        <v>1721</v>
      </c>
      <c r="I5257" s="8">
        <v>3782955</v>
      </c>
      <c r="K5257" s="12">
        <v>11095632</v>
      </c>
      <c r="L5257" s="1" t="s">
        <v>615</v>
      </c>
    </row>
    <row r="5259" spans="1:12" x14ac:dyDescent="0.2">
      <c r="A5259" s="8">
        <v>31</v>
      </c>
      <c r="B5259" s="2" t="s">
        <v>208</v>
      </c>
      <c r="C5259" s="7">
        <v>100</v>
      </c>
      <c r="D5259" s="2" t="s">
        <v>88</v>
      </c>
      <c r="F5259" s="7">
        <v>0</v>
      </c>
      <c r="G5259" s="2" t="s">
        <v>1674</v>
      </c>
      <c r="I5259" s="8">
        <v>341195</v>
      </c>
      <c r="K5259" s="12">
        <v>11436827</v>
      </c>
      <c r="L5259" s="1" t="s">
        <v>615</v>
      </c>
    </row>
    <row r="5261" spans="1:12" x14ac:dyDescent="0.2">
      <c r="A5261" s="8">
        <v>31</v>
      </c>
      <c r="B5261" s="2" t="s">
        <v>208</v>
      </c>
      <c r="C5261" s="7">
        <v>100</v>
      </c>
      <c r="D5261" s="2" t="s">
        <v>88</v>
      </c>
      <c r="F5261" s="7">
        <v>0</v>
      </c>
      <c r="G5261" s="2" t="s">
        <v>1675</v>
      </c>
      <c r="I5261" s="8">
        <v>425120</v>
      </c>
      <c r="K5261" s="12">
        <v>11861947</v>
      </c>
      <c r="L5261" s="1" t="s">
        <v>615</v>
      </c>
    </row>
    <row r="5263" spans="1:12" x14ac:dyDescent="0.2">
      <c r="A5263" s="8">
        <v>31</v>
      </c>
      <c r="B5263" s="2" t="s">
        <v>208</v>
      </c>
      <c r="C5263" s="7">
        <v>100</v>
      </c>
      <c r="D5263" s="2" t="s">
        <v>88</v>
      </c>
      <c r="F5263" s="7">
        <v>0</v>
      </c>
      <c r="G5263" s="2" t="s">
        <v>1676</v>
      </c>
      <c r="I5263" s="8">
        <v>382560</v>
      </c>
      <c r="K5263" s="12">
        <v>12244507</v>
      </c>
      <c r="L5263" s="1" t="s">
        <v>615</v>
      </c>
    </row>
    <row r="5265" spans="1:12" x14ac:dyDescent="0.2">
      <c r="A5265" s="8">
        <v>31</v>
      </c>
      <c r="B5265" s="2" t="s">
        <v>208</v>
      </c>
      <c r="C5265" s="7">
        <v>100</v>
      </c>
      <c r="D5265" s="2" t="s">
        <v>88</v>
      </c>
      <c r="F5265" s="7">
        <v>0</v>
      </c>
      <c r="G5265" s="2" t="s">
        <v>1677</v>
      </c>
      <c r="I5265" s="8">
        <v>23205</v>
      </c>
      <c r="K5265" s="12">
        <v>12267712</v>
      </c>
      <c r="L5265" s="1" t="s">
        <v>615</v>
      </c>
    </row>
    <row r="5267" spans="1:12" x14ac:dyDescent="0.2">
      <c r="A5267" s="8">
        <v>31</v>
      </c>
      <c r="B5267" s="2" t="s">
        <v>208</v>
      </c>
      <c r="C5267" s="7">
        <v>100</v>
      </c>
      <c r="D5267" s="2" t="s">
        <v>88</v>
      </c>
      <c r="F5267" s="7">
        <v>0</v>
      </c>
      <c r="G5267" s="2" t="s">
        <v>1678</v>
      </c>
      <c r="I5267" s="8">
        <v>679600</v>
      </c>
      <c r="K5267" s="12">
        <v>12947312</v>
      </c>
      <c r="L5267" s="1" t="s">
        <v>615</v>
      </c>
    </row>
    <row r="5269" spans="1:12" x14ac:dyDescent="0.2">
      <c r="A5269" s="8">
        <v>31</v>
      </c>
      <c r="B5269" s="2" t="s">
        <v>208</v>
      </c>
      <c r="C5269" s="7">
        <v>100</v>
      </c>
      <c r="D5269" s="2" t="s">
        <v>88</v>
      </c>
      <c r="F5269" s="7">
        <v>0</v>
      </c>
      <c r="G5269" s="2" t="s">
        <v>1679</v>
      </c>
      <c r="I5269" s="8">
        <v>199800</v>
      </c>
      <c r="K5269" s="12">
        <v>13147112</v>
      </c>
      <c r="L5269" s="1" t="s">
        <v>615</v>
      </c>
    </row>
    <row r="5271" spans="1:12" x14ac:dyDescent="0.2">
      <c r="A5271" s="8">
        <v>31</v>
      </c>
      <c r="B5271" s="2" t="s">
        <v>208</v>
      </c>
      <c r="C5271" s="7">
        <v>100</v>
      </c>
      <c r="D5271" s="2" t="s">
        <v>88</v>
      </c>
      <c r="F5271" s="7">
        <v>0</v>
      </c>
      <c r="G5271" s="2" t="s">
        <v>1680</v>
      </c>
      <c r="I5271" s="8">
        <v>128487</v>
      </c>
      <c r="K5271" s="12">
        <v>13275599</v>
      </c>
      <c r="L5271" s="1" t="s">
        <v>615</v>
      </c>
    </row>
    <row r="5273" spans="1:12" x14ac:dyDescent="0.2">
      <c r="A5273" s="8">
        <v>31</v>
      </c>
      <c r="B5273" s="2" t="s">
        <v>208</v>
      </c>
      <c r="C5273" s="7">
        <v>100</v>
      </c>
      <c r="D5273" s="2" t="s">
        <v>88</v>
      </c>
      <c r="F5273" s="7">
        <v>0</v>
      </c>
      <c r="G5273" s="2" t="s">
        <v>1681</v>
      </c>
      <c r="I5273" s="8">
        <v>199800</v>
      </c>
      <c r="K5273" s="12">
        <v>13475399</v>
      </c>
      <c r="L5273" s="1" t="s">
        <v>615</v>
      </c>
    </row>
    <row r="5275" spans="1:12" x14ac:dyDescent="0.2">
      <c r="A5275" s="8">
        <v>31</v>
      </c>
      <c r="B5275" s="2" t="s">
        <v>208</v>
      </c>
      <c r="C5275" s="7">
        <v>100</v>
      </c>
      <c r="D5275" s="2" t="s">
        <v>88</v>
      </c>
      <c r="F5275" s="7">
        <v>0</v>
      </c>
      <c r="G5275" s="2" t="s">
        <v>1682</v>
      </c>
      <c r="I5275" s="8">
        <v>216889</v>
      </c>
      <c r="K5275" s="12">
        <v>13692288</v>
      </c>
      <c r="L5275" s="1" t="s">
        <v>615</v>
      </c>
    </row>
    <row r="5277" spans="1:12" x14ac:dyDescent="0.2">
      <c r="A5277" s="8">
        <v>31</v>
      </c>
      <c r="B5277" s="2" t="s">
        <v>208</v>
      </c>
      <c r="C5277" s="7">
        <v>100</v>
      </c>
      <c r="D5277" s="2" t="s">
        <v>88</v>
      </c>
      <c r="F5277" s="7">
        <v>0</v>
      </c>
      <c r="G5277" s="2" t="s">
        <v>1683</v>
      </c>
      <c r="I5277" s="8">
        <v>1190669</v>
      </c>
      <c r="K5277" s="12">
        <v>14882957</v>
      </c>
      <c r="L5277" s="1" t="s">
        <v>615</v>
      </c>
    </row>
    <row r="5279" spans="1:12" x14ac:dyDescent="0.2">
      <c r="A5279" s="8">
        <v>31</v>
      </c>
      <c r="B5279" s="2" t="s">
        <v>208</v>
      </c>
      <c r="C5279" s="7">
        <v>100</v>
      </c>
      <c r="D5279" s="2" t="s">
        <v>88</v>
      </c>
      <c r="F5279" s="7">
        <v>0</v>
      </c>
      <c r="G5279" s="2" t="s">
        <v>1684</v>
      </c>
      <c r="I5279" s="8">
        <v>319974</v>
      </c>
      <c r="K5279" s="12">
        <v>15202931</v>
      </c>
      <c r="L5279" s="1" t="s">
        <v>615</v>
      </c>
    </row>
    <row r="5281" spans="1:12" x14ac:dyDescent="0.2">
      <c r="A5281" s="8">
        <v>31</v>
      </c>
      <c r="B5281" s="2" t="s">
        <v>208</v>
      </c>
      <c r="C5281" s="7">
        <v>100</v>
      </c>
      <c r="D5281" s="2" t="s">
        <v>88</v>
      </c>
      <c r="F5281" s="7">
        <v>0</v>
      </c>
      <c r="G5281" s="2" t="s">
        <v>1686</v>
      </c>
      <c r="I5281" s="8">
        <v>142800</v>
      </c>
      <c r="K5281" s="12">
        <v>15345731</v>
      </c>
      <c r="L5281" s="1" t="s">
        <v>615</v>
      </c>
    </row>
    <row r="5283" spans="1:12" x14ac:dyDescent="0.2">
      <c r="A5283" s="8">
        <v>31</v>
      </c>
      <c r="B5283" s="2" t="s">
        <v>208</v>
      </c>
      <c r="C5283" s="7">
        <v>100</v>
      </c>
      <c r="D5283" s="2" t="s">
        <v>88</v>
      </c>
      <c r="F5283" s="7">
        <v>0</v>
      </c>
      <c r="G5283" s="2" t="s">
        <v>1688</v>
      </c>
      <c r="I5283" s="8">
        <v>1494402</v>
      </c>
      <c r="K5283" s="12">
        <v>16840133</v>
      </c>
      <c r="L5283" s="1" t="s">
        <v>615</v>
      </c>
    </row>
    <row r="5285" spans="1:12" x14ac:dyDescent="0.2">
      <c r="A5285" s="8">
        <v>31</v>
      </c>
      <c r="B5285" s="2" t="s">
        <v>208</v>
      </c>
      <c r="C5285" s="7">
        <v>100</v>
      </c>
      <c r="D5285" s="2" t="s">
        <v>88</v>
      </c>
      <c r="F5285" s="7">
        <v>0</v>
      </c>
      <c r="G5285" s="2" t="s">
        <v>1689</v>
      </c>
      <c r="I5285" s="8">
        <v>90000</v>
      </c>
      <c r="K5285" s="12">
        <v>16930133</v>
      </c>
      <c r="L5285" s="1" t="s">
        <v>615</v>
      </c>
    </row>
    <row r="5288" spans="1:12" x14ac:dyDescent="0.2">
      <c r="G5288" s="9" t="s">
        <v>618</v>
      </c>
      <c r="I5288" s="269">
        <v>9617457</v>
      </c>
      <c r="J5288" s="269">
        <v>0</v>
      </c>
      <c r="K5288" s="269">
        <v>9617457</v>
      </c>
      <c r="L5288" s="270" t="s">
        <v>615</v>
      </c>
    </row>
    <row r="5289" spans="1:12" x14ac:dyDescent="0.2">
      <c r="G5289" s="9" t="s">
        <v>610</v>
      </c>
      <c r="I5289" s="267">
        <v>16930133</v>
      </c>
      <c r="J5289" s="267">
        <v>0</v>
      </c>
      <c r="K5289" s="267">
        <v>16930133</v>
      </c>
      <c r="L5289" s="9" t="s">
        <v>617</v>
      </c>
    </row>
    <row r="5292" spans="1:12" x14ac:dyDescent="0.2">
      <c r="A5292" s="4" t="s">
        <v>209</v>
      </c>
      <c r="G5292" s="9" t="s">
        <v>612</v>
      </c>
      <c r="I5292" s="267">
        <v>16930133</v>
      </c>
      <c r="J5292" s="267">
        <v>0</v>
      </c>
      <c r="K5292" s="267">
        <v>16930133</v>
      </c>
      <c r="L5292" s="2" t="s">
        <v>615</v>
      </c>
    </row>
    <row r="5294" spans="1:12" x14ac:dyDescent="0.2">
      <c r="A5294" s="1" t="s">
        <v>80</v>
      </c>
      <c r="B5294" s="1" t="s">
        <v>81</v>
      </c>
      <c r="C5294" s="268" t="s">
        <v>82</v>
      </c>
      <c r="D5294" s="1" t="s">
        <v>83</v>
      </c>
      <c r="E5294" s="1" t="s">
        <v>84</v>
      </c>
      <c r="F5294" s="268" t="s">
        <v>85</v>
      </c>
      <c r="G5294" s="1" t="s">
        <v>86</v>
      </c>
      <c r="I5294" s="268" t="s">
        <v>613</v>
      </c>
      <c r="J5294" s="268" t="s">
        <v>614</v>
      </c>
      <c r="K5294" s="268" t="s">
        <v>87</v>
      </c>
    </row>
    <row r="5296" spans="1:12" x14ac:dyDescent="0.2">
      <c r="A5296" s="8">
        <v>30</v>
      </c>
      <c r="B5296" s="2" t="s">
        <v>209</v>
      </c>
      <c r="C5296" s="7">
        <v>116</v>
      </c>
      <c r="D5296" s="2" t="s">
        <v>88</v>
      </c>
      <c r="F5296" s="7">
        <v>0</v>
      </c>
      <c r="G5296" s="2" t="s">
        <v>2069</v>
      </c>
      <c r="I5296" s="8">
        <v>315890</v>
      </c>
      <c r="K5296" s="12">
        <v>17246023</v>
      </c>
      <c r="L5296" s="1" t="s">
        <v>615</v>
      </c>
    </row>
    <row r="5299" spans="1:12" x14ac:dyDescent="0.2">
      <c r="G5299" s="9" t="s">
        <v>1787</v>
      </c>
      <c r="I5299" s="269">
        <v>315890</v>
      </c>
      <c r="J5299" s="269">
        <v>0</v>
      </c>
      <c r="K5299" s="269">
        <v>315890</v>
      </c>
      <c r="L5299" s="270" t="s">
        <v>615</v>
      </c>
    </row>
    <row r="5300" spans="1:12" x14ac:dyDescent="0.2">
      <c r="G5300" s="9" t="s">
        <v>610</v>
      </c>
      <c r="I5300" s="267">
        <v>17246023</v>
      </c>
      <c r="J5300" s="267">
        <v>0</v>
      </c>
      <c r="K5300" s="267">
        <v>17246023</v>
      </c>
      <c r="L5300" s="9" t="s">
        <v>617</v>
      </c>
    </row>
    <row r="5303" spans="1:12" x14ac:dyDescent="0.2">
      <c r="A5303" s="4" t="s">
        <v>211</v>
      </c>
      <c r="G5303" s="9" t="s">
        <v>612</v>
      </c>
      <c r="I5303" s="267">
        <v>17246023</v>
      </c>
      <c r="J5303" s="267">
        <v>0</v>
      </c>
      <c r="K5303" s="267">
        <v>17246023</v>
      </c>
      <c r="L5303" s="2" t="s">
        <v>615</v>
      </c>
    </row>
    <row r="5305" spans="1:12" x14ac:dyDescent="0.2">
      <c r="A5305" s="1" t="s">
        <v>80</v>
      </c>
      <c r="B5305" s="1" t="s">
        <v>81</v>
      </c>
      <c r="C5305" s="268" t="s">
        <v>82</v>
      </c>
      <c r="D5305" s="1" t="s">
        <v>83</v>
      </c>
      <c r="E5305" s="1" t="s">
        <v>84</v>
      </c>
      <c r="F5305" s="268" t="s">
        <v>85</v>
      </c>
      <c r="G5305" s="1" t="s">
        <v>86</v>
      </c>
      <c r="I5305" s="268" t="s">
        <v>613</v>
      </c>
      <c r="J5305" s="268" t="s">
        <v>614</v>
      </c>
      <c r="K5305" s="268" t="s">
        <v>87</v>
      </c>
    </row>
    <row r="5307" spans="1:12" x14ac:dyDescent="0.2">
      <c r="A5307" s="8">
        <v>30</v>
      </c>
      <c r="B5307" s="2" t="s">
        <v>211</v>
      </c>
      <c r="C5307" s="7">
        <v>93</v>
      </c>
      <c r="D5307" s="2" t="s">
        <v>88</v>
      </c>
      <c r="F5307" s="7">
        <v>0</v>
      </c>
      <c r="G5307" s="2" t="s">
        <v>2463</v>
      </c>
      <c r="I5307" s="8">
        <v>555556</v>
      </c>
      <c r="K5307" s="12">
        <v>17801579</v>
      </c>
      <c r="L5307" s="1" t="s">
        <v>615</v>
      </c>
    </row>
    <row r="5309" spans="1:12" x14ac:dyDescent="0.2">
      <c r="A5309" s="8">
        <v>30</v>
      </c>
      <c r="B5309" s="2" t="s">
        <v>211</v>
      </c>
      <c r="C5309" s="7">
        <v>93</v>
      </c>
      <c r="D5309" s="2" t="s">
        <v>88</v>
      </c>
      <c r="F5309" s="7">
        <v>0</v>
      </c>
      <c r="G5309" s="2" t="s">
        <v>2464</v>
      </c>
      <c r="I5309" s="8">
        <v>866667</v>
      </c>
      <c r="K5309" s="12">
        <v>18668246</v>
      </c>
      <c r="L5309" s="1" t="s">
        <v>615</v>
      </c>
    </row>
    <row r="5311" spans="1:12" x14ac:dyDescent="0.2">
      <c r="A5311" s="8">
        <v>30</v>
      </c>
      <c r="B5311" s="2" t="s">
        <v>211</v>
      </c>
      <c r="C5311" s="7">
        <v>94</v>
      </c>
      <c r="D5311" s="2" t="s">
        <v>88</v>
      </c>
      <c r="F5311" s="7">
        <v>0</v>
      </c>
      <c r="G5311" s="2" t="s">
        <v>2487</v>
      </c>
      <c r="I5311" s="8">
        <v>1353650</v>
      </c>
      <c r="K5311" s="12">
        <v>20021896</v>
      </c>
      <c r="L5311" s="1" t="s">
        <v>615</v>
      </c>
    </row>
    <row r="5313" spans="1:12" x14ac:dyDescent="0.2">
      <c r="A5313" s="8">
        <v>30</v>
      </c>
      <c r="B5313" s="2" t="s">
        <v>211</v>
      </c>
      <c r="C5313" s="7">
        <v>94</v>
      </c>
      <c r="D5313" s="2" t="s">
        <v>88</v>
      </c>
      <c r="F5313" s="7">
        <v>0</v>
      </c>
      <c r="G5313" s="2" t="s">
        <v>2488</v>
      </c>
      <c r="I5313" s="8">
        <v>2552550</v>
      </c>
      <c r="K5313" s="12">
        <v>22574446</v>
      </c>
      <c r="L5313" s="1" t="s">
        <v>615</v>
      </c>
    </row>
    <row r="5315" spans="1:12" x14ac:dyDescent="0.2">
      <c r="A5315" s="8">
        <v>30</v>
      </c>
      <c r="B5315" s="2" t="s">
        <v>211</v>
      </c>
      <c r="C5315" s="7">
        <v>94</v>
      </c>
      <c r="D5315" s="2" t="s">
        <v>88</v>
      </c>
      <c r="F5315" s="7">
        <v>0</v>
      </c>
      <c r="G5315" s="2" t="s">
        <v>2489</v>
      </c>
      <c r="I5315" s="8">
        <v>578000</v>
      </c>
      <c r="K5315" s="12">
        <v>23152446</v>
      </c>
      <c r="L5315" s="1" t="s">
        <v>615</v>
      </c>
    </row>
    <row r="5317" spans="1:12" x14ac:dyDescent="0.2">
      <c r="A5317" s="8">
        <v>30</v>
      </c>
      <c r="B5317" s="2" t="s">
        <v>211</v>
      </c>
      <c r="C5317" s="7">
        <v>94</v>
      </c>
      <c r="D5317" s="2" t="s">
        <v>88</v>
      </c>
      <c r="F5317" s="7">
        <v>0</v>
      </c>
      <c r="G5317" s="2" t="s">
        <v>2490</v>
      </c>
      <c r="I5317" s="8">
        <v>148700</v>
      </c>
      <c r="K5317" s="12">
        <v>23301146</v>
      </c>
      <c r="L5317" s="1" t="s">
        <v>615</v>
      </c>
    </row>
    <row r="5319" spans="1:12" x14ac:dyDescent="0.2">
      <c r="A5319" s="8">
        <v>30</v>
      </c>
      <c r="B5319" s="2" t="s">
        <v>211</v>
      </c>
      <c r="C5319" s="7">
        <v>94</v>
      </c>
      <c r="D5319" s="2" t="s">
        <v>88</v>
      </c>
      <c r="F5319" s="7">
        <v>0</v>
      </c>
      <c r="G5319" s="2" t="s">
        <v>2491</v>
      </c>
      <c r="I5319" s="8">
        <v>187578</v>
      </c>
      <c r="K5319" s="12">
        <v>23488724</v>
      </c>
      <c r="L5319" s="1" t="s">
        <v>615</v>
      </c>
    </row>
    <row r="5321" spans="1:12" x14ac:dyDescent="0.2">
      <c r="A5321" s="8">
        <v>30</v>
      </c>
      <c r="B5321" s="2" t="s">
        <v>211</v>
      </c>
      <c r="C5321" s="7">
        <v>94</v>
      </c>
      <c r="D5321" s="2" t="s">
        <v>88</v>
      </c>
      <c r="F5321" s="7">
        <v>0</v>
      </c>
      <c r="G5321" s="2" t="s">
        <v>2492</v>
      </c>
      <c r="I5321" s="8">
        <v>989460</v>
      </c>
      <c r="K5321" s="12">
        <v>24478184</v>
      </c>
      <c r="L5321" s="1" t="s">
        <v>615</v>
      </c>
    </row>
    <row r="5323" spans="1:12" x14ac:dyDescent="0.2">
      <c r="A5323" s="8">
        <v>30</v>
      </c>
      <c r="B5323" s="2" t="s">
        <v>211</v>
      </c>
      <c r="C5323" s="7">
        <v>94</v>
      </c>
      <c r="D5323" s="2" t="s">
        <v>88</v>
      </c>
      <c r="F5323" s="7">
        <v>0</v>
      </c>
      <c r="G5323" s="2" t="s">
        <v>2493</v>
      </c>
      <c r="I5323" s="8">
        <v>228500</v>
      </c>
      <c r="K5323" s="12">
        <v>24706684</v>
      </c>
      <c r="L5323" s="1" t="s">
        <v>615</v>
      </c>
    </row>
    <row r="5325" spans="1:12" x14ac:dyDescent="0.2">
      <c r="A5325" s="8">
        <v>30</v>
      </c>
      <c r="B5325" s="2" t="s">
        <v>211</v>
      </c>
      <c r="C5325" s="7">
        <v>94</v>
      </c>
      <c r="D5325" s="2" t="s">
        <v>88</v>
      </c>
      <c r="F5325" s="7">
        <v>0</v>
      </c>
      <c r="G5325" s="2" t="s">
        <v>2494</v>
      </c>
      <c r="I5325" s="8">
        <v>39900</v>
      </c>
      <c r="K5325" s="12">
        <v>24746584</v>
      </c>
      <c r="L5325" s="1" t="s">
        <v>615</v>
      </c>
    </row>
    <row r="5328" spans="1:12" x14ac:dyDescent="0.2">
      <c r="G5328" s="9" t="s">
        <v>2551</v>
      </c>
      <c r="I5328" s="269">
        <v>7500561</v>
      </c>
      <c r="J5328" s="269">
        <v>0</v>
      </c>
      <c r="K5328" s="269">
        <v>7500561</v>
      </c>
      <c r="L5328" s="270" t="s">
        <v>615</v>
      </c>
    </row>
    <row r="5329" spans="1:12" x14ac:dyDescent="0.2">
      <c r="G5329" s="9" t="s">
        <v>610</v>
      </c>
      <c r="I5329" s="267">
        <v>24746584</v>
      </c>
      <c r="J5329" s="267">
        <v>0</v>
      </c>
      <c r="K5329" s="267">
        <v>24746584</v>
      </c>
      <c r="L5329" s="9" t="s">
        <v>617</v>
      </c>
    </row>
    <row r="5332" spans="1:12" x14ac:dyDescent="0.2">
      <c r="A5332" s="4" t="s">
        <v>212</v>
      </c>
      <c r="G5332" s="9" t="s">
        <v>612</v>
      </c>
      <c r="I5332" s="267">
        <v>24746584</v>
      </c>
      <c r="J5332" s="267">
        <v>0</v>
      </c>
      <c r="K5332" s="267">
        <v>24746584</v>
      </c>
      <c r="L5332" s="2" t="s">
        <v>615</v>
      </c>
    </row>
    <row r="5334" spans="1:12" x14ac:dyDescent="0.2">
      <c r="A5334" s="1" t="s">
        <v>80</v>
      </c>
      <c r="B5334" s="1" t="s">
        <v>81</v>
      </c>
      <c r="C5334" s="268" t="s">
        <v>82</v>
      </c>
      <c r="D5334" s="1" t="s">
        <v>83</v>
      </c>
      <c r="E5334" s="1" t="s">
        <v>84</v>
      </c>
      <c r="F5334" s="268" t="s">
        <v>85</v>
      </c>
      <c r="G5334" s="1" t="s">
        <v>86</v>
      </c>
      <c r="I5334" s="268" t="s">
        <v>613</v>
      </c>
      <c r="J5334" s="268" t="s">
        <v>614</v>
      </c>
      <c r="K5334" s="268" t="s">
        <v>87</v>
      </c>
    </row>
    <row r="5336" spans="1:12" x14ac:dyDescent="0.2">
      <c r="A5336" s="8">
        <v>31</v>
      </c>
      <c r="B5336" s="2" t="s">
        <v>212</v>
      </c>
      <c r="C5336" s="7">
        <v>84</v>
      </c>
      <c r="D5336" s="2" t="s">
        <v>88</v>
      </c>
      <c r="F5336" s="7">
        <v>0</v>
      </c>
      <c r="G5336" s="2" t="s">
        <v>2647</v>
      </c>
      <c r="I5336" s="8">
        <v>155771</v>
      </c>
      <c r="K5336" s="12">
        <v>24902355</v>
      </c>
      <c r="L5336" s="1" t="s">
        <v>615</v>
      </c>
    </row>
    <row r="5339" spans="1:12" x14ac:dyDescent="0.2">
      <c r="G5339" s="9" t="s">
        <v>2555</v>
      </c>
      <c r="I5339" s="269">
        <v>155771</v>
      </c>
      <c r="J5339" s="269">
        <v>0</v>
      </c>
      <c r="K5339" s="269">
        <v>155771</v>
      </c>
      <c r="L5339" s="270" t="s">
        <v>615</v>
      </c>
    </row>
    <row r="5340" spans="1:12" x14ac:dyDescent="0.2">
      <c r="G5340" s="9" t="s">
        <v>610</v>
      </c>
      <c r="I5340" s="267">
        <v>24902355</v>
      </c>
      <c r="J5340" s="267">
        <v>0</v>
      </c>
      <c r="K5340" s="267">
        <v>24902355</v>
      </c>
      <c r="L5340" s="9" t="s">
        <v>617</v>
      </c>
    </row>
    <row r="5342" spans="1:12" x14ac:dyDescent="0.2">
      <c r="A5342" s="5" t="s">
        <v>704</v>
      </c>
      <c r="I5342" s="267">
        <v>24902355</v>
      </c>
      <c r="J5342" s="267">
        <v>0</v>
      </c>
      <c r="K5342" s="267">
        <v>24902355</v>
      </c>
      <c r="L5342" s="2" t="s">
        <v>617</v>
      </c>
    </row>
    <row r="5345" spans="1:12" x14ac:dyDescent="0.2">
      <c r="A5345" s="4" t="s">
        <v>705</v>
      </c>
    </row>
    <row r="5347" spans="1:12" x14ac:dyDescent="0.2">
      <c r="A5347" s="4" t="s">
        <v>79</v>
      </c>
      <c r="G5347" s="9" t="s">
        <v>612</v>
      </c>
      <c r="I5347" s="267">
        <v>0</v>
      </c>
      <c r="J5347" s="267">
        <v>0</v>
      </c>
      <c r="K5347" s="267">
        <v>0</v>
      </c>
    </row>
    <row r="5349" spans="1:12" x14ac:dyDescent="0.2">
      <c r="A5349" s="1" t="s">
        <v>80</v>
      </c>
      <c r="B5349" s="1" t="s">
        <v>81</v>
      </c>
      <c r="C5349" s="268" t="s">
        <v>82</v>
      </c>
      <c r="D5349" s="1" t="s">
        <v>83</v>
      </c>
      <c r="E5349" s="1" t="s">
        <v>84</v>
      </c>
      <c r="F5349" s="268" t="s">
        <v>85</v>
      </c>
      <c r="G5349" s="1" t="s">
        <v>86</v>
      </c>
      <c r="I5349" s="268" t="s">
        <v>613</v>
      </c>
      <c r="J5349" s="268" t="s">
        <v>614</v>
      </c>
      <c r="K5349" s="268" t="s">
        <v>87</v>
      </c>
    </row>
    <row r="5351" spans="1:12" x14ac:dyDescent="0.2">
      <c r="A5351" s="8">
        <v>31</v>
      </c>
      <c r="B5351" s="2" t="s">
        <v>79</v>
      </c>
      <c r="C5351" s="7">
        <v>76</v>
      </c>
      <c r="D5351" s="2" t="s">
        <v>88</v>
      </c>
      <c r="F5351" s="7">
        <v>0</v>
      </c>
      <c r="G5351" s="2" t="s">
        <v>1213</v>
      </c>
      <c r="I5351" s="8">
        <v>44444</v>
      </c>
      <c r="K5351" s="12">
        <v>44444</v>
      </c>
      <c r="L5351" s="1" t="s">
        <v>615</v>
      </c>
    </row>
    <row r="5354" spans="1:12" x14ac:dyDescent="0.2">
      <c r="G5354" s="9" t="s">
        <v>616</v>
      </c>
      <c r="I5354" s="269">
        <v>44444</v>
      </c>
      <c r="J5354" s="269">
        <v>0</v>
      </c>
      <c r="K5354" s="269">
        <v>44444</v>
      </c>
      <c r="L5354" s="270" t="s">
        <v>615</v>
      </c>
    </row>
    <row r="5355" spans="1:12" x14ac:dyDescent="0.2">
      <c r="G5355" s="9" t="s">
        <v>610</v>
      </c>
      <c r="I5355" s="267">
        <v>44444</v>
      </c>
      <c r="J5355" s="267">
        <v>0</v>
      </c>
      <c r="K5355" s="267">
        <v>44444</v>
      </c>
      <c r="L5355" s="9" t="s">
        <v>617</v>
      </c>
    </row>
    <row r="5358" spans="1:12" x14ac:dyDescent="0.2">
      <c r="A5358" s="4" t="s">
        <v>123</v>
      </c>
      <c r="G5358" s="9" t="s">
        <v>612</v>
      </c>
      <c r="I5358" s="267">
        <v>44444</v>
      </c>
      <c r="J5358" s="267">
        <v>0</v>
      </c>
      <c r="K5358" s="267">
        <v>44444</v>
      </c>
      <c r="L5358" s="2" t="s">
        <v>615</v>
      </c>
    </row>
    <row r="5360" spans="1:12" x14ac:dyDescent="0.2">
      <c r="A5360" s="1" t="s">
        <v>80</v>
      </c>
      <c r="B5360" s="1" t="s">
        <v>81</v>
      </c>
      <c r="C5360" s="268" t="s">
        <v>82</v>
      </c>
      <c r="D5360" s="1" t="s">
        <v>83</v>
      </c>
      <c r="E5360" s="1" t="s">
        <v>84</v>
      </c>
      <c r="F5360" s="268" t="s">
        <v>85</v>
      </c>
      <c r="G5360" s="1" t="s">
        <v>86</v>
      </c>
      <c r="I5360" s="268" t="s">
        <v>613</v>
      </c>
      <c r="J5360" s="268" t="s">
        <v>614</v>
      </c>
      <c r="K5360" s="268" t="s">
        <v>87</v>
      </c>
    </row>
    <row r="5362" spans="1:12" x14ac:dyDescent="0.2">
      <c r="A5362" s="8">
        <v>28</v>
      </c>
      <c r="B5362" s="2" t="s">
        <v>123</v>
      </c>
      <c r="C5362" s="7">
        <v>65</v>
      </c>
      <c r="D5362" s="2" t="s">
        <v>622</v>
      </c>
      <c r="F5362" s="7">
        <v>0</v>
      </c>
      <c r="G5362" s="2" t="s">
        <v>1467</v>
      </c>
      <c r="I5362" s="8">
        <v>20790</v>
      </c>
      <c r="K5362" s="12">
        <v>65234</v>
      </c>
      <c r="L5362" s="1" t="s">
        <v>615</v>
      </c>
    </row>
    <row r="5364" spans="1:12" x14ac:dyDescent="0.2">
      <c r="A5364" s="8">
        <v>28</v>
      </c>
      <c r="B5364" s="2" t="s">
        <v>123</v>
      </c>
      <c r="C5364" s="7">
        <v>65</v>
      </c>
      <c r="D5364" s="2" t="s">
        <v>622</v>
      </c>
      <c r="F5364" s="7">
        <v>0</v>
      </c>
      <c r="G5364" s="2" t="s">
        <v>1468</v>
      </c>
      <c r="I5364" s="8">
        <v>3332</v>
      </c>
      <c r="K5364" s="12">
        <v>68566</v>
      </c>
      <c r="L5364" s="1" t="s">
        <v>615</v>
      </c>
    </row>
    <row r="5366" spans="1:12" x14ac:dyDescent="0.2">
      <c r="A5366" s="8">
        <v>28</v>
      </c>
      <c r="B5366" s="2" t="s">
        <v>123</v>
      </c>
      <c r="C5366" s="7">
        <v>65</v>
      </c>
      <c r="D5366" s="2" t="s">
        <v>622</v>
      </c>
      <c r="F5366" s="7">
        <v>0</v>
      </c>
      <c r="G5366" s="2" t="s">
        <v>1467</v>
      </c>
      <c r="I5366" s="8">
        <v>22490</v>
      </c>
      <c r="K5366" s="12">
        <v>91056</v>
      </c>
      <c r="L5366" s="1" t="s">
        <v>615</v>
      </c>
    </row>
    <row r="5368" spans="1:12" x14ac:dyDescent="0.2">
      <c r="A5368" s="8">
        <v>28</v>
      </c>
      <c r="B5368" s="2" t="s">
        <v>123</v>
      </c>
      <c r="C5368" s="7">
        <v>87</v>
      </c>
      <c r="D5368" s="2" t="s">
        <v>88</v>
      </c>
      <c r="F5368" s="7">
        <v>0</v>
      </c>
      <c r="G5368" s="2" t="s">
        <v>2038</v>
      </c>
      <c r="I5368" s="8">
        <v>115152</v>
      </c>
      <c r="K5368" s="12">
        <v>206208</v>
      </c>
      <c r="L5368" s="1" t="s">
        <v>615</v>
      </c>
    </row>
    <row r="5371" spans="1:12" x14ac:dyDescent="0.2">
      <c r="G5371" s="9" t="s">
        <v>623</v>
      </c>
      <c r="I5371" s="269">
        <v>161764</v>
      </c>
      <c r="J5371" s="269">
        <v>0</v>
      </c>
      <c r="K5371" s="269">
        <v>161764</v>
      </c>
      <c r="L5371" s="270" t="s">
        <v>615</v>
      </c>
    </row>
    <row r="5372" spans="1:12" x14ac:dyDescent="0.2">
      <c r="G5372" s="9" t="s">
        <v>610</v>
      </c>
      <c r="I5372" s="267">
        <v>206208</v>
      </c>
      <c r="J5372" s="267">
        <v>0</v>
      </c>
      <c r="K5372" s="267">
        <v>206208</v>
      </c>
      <c r="L5372" s="9" t="s">
        <v>617</v>
      </c>
    </row>
    <row r="5375" spans="1:12" x14ac:dyDescent="0.2">
      <c r="A5375" s="4" t="s">
        <v>208</v>
      </c>
      <c r="G5375" s="9" t="s">
        <v>612</v>
      </c>
      <c r="I5375" s="267">
        <v>206208</v>
      </c>
      <c r="J5375" s="267">
        <v>0</v>
      </c>
      <c r="K5375" s="267">
        <v>206208</v>
      </c>
      <c r="L5375" s="2" t="s">
        <v>615</v>
      </c>
    </row>
    <row r="5377" spans="1:12" x14ac:dyDescent="0.2">
      <c r="A5377" s="1" t="s">
        <v>80</v>
      </c>
      <c r="B5377" s="1" t="s">
        <v>81</v>
      </c>
      <c r="C5377" s="268" t="s">
        <v>82</v>
      </c>
      <c r="D5377" s="1" t="s">
        <v>83</v>
      </c>
      <c r="E5377" s="1" t="s">
        <v>84</v>
      </c>
      <c r="F5377" s="268" t="s">
        <v>85</v>
      </c>
      <c r="G5377" s="1" t="s">
        <v>86</v>
      </c>
      <c r="I5377" s="268" t="s">
        <v>613</v>
      </c>
      <c r="J5377" s="268" t="s">
        <v>614</v>
      </c>
      <c r="K5377" s="268" t="s">
        <v>87</v>
      </c>
    </row>
    <row r="5379" spans="1:12" x14ac:dyDescent="0.2">
      <c r="A5379" s="8">
        <v>26</v>
      </c>
      <c r="B5379" s="2" t="s">
        <v>208</v>
      </c>
      <c r="C5379" s="7">
        <v>80</v>
      </c>
      <c r="D5379" s="2" t="s">
        <v>88</v>
      </c>
      <c r="F5379" s="7">
        <v>0</v>
      </c>
      <c r="G5379" s="2" t="s">
        <v>1630</v>
      </c>
      <c r="I5379" s="8">
        <v>4218</v>
      </c>
      <c r="K5379" s="12">
        <v>210426</v>
      </c>
      <c r="L5379" s="1" t="s">
        <v>615</v>
      </c>
    </row>
    <row r="5381" spans="1:12" x14ac:dyDescent="0.2">
      <c r="A5381" s="8">
        <v>26</v>
      </c>
      <c r="B5381" s="2" t="s">
        <v>208</v>
      </c>
      <c r="C5381" s="7">
        <v>80</v>
      </c>
      <c r="D5381" s="2" t="s">
        <v>88</v>
      </c>
      <c r="F5381" s="7">
        <v>0</v>
      </c>
      <c r="G5381" s="2" t="s">
        <v>1633</v>
      </c>
      <c r="I5381" s="8">
        <v>42951</v>
      </c>
      <c r="K5381" s="12">
        <v>253377</v>
      </c>
      <c r="L5381" s="1" t="s">
        <v>615</v>
      </c>
    </row>
    <row r="5383" spans="1:12" x14ac:dyDescent="0.2">
      <c r="A5383" s="8">
        <v>31</v>
      </c>
      <c r="B5383" s="2" t="s">
        <v>208</v>
      </c>
      <c r="C5383" s="7">
        <v>100</v>
      </c>
      <c r="D5383" s="2" t="s">
        <v>88</v>
      </c>
      <c r="F5383" s="7">
        <v>0</v>
      </c>
      <c r="G5383" s="2" t="s">
        <v>1713</v>
      </c>
      <c r="I5383" s="8">
        <v>77350</v>
      </c>
      <c r="K5383" s="12">
        <v>330727</v>
      </c>
      <c r="L5383" s="1" t="s">
        <v>615</v>
      </c>
    </row>
    <row r="5385" spans="1:12" x14ac:dyDescent="0.2">
      <c r="A5385" s="8">
        <v>31</v>
      </c>
      <c r="B5385" s="2" t="s">
        <v>208</v>
      </c>
      <c r="C5385" s="7">
        <v>100</v>
      </c>
      <c r="D5385" s="2" t="s">
        <v>88</v>
      </c>
      <c r="F5385" s="7">
        <v>0</v>
      </c>
      <c r="G5385" s="2" t="s">
        <v>1714</v>
      </c>
      <c r="I5385" s="8">
        <v>220004</v>
      </c>
      <c r="K5385" s="12">
        <v>550731</v>
      </c>
      <c r="L5385" s="1" t="s">
        <v>615</v>
      </c>
    </row>
    <row r="5387" spans="1:12" x14ac:dyDescent="0.2">
      <c r="A5387" s="8">
        <v>31</v>
      </c>
      <c r="B5387" s="2" t="s">
        <v>208</v>
      </c>
      <c r="C5387" s="7">
        <v>100</v>
      </c>
      <c r="D5387" s="2" t="s">
        <v>88</v>
      </c>
      <c r="F5387" s="7">
        <v>0</v>
      </c>
      <c r="G5387" s="2" t="s">
        <v>1672</v>
      </c>
      <c r="I5387" s="8">
        <v>113324</v>
      </c>
      <c r="K5387" s="12">
        <v>664055</v>
      </c>
      <c r="L5387" s="1" t="s">
        <v>615</v>
      </c>
    </row>
    <row r="5390" spans="1:12" x14ac:dyDescent="0.2">
      <c r="G5390" s="9" t="s">
        <v>618</v>
      </c>
      <c r="I5390" s="269">
        <v>457847</v>
      </c>
      <c r="J5390" s="269">
        <v>0</v>
      </c>
      <c r="K5390" s="269">
        <v>457847</v>
      </c>
      <c r="L5390" s="270" t="s">
        <v>615</v>
      </c>
    </row>
    <row r="5391" spans="1:12" x14ac:dyDescent="0.2">
      <c r="G5391" s="9" t="s">
        <v>610</v>
      </c>
      <c r="I5391" s="267">
        <v>664055</v>
      </c>
      <c r="J5391" s="267">
        <v>0</v>
      </c>
      <c r="K5391" s="267">
        <v>664055</v>
      </c>
      <c r="L5391" s="9" t="s">
        <v>617</v>
      </c>
    </row>
    <row r="5394" spans="1:12" x14ac:dyDescent="0.2">
      <c r="A5394" s="4" t="s">
        <v>209</v>
      </c>
      <c r="G5394" s="9" t="s">
        <v>612</v>
      </c>
      <c r="I5394" s="267">
        <v>664055</v>
      </c>
      <c r="J5394" s="267">
        <v>0</v>
      </c>
      <c r="K5394" s="267">
        <v>664055</v>
      </c>
      <c r="L5394" s="2" t="s">
        <v>615</v>
      </c>
    </row>
    <row r="5396" spans="1:12" x14ac:dyDescent="0.2">
      <c r="A5396" s="1" t="s">
        <v>80</v>
      </c>
      <c r="B5396" s="1" t="s">
        <v>81</v>
      </c>
      <c r="C5396" s="268" t="s">
        <v>82</v>
      </c>
      <c r="D5396" s="1" t="s">
        <v>83</v>
      </c>
      <c r="E5396" s="1" t="s">
        <v>84</v>
      </c>
      <c r="F5396" s="268" t="s">
        <v>85</v>
      </c>
      <c r="G5396" s="1" t="s">
        <v>86</v>
      </c>
      <c r="I5396" s="268" t="s">
        <v>613</v>
      </c>
      <c r="J5396" s="268" t="s">
        <v>614</v>
      </c>
      <c r="K5396" s="268" t="s">
        <v>87</v>
      </c>
    </row>
    <row r="5398" spans="1:12" x14ac:dyDescent="0.2">
      <c r="A5398" s="8">
        <v>17</v>
      </c>
      <c r="B5398" s="2" t="s">
        <v>209</v>
      </c>
      <c r="C5398" s="7">
        <v>54</v>
      </c>
      <c r="D5398" s="2" t="s">
        <v>90</v>
      </c>
      <c r="F5398" s="7">
        <v>0</v>
      </c>
      <c r="G5398" s="2" t="s">
        <v>2070</v>
      </c>
      <c r="I5398" s="8">
        <v>5065</v>
      </c>
      <c r="K5398" s="12">
        <v>669120</v>
      </c>
      <c r="L5398" s="1" t="s">
        <v>615</v>
      </c>
    </row>
    <row r="5400" spans="1:12" x14ac:dyDescent="0.2">
      <c r="A5400" s="8">
        <v>30</v>
      </c>
      <c r="B5400" s="2" t="s">
        <v>209</v>
      </c>
      <c r="C5400" s="7">
        <v>116</v>
      </c>
      <c r="D5400" s="2" t="s">
        <v>88</v>
      </c>
      <c r="F5400" s="7">
        <v>0</v>
      </c>
      <c r="G5400" s="2" t="s">
        <v>2071</v>
      </c>
      <c r="I5400" s="8">
        <v>416500</v>
      </c>
      <c r="K5400" s="12">
        <v>1085620</v>
      </c>
      <c r="L5400" s="1" t="s">
        <v>615</v>
      </c>
    </row>
    <row r="5403" spans="1:12" x14ac:dyDescent="0.2">
      <c r="G5403" s="9" t="s">
        <v>1787</v>
      </c>
      <c r="I5403" s="269">
        <v>421565</v>
      </c>
      <c r="J5403" s="269">
        <v>0</v>
      </c>
      <c r="K5403" s="269">
        <v>421565</v>
      </c>
      <c r="L5403" s="270" t="s">
        <v>615</v>
      </c>
    </row>
    <row r="5404" spans="1:12" x14ac:dyDescent="0.2">
      <c r="G5404" s="9" t="s">
        <v>610</v>
      </c>
      <c r="I5404" s="267">
        <v>1085620</v>
      </c>
      <c r="J5404" s="267">
        <v>0</v>
      </c>
      <c r="K5404" s="267">
        <v>1085620</v>
      </c>
      <c r="L5404" s="9" t="s">
        <v>617</v>
      </c>
    </row>
    <row r="5407" spans="1:12" x14ac:dyDescent="0.2">
      <c r="A5407" s="4" t="s">
        <v>210</v>
      </c>
      <c r="G5407" s="9" t="s">
        <v>612</v>
      </c>
      <c r="I5407" s="267">
        <v>1085620</v>
      </c>
      <c r="J5407" s="267">
        <v>0</v>
      </c>
      <c r="K5407" s="267">
        <v>1085620</v>
      </c>
      <c r="L5407" s="2" t="s">
        <v>615</v>
      </c>
    </row>
    <row r="5409" spans="1:12" x14ac:dyDescent="0.2">
      <c r="A5409" s="1" t="s">
        <v>80</v>
      </c>
      <c r="B5409" s="1" t="s">
        <v>81</v>
      </c>
      <c r="C5409" s="268" t="s">
        <v>82</v>
      </c>
      <c r="D5409" s="1" t="s">
        <v>83</v>
      </c>
      <c r="E5409" s="1" t="s">
        <v>84</v>
      </c>
      <c r="F5409" s="268" t="s">
        <v>85</v>
      </c>
      <c r="G5409" s="1" t="s">
        <v>86</v>
      </c>
      <c r="I5409" s="268" t="s">
        <v>613</v>
      </c>
      <c r="J5409" s="268" t="s">
        <v>614</v>
      </c>
      <c r="K5409" s="268" t="s">
        <v>87</v>
      </c>
    </row>
    <row r="5411" spans="1:12" x14ac:dyDescent="0.2">
      <c r="A5411" s="8">
        <v>31</v>
      </c>
      <c r="B5411" s="2" t="s">
        <v>210</v>
      </c>
      <c r="C5411" s="7">
        <v>88</v>
      </c>
      <c r="D5411" s="2" t="s">
        <v>88</v>
      </c>
      <c r="F5411" s="7">
        <v>0</v>
      </c>
      <c r="G5411" s="2" t="s">
        <v>2072</v>
      </c>
      <c r="I5411" s="8">
        <v>40999</v>
      </c>
      <c r="K5411" s="12">
        <v>1126619</v>
      </c>
      <c r="L5411" s="1" t="s">
        <v>615</v>
      </c>
    </row>
    <row r="5414" spans="1:12" x14ac:dyDescent="0.2">
      <c r="G5414" s="9" t="s">
        <v>1816</v>
      </c>
      <c r="I5414" s="269">
        <v>40999</v>
      </c>
      <c r="J5414" s="269">
        <v>0</v>
      </c>
      <c r="K5414" s="269">
        <v>40999</v>
      </c>
      <c r="L5414" s="270" t="s">
        <v>615</v>
      </c>
    </row>
    <row r="5415" spans="1:12" x14ac:dyDescent="0.2">
      <c r="G5415" s="9" t="s">
        <v>610</v>
      </c>
      <c r="I5415" s="267">
        <v>1126619</v>
      </c>
      <c r="J5415" s="267">
        <v>0</v>
      </c>
      <c r="K5415" s="267">
        <v>1126619</v>
      </c>
      <c r="L5415" s="9" t="s">
        <v>617</v>
      </c>
    </row>
    <row r="5418" spans="1:12" x14ac:dyDescent="0.2">
      <c r="A5418" s="4" t="s">
        <v>212</v>
      </c>
      <c r="G5418" s="9" t="s">
        <v>612</v>
      </c>
      <c r="I5418" s="267">
        <v>1126619</v>
      </c>
      <c r="J5418" s="267">
        <v>0</v>
      </c>
      <c r="K5418" s="267">
        <v>1126619</v>
      </c>
      <c r="L5418" s="2" t="s">
        <v>615</v>
      </c>
    </row>
    <row r="5420" spans="1:12" x14ac:dyDescent="0.2">
      <c r="A5420" s="1" t="s">
        <v>80</v>
      </c>
      <c r="B5420" s="1" t="s">
        <v>81</v>
      </c>
      <c r="C5420" s="268" t="s">
        <v>82</v>
      </c>
      <c r="D5420" s="1" t="s">
        <v>83</v>
      </c>
      <c r="E5420" s="1" t="s">
        <v>84</v>
      </c>
      <c r="F5420" s="268" t="s">
        <v>85</v>
      </c>
      <c r="G5420" s="1" t="s">
        <v>86</v>
      </c>
      <c r="I5420" s="268" t="s">
        <v>613</v>
      </c>
      <c r="J5420" s="268" t="s">
        <v>614</v>
      </c>
      <c r="K5420" s="268" t="s">
        <v>87</v>
      </c>
    </row>
    <row r="5422" spans="1:12" x14ac:dyDescent="0.2">
      <c r="A5422" s="8">
        <v>31</v>
      </c>
      <c r="B5422" s="2" t="s">
        <v>212</v>
      </c>
      <c r="C5422" s="7">
        <v>84</v>
      </c>
      <c r="D5422" s="2" t="s">
        <v>88</v>
      </c>
      <c r="F5422" s="7">
        <v>0</v>
      </c>
      <c r="G5422" s="2" t="s">
        <v>2648</v>
      </c>
      <c r="I5422" s="8">
        <v>238000</v>
      </c>
      <c r="K5422" s="12">
        <v>1364619</v>
      </c>
      <c r="L5422" s="1" t="s">
        <v>615</v>
      </c>
    </row>
    <row r="5425" spans="1:12" x14ac:dyDescent="0.2">
      <c r="G5425" s="9" t="s">
        <v>2555</v>
      </c>
      <c r="I5425" s="269">
        <v>238000</v>
      </c>
      <c r="J5425" s="269">
        <v>0</v>
      </c>
      <c r="K5425" s="269">
        <v>238000</v>
      </c>
      <c r="L5425" s="270" t="s">
        <v>615</v>
      </c>
    </row>
    <row r="5426" spans="1:12" x14ac:dyDescent="0.2">
      <c r="G5426" s="9" t="s">
        <v>610</v>
      </c>
      <c r="I5426" s="267">
        <v>1364619</v>
      </c>
      <c r="J5426" s="267">
        <v>0</v>
      </c>
      <c r="K5426" s="267">
        <v>1364619</v>
      </c>
      <c r="L5426" s="9" t="s">
        <v>617</v>
      </c>
    </row>
    <row r="5428" spans="1:12" x14ac:dyDescent="0.2">
      <c r="A5428" s="5" t="s">
        <v>706</v>
      </c>
      <c r="I5428" s="267">
        <v>1364619</v>
      </c>
      <c r="J5428" s="267">
        <v>0</v>
      </c>
      <c r="K5428" s="267">
        <v>1364619</v>
      </c>
      <c r="L5428" s="2" t="s">
        <v>617</v>
      </c>
    </row>
    <row r="5431" spans="1:12" x14ac:dyDescent="0.2">
      <c r="A5431" s="4" t="s">
        <v>2073</v>
      </c>
    </row>
    <row r="5433" spans="1:12" x14ac:dyDescent="0.2">
      <c r="A5433" s="4" t="s">
        <v>209</v>
      </c>
      <c r="G5433" s="9" t="s">
        <v>612</v>
      </c>
      <c r="I5433" s="267">
        <v>0</v>
      </c>
      <c r="J5433" s="267">
        <v>0</v>
      </c>
      <c r="K5433" s="267">
        <v>0</v>
      </c>
    </row>
    <row r="5435" spans="1:12" x14ac:dyDescent="0.2">
      <c r="A5435" s="1" t="s">
        <v>80</v>
      </c>
      <c r="B5435" s="1" t="s">
        <v>81</v>
      </c>
      <c r="C5435" s="268" t="s">
        <v>82</v>
      </c>
      <c r="D5435" s="1" t="s">
        <v>83</v>
      </c>
      <c r="E5435" s="1" t="s">
        <v>84</v>
      </c>
      <c r="F5435" s="268" t="s">
        <v>85</v>
      </c>
      <c r="G5435" s="1" t="s">
        <v>86</v>
      </c>
      <c r="I5435" s="268" t="s">
        <v>613</v>
      </c>
      <c r="J5435" s="268" t="s">
        <v>614</v>
      </c>
      <c r="K5435" s="268" t="s">
        <v>87</v>
      </c>
    </row>
    <row r="5437" spans="1:12" x14ac:dyDescent="0.2">
      <c r="A5437" s="8">
        <v>30</v>
      </c>
      <c r="B5437" s="2" t="s">
        <v>209</v>
      </c>
      <c r="C5437" s="7">
        <v>115</v>
      </c>
      <c r="D5437" s="2" t="s">
        <v>90</v>
      </c>
      <c r="F5437" s="7">
        <v>0</v>
      </c>
      <c r="G5437" s="2" t="s">
        <v>1987</v>
      </c>
      <c r="I5437" s="8">
        <v>42633</v>
      </c>
      <c r="K5437" s="12">
        <v>42633</v>
      </c>
      <c r="L5437" s="1" t="s">
        <v>615</v>
      </c>
    </row>
    <row r="5439" spans="1:12" x14ac:dyDescent="0.2">
      <c r="A5439" s="8">
        <v>30</v>
      </c>
      <c r="B5439" s="2" t="s">
        <v>209</v>
      </c>
      <c r="C5439" s="7">
        <v>115</v>
      </c>
      <c r="D5439" s="2" t="s">
        <v>90</v>
      </c>
      <c r="F5439" s="7">
        <v>0</v>
      </c>
      <c r="G5439" s="2" t="s">
        <v>1987</v>
      </c>
      <c r="I5439" s="8">
        <v>74769</v>
      </c>
      <c r="K5439" s="12">
        <v>117402</v>
      </c>
      <c r="L5439" s="1" t="s">
        <v>615</v>
      </c>
    </row>
    <row r="5441" spans="1:12" x14ac:dyDescent="0.2">
      <c r="A5441" s="8">
        <v>30</v>
      </c>
      <c r="B5441" s="2" t="s">
        <v>209</v>
      </c>
      <c r="C5441" s="7">
        <v>115</v>
      </c>
      <c r="D5441" s="2" t="s">
        <v>90</v>
      </c>
      <c r="F5441" s="7">
        <v>0</v>
      </c>
      <c r="G5441" s="2" t="s">
        <v>1987</v>
      </c>
      <c r="I5441" s="8">
        <v>251183</v>
      </c>
      <c r="K5441" s="12">
        <v>368585</v>
      </c>
      <c r="L5441" s="1" t="s">
        <v>615</v>
      </c>
    </row>
    <row r="5444" spans="1:12" x14ac:dyDescent="0.2">
      <c r="G5444" s="9" t="s">
        <v>1787</v>
      </c>
      <c r="I5444" s="269">
        <v>368585</v>
      </c>
      <c r="J5444" s="269">
        <v>0</v>
      </c>
      <c r="K5444" s="269">
        <v>368585</v>
      </c>
      <c r="L5444" s="270" t="s">
        <v>615</v>
      </c>
    </row>
    <row r="5445" spans="1:12" x14ac:dyDescent="0.2">
      <c r="G5445" s="9" t="s">
        <v>610</v>
      </c>
      <c r="I5445" s="267">
        <v>368585</v>
      </c>
      <c r="J5445" s="267">
        <v>0</v>
      </c>
      <c r="K5445" s="267">
        <v>368585</v>
      </c>
      <c r="L5445" s="9" t="s">
        <v>617</v>
      </c>
    </row>
    <row r="5447" spans="1:12" x14ac:dyDescent="0.2">
      <c r="A5447" s="5" t="s">
        <v>2074</v>
      </c>
      <c r="I5447" s="267">
        <v>368585</v>
      </c>
      <c r="J5447" s="267">
        <v>0</v>
      </c>
      <c r="K5447" s="267">
        <v>368585</v>
      </c>
      <c r="L5447" s="2" t="s">
        <v>617</v>
      </c>
    </row>
    <row r="5450" spans="1:12" x14ac:dyDescent="0.2">
      <c r="A5450" s="4" t="s">
        <v>1723</v>
      </c>
    </row>
    <row r="5452" spans="1:12" x14ac:dyDescent="0.2">
      <c r="A5452" s="4" t="s">
        <v>208</v>
      </c>
      <c r="G5452" s="9" t="s">
        <v>612</v>
      </c>
      <c r="I5452" s="267">
        <v>0</v>
      </c>
      <c r="J5452" s="267">
        <v>0</v>
      </c>
      <c r="K5452" s="267">
        <v>0</v>
      </c>
    </row>
    <row r="5454" spans="1:12" x14ac:dyDescent="0.2">
      <c r="A5454" s="1" t="s">
        <v>80</v>
      </c>
      <c r="B5454" s="1" t="s">
        <v>81</v>
      </c>
      <c r="C5454" s="268" t="s">
        <v>82</v>
      </c>
      <c r="D5454" s="1" t="s">
        <v>83</v>
      </c>
      <c r="E5454" s="1" t="s">
        <v>84</v>
      </c>
      <c r="F5454" s="268" t="s">
        <v>85</v>
      </c>
      <c r="G5454" s="1" t="s">
        <v>86</v>
      </c>
      <c r="I5454" s="268" t="s">
        <v>613</v>
      </c>
      <c r="J5454" s="268" t="s">
        <v>614</v>
      </c>
      <c r="K5454" s="268" t="s">
        <v>87</v>
      </c>
    </row>
    <row r="5456" spans="1:12" x14ac:dyDescent="0.2">
      <c r="A5456" s="8">
        <v>26</v>
      </c>
      <c r="B5456" s="2" t="s">
        <v>208</v>
      </c>
      <c r="C5456" s="7">
        <v>79</v>
      </c>
      <c r="D5456" s="2" t="s">
        <v>88</v>
      </c>
      <c r="F5456" s="7">
        <v>0</v>
      </c>
      <c r="G5456" s="2" t="s">
        <v>1614</v>
      </c>
      <c r="I5456" s="8">
        <v>13500</v>
      </c>
      <c r="K5456" s="12">
        <v>13500</v>
      </c>
      <c r="L5456" s="1" t="s">
        <v>615</v>
      </c>
    </row>
    <row r="5458" spans="1:12" x14ac:dyDescent="0.2">
      <c r="A5458" s="8">
        <v>26</v>
      </c>
      <c r="B5458" s="2" t="s">
        <v>208</v>
      </c>
      <c r="C5458" s="7">
        <v>80</v>
      </c>
      <c r="D5458" s="2" t="s">
        <v>88</v>
      </c>
      <c r="F5458" s="7">
        <v>0</v>
      </c>
      <c r="G5458" s="2" t="s">
        <v>1632</v>
      </c>
      <c r="I5458" s="8">
        <v>70020</v>
      </c>
      <c r="K5458" s="12">
        <v>83520</v>
      </c>
      <c r="L5458" s="1" t="s">
        <v>615</v>
      </c>
    </row>
    <row r="5460" spans="1:12" x14ac:dyDescent="0.2">
      <c r="A5460" s="8">
        <v>31</v>
      </c>
      <c r="B5460" s="2" t="s">
        <v>208</v>
      </c>
      <c r="C5460" s="7">
        <v>100</v>
      </c>
      <c r="D5460" s="2" t="s">
        <v>88</v>
      </c>
      <c r="F5460" s="7">
        <v>0</v>
      </c>
      <c r="G5460" s="2" t="s">
        <v>1711</v>
      </c>
      <c r="I5460" s="8">
        <v>300000</v>
      </c>
      <c r="K5460" s="12">
        <v>383520</v>
      </c>
      <c r="L5460" s="1" t="s">
        <v>615</v>
      </c>
    </row>
    <row r="5462" spans="1:12" x14ac:dyDescent="0.2">
      <c r="A5462" s="8">
        <v>31</v>
      </c>
      <c r="B5462" s="2" t="s">
        <v>208</v>
      </c>
      <c r="C5462" s="7">
        <v>100</v>
      </c>
      <c r="D5462" s="2" t="s">
        <v>88</v>
      </c>
      <c r="F5462" s="7">
        <v>0</v>
      </c>
      <c r="G5462" s="2" t="s">
        <v>1710</v>
      </c>
      <c r="I5462" s="8">
        <v>300000</v>
      </c>
      <c r="K5462" s="12">
        <v>683520</v>
      </c>
      <c r="L5462" s="1" t="s">
        <v>615</v>
      </c>
    </row>
    <row r="5465" spans="1:12" x14ac:dyDescent="0.2">
      <c r="G5465" s="9" t="s">
        <v>618</v>
      </c>
      <c r="I5465" s="269">
        <v>683520</v>
      </c>
      <c r="J5465" s="269">
        <v>0</v>
      </c>
      <c r="K5465" s="269">
        <v>683520</v>
      </c>
      <c r="L5465" s="270" t="s">
        <v>615</v>
      </c>
    </row>
    <row r="5466" spans="1:12" x14ac:dyDescent="0.2">
      <c r="G5466" s="9" t="s">
        <v>610</v>
      </c>
      <c r="I5466" s="267">
        <v>683520</v>
      </c>
      <c r="J5466" s="267">
        <v>0</v>
      </c>
      <c r="K5466" s="267">
        <v>683520</v>
      </c>
      <c r="L5466" s="9" t="s">
        <v>617</v>
      </c>
    </row>
    <row r="5469" spans="1:12" x14ac:dyDescent="0.2">
      <c r="A5469" s="4" t="s">
        <v>209</v>
      </c>
      <c r="G5469" s="9" t="s">
        <v>612</v>
      </c>
      <c r="I5469" s="267">
        <v>683520</v>
      </c>
      <c r="J5469" s="267">
        <v>0</v>
      </c>
      <c r="K5469" s="267">
        <v>683520</v>
      </c>
      <c r="L5469" s="2" t="s">
        <v>615</v>
      </c>
    </row>
    <row r="5471" spans="1:12" x14ac:dyDescent="0.2">
      <c r="A5471" s="1" t="s">
        <v>80</v>
      </c>
      <c r="B5471" s="1" t="s">
        <v>81</v>
      </c>
      <c r="C5471" s="268" t="s">
        <v>82</v>
      </c>
      <c r="D5471" s="1" t="s">
        <v>83</v>
      </c>
      <c r="E5471" s="1" t="s">
        <v>84</v>
      </c>
      <c r="F5471" s="268" t="s">
        <v>85</v>
      </c>
      <c r="G5471" s="1" t="s">
        <v>86</v>
      </c>
      <c r="I5471" s="268" t="s">
        <v>613</v>
      </c>
      <c r="J5471" s="268" t="s">
        <v>614</v>
      </c>
      <c r="K5471" s="268" t="s">
        <v>87</v>
      </c>
    </row>
    <row r="5473" spans="1:12" x14ac:dyDescent="0.2">
      <c r="A5473" s="8">
        <v>30</v>
      </c>
      <c r="B5473" s="2" t="s">
        <v>209</v>
      </c>
      <c r="C5473" s="7">
        <v>116</v>
      </c>
      <c r="D5473" s="2" t="s">
        <v>88</v>
      </c>
      <c r="F5473" s="7">
        <v>0</v>
      </c>
      <c r="G5473" s="2" t="s">
        <v>2075</v>
      </c>
      <c r="I5473" s="8">
        <v>142471</v>
      </c>
      <c r="K5473" s="12">
        <v>825991</v>
      </c>
      <c r="L5473" s="1" t="s">
        <v>615</v>
      </c>
    </row>
    <row r="5475" spans="1:12" x14ac:dyDescent="0.2">
      <c r="A5475" s="8">
        <v>30</v>
      </c>
      <c r="B5475" s="2" t="s">
        <v>209</v>
      </c>
      <c r="C5475" s="7">
        <v>116</v>
      </c>
      <c r="D5475" s="2" t="s">
        <v>88</v>
      </c>
      <c r="F5475" s="7">
        <v>0</v>
      </c>
      <c r="G5475" s="2" t="s">
        <v>2076</v>
      </c>
      <c r="I5475" s="8">
        <v>1866518</v>
      </c>
      <c r="K5475" s="12">
        <v>2692509</v>
      </c>
      <c r="L5475" s="1" t="s">
        <v>615</v>
      </c>
    </row>
    <row r="5478" spans="1:12" x14ac:dyDescent="0.2">
      <c r="G5478" s="9" t="s">
        <v>1787</v>
      </c>
      <c r="I5478" s="269">
        <v>2008989</v>
      </c>
      <c r="J5478" s="269">
        <v>0</v>
      </c>
      <c r="K5478" s="269">
        <v>2008989</v>
      </c>
      <c r="L5478" s="270" t="s">
        <v>615</v>
      </c>
    </row>
    <row r="5479" spans="1:12" x14ac:dyDescent="0.2">
      <c r="G5479" s="9" t="s">
        <v>610</v>
      </c>
      <c r="I5479" s="267">
        <v>2692509</v>
      </c>
      <c r="J5479" s="267">
        <v>0</v>
      </c>
      <c r="K5479" s="267">
        <v>2692509</v>
      </c>
      <c r="L5479" s="9" t="s">
        <v>617</v>
      </c>
    </row>
    <row r="5481" spans="1:12" x14ac:dyDescent="0.2">
      <c r="A5481" s="5" t="s">
        <v>1724</v>
      </c>
      <c r="I5481" s="267">
        <v>2692509</v>
      </c>
      <c r="J5481" s="267">
        <v>0</v>
      </c>
      <c r="K5481" s="267">
        <v>2692509</v>
      </c>
      <c r="L5481" s="2" t="s">
        <v>617</v>
      </c>
    </row>
    <row r="5484" spans="1:12" x14ac:dyDescent="0.2">
      <c r="A5484" s="4" t="s">
        <v>1725</v>
      </c>
    </row>
    <row r="5486" spans="1:12" x14ac:dyDescent="0.2">
      <c r="A5486" s="4" t="s">
        <v>208</v>
      </c>
      <c r="G5486" s="9" t="s">
        <v>612</v>
      </c>
      <c r="I5486" s="267">
        <v>0</v>
      </c>
      <c r="J5486" s="267">
        <v>0</v>
      </c>
      <c r="K5486" s="267">
        <v>0</v>
      </c>
    </row>
    <row r="5488" spans="1:12" x14ac:dyDescent="0.2">
      <c r="A5488" s="1" t="s">
        <v>80</v>
      </c>
      <c r="B5488" s="1" t="s">
        <v>81</v>
      </c>
      <c r="C5488" s="268" t="s">
        <v>82</v>
      </c>
      <c r="D5488" s="1" t="s">
        <v>83</v>
      </c>
      <c r="E5488" s="1" t="s">
        <v>84</v>
      </c>
      <c r="F5488" s="268" t="s">
        <v>85</v>
      </c>
      <c r="G5488" s="1" t="s">
        <v>86</v>
      </c>
      <c r="I5488" s="268" t="s">
        <v>613</v>
      </c>
      <c r="J5488" s="268" t="s">
        <v>614</v>
      </c>
      <c r="K5488" s="268" t="s">
        <v>87</v>
      </c>
    </row>
    <row r="5490" spans="1:12" x14ac:dyDescent="0.2">
      <c r="A5490" s="8">
        <v>26</v>
      </c>
      <c r="B5490" s="2" t="s">
        <v>208</v>
      </c>
      <c r="C5490" s="7">
        <v>79</v>
      </c>
      <c r="D5490" s="2" t="s">
        <v>88</v>
      </c>
      <c r="F5490" s="7">
        <v>0</v>
      </c>
      <c r="G5490" s="2" t="s">
        <v>1614</v>
      </c>
      <c r="I5490" s="8">
        <v>61800</v>
      </c>
      <c r="K5490" s="12">
        <v>61800</v>
      </c>
      <c r="L5490" s="1" t="s">
        <v>615</v>
      </c>
    </row>
    <row r="5492" spans="1:12" x14ac:dyDescent="0.2">
      <c r="A5492" s="8">
        <v>31</v>
      </c>
      <c r="B5492" s="2" t="s">
        <v>208</v>
      </c>
      <c r="C5492" s="7">
        <v>100</v>
      </c>
      <c r="D5492" s="2" t="s">
        <v>88</v>
      </c>
      <c r="F5492" s="7">
        <v>0</v>
      </c>
      <c r="G5492" s="2" t="s">
        <v>1716</v>
      </c>
      <c r="I5492" s="8">
        <v>436682</v>
      </c>
      <c r="K5492" s="12">
        <v>498482</v>
      </c>
      <c r="L5492" s="1" t="s">
        <v>615</v>
      </c>
    </row>
    <row r="5494" spans="1:12" x14ac:dyDescent="0.2">
      <c r="A5494" s="8">
        <v>31</v>
      </c>
      <c r="B5494" s="2" t="s">
        <v>208</v>
      </c>
      <c r="C5494" s="7">
        <v>100</v>
      </c>
      <c r="D5494" s="2" t="s">
        <v>88</v>
      </c>
      <c r="F5494" s="7">
        <v>0</v>
      </c>
      <c r="G5494" s="2" t="s">
        <v>1717</v>
      </c>
      <c r="I5494" s="8">
        <v>456056</v>
      </c>
      <c r="K5494" s="12">
        <v>954538</v>
      </c>
      <c r="L5494" s="1" t="s">
        <v>615</v>
      </c>
    </row>
    <row r="5496" spans="1:12" x14ac:dyDescent="0.2">
      <c r="A5496" s="8">
        <v>31</v>
      </c>
      <c r="B5496" s="2" t="s">
        <v>208</v>
      </c>
      <c r="C5496" s="7">
        <v>100</v>
      </c>
      <c r="D5496" s="2" t="s">
        <v>88</v>
      </c>
      <c r="F5496" s="7">
        <v>0</v>
      </c>
      <c r="G5496" s="2" t="s">
        <v>1718</v>
      </c>
      <c r="I5496" s="8">
        <v>363902</v>
      </c>
      <c r="K5496" s="12">
        <v>1318440</v>
      </c>
      <c r="L5496" s="1" t="s">
        <v>615</v>
      </c>
    </row>
    <row r="5498" spans="1:12" x14ac:dyDescent="0.2">
      <c r="A5498" s="8">
        <v>31</v>
      </c>
      <c r="B5498" s="2" t="s">
        <v>208</v>
      </c>
      <c r="C5498" s="7">
        <v>100</v>
      </c>
      <c r="D5498" s="2" t="s">
        <v>88</v>
      </c>
      <c r="F5498" s="7">
        <v>0</v>
      </c>
      <c r="G5498" s="2" t="s">
        <v>1719</v>
      </c>
      <c r="I5498" s="8">
        <v>491137</v>
      </c>
      <c r="K5498" s="12">
        <v>1809577</v>
      </c>
      <c r="L5498" s="1" t="s">
        <v>615</v>
      </c>
    </row>
    <row r="5501" spans="1:12" x14ac:dyDescent="0.2">
      <c r="G5501" s="9" t="s">
        <v>618</v>
      </c>
      <c r="I5501" s="269">
        <v>1809577</v>
      </c>
      <c r="J5501" s="269">
        <v>0</v>
      </c>
      <c r="K5501" s="269">
        <v>1809577</v>
      </c>
      <c r="L5501" s="270" t="s">
        <v>615</v>
      </c>
    </row>
    <row r="5502" spans="1:12" x14ac:dyDescent="0.2">
      <c r="G5502" s="9" t="s">
        <v>610</v>
      </c>
      <c r="I5502" s="267">
        <v>1809577</v>
      </c>
      <c r="J5502" s="267">
        <v>0</v>
      </c>
      <c r="K5502" s="267">
        <v>1809577</v>
      </c>
      <c r="L5502" s="9" t="s">
        <v>617</v>
      </c>
    </row>
    <row r="5505" spans="1:12" x14ac:dyDescent="0.2">
      <c r="A5505" s="4" t="s">
        <v>209</v>
      </c>
      <c r="G5505" s="9" t="s">
        <v>612</v>
      </c>
      <c r="I5505" s="267">
        <v>1809577</v>
      </c>
      <c r="J5505" s="267">
        <v>0</v>
      </c>
      <c r="K5505" s="267">
        <v>1809577</v>
      </c>
      <c r="L5505" s="2" t="s">
        <v>615</v>
      </c>
    </row>
    <row r="5507" spans="1:12" x14ac:dyDescent="0.2">
      <c r="A5507" s="1" t="s">
        <v>80</v>
      </c>
      <c r="B5507" s="1" t="s">
        <v>81</v>
      </c>
      <c r="C5507" s="268" t="s">
        <v>82</v>
      </c>
      <c r="D5507" s="1" t="s">
        <v>83</v>
      </c>
      <c r="E5507" s="1" t="s">
        <v>84</v>
      </c>
      <c r="F5507" s="268" t="s">
        <v>85</v>
      </c>
      <c r="G5507" s="1" t="s">
        <v>86</v>
      </c>
      <c r="I5507" s="268" t="s">
        <v>613</v>
      </c>
      <c r="J5507" s="268" t="s">
        <v>614</v>
      </c>
      <c r="K5507" s="268" t="s">
        <v>87</v>
      </c>
    </row>
    <row r="5509" spans="1:12" x14ac:dyDescent="0.2">
      <c r="A5509" s="8">
        <v>30</v>
      </c>
      <c r="B5509" s="2" t="s">
        <v>209</v>
      </c>
      <c r="C5509" s="7">
        <v>116</v>
      </c>
      <c r="D5509" s="2" t="s">
        <v>88</v>
      </c>
      <c r="F5509" s="7">
        <v>0</v>
      </c>
      <c r="G5509" s="2" t="s">
        <v>2077</v>
      </c>
      <c r="I5509" s="8">
        <v>400292</v>
      </c>
      <c r="K5509" s="12">
        <v>2209869</v>
      </c>
      <c r="L5509" s="1" t="s">
        <v>615</v>
      </c>
    </row>
    <row r="5511" spans="1:12" x14ac:dyDescent="0.2">
      <c r="A5511" s="8">
        <v>30</v>
      </c>
      <c r="B5511" s="2" t="s">
        <v>209</v>
      </c>
      <c r="C5511" s="7">
        <v>116</v>
      </c>
      <c r="D5511" s="2" t="s">
        <v>88</v>
      </c>
      <c r="F5511" s="7">
        <v>0</v>
      </c>
      <c r="G5511" s="2" t="s">
        <v>2078</v>
      </c>
      <c r="I5511" s="8">
        <v>3570000</v>
      </c>
      <c r="K5511" s="12">
        <v>5779869</v>
      </c>
      <c r="L5511" s="1" t="s">
        <v>615</v>
      </c>
    </row>
    <row r="5513" spans="1:12" x14ac:dyDescent="0.2">
      <c r="A5513" s="8">
        <v>30</v>
      </c>
      <c r="B5513" s="2" t="s">
        <v>209</v>
      </c>
      <c r="C5513" s="7">
        <v>116</v>
      </c>
      <c r="D5513" s="2" t="s">
        <v>88</v>
      </c>
      <c r="F5513" s="7">
        <v>0</v>
      </c>
      <c r="G5513" s="2" t="s">
        <v>2079</v>
      </c>
      <c r="I5513" s="8">
        <v>242550</v>
      </c>
      <c r="K5513" s="12">
        <v>6022419</v>
      </c>
      <c r="L5513" s="1" t="s">
        <v>615</v>
      </c>
    </row>
    <row r="5515" spans="1:12" x14ac:dyDescent="0.2">
      <c r="A5515" s="8">
        <v>30</v>
      </c>
      <c r="B5515" s="2" t="s">
        <v>209</v>
      </c>
      <c r="C5515" s="7">
        <v>116</v>
      </c>
      <c r="D5515" s="2" t="s">
        <v>88</v>
      </c>
      <c r="F5515" s="7">
        <v>0</v>
      </c>
      <c r="G5515" s="2" t="s">
        <v>2080</v>
      </c>
      <c r="I5515" s="8">
        <v>1717760</v>
      </c>
      <c r="K5515" s="12">
        <v>7740179</v>
      </c>
      <c r="L5515" s="1" t="s">
        <v>615</v>
      </c>
    </row>
    <row r="5517" spans="1:12" x14ac:dyDescent="0.2">
      <c r="A5517" s="8">
        <v>30</v>
      </c>
      <c r="B5517" s="2" t="s">
        <v>209</v>
      </c>
      <c r="C5517" s="7">
        <v>116</v>
      </c>
      <c r="D5517" s="2" t="s">
        <v>88</v>
      </c>
      <c r="F5517" s="7">
        <v>0</v>
      </c>
      <c r="G5517" s="2" t="s">
        <v>2081</v>
      </c>
      <c r="I5517" s="8">
        <v>15300</v>
      </c>
      <c r="K5517" s="12">
        <v>7755479</v>
      </c>
      <c r="L5517" s="1" t="s">
        <v>615</v>
      </c>
    </row>
    <row r="5519" spans="1:12" x14ac:dyDescent="0.2">
      <c r="A5519" s="8">
        <v>30</v>
      </c>
      <c r="B5519" s="2" t="s">
        <v>209</v>
      </c>
      <c r="C5519" s="7">
        <v>116</v>
      </c>
      <c r="D5519" s="2" t="s">
        <v>88</v>
      </c>
      <c r="F5519" s="7">
        <v>0</v>
      </c>
      <c r="G5519" s="2" t="s">
        <v>2082</v>
      </c>
      <c r="I5519" s="8">
        <v>833000</v>
      </c>
      <c r="K5519" s="12">
        <v>8588479</v>
      </c>
      <c r="L5519" s="1" t="s">
        <v>615</v>
      </c>
    </row>
    <row r="5521" spans="1:12" x14ac:dyDescent="0.2">
      <c r="A5521" s="8">
        <v>30</v>
      </c>
      <c r="B5521" s="2" t="s">
        <v>209</v>
      </c>
      <c r="C5521" s="7">
        <v>116</v>
      </c>
      <c r="D5521" s="2" t="s">
        <v>88</v>
      </c>
      <c r="F5521" s="7">
        <v>0</v>
      </c>
      <c r="G5521" s="2" t="s">
        <v>2083</v>
      </c>
      <c r="I5521" s="8">
        <v>613741</v>
      </c>
      <c r="K5521" s="12">
        <v>9202220</v>
      </c>
      <c r="L5521" s="1" t="s">
        <v>615</v>
      </c>
    </row>
    <row r="5523" spans="1:12" x14ac:dyDescent="0.2">
      <c r="A5523" s="8">
        <v>30</v>
      </c>
      <c r="B5523" s="2" t="s">
        <v>209</v>
      </c>
      <c r="C5523" s="7">
        <v>116</v>
      </c>
      <c r="D5523" s="2" t="s">
        <v>88</v>
      </c>
      <c r="F5523" s="7">
        <v>0</v>
      </c>
      <c r="G5523" s="2" t="s">
        <v>2084</v>
      </c>
      <c r="I5523" s="8">
        <v>48564</v>
      </c>
      <c r="K5523" s="12">
        <v>9250784</v>
      </c>
      <c r="L5523" s="1" t="s">
        <v>615</v>
      </c>
    </row>
    <row r="5525" spans="1:12" x14ac:dyDescent="0.2">
      <c r="A5525" s="8">
        <v>30</v>
      </c>
      <c r="B5525" s="2" t="s">
        <v>209</v>
      </c>
      <c r="C5525" s="7">
        <v>116</v>
      </c>
      <c r="D5525" s="2" t="s">
        <v>88</v>
      </c>
      <c r="F5525" s="7">
        <v>0</v>
      </c>
      <c r="G5525" s="2" t="s">
        <v>2085</v>
      </c>
      <c r="I5525" s="8">
        <v>29732</v>
      </c>
      <c r="K5525" s="12">
        <v>9280516</v>
      </c>
      <c r="L5525" s="1" t="s">
        <v>615</v>
      </c>
    </row>
    <row r="5527" spans="1:12" x14ac:dyDescent="0.2">
      <c r="A5527" s="8">
        <v>30</v>
      </c>
      <c r="B5527" s="2" t="s">
        <v>209</v>
      </c>
      <c r="C5527" s="7">
        <v>116</v>
      </c>
      <c r="D5527" s="2" t="s">
        <v>88</v>
      </c>
      <c r="F5527" s="7">
        <v>0</v>
      </c>
      <c r="G5527" s="2" t="s">
        <v>2086</v>
      </c>
      <c r="I5527" s="8">
        <v>195030</v>
      </c>
      <c r="K5527" s="12">
        <v>9475546</v>
      </c>
      <c r="L5527" s="1" t="s">
        <v>615</v>
      </c>
    </row>
    <row r="5529" spans="1:12" x14ac:dyDescent="0.2">
      <c r="A5529" s="8">
        <v>30</v>
      </c>
      <c r="B5529" s="2" t="s">
        <v>209</v>
      </c>
      <c r="C5529" s="7">
        <v>117</v>
      </c>
      <c r="D5529" s="2" t="s">
        <v>88</v>
      </c>
      <c r="F5529" s="7">
        <v>0</v>
      </c>
      <c r="G5529" s="2" t="s">
        <v>2087</v>
      </c>
      <c r="I5529" s="8">
        <v>411111</v>
      </c>
      <c r="K5529" s="12">
        <v>9886657</v>
      </c>
      <c r="L5529" s="1" t="s">
        <v>615</v>
      </c>
    </row>
    <row r="5531" spans="1:12" x14ac:dyDescent="0.2">
      <c r="A5531" s="8">
        <v>30</v>
      </c>
      <c r="B5531" s="2" t="s">
        <v>209</v>
      </c>
      <c r="C5531" s="7">
        <v>117</v>
      </c>
      <c r="D5531" s="2" t="s">
        <v>88</v>
      </c>
      <c r="F5531" s="7">
        <v>0</v>
      </c>
      <c r="G5531" s="2" t="s">
        <v>2088</v>
      </c>
      <c r="I5531" s="8">
        <v>765000</v>
      </c>
      <c r="K5531" s="12">
        <v>10651657</v>
      </c>
      <c r="L5531" s="1" t="s">
        <v>615</v>
      </c>
    </row>
    <row r="5534" spans="1:12" x14ac:dyDescent="0.2">
      <c r="G5534" s="9" t="s">
        <v>1787</v>
      </c>
      <c r="I5534" s="269">
        <v>8842080</v>
      </c>
      <c r="J5534" s="269">
        <v>0</v>
      </c>
      <c r="K5534" s="269">
        <v>8842080</v>
      </c>
      <c r="L5534" s="270" t="s">
        <v>615</v>
      </c>
    </row>
    <row r="5535" spans="1:12" x14ac:dyDescent="0.2">
      <c r="G5535" s="9" t="s">
        <v>610</v>
      </c>
      <c r="I5535" s="267">
        <v>10651657</v>
      </c>
      <c r="J5535" s="267">
        <v>0</v>
      </c>
      <c r="K5535" s="267">
        <v>10651657</v>
      </c>
      <c r="L5535" s="9" t="s">
        <v>617</v>
      </c>
    </row>
    <row r="5538" spans="1:12" x14ac:dyDescent="0.2">
      <c r="A5538" s="4" t="s">
        <v>210</v>
      </c>
      <c r="G5538" s="9" t="s">
        <v>612</v>
      </c>
      <c r="I5538" s="267">
        <v>10651657</v>
      </c>
      <c r="J5538" s="267">
        <v>0</v>
      </c>
      <c r="K5538" s="267">
        <v>10651657</v>
      </c>
      <c r="L5538" s="2" t="s">
        <v>615</v>
      </c>
    </row>
    <row r="5540" spans="1:12" x14ac:dyDescent="0.2">
      <c r="A5540" s="1" t="s">
        <v>80</v>
      </c>
      <c r="B5540" s="1" t="s">
        <v>81</v>
      </c>
      <c r="C5540" s="268" t="s">
        <v>82</v>
      </c>
      <c r="D5540" s="1" t="s">
        <v>83</v>
      </c>
      <c r="E5540" s="1" t="s">
        <v>84</v>
      </c>
      <c r="F5540" s="268" t="s">
        <v>85</v>
      </c>
      <c r="G5540" s="1" t="s">
        <v>86</v>
      </c>
      <c r="I5540" s="268" t="s">
        <v>613</v>
      </c>
      <c r="J5540" s="268" t="s">
        <v>614</v>
      </c>
      <c r="K5540" s="268" t="s">
        <v>87</v>
      </c>
    </row>
    <row r="5542" spans="1:12" x14ac:dyDescent="0.2">
      <c r="A5542" s="8">
        <v>31</v>
      </c>
      <c r="B5542" s="2" t="s">
        <v>210</v>
      </c>
      <c r="C5542" s="7">
        <v>100</v>
      </c>
      <c r="D5542" s="2" t="s">
        <v>88</v>
      </c>
      <c r="F5542" s="7">
        <v>0</v>
      </c>
      <c r="G5542" s="2" t="s">
        <v>2089</v>
      </c>
      <c r="I5542" s="8">
        <v>88800</v>
      </c>
      <c r="K5542" s="12">
        <v>10740457</v>
      </c>
      <c r="L5542" s="1" t="s">
        <v>615</v>
      </c>
    </row>
    <row r="5544" spans="1:12" x14ac:dyDescent="0.2">
      <c r="A5544" s="8">
        <v>31</v>
      </c>
      <c r="B5544" s="2" t="s">
        <v>210</v>
      </c>
      <c r="C5544" s="7">
        <v>100</v>
      </c>
      <c r="D5544" s="2" t="s">
        <v>88</v>
      </c>
      <c r="F5544" s="7">
        <v>0</v>
      </c>
      <c r="G5544" s="2" t="s">
        <v>2090</v>
      </c>
      <c r="I5544" s="8">
        <v>187116</v>
      </c>
      <c r="K5544" s="12">
        <v>10927573</v>
      </c>
      <c r="L5544" s="1" t="s">
        <v>615</v>
      </c>
    </row>
    <row r="5546" spans="1:12" x14ac:dyDescent="0.2">
      <c r="A5546" s="8">
        <v>31</v>
      </c>
      <c r="B5546" s="2" t="s">
        <v>210</v>
      </c>
      <c r="C5546" s="7">
        <v>100</v>
      </c>
      <c r="D5546" s="2" t="s">
        <v>88</v>
      </c>
      <c r="F5546" s="7">
        <v>0</v>
      </c>
      <c r="G5546" s="2" t="s">
        <v>2091</v>
      </c>
      <c r="I5546" s="8">
        <v>1158540</v>
      </c>
      <c r="K5546" s="12">
        <v>12086113</v>
      </c>
      <c r="L5546" s="1" t="s">
        <v>615</v>
      </c>
    </row>
    <row r="5548" spans="1:12" x14ac:dyDescent="0.2">
      <c r="A5548" s="8">
        <v>31</v>
      </c>
      <c r="B5548" s="2" t="s">
        <v>210</v>
      </c>
      <c r="C5548" s="7">
        <v>100</v>
      </c>
      <c r="D5548" s="2" t="s">
        <v>88</v>
      </c>
      <c r="F5548" s="7">
        <v>0</v>
      </c>
      <c r="G5548" s="2" t="s">
        <v>2092</v>
      </c>
      <c r="I5548" s="8">
        <v>887978</v>
      </c>
      <c r="K5548" s="12">
        <v>12974091</v>
      </c>
      <c r="L5548" s="1" t="s">
        <v>615</v>
      </c>
    </row>
    <row r="5550" spans="1:12" x14ac:dyDescent="0.2">
      <c r="A5550" s="8">
        <v>31</v>
      </c>
      <c r="B5550" s="2" t="s">
        <v>210</v>
      </c>
      <c r="C5550" s="7">
        <v>100</v>
      </c>
      <c r="D5550" s="2" t="s">
        <v>88</v>
      </c>
      <c r="F5550" s="7">
        <v>0</v>
      </c>
      <c r="G5550" s="2" t="s">
        <v>2093</v>
      </c>
      <c r="I5550" s="8">
        <v>127449</v>
      </c>
      <c r="K5550" s="12">
        <v>13101540</v>
      </c>
      <c r="L5550" s="1" t="s">
        <v>615</v>
      </c>
    </row>
    <row r="5553" spans="1:12" x14ac:dyDescent="0.2">
      <c r="G5553" s="9" t="s">
        <v>1816</v>
      </c>
      <c r="I5553" s="269">
        <v>2449883</v>
      </c>
      <c r="J5553" s="269">
        <v>0</v>
      </c>
      <c r="K5553" s="269">
        <v>2449883</v>
      </c>
      <c r="L5553" s="270" t="s">
        <v>615</v>
      </c>
    </row>
    <row r="5554" spans="1:12" x14ac:dyDescent="0.2">
      <c r="G5554" s="9" t="s">
        <v>610</v>
      </c>
      <c r="I5554" s="267">
        <v>13101540</v>
      </c>
      <c r="J5554" s="267">
        <v>0</v>
      </c>
      <c r="K5554" s="267">
        <v>13101540</v>
      </c>
      <c r="L5554" s="9" t="s">
        <v>617</v>
      </c>
    </row>
    <row r="5557" spans="1:12" x14ac:dyDescent="0.2">
      <c r="A5557" s="4" t="s">
        <v>212</v>
      </c>
      <c r="G5557" s="9" t="s">
        <v>612</v>
      </c>
      <c r="I5557" s="267">
        <v>13101540</v>
      </c>
      <c r="J5557" s="267">
        <v>0</v>
      </c>
      <c r="K5557" s="267">
        <v>13101540</v>
      </c>
      <c r="L5557" s="2" t="s">
        <v>615</v>
      </c>
    </row>
    <row r="5559" spans="1:12" x14ac:dyDescent="0.2">
      <c r="A5559" s="1" t="s">
        <v>80</v>
      </c>
      <c r="B5559" s="1" t="s">
        <v>81</v>
      </c>
      <c r="C5559" s="268" t="s">
        <v>82</v>
      </c>
      <c r="D5559" s="1" t="s">
        <v>83</v>
      </c>
      <c r="E5559" s="1" t="s">
        <v>84</v>
      </c>
      <c r="F5559" s="268" t="s">
        <v>85</v>
      </c>
      <c r="G5559" s="1" t="s">
        <v>86</v>
      </c>
      <c r="I5559" s="268" t="s">
        <v>613</v>
      </c>
      <c r="J5559" s="268" t="s">
        <v>614</v>
      </c>
      <c r="K5559" s="268" t="s">
        <v>87</v>
      </c>
    </row>
    <row r="5561" spans="1:12" x14ac:dyDescent="0.2">
      <c r="A5561" s="8">
        <v>31</v>
      </c>
      <c r="B5561" s="2" t="s">
        <v>212</v>
      </c>
      <c r="C5561" s="7">
        <v>84</v>
      </c>
      <c r="D5561" s="2" t="s">
        <v>88</v>
      </c>
      <c r="F5561" s="7">
        <v>0</v>
      </c>
      <c r="G5561" s="2" t="s">
        <v>2649</v>
      </c>
      <c r="I5561" s="8">
        <v>127449</v>
      </c>
      <c r="K5561" s="12">
        <v>13228989</v>
      </c>
      <c r="L5561" s="1" t="s">
        <v>615</v>
      </c>
    </row>
    <row r="5564" spans="1:12" x14ac:dyDescent="0.2">
      <c r="G5564" s="9" t="s">
        <v>2555</v>
      </c>
      <c r="I5564" s="269">
        <v>127449</v>
      </c>
      <c r="J5564" s="269">
        <v>0</v>
      </c>
      <c r="K5564" s="269">
        <v>127449</v>
      </c>
      <c r="L5564" s="270" t="s">
        <v>615</v>
      </c>
    </row>
    <row r="5565" spans="1:12" x14ac:dyDescent="0.2">
      <c r="G5565" s="9" t="s">
        <v>610</v>
      </c>
      <c r="I5565" s="267">
        <v>13228989</v>
      </c>
      <c r="J5565" s="267">
        <v>0</v>
      </c>
      <c r="K5565" s="267">
        <v>13228989</v>
      </c>
      <c r="L5565" s="9" t="s">
        <v>617</v>
      </c>
    </row>
    <row r="5567" spans="1:12" x14ac:dyDescent="0.2">
      <c r="A5567" s="5" t="s">
        <v>1726</v>
      </c>
      <c r="I5567" s="267">
        <v>13228989</v>
      </c>
      <c r="J5567" s="267">
        <v>0</v>
      </c>
      <c r="K5567" s="267">
        <v>13228989</v>
      </c>
      <c r="L5567" s="2" t="s">
        <v>617</v>
      </c>
    </row>
    <row r="5570" spans="1:12" x14ac:dyDescent="0.2">
      <c r="A5570" s="4" t="s">
        <v>707</v>
      </c>
    </row>
    <row r="5572" spans="1:12" x14ac:dyDescent="0.2">
      <c r="A5572" s="4" t="s">
        <v>79</v>
      </c>
      <c r="G5572" s="9" t="s">
        <v>612</v>
      </c>
      <c r="I5572" s="267">
        <v>0</v>
      </c>
      <c r="J5572" s="267">
        <v>0</v>
      </c>
      <c r="K5572" s="267">
        <v>0</v>
      </c>
    </row>
    <row r="5574" spans="1:12" x14ac:dyDescent="0.2">
      <c r="A5574" s="1" t="s">
        <v>80</v>
      </c>
      <c r="B5574" s="1" t="s">
        <v>81</v>
      </c>
      <c r="C5574" s="268" t="s">
        <v>82</v>
      </c>
      <c r="D5574" s="1" t="s">
        <v>83</v>
      </c>
      <c r="E5574" s="1" t="s">
        <v>84</v>
      </c>
      <c r="F5574" s="268" t="s">
        <v>85</v>
      </c>
      <c r="G5574" s="1" t="s">
        <v>86</v>
      </c>
      <c r="I5574" s="268" t="s">
        <v>613</v>
      </c>
      <c r="J5574" s="268" t="s">
        <v>614</v>
      </c>
      <c r="K5574" s="268" t="s">
        <v>87</v>
      </c>
    </row>
    <row r="5576" spans="1:12" x14ac:dyDescent="0.2">
      <c r="A5576" s="8">
        <v>31</v>
      </c>
      <c r="B5576" s="2" t="s">
        <v>79</v>
      </c>
      <c r="C5576" s="7">
        <v>77</v>
      </c>
      <c r="D5576" s="2" t="s">
        <v>88</v>
      </c>
      <c r="F5576" s="7">
        <v>0</v>
      </c>
      <c r="G5576" s="2" t="s">
        <v>564</v>
      </c>
      <c r="I5576" s="8">
        <v>10465258</v>
      </c>
      <c r="K5576" s="12">
        <v>10465258</v>
      </c>
      <c r="L5576" s="1" t="s">
        <v>615</v>
      </c>
    </row>
    <row r="5579" spans="1:12" x14ac:dyDescent="0.2">
      <c r="G5579" s="9" t="s">
        <v>616</v>
      </c>
      <c r="I5579" s="269">
        <v>10465258</v>
      </c>
      <c r="J5579" s="269">
        <v>0</v>
      </c>
      <c r="K5579" s="269">
        <v>10465258</v>
      </c>
      <c r="L5579" s="270" t="s">
        <v>615</v>
      </c>
    </row>
    <row r="5580" spans="1:12" x14ac:dyDescent="0.2">
      <c r="G5580" s="9" t="s">
        <v>610</v>
      </c>
      <c r="I5580" s="267">
        <v>10465258</v>
      </c>
      <c r="J5580" s="267">
        <v>0</v>
      </c>
      <c r="K5580" s="267">
        <v>10465258</v>
      </c>
      <c r="L5580" s="9" t="s">
        <v>617</v>
      </c>
    </row>
    <row r="5583" spans="1:12" x14ac:dyDescent="0.2">
      <c r="A5583" s="4" t="s">
        <v>123</v>
      </c>
      <c r="G5583" s="9" t="s">
        <v>612</v>
      </c>
      <c r="I5583" s="267">
        <v>10465258</v>
      </c>
      <c r="J5583" s="267">
        <v>0</v>
      </c>
      <c r="K5583" s="267">
        <v>10465258</v>
      </c>
      <c r="L5583" s="2" t="s">
        <v>615</v>
      </c>
    </row>
    <row r="5585" spans="1:12" x14ac:dyDescent="0.2">
      <c r="A5585" s="1" t="s">
        <v>80</v>
      </c>
      <c r="B5585" s="1" t="s">
        <v>81</v>
      </c>
      <c r="C5585" s="268" t="s">
        <v>82</v>
      </c>
      <c r="D5585" s="1" t="s">
        <v>83</v>
      </c>
      <c r="E5585" s="1" t="s">
        <v>84</v>
      </c>
      <c r="F5585" s="268" t="s">
        <v>85</v>
      </c>
      <c r="G5585" s="1" t="s">
        <v>86</v>
      </c>
      <c r="I5585" s="268" t="s">
        <v>613</v>
      </c>
      <c r="J5585" s="268" t="s">
        <v>614</v>
      </c>
      <c r="K5585" s="268" t="s">
        <v>87</v>
      </c>
    </row>
    <row r="5587" spans="1:12" x14ac:dyDescent="0.2">
      <c r="A5587" s="8">
        <v>28</v>
      </c>
      <c r="B5587" s="2" t="s">
        <v>123</v>
      </c>
      <c r="C5587" s="7">
        <v>89</v>
      </c>
      <c r="D5587" s="2" t="s">
        <v>88</v>
      </c>
      <c r="F5587" s="7">
        <v>0</v>
      </c>
      <c r="G5587" s="2" t="s">
        <v>564</v>
      </c>
      <c r="I5587" s="8">
        <v>10567345</v>
      </c>
      <c r="K5587" s="12">
        <v>21032603</v>
      </c>
      <c r="L5587" s="1" t="s">
        <v>615</v>
      </c>
    </row>
    <row r="5590" spans="1:12" x14ac:dyDescent="0.2">
      <c r="G5590" s="9" t="s">
        <v>623</v>
      </c>
      <c r="I5590" s="269">
        <v>10567345</v>
      </c>
      <c r="J5590" s="269">
        <v>0</v>
      </c>
      <c r="K5590" s="269">
        <v>10567345</v>
      </c>
      <c r="L5590" s="270" t="s">
        <v>615</v>
      </c>
    </row>
    <row r="5591" spans="1:12" x14ac:dyDescent="0.2">
      <c r="G5591" s="9" t="s">
        <v>610</v>
      </c>
      <c r="I5591" s="267">
        <v>21032603</v>
      </c>
      <c r="J5591" s="267">
        <v>0</v>
      </c>
      <c r="K5591" s="267">
        <v>21032603</v>
      </c>
      <c r="L5591" s="9" t="s">
        <v>617</v>
      </c>
    </row>
    <row r="5594" spans="1:12" x14ac:dyDescent="0.2">
      <c r="A5594" s="4" t="s">
        <v>208</v>
      </c>
      <c r="G5594" s="9" t="s">
        <v>612</v>
      </c>
      <c r="I5594" s="267">
        <v>21032603</v>
      </c>
      <c r="J5594" s="267">
        <v>0</v>
      </c>
      <c r="K5594" s="267">
        <v>21032603</v>
      </c>
      <c r="L5594" s="2" t="s">
        <v>615</v>
      </c>
    </row>
    <row r="5596" spans="1:12" x14ac:dyDescent="0.2">
      <c r="A5596" s="1" t="s">
        <v>80</v>
      </c>
      <c r="B5596" s="1" t="s">
        <v>81</v>
      </c>
      <c r="C5596" s="268" t="s">
        <v>82</v>
      </c>
      <c r="D5596" s="1" t="s">
        <v>83</v>
      </c>
      <c r="E5596" s="1" t="s">
        <v>84</v>
      </c>
      <c r="F5596" s="268" t="s">
        <v>85</v>
      </c>
      <c r="G5596" s="1" t="s">
        <v>86</v>
      </c>
      <c r="I5596" s="268" t="s">
        <v>613</v>
      </c>
      <c r="J5596" s="268" t="s">
        <v>614</v>
      </c>
      <c r="K5596" s="268" t="s">
        <v>87</v>
      </c>
    </row>
    <row r="5598" spans="1:12" x14ac:dyDescent="0.2">
      <c r="A5598" s="8">
        <v>31</v>
      </c>
      <c r="B5598" s="2" t="s">
        <v>208</v>
      </c>
      <c r="C5598" s="7">
        <v>98</v>
      </c>
      <c r="D5598" s="2" t="s">
        <v>88</v>
      </c>
      <c r="F5598" s="7">
        <v>0</v>
      </c>
      <c r="G5598" s="2" t="s">
        <v>564</v>
      </c>
      <c r="I5598" s="8">
        <v>10115504</v>
      </c>
      <c r="K5598" s="12">
        <v>31148107</v>
      </c>
      <c r="L5598" s="1" t="s">
        <v>615</v>
      </c>
    </row>
    <row r="5601" spans="1:12" x14ac:dyDescent="0.2">
      <c r="G5601" s="9" t="s">
        <v>618</v>
      </c>
      <c r="I5601" s="269">
        <v>10115504</v>
      </c>
      <c r="J5601" s="269">
        <v>0</v>
      </c>
      <c r="K5601" s="269">
        <v>10115504</v>
      </c>
      <c r="L5601" s="270" t="s">
        <v>615</v>
      </c>
    </row>
    <row r="5602" spans="1:12" x14ac:dyDescent="0.2">
      <c r="G5602" s="9" t="s">
        <v>610</v>
      </c>
      <c r="I5602" s="267">
        <v>31148107</v>
      </c>
      <c r="J5602" s="267">
        <v>0</v>
      </c>
      <c r="K5602" s="267">
        <v>31148107</v>
      </c>
      <c r="L5602" s="9" t="s">
        <v>617</v>
      </c>
    </row>
    <row r="5605" spans="1:12" x14ac:dyDescent="0.2">
      <c r="A5605" s="4" t="s">
        <v>209</v>
      </c>
      <c r="G5605" s="9" t="s">
        <v>612</v>
      </c>
      <c r="I5605" s="267">
        <v>31148107</v>
      </c>
      <c r="J5605" s="267">
        <v>0</v>
      </c>
      <c r="K5605" s="267">
        <v>31148107</v>
      </c>
      <c r="L5605" s="2" t="s">
        <v>615</v>
      </c>
    </row>
    <row r="5607" spans="1:12" x14ac:dyDescent="0.2">
      <c r="A5607" s="1" t="s">
        <v>80</v>
      </c>
      <c r="B5607" s="1" t="s">
        <v>81</v>
      </c>
      <c r="C5607" s="268" t="s">
        <v>82</v>
      </c>
      <c r="D5607" s="1" t="s">
        <v>83</v>
      </c>
      <c r="E5607" s="1" t="s">
        <v>84</v>
      </c>
      <c r="F5607" s="268" t="s">
        <v>85</v>
      </c>
      <c r="G5607" s="1" t="s">
        <v>86</v>
      </c>
      <c r="I5607" s="268" t="s">
        <v>613</v>
      </c>
      <c r="J5607" s="268" t="s">
        <v>614</v>
      </c>
      <c r="K5607" s="268" t="s">
        <v>87</v>
      </c>
    </row>
    <row r="5609" spans="1:12" x14ac:dyDescent="0.2">
      <c r="A5609" s="8">
        <v>30</v>
      </c>
      <c r="B5609" s="2" t="s">
        <v>209</v>
      </c>
      <c r="C5609" s="7">
        <v>118</v>
      </c>
      <c r="D5609" s="2" t="s">
        <v>88</v>
      </c>
      <c r="F5609" s="7">
        <v>0</v>
      </c>
      <c r="G5609" s="2" t="s">
        <v>564</v>
      </c>
      <c r="I5609" s="8">
        <v>9601270</v>
      </c>
      <c r="K5609" s="12">
        <v>40749377</v>
      </c>
      <c r="L5609" s="1" t="s">
        <v>615</v>
      </c>
    </row>
    <row r="5612" spans="1:12" x14ac:dyDescent="0.2">
      <c r="G5612" s="9" t="s">
        <v>1787</v>
      </c>
      <c r="I5612" s="269">
        <v>9601270</v>
      </c>
      <c r="J5612" s="269">
        <v>0</v>
      </c>
      <c r="K5612" s="269">
        <v>9601270</v>
      </c>
      <c r="L5612" s="270" t="s">
        <v>615</v>
      </c>
    </row>
    <row r="5613" spans="1:12" x14ac:dyDescent="0.2">
      <c r="G5613" s="9" t="s">
        <v>610</v>
      </c>
      <c r="I5613" s="267">
        <v>40749377</v>
      </c>
      <c r="J5613" s="267">
        <v>0</v>
      </c>
      <c r="K5613" s="267">
        <v>40749377</v>
      </c>
      <c r="L5613" s="9" t="s">
        <v>617</v>
      </c>
    </row>
    <row r="5616" spans="1:12" x14ac:dyDescent="0.2">
      <c r="A5616" s="4" t="s">
        <v>210</v>
      </c>
      <c r="G5616" s="9" t="s">
        <v>612</v>
      </c>
      <c r="I5616" s="267">
        <v>40749377</v>
      </c>
      <c r="J5616" s="267">
        <v>0</v>
      </c>
      <c r="K5616" s="267">
        <v>40749377</v>
      </c>
      <c r="L5616" s="2" t="s">
        <v>615</v>
      </c>
    </row>
    <row r="5618" spans="1:12" x14ac:dyDescent="0.2">
      <c r="A5618" s="1" t="s">
        <v>80</v>
      </c>
      <c r="B5618" s="1" t="s">
        <v>81</v>
      </c>
      <c r="C5618" s="268" t="s">
        <v>82</v>
      </c>
      <c r="D5618" s="1" t="s">
        <v>83</v>
      </c>
      <c r="E5618" s="1" t="s">
        <v>84</v>
      </c>
      <c r="F5618" s="268" t="s">
        <v>85</v>
      </c>
      <c r="G5618" s="1" t="s">
        <v>86</v>
      </c>
      <c r="I5618" s="268" t="s">
        <v>613</v>
      </c>
      <c r="J5618" s="268" t="s">
        <v>614</v>
      </c>
      <c r="K5618" s="268" t="s">
        <v>87</v>
      </c>
    </row>
    <row r="5620" spans="1:12" x14ac:dyDescent="0.2">
      <c r="A5620" s="8">
        <v>31</v>
      </c>
      <c r="B5620" s="2" t="s">
        <v>210</v>
      </c>
      <c r="C5620" s="7">
        <v>102</v>
      </c>
      <c r="D5620" s="2" t="s">
        <v>88</v>
      </c>
      <c r="F5620" s="7">
        <v>0</v>
      </c>
      <c r="G5620" s="2" t="s">
        <v>564</v>
      </c>
      <c r="I5620" s="8">
        <v>10084406</v>
      </c>
      <c r="K5620" s="12">
        <v>50833783</v>
      </c>
      <c r="L5620" s="1" t="s">
        <v>615</v>
      </c>
    </row>
    <row r="5623" spans="1:12" x14ac:dyDescent="0.2">
      <c r="G5623" s="9" t="s">
        <v>1816</v>
      </c>
      <c r="I5623" s="269">
        <v>10084406</v>
      </c>
      <c r="J5623" s="269">
        <v>0</v>
      </c>
      <c r="K5623" s="269">
        <v>10084406</v>
      </c>
      <c r="L5623" s="270" t="s">
        <v>615</v>
      </c>
    </row>
    <row r="5624" spans="1:12" x14ac:dyDescent="0.2">
      <c r="G5624" s="9" t="s">
        <v>610</v>
      </c>
      <c r="I5624" s="267">
        <v>50833783</v>
      </c>
      <c r="J5624" s="267">
        <v>0</v>
      </c>
      <c r="K5624" s="267">
        <v>50833783</v>
      </c>
      <c r="L5624" s="9" t="s">
        <v>617</v>
      </c>
    </row>
    <row r="5627" spans="1:12" x14ac:dyDescent="0.2">
      <c r="A5627" s="4" t="s">
        <v>211</v>
      </c>
      <c r="G5627" s="9" t="s">
        <v>612</v>
      </c>
      <c r="I5627" s="267">
        <v>50833783</v>
      </c>
      <c r="J5627" s="267">
        <v>0</v>
      </c>
      <c r="K5627" s="267">
        <v>50833783</v>
      </c>
      <c r="L5627" s="2" t="s">
        <v>615</v>
      </c>
    </row>
    <row r="5629" spans="1:12" x14ac:dyDescent="0.2">
      <c r="A5629" s="1" t="s">
        <v>80</v>
      </c>
      <c r="B5629" s="1" t="s">
        <v>81</v>
      </c>
      <c r="C5629" s="268" t="s">
        <v>82</v>
      </c>
      <c r="D5629" s="1" t="s">
        <v>83</v>
      </c>
      <c r="E5629" s="1" t="s">
        <v>84</v>
      </c>
      <c r="F5629" s="268" t="s">
        <v>85</v>
      </c>
      <c r="G5629" s="1" t="s">
        <v>86</v>
      </c>
      <c r="I5629" s="268" t="s">
        <v>613</v>
      </c>
      <c r="J5629" s="268" t="s">
        <v>614</v>
      </c>
      <c r="K5629" s="268" t="s">
        <v>87</v>
      </c>
    </row>
    <row r="5631" spans="1:12" x14ac:dyDescent="0.2">
      <c r="A5631" s="8">
        <v>30</v>
      </c>
      <c r="B5631" s="2" t="s">
        <v>211</v>
      </c>
      <c r="C5631" s="7">
        <v>92</v>
      </c>
      <c r="D5631" s="2" t="s">
        <v>88</v>
      </c>
      <c r="F5631" s="7">
        <v>0</v>
      </c>
      <c r="G5631" s="2" t="s">
        <v>564</v>
      </c>
      <c r="I5631" s="8">
        <v>10084406</v>
      </c>
      <c r="K5631" s="12">
        <v>60918189</v>
      </c>
      <c r="L5631" s="1" t="s">
        <v>615</v>
      </c>
    </row>
    <row r="5634" spans="1:12" x14ac:dyDescent="0.2">
      <c r="G5634" s="9" t="s">
        <v>2551</v>
      </c>
      <c r="I5634" s="269">
        <v>10084406</v>
      </c>
      <c r="J5634" s="269">
        <v>0</v>
      </c>
      <c r="K5634" s="269">
        <v>10084406</v>
      </c>
      <c r="L5634" s="270" t="s">
        <v>615</v>
      </c>
    </row>
    <row r="5635" spans="1:12" x14ac:dyDescent="0.2">
      <c r="G5635" s="9" t="s">
        <v>610</v>
      </c>
      <c r="I5635" s="267">
        <v>60918189</v>
      </c>
      <c r="J5635" s="267">
        <v>0</v>
      </c>
      <c r="K5635" s="267">
        <v>60918189</v>
      </c>
      <c r="L5635" s="9" t="s">
        <v>617</v>
      </c>
    </row>
    <row r="5638" spans="1:12" x14ac:dyDescent="0.2">
      <c r="A5638" s="4" t="s">
        <v>212</v>
      </c>
      <c r="G5638" s="9" t="s">
        <v>612</v>
      </c>
      <c r="I5638" s="267">
        <v>60918189</v>
      </c>
      <c r="J5638" s="267">
        <v>0</v>
      </c>
      <c r="K5638" s="267">
        <v>60918189</v>
      </c>
      <c r="L5638" s="2" t="s">
        <v>615</v>
      </c>
    </row>
    <row r="5640" spans="1:12" x14ac:dyDescent="0.2">
      <c r="A5640" s="1" t="s">
        <v>80</v>
      </c>
      <c r="B5640" s="1" t="s">
        <v>81</v>
      </c>
      <c r="C5640" s="268" t="s">
        <v>82</v>
      </c>
      <c r="D5640" s="1" t="s">
        <v>83</v>
      </c>
      <c r="E5640" s="1" t="s">
        <v>84</v>
      </c>
      <c r="F5640" s="268" t="s">
        <v>85</v>
      </c>
      <c r="G5640" s="1" t="s">
        <v>86</v>
      </c>
      <c r="I5640" s="268" t="s">
        <v>613</v>
      </c>
      <c r="J5640" s="268" t="s">
        <v>614</v>
      </c>
      <c r="K5640" s="268" t="s">
        <v>87</v>
      </c>
    </row>
    <row r="5642" spans="1:12" x14ac:dyDescent="0.2">
      <c r="A5642" s="8">
        <v>31</v>
      </c>
      <c r="B5642" s="2" t="s">
        <v>212</v>
      </c>
      <c r="C5642" s="7">
        <v>85</v>
      </c>
      <c r="D5642" s="2" t="s">
        <v>88</v>
      </c>
      <c r="F5642" s="7">
        <v>0</v>
      </c>
      <c r="G5642" s="2" t="s">
        <v>564</v>
      </c>
      <c r="I5642" s="8">
        <v>10295028</v>
      </c>
      <c r="K5642" s="12">
        <v>71213217</v>
      </c>
      <c r="L5642" s="1" t="s">
        <v>615</v>
      </c>
    </row>
    <row r="5645" spans="1:12" x14ac:dyDescent="0.2">
      <c r="G5645" s="9" t="s">
        <v>2555</v>
      </c>
      <c r="I5645" s="269">
        <v>10295028</v>
      </c>
      <c r="J5645" s="269">
        <v>0</v>
      </c>
      <c r="K5645" s="269">
        <v>10295028</v>
      </c>
      <c r="L5645" s="270" t="s">
        <v>615</v>
      </c>
    </row>
    <row r="5646" spans="1:12" x14ac:dyDescent="0.2">
      <c r="G5646" s="9" t="s">
        <v>610</v>
      </c>
      <c r="I5646" s="267">
        <v>71213217</v>
      </c>
      <c r="J5646" s="267">
        <v>0</v>
      </c>
      <c r="K5646" s="267">
        <v>71213217</v>
      </c>
      <c r="L5646" s="9" t="s">
        <v>617</v>
      </c>
    </row>
    <row r="5648" spans="1:12" x14ac:dyDescent="0.2">
      <c r="A5648" s="5" t="s">
        <v>708</v>
      </c>
      <c r="I5648" s="267">
        <v>71213217</v>
      </c>
      <c r="J5648" s="267">
        <v>0</v>
      </c>
      <c r="K5648" s="267">
        <v>71213217</v>
      </c>
      <c r="L5648" s="2" t="s">
        <v>617</v>
      </c>
    </row>
    <row r="5651" spans="1:12" x14ac:dyDescent="0.2">
      <c r="A5651" s="4" t="s">
        <v>709</v>
      </c>
    </row>
    <row r="5653" spans="1:12" x14ac:dyDescent="0.2">
      <c r="A5653" s="4" t="s">
        <v>79</v>
      </c>
      <c r="G5653" s="9" t="s">
        <v>612</v>
      </c>
      <c r="I5653" s="267">
        <v>0</v>
      </c>
      <c r="J5653" s="267">
        <v>0</v>
      </c>
      <c r="K5653" s="267">
        <v>0</v>
      </c>
    </row>
    <row r="5655" spans="1:12" x14ac:dyDescent="0.2">
      <c r="A5655" s="1" t="s">
        <v>80</v>
      </c>
      <c r="B5655" s="1" t="s">
        <v>81</v>
      </c>
      <c r="C5655" s="268" t="s">
        <v>82</v>
      </c>
      <c r="D5655" s="1" t="s">
        <v>83</v>
      </c>
      <c r="E5655" s="1" t="s">
        <v>84</v>
      </c>
      <c r="F5655" s="268" t="s">
        <v>85</v>
      </c>
      <c r="G5655" s="1" t="s">
        <v>86</v>
      </c>
      <c r="I5655" s="268" t="s">
        <v>613</v>
      </c>
      <c r="J5655" s="268" t="s">
        <v>614</v>
      </c>
      <c r="K5655" s="268" t="s">
        <v>87</v>
      </c>
    </row>
    <row r="5657" spans="1:12" x14ac:dyDescent="0.2">
      <c r="A5657" s="8">
        <v>31</v>
      </c>
      <c r="B5657" s="2" t="s">
        <v>79</v>
      </c>
      <c r="C5657" s="7">
        <v>77</v>
      </c>
      <c r="D5657" s="2" t="s">
        <v>88</v>
      </c>
      <c r="F5657" s="7">
        <v>0</v>
      </c>
      <c r="G5657" s="2" t="s">
        <v>564</v>
      </c>
      <c r="I5657" s="8">
        <v>917353</v>
      </c>
      <c r="K5657" s="12">
        <v>917353</v>
      </c>
      <c r="L5657" s="1" t="s">
        <v>615</v>
      </c>
    </row>
    <row r="5660" spans="1:12" x14ac:dyDescent="0.2">
      <c r="G5660" s="9" t="s">
        <v>616</v>
      </c>
      <c r="I5660" s="269">
        <v>917353</v>
      </c>
      <c r="J5660" s="269">
        <v>0</v>
      </c>
      <c r="K5660" s="269">
        <v>917353</v>
      </c>
      <c r="L5660" s="270" t="s">
        <v>615</v>
      </c>
    </row>
    <row r="5661" spans="1:12" x14ac:dyDescent="0.2">
      <c r="G5661" s="9" t="s">
        <v>610</v>
      </c>
      <c r="I5661" s="267">
        <v>917353</v>
      </c>
      <c r="J5661" s="267">
        <v>0</v>
      </c>
      <c r="K5661" s="267">
        <v>917353</v>
      </c>
      <c r="L5661" s="9" t="s">
        <v>617</v>
      </c>
    </row>
    <row r="5664" spans="1:12" x14ac:dyDescent="0.2">
      <c r="A5664" s="4" t="s">
        <v>123</v>
      </c>
      <c r="G5664" s="9" t="s">
        <v>612</v>
      </c>
      <c r="I5664" s="267">
        <v>917353</v>
      </c>
      <c r="J5664" s="267">
        <v>0</v>
      </c>
      <c r="K5664" s="267">
        <v>917353</v>
      </c>
      <c r="L5664" s="2" t="s">
        <v>615</v>
      </c>
    </row>
    <row r="5666" spans="1:12" x14ac:dyDescent="0.2">
      <c r="A5666" s="1" t="s">
        <v>80</v>
      </c>
      <c r="B5666" s="1" t="s">
        <v>81</v>
      </c>
      <c r="C5666" s="268" t="s">
        <v>82</v>
      </c>
      <c r="D5666" s="1" t="s">
        <v>83</v>
      </c>
      <c r="E5666" s="1" t="s">
        <v>84</v>
      </c>
      <c r="F5666" s="268" t="s">
        <v>85</v>
      </c>
      <c r="G5666" s="1" t="s">
        <v>86</v>
      </c>
      <c r="I5666" s="268" t="s">
        <v>613</v>
      </c>
      <c r="J5666" s="268" t="s">
        <v>614</v>
      </c>
      <c r="K5666" s="268" t="s">
        <v>87</v>
      </c>
    </row>
    <row r="5668" spans="1:12" x14ac:dyDescent="0.2">
      <c r="A5668" s="8">
        <v>28</v>
      </c>
      <c r="B5668" s="2" t="s">
        <v>123</v>
      </c>
      <c r="C5668" s="7">
        <v>89</v>
      </c>
      <c r="D5668" s="2" t="s">
        <v>88</v>
      </c>
      <c r="F5668" s="7">
        <v>0</v>
      </c>
      <c r="G5668" s="2" t="s">
        <v>564</v>
      </c>
      <c r="I5668" s="8">
        <v>762737</v>
      </c>
      <c r="K5668" s="12">
        <v>1680090</v>
      </c>
      <c r="L5668" s="1" t="s">
        <v>615</v>
      </c>
    </row>
    <row r="5671" spans="1:12" x14ac:dyDescent="0.2">
      <c r="G5671" s="9" t="s">
        <v>623</v>
      </c>
      <c r="I5671" s="269">
        <v>762737</v>
      </c>
      <c r="J5671" s="269">
        <v>0</v>
      </c>
      <c r="K5671" s="269">
        <v>762737</v>
      </c>
      <c r="L5671" s="270" t="s">
        <v>615</v>
      </c>
    </row>
    <row r="5672" spans="1:12" x14ac:dyDescent="0.2">
      <c r="G5672" s="9" t="s">
        <v>610</v>
      </c>
      <c r="I5672" s="267">
        <v>1680090</v>
      </c>
      <c r="J5672" s="267">
        <v>0</v>
      </c>
      <c r="K5672" s="267">
        <v>1680090</v>
      </c>
      <c r="L5672" s="9" t="s">
        <v>617</v>
      </c>
    </row>
    <row r="5675" spans="1:12" x14ac:dyDescent="0.2">
      <c r="A5675" s="4" t="s">
        <v>208</v>
      </c>
      <c r="G5675" s="9" t="s">
        <v>612</v>
      </c>
      <c r="I5675" s="267">
        <v>1680090</v>
      </c>
      <c r="J5675" s="267">
        <v>0</v>
      </c>
      <c r="K5675" s="267">
        <v>1680090</v>
      </c>
      <c r="L5675" s="2" t="s">
        <v>615</v>
      </c>
    </row>
    <row r="5677" spans="1:12" x14ac:dyDescent="0.2">
      <c r="A5677" s="1" t="s">
        <v>80</v>
      </c>
      <c r="B5677" s="1" t="s">
        <v>81</v>
      </c>
      <c r="C5677" s="268" t="s">
        <v>82</v>
      </c>
      <c r="D5677" s="1" t="s">
        <v>83</v>
      </c>
      <c r="E5677" s="1" t="s">
        <v>84</v>
      </c>
      <c r="F5677" s="268" t="s">
        <v>85</v>
      </c>
      <c r="G5677" s="1" t="s">
        <v>86</v>
      </c>
      <c r="I5677" s="268" t="s">
        <v>613</v>
      </c>
      <c r="J5677" s="268" t="s">
        <v>614</v>
      </c>
      <c r="K5677" s="268" t="s">
        <v>87</v>
      </c>
    </row>
    <row r="5679" spans="1:12" x14ac:dyDescent="0.2">
      <c r="A5679" s="8">
        <v>31</v>
      </c>
      <c r="B5679" s="2" t="s">
        <v>208</v>
      </c>
      <c r="C5679" s="7">
        <v>98</v>
      </c>
      <c r="D5679" s="2" t="s">
        <v>88</v>
      </c>
      <c r="F5679" s="7">
        <v>0</v>
      </c>
      <c r="G5679" s="2" t="s">
        <v>564</v>
      </c>
      <c r="I5679" s="8">
        <v>810868</v>
      </c>
      <c r="K5679" s="12">
        <v>2490958</v>
      </c>
      <c r="L5679" s="1" t="s">
        <v>615</v>
      </c>
    </row>
    <row r="5682" spans="1:12" x14ac:dyDescent="0.2">
      <c r="G5682" s="9" t="s">
        <v>618</v>
      </c>
      <c r="I5682" s="269">
        <v>810868</v>
      </c>
      <c r="J5682" s="269">
        <v>0</v>
      </c>
      <c r="K5682" s="269">
        <v>810868</v>
      </c>
      <c r="L5682" s="270" t="s">
        <v>615</v>
      </c>
    </row>
    <row r="5683" spans="1:12" x14ac:dyDescent="0.2">
      <c r="G5683" s="9" t="s">
        <v>610</v>
      </c>
      <c r="I5683" s="267">
        <v>2490958</v>
      </c>
      <c r="J5683" s="267">
        <v>0</v>
      </c>
      <c r="K5683" s="267">
        <v>2490958</v>
      </c>
      <c r="L5683" s="9" t="s">
        <v>617</v>
      </c>
    </row>
    <row r="5686" spans="1:12" x14ac:dyDescent="0.2">
      <c r="A5686" s="4" t="s">
        <v>209</v>
      </c>
      <c r="G5686" s="9" t="s">
        <v>612</v>
      </c>
      <c r="I5686" s="267">
        <v>2490958</v>
      </c>
      <c r="J5686" s="267">
        <v>0</v>
      </c>
      <c r="K5686" s="267">
        <v>2490958</v>
      </c>
      <c r="L5686" s="2" t="s">
        <v>615</v>
      </c>
    </row>
    <row r="5688" spans="1:12" x14ac:dyDescent="0.2">
      <c r="A5688" s="1" t="s">
        <v>80</v>
      </c>
      <c r="B5688" s="1" t="s">
        <v>81</v>
      </c>
      <c r="C5688" s="268" t="s">
        <v>82</v>
      </c>
      <c r="D5688" s="1" t="s">
        <v>83</v>
      </c>
      <c r="E5688" s="1" t="s">
        <v>84</v>
      </c>
      <c r="F5688" s="268" t="s">
        <v>85</v>
      </c>
      <c r="G5688" s="1" t="s">
        <v>86</v>
      </c>
      <c r="I5688" s="268" t="s">
        <v>613</v>
      </c>
      <c r="J5688" s="268" t="s">
        <v>614</v>
      </c>
      <c r="K5688" s="268" t="s">
        <v>87</v>
      </c>
    </row>
    <row r="5690" spans="1:12" x14ac:dyDescent="0.2">
      <c r="A5690" s="8">
        <v>30</v>
      </c>
      <c r="B5690" s="2" t="s">
        <v>209</v>
      </c>
      <c r="C5690" s="7">
        <v>118</v>
      </c>
      <c r="D5690" s="2" t="s">
        <v>88</v>
      </c>
      <c r="F5690" s="7">
        <v>0</v>
      </c>
      <c r="G5690" s="2" t="s">
        <v>564</v>
      </c>
      <c r="I5690" s="8">
        <v>531733</v>
      </c>
      <c r="K5690" s="12">
        <v>3022691</v>
      </c>
      <c r="L5690" s="1" t="s">
        <v>615</v>
      </c>
    </row>
    <row r="5693" spans="1:12" x14ac:dyDescent="0.2">
      <c r="G5693" s="9" t="s">
        <v>1787</v>
      </c>
      <c r="I5693" s="269">
        <v>531733</v>
      </c>
      <c r="J5693" s="269">
        <v>0</v>
      </c>
      <c r="K5693" s="269">
        <v>531733</v>
      </c>
      <c r="L5693" s="270" t="s">
        <v>615</v>
      </c>
    </row>
    <row r="5694" spans="1:12" x14ac:dyDescent="0.2">
      <c r="G5694" s="9" t="s">
        <v>610</v>
      </c>
      <c r="I5694" s="267">
        <v>3022691</v>
      </c>
      <c r="J5694" s="267">
        <v>0</v>
      </c>
      <c r="K5694" s="267">
        <v>3022691</v>
      </c>
      <c r="L5694" s="9" t="s">
        <v>617</v>
      </c>
    </row>
    <row r="5697" spans="1:12" x14ac:dyDescent="0.2">
      <c r="A5697" s="4" t="s">
        <v>210</v>
      </c>
      <c r="G5697" s="9" t="s">
        <v>612</v>
      </c>
      <c r="I5697" s="267">
        <v>3022691</v>
      </c>
      <c r="J5697" s="267">
        <v>0</v>
      </c>
      <c r="K5697" s="267">
        <v>3022691</v>
      </c>
      <c r="L5697" s="2" t="s">
        <v>615</v>
      </c>
    </row>
    <row r="5699" spans="1:12" x14ac:dyDescent="0.2">
      <c r="A5699" s="1" t="s">
        <v>80</v>
      </c>
      <c r="B5699" s="1" t="s">
        <v>81</v>
      </c>
      <c r="C5699" s="268" t="s">
        <v>82</v>
      </c>
      <c r="D5699" s="1" t="s">
        <v>83</v>
      </c>
      <c r="E5699" s="1" t="s">
        <v>84</v>
      </c>
      <c r="F5699" s="268" t="s">
        <v>85</v>
      </c>
      <c r="G5699" s="1" t="s">
        <v>86</v>
      </c>
      <c r="I5699" s="268" t="s">
        <v>613</v>
      </c>
      <c r="J5699" s="268" t="s">
        <v>614</v>
      </c>
      <c r="K5699" s="268" t="s">
        <v>87</v>
      </c>
    </row>
    <row r="5701" spans="1:12" x14ac:dyDescent="0.2">
      <c r="A5701" s="8">
        <v>31</v>
      </c>
      <c r="B5701" s="2" t="s">
        <v>210</v>
      </c>
      <c r="C5701" s="7">
        <v>102</v>
      </c>
      <c r="D5701" s="2" t="s">
        <v>88</v>
      </c>
      <c r="F5701" s="7">
        <v>0</v>
      </c>
      <c r="G5701" s="2" t="s">
        <v>564</v>
      </c>
      <c r="I5701" s="8">
        <v>617533</v>
      </c>
      <c r="K5701" s="12">
        <v>3640224</v>
      </c>
      <c r="L5701" s="1" t="s">
        <v>615</v>
      </c>
    </row>
    <row r="5704" spans="1:12" x14ac:dyDescent="0.2">
      <c r="G5704" s="9" t="s">
        <v>1816</v>
      </c>
      <c r="I5704" s="269">
        <v>617533</v>
      </c>
      <c r="J5704" s="269">
        <v>0</v>
      </c>
      <c r="K5704" s="269">
        <v>617533</v>
      </c>
      <c r="L5704" s="270" t="s">
        <v>615</v>
      </c>
    </row>
    <row r="5705" spans="1:12" x14ac:dyDescent="0.2">
      <c r="G5705" s="9" t="s">
        <v>610</v>
      </c>
      <c r="I5705" s="267">
        <v>3640224</v>
      </c>
      <c r="J5705" s="267">
        <v>0</v>
      </c>
      <c r="K5705" s="267">
        <v>3640224</v>
      </c>
      <c r="L5705" s="9" t="s">
        <v>617</v>
      </c>
    </row>
    <row r="5708" spans="1:12" x14ac:dyDescent="0.2">
      <c r="A5708" s="4" t="s">
        <v>211</v>
      </c>
      <c r="G5708" s="9" t="s">
        <v>612</v>
      </c>
      <c r="I5708" s="267">
        <v>3640224</v>
      </c>
      <c r="J5708" s="267">
        <v>0</v>
      </c>
      <c r="K5708" s="267">
        <v>3640224</v>
      </c>
      <c r="L5708" s="2" t="s">
        <v>615</v>
      </c>
    </row>
    <row r="5710" spans="1:12" x14ac:dyDescent="0.2">
      <c r="A5710" s="1" t="s">
        <v>80</v>
      </c>
      <c r="B5710" s="1" t="s">
        <v>81</v>
      </c>
      <c r="C5710" s="268" t="s">
        <v>82</v>
      </c>
      <c r="D5710" s="1" t="s">
        <v>83</v>
      </c>
      <c r="E5710" s="1" t="s">
        <v>84</v>
      </c>
      <c r="F5710" s="268" t="s">
        <v>85</v>
      </c>
      <c r="G5710" s="1" t="s">
        <v>86</v>
      </c>
      <c r="I5710" s="268" t="s">
        <v>613</v>
      </c>
      <c r="J5710" s="268" t="s">
        <v>614</v>
      </c>
      <c r="K5710" s="268" t="s">
        <v>87</v>
      </c>
    </row>
    <row r="5712" spans="1:12" x14ac:dyDescent="0.2">
      <c r="A5712" s="8">
        <v>30</v>
      </c>
      <c r="B5712" s="2" t="s">
        <v>211</v>
      </c>
      <c r="C5712" s="7">
        <v>92</v>
      </c>
      <c r="D5712" s="2" t="s">
        <v>88</v>
      </c>
      <c r="F5712" s="7">
        <v>0</v>
      </c>
      <c r="G5712" s="2" t="s">
        <v>564</v>
      </c>
      <c r="I5712" s="8">
        <v>990148</v>
      </c>
      <c r="K5712" s="12">
        <v>4630372</v>
      </c>
      <c r="L5712" s="1" t="s">
        <v>615</v>
      </c>
    </row>
    <row r="5715" spans="1:12" x14ac:dyDescent="0.2">
      <c r="G5715" s="9" t="s">
        <v>2551</v>
      </c>
      <c r="I5715" s="269">
        <v>990148</v>
      </c>
      <c r="J5715" s="269">
        <v>0</v>
      </c>
      <c r="K5715" s="269">
        <v>990148</v>
      </c>
      <c r="L5715" s="270" t="s">
        <v>615</v>
      </c>
    </row>
    <row r="5716" spans="1:12" x14ac:dyDescent="0.2">
      <c r="G5716" s="9" t="s">
        <v>610</v>
      </c>
      <c r="I5716" s="267">
        <v>4630372</v>
      </c>
      <c r="J5716" s="267">
        <v>0</v>
      </c>
      <c r="K5716" s="267">
        <v>4630372</v>
      </c>
      <c r="L5716" s="9" t="s">
        <v>617</v>
      </c>
    </row>
    <row r="5719" spans="1:12" x14ac:dyDescent="0.2">
      <c r="A5719" s="4" t="s">
        <v>212</v>
      </c>
      <c r="G5719" s="9" t="s">
        <v>612</v>
      </c>
      <c r="I5719" s="267">
        <v>4630372</v>
      </c>
      <c r="J5719" s="267">
        <v>0</v>
      </c>
      <c r="K5719" s="267">
        <v>4630372</v>
      </c>
      <c r="L5719" s="2" t="s">
        <v>615</v>
      </c>
    </row>
    <row r="5721" spans="1:12" x14ac:dyDescent="0.2">
      <c r="A5721" s="1" t="s">
        <v>80</v>
      </c>
      <c r="B5721" s="1" t="s">
        <v>81</v>
      </c>
      <c r="C5721" s="268" t="s">
        <v>82</v>
      </c>
      <c r="D5721" s="1" t="s">
        <v>83</v>
      </c>
      <c r="E5721" s="1" t="s">
        <v>84</v>
      </c>
      <c r="F5721" s="268" t="s">
        <v>85</v>
      </c>
      <c r="G5721" s="1" t="s">
        <v>86</v>
      </c>
      <c r="I5721" s="268" t="s">
        <v>613</v>
      </c>
      <c r="J5721" s="268" t="s">
        <v>614</v>
      </c>
      <c r="K5721" s="268" t="s">
        <v>87</v>
      </c>
    </row>
    <row r="5723" spans="1:12" x14ac:dyDescent="0.2">
      <c r="A5723" s="8">
        <v>31</v>
      </c>
      <c r="B5723" s="2" t="s">
        <v>212</v>
      </c>
      <c r="C5723" s="7">
        <v>85</v>
      </c>
      <c r="D5723" s="2" t="s">
        <v>88</v>
      </c>
      <c r="F5723" s="7">
        <v>0</v>
      </c>
      <c r="G5723" s="2" t="s">
        <v>564</v>
      </c>
      <c r="I5723" s="8">
        <v>458395</v>
      </c>
      <c r="K5723" s="12">
        <v>5088767</v>
      </c>
      <c r="L5723" s="1" t="s">
        <v>615</v>
      </c>
    </row>
    <row r="5726" spans="1:12" x14ac:dyDescent="0.2">
      <c r="G5726" s="9" t="s">
        <v>2555</v>
      </c>
      <c r="I5726" s="269">
        <v>458395</v>
      </c>
      <c r="J5726" s="269">
        <v>0</v>
      </c>
      <c r="K5726" s="269">
        <v>458395</v>
      </c>
      <c r="L5726" s="270" t="s">
        <v>615</v>
      </c>
    </row>
    <row r="5727" spans="1:12" x14ac:dyDescent="0.2">
      <c r="G5727" s="9" t="s">
        <v>610</v>
      </c>
      <c r="I5727" s="267">
        <v>5088767</v>
      </c>
      <c r="J5727" s="267">
        <v>0</v>
      </c>
      <c r="K5727" s="267">
        <v>5088767</v>
      </c>
      <c r="L5727" s="9" t="s">
        <v>617</v>
      </c>
    </row>
    <row r="5729" spans="1:12" x14ac:dyDescent="0.2">
      <c r="A5729" s="5" t="s">
        <v>710</v>
      </c>
      <c r="I5729" s="267">
        <v>5088767</v>
      </c>
      <c r="J5729" s="267">
        <v>0</v>
      </c>
      <c r="K5729" s="267">
        <v>5088767</v>
      </c>
      <c r="L5729" s="2" t="s">
        <v>617</v>
      </c>
    </row>
    <row r="5732" spans="1:12" x14ac:dyDescent="0.2">
      <c r="A5732" s="4" t="s">
        <v>711</v>
      </c>
    </row>
    <row r="5734" spans="1:12" x14ac:dyDescent="0.2">
      <c r="A5734" s="4" t="s">
        <v>208</v>
      </c>
      <c r="G5734" s="9" t="s">
        <v>612</v>
      </c>
      <c r="I5734" s="267">
        <v>0</v>
      </c>
      <c r="J5734" s="267">
        <v>0</v>
      </c>
      <c r="K5734" s="267">
        <v>0</v>
      </c>
    </row>
    <row r="5736" spans="1:12" x14ac:dyDescent="0.2">
      <c r="A5736" s="1" t="s">
        <v>80</v>
      </c>
      <c r="B5736" s="1" t="s">
        <v>81</v>
      </c>
      <c r="C5736" s="268" t="s">
        <v>82</v>
      </c>
      <c r="D5736" s="1" t="s">
        <v>83</v>
      </c>
      <c r="E5736" s="1" t="s">
        <v>84</v>
      </c>
      <c r="F5736" s="268" t="s">
        <v>85</v>
      </c>
      <c r="G5736" s="1" t="s">
        <v>86</v>
      </c>
      <c r="I5736" s="268" t="s">
        <v>613</v>
      </c>
      <c r="J5736" s="268" t="s">
        <v>614</v>
      </c>
      <c r="K5736" s="268" t="s">
        <v>87</v>
      </c>
    </row>
    <row r="5738" spans="1:12" x14ac:dyDescent="0.2">
      <c r="A5738" s="8">
        <v>31</v>
      </c>
      <c r="B5738" s="2" t="s">
        <v>208</v>
      </c>
      <c r="C5738" s="7">
        <v>98</v>
      </c>
      <c r="D5738" s="2" t="s">
        <v>88</v>
      </c>
      <c r="F5738" s="7">
        <v>0</v>
      </c>
      <c r="G5738" s="2" t="s">
        <v>564</v>
      </c>
      <c r="I5738" s="8">
        <v>5466650</v>
      </c>
      <c r="K5738" s="12">
        <v>5466650</v>
      </c>
      <c r="L5738" s="1" t="s">
        <v>615</v>
      </c>
    </row>
    <row r="5741" spans="1:12" x14ac:dyDescent="0.2">
      <c r="G5741" s="9" t="s">
        <v>618</v>
      </c>
      <c r="I5741" s="269">
        <v>5466650</v>
      </c>
      <c r="J5741" s="269">
        <v>0</v>
      </c>
      <c r="K5741" s="269">
        <v>5466650</v>
      </c>
      <c r="L5741" s="270" t="s">
        <v>615</v>
      </c>
    </row>
    <row r="5742" spans="1:12" x14ac:dyDescent="0.2">
      <c r="G5742" s="9" t="s">
        <v>610</v>
      </c>
      <c r="I5742" s="267">
        <v>5466650</v>
      </c>
      <c r="J5742" s="267">
        <v>0</v>
      </c>
      <c r="K5742" s="267">
        <v>5466650</v>
      </c>
      <c r="L5742" s="9" t="s">
        <v>617</v>
      </c>
    </row>
    <row r="5744" spans="1:12" x14ac:dyDescent="0.2">
      <c r="A5744" s="5" t="s">
        <v>712</v>
      </c>
      <c r="I5744" s="267">
        <v>5466650</v>
      </c>
      <c r="J5744" s="267">
        <v>0</v>
      </c>
      <c r="K5744" s="267">
        <v>5466650</v>
      </c>
      <c r="L5744" s="2" t="s">
        <v>617</v>
      </c>
    </row>
    <row r="5747" spans="1:12" x14ac:dyDescent="0.2">
      <c r="A5747" s="4" t="s">
        <v>713</v>
      </c>
    </row>
    <row r="5749" spans="1:12" x14ac:dyDescent="0.2">
      <c r="A5749" s="4" t="s">
        <v>79</v>
      </c>
      <c r="G5749" s="9" t="s">
        <v>612</v>
      </c>
      <c r="I5749" s="267">
        <v>0</v>
      </c>
      <c r="J5749" s="267">
        <v>0</v>
      </c>
      <c r="K5749" s="267">
        <v>0</v>
      </c>
    </row>
    <row r="5751" spans="1:12" x14ac:dyDescent="0.2">
      <c r="A5751" s="1" t="s">
        <v>80</v>
      </c>
      <c r="B5751" s="1" t="s">
        <v>81</v>
      </c>
      <c r="C5751" s="268" t="s">
        <v>82</v>
      </c>
      <c r="D5751" s="1" t="s">
        <v>83</v>
      </c>
      <c r="E5751" s="1" t="s">
        <v>84</v>
      </c>
      <c r="F5751" s="268" t="s">
        <v>85</v>
      </c>
      <c r="G5751" s="1" t="s">
        <v>86</v>
      </c>
      <c r="I5751" s="268" t="s">
        <v>613</v>
      </c>
      <c r="J5751" s="268" t="s">
        <v>614</v>
      </c>
      <c r="K5751" s="268" t="s">
        <v>87</v>
      </c>
    </row>
    <row r="5753" spans="1:12" x14ac:dyDescent="0.2">
      <c r="A5753" s="8">
        <v>31</v>
      </c>
      <c r="B5753" s="2" t="s">
        <v>79</v>
      </c>
      <c r="C5753" s="7">
        <v>77</v>
      </c>
      <c r="D5753" s="2" t="s">
        <v>88</v>
      </c>
      <c r="F5753" s="7">
        <v>0</v>
      </c>
      <c r="G5753" s="2" t="s">
        <v>564</v>
      </c>
      <c r="I5753" s="8">
        <v>1120000</v>
      </c>
      <c r="K5753" s="12">
        <v>1120000</v>
      </c>
      <c r="L5753" s="1" t="s">
        <v>615</v>
      </c>
    </row>
    <row r="5756" spans="1:12" x14ac:dyDescent="0.2">
      <c r="G5756" s="9" t="s">
        <v>616</v>
      </c>
      <c r="I5756" s="269">
        <v>1120000</v>
      </c>
      <c r="J5756" s="269">
        <v>0</v>
      </c>
      <c r="K5756" s="269">
        <v>1120000</v>
      </c>
      <c r="L5756" s="270" t="s">
        <v>615</v>
      </c>
    </row>
    <row r="5757" spans="1:12" x14ac:dyDescent="0.2">
      <c r="G5757" s="9" t="s">
        <v>610</v>
      </c>
      <c r="I5757" s="267">
        <v>1120000</v>
      </c>
      <c r="J5757" s="267">
        <v>0</v>
      </c>
      <c r="K5757" s="267">
        <v>1120000</v>
      </c>
      <c r="L5757" s="9" t="s">
        <v>617</v>
      </c>
    </row>
    <row r="5760" spans="1:12" x14ac:dyDescent="0.2">
      <c r="A5760" s="4" t="s">
        <v>123</v>
      </c>
      <c r="G5760" s="9" t="s">
        <v>612</v>
      </c>
      <c r="I5760" s="267">
        <v>1120000</v>
      </c>
      <c r="J5760" s="267">
        <v>0</v>
      </c>
      <c r="K5760" s="267">
        <v>1120000</v>
      </c>
      <c r="L5760" s="2" t="s">
        <v>615</v>
      </c>
    </row>
    <row r="5762" spans="1:12" x14ac:dyDescent="0.2">
      <c r="A5762" s="1" t="s">
        <v>80</v>
      </c>
      <c r="B5762" s="1" t="s">
        <v>81</v>
      </c>
      <c r="C5762" s="268" t="s">
        <v>82</v>
      </c>
      <c r="D5762" s="1" t="s">
        <v>83</v>
      </c>
      <c r="E5762" s="1" t="s">
        <v>84</v>
      </c>
      <c r="F5762" s="268" t="s">
        <v>85</v>
      </c>
      <c r="G5762" s="1" t="s">
        <v>86</v>
      </c>
      <c r="I5762" s="268" t="s">
        <v>613</v>
      </c>
      <c r="J5762" s="268" t="s">
        <v>614</v>
      </c>
      <c r="K5762" s="268" t="s">
        <v>87</v>
      </c>
    </row>
    <row r="5764" spans="1:12" x14ac:dyDescent="0.2">
      <c r="A5764" s="8">
        <v>28</v>
      </c>
      <c r="B5764" s="2" t="s">
        <v>123</v>
      </c>
      <c r="C5764" s="7">
        <v>89</v>
      </c>
      <c r="D5764" s="2" t="s">
        <v>88</v>
      </c>
      <c r="F5764" s="7">
        <v>0</v>
      </c>
      <c r="G5764" s="2" t="s">
        <v>564</v>
      </c>
      <c r="I5764" s="8">
        <v>423500</v>
      </c>
      <c r="K5764" s="12">
        <v>1543500</v>
      </c>
      <c r="L5764" s="1" t="s">
        <v>615</v>
      </c>
    </row>
    <row r="5767" spans="1:12" x14ac:dyDescent="0.2">
      <c r="G5767" s="9" t="s">
        <v>623</v>
      </c>
      <c r="I5767" s="269">
        <v>423500</v>
      </c>
      <c r="J5767" s="269">
        <v>0</v>
      </c>
      <c r="K5767" s="269">
        <v>423500</v>
      </c>
      <c r="L5767" s="270" t="s">
        <v>615</v>
      </c>
    </row>
    <row r="5768" spans="1:12" x14ac:dyDescent="0.2">
      <c r="G5768" s="9" t="s">
        <v>610</v>
      </c>
      <c r="I5768" s="267">
        <v>1543500</v>
      </c>
      <c r="J5768" s="267">
        <v>0</v>
      </c>
      <c r="K5768" s="267">
        <v>1543500</v>
      </c>
      <c r="L5768" s="9" t="s">
        <v>617</v>
      </c>
    </row>
    <row r="5771" spans="1:12" x14ac:dyDescent="0.2">
      <c r="A5771" s="4" t="s">
        <v>208</v>
      </c>
      <c r="G5771" s="9" t="s">
        <v>612</v>
      </c>
      <c r="I5771" s="267">
        <v>1543500</v>
      </c>
      <c r="J5771" s="267">
        <v>0</v>
      </c>
      <c r="K5771" s="267">
        <v>1543500</v>
      </c>
      <c r="L5771" s="2" t="s">
        <v>615</v>
      </c>
    </row>
    <row r="5773" spans="1:12" x14ac:dyDescent="0.2">
      <c r="A5773" s="1" t="s">
        <v>80</v>
      </c>
      <c r="B5773" s="1" t="s">
        <v>81</v>
      </c>
      <c r="C5773" s="268" t="s">
        <v>82</v>
      </c>
      <c r="D5773" s="1" t="s">
        <v>83</v>
      </c>
      <c r="E5773" s="1" t="s">
        <v>84</v>
      </c>
      <c r="F5773" s="268" t="s">
        <v>85</v>
      </c>
      <c r="G5773" s="1" t="s">
        <v>86</v>
      </c>
      <c r="I5773" s="268" t="s">
        <v>613</v>
      </c>
      <c r="J5773" s="268" t="s">
        <v>614</v>
      </c>
      <c r="K5773" s="268" t="s">
        <v>87</v>
      </c>
    </row>
    <row r="5775" spans="1:12" x14ac:dyDescent="0.2">
      <c r="A5775" s="8">
        <v>31</v>
      </c>
      <c r="B5775" s="2" t="s">
        <v>208</v>
      </c>
      <c r="C5775" s="7">
        <v>98</v>
      </c>
      <c r="D5775" s="2" t="s">
        <v>88</v>
      </c>
      <c r="F5775" s="7">
        <v>0</v>
      </c>
      <c r="G5775" s="2" t="s">
        <v>564</v>
      </c>
      <c r="I5775" s="8">
        <v>1045000</v>
      </c>
      <c r="K5775" s="12">
        <v>2588500</v>
      </c>
      <c r="L5775" s="1" t="s">
        <v>615</v>
      </c>
    </row>
    <row r="5778" spans="1:12" x14ac:dyDescent="0.2">
      <c r="G5778" s="9" t="s">
        <v>618</v>
      </c>
      <c r="I5778" s="269">
        <v>1045000</v>
      </c>
      <c r="J5778" s="269">
        <v>0</v>
      </c>
      <c r="K5778" s="269">
        <v>1045000</v>
      </c>
      <c r="L5778" s="270" t="s">
        <v>615</v>
      </c>
    </row>
    <row r="5779" spans="1:12" x14ac:dyDescent="0.2">
      <c r="G5779" s="9" t="s">
        <v>610</v>
      </c>
      <c r="I5779" s="267">
        <v>2588500</v>
      </c>
      <c r="J5779" s="267">
        <v>0</v>
      </c>
      <c r="K5779" s="267">
        <v>2588500</v>
      </c>
      <c r="L5779" s="9" t="s">
        <v>617</v>
      </c>
    </row>
    <row r="5782" spans="1:12" x14ac:dyDescent="0.2">
      <c r="A5782" s="4" t="s">
        <v>209</v>
      </c>
      <c r="G5782" s="9" t="s">
        <v>612</v>
      </c>
      <c r="I5782" s="267">
        <v>2588500</v>
      </c>
      <c r="J5782" s="267">
        <v>0</v>
      </c>
      <c r="K5782" s="267">
        <v>2588500</v>
      </c>
      <c r="L5782" s="2" t="s">
        <v>615</v>
      </c>
    </row>
    <row r="5784" spans="1:12" x14ac:dyDescent="0.2">
      <c r="A5784" s="1" t="s">
        <v>80</v>
      </c>
      <c r="B5784" s="1" t="s">
        <v>81</v>
      </c>
      <c r="C5784" s="268" t="s">
        <v>82</v>
      </c>
      <c r="D5784" s="1" t="s">
        <v>83</v>
      </c>
      <c r="E5784" s="1" t="s">
        <v>84</v>
      </c>
      <c r="F5784" s="268" t="s">
        <v>85</v>
      </c>
      <c r="G5784" s="1" t="s">
        <v>86</v>
      </c>
      <c r="I5784" s="268" t="s">
        <v>613</v>
      </c>
      <c r="J5784" s="268" t="s">
        <v>614</v>
      </c>
      <c r="K5784" s="268" t="s">
        <v>87</v>
      </c>
    </row>
    <row r="5786" spans="1:12" x14ac:dyDescent="0.2">
      <c r="A5786" s="8">
        <v>30</v>
      </c>
      <c r="B5786" s="2" t="s">
        <v>209</v>
      </c>
      <c r="C5786" s="7">
        <v>118</v>
      </c>
      <c r="D5786" s="2" t="s">
        <v>88</v>
      </c>
      <c r="F5786" s="7">
        <v>0</v>
      </c>
      <c r="G5786" s="2" t="s">
        <v>564</v>
      </c>
      <c r="I5786" s="8">
        <v>970000</v>
      </c>
      <c r="K5786" s="12">
        <v>3558500</v>
      </c>
      <c r="L5786" s="1" t="s">
        <v>615</v>
      </c>
    </row>
    <row r="5789" spans="1:12" x14ac:dyDescent="0.2">
      <c r="G5789" s="9" t="s">
        <v>1787</v>
      </c>
      <c r="I5789" s="269">
        <v>970000</v>
      </c>
      <c r="J5789" s="269">
        <v>0</v>
      </c>
      <c r="K5789" s="269">
        <v>970000</v>
      </c>
      <c r="L5789" s="270" t="s">
        <v>615</v>
      </c>
    </row>
    <row r="5790" spans="1:12" x14ac:dyDescent="0.2">
      <c r="G5790" s="9" t="s">
        <v>610</v>
      </c>
      <c r="I5790" s="267">
        <v>3558500</v>
      </c>
      <c r="J5790" s="267">
        <v>0</v>
      </c>
      <c r="K5790" s="267">
        <v>3558500</v>
      </c>
      <c r="L5790" s="9" t="s">
        <v>617</v>
      </c>
    </row>
    <row r="5793" spans="1:12" x14ac:dyDescent="0.2">
      <c r="A5793" s="4" t="s">
        <v>210</v>
      </c>
      <c r="G5793" s="9" t="s">
        <v>612</v>
      </c>
      <c r="I5793" s="267">
        <v>3558500</v>
      </c>
      <c r="J5793" s="267">
        <v>0</v>
      </c>
      <c r="K5793" s="267">
        <v>3558500</v>
      </c>
      <c r="L5793" s="2" t="s">
        <v>615</v>
      </c>
    </row>
    <row r="5795" spans="1:12" x14ac:dyDescent="0.2">
      <c r="A5795" s="1" t="s">
        <v>80</v>
      </c>
      <c r="B5795" s="1" t="s">
        <v>81</v>
      </c>
      <c r="C5795" s="268" t="s">
        <v>82</v>
      </c>
      <c r="D5795" s="1" t="s">
        <v>83</v>
      </c>
      <c r="E5795" s="1" t="s">
        <v>84</v>
      </c>
      <c r="F5795" s="268" t="s">
        <v>85</v>
      </c>
      <c r="G5795" s="1" t="s">
        <v>86</v>
      </c>
      <c r="I5795" s="268" t="s">
        <v>613</v>
      </c>
      <c r="J5795" s="268" t="s">
        <v>614</v>
      </c>
      <c r="K5795" s="268" t="s">
        <v>87</v>
      </c>
    </row>
    <row r="5797" spans="1:12" x14ac:dyDescent="0.2">
      <c r="A5797" s="8">
        <v>31</v>
      </c>
      <c r="B5797" s="2" t="s">
        <v>210</v>
      </c>
      <c r="C5797" s="7">
        <v>102</v>
      </c>
      <c r="D5797" s="2" t="s">
        <v>88</v>
      </c>
      <c r="F5797" s="7">
        <v>0</v>
      </c>
      <c r="G5797" s="2" t="s">
        <v>564</v>
      </c>
      <c r="I5797" s="8">
        <v>955000</v>
      </c>
      <c r="K5797" s="12">
        <v>4513500</v>
      </c>
      <c r="L5797" s="1" t="s">
        <v>615</v>
      </c>
    </row>
    <row r="5800" spans="1:12" x14ac:dyDescent="0.2">
      <c r="G5800" s="9" t="s">
        <v>1816</v>
      </c>
      <c r="I5800" s="269">
        <v>955000</v>
      </c>
      <c r="J5800" s="269">
        <v>0</v>
      </c>
      <c r="K5800" s="269">
        <v>955000</v>
      </c>
      <c r="L5800" s="270" t="s">
        <v>615</v>
      </c>
    </row>
    <row r="5801" spans="1:12" x14ac:dyDescent="0.2">
      <c r="G5801" s="9" t="s">
        <v>610</v>
      </c>
      <c r="I5801" s="267">
        <v>4513500</v>
      </c>
      <c r="J5801" s="267">
        <v>0</v>
      </c>
      <c r="K5801" s="267">
        <v>4513500</v>
      </c>
      <c r="L5801" s="9" t="s">
        <v>617</v>
      </c>
    </row>
    <row r="5804" spans="1:12" x14ac:dyDescent="0.2">
      <c r="A5804" s="4" t="s">
        <v>211</v>
      </c>
      <c r="G5804" s="9" t="s">
        <v>612</v>
      </c>
      <c r="I5804" s="267">
        <v>4513500</v>
      </c>
      <c r="J5804" s="267">
        <v>0</v>
      </c>
      <c r="K5804" s="267">
        <v>4513500</v>
      </c>
      <c r="L5804" s="2" t="s">
        <v>615</v>
      </c>
    </row>
    <row r="5806" spans="1:12" x14ac:dyDescent="0.2">
      <c r="A5806" s="1" t="s">
        <v>80</v>
      </c>
      <c r="B5806" s="1" t="s">
        <v>81</v>
      </c>
      <c r="C5806" s="268" t="s">
        <v>82</v>
      </c>
      <c r="D5806" s="1" t="s">
        <v>83</v>
      </c>
      <c r="E5806" s="1" t="s">
        <v>84</v>
      </c>
      <c r="F5806" s="268" t="s">
        <v>85</v>
      </c>
      <c r="G5806" s="1" t="s">
        <v>86</v>
      </c>
      <c r="I5806" s="268" t="s">
        <v>613</v>
      </c>
      <c r="J5806" s="268" t="s">
        <v>614</v>
      </c>
      <c r="K5806" s="268" t="s">
        <v>87</v>
      </c>
    </row>
    <row r="5808" spans="1:12" x14ac:dyDescent="0.2">
      <c r="A5808" s="8">
        <v>30</v>
      </c>
      <c r="B5808" s="2" t="s">
        <v>211</v>
      </c>
      <c r="C5808" s="7">
        <v>92</v>
      </c>
      <c r="D5808" s="2" t="s">
        <v>88</v>
      </c>
      <c r="F5808" s="7">
        <v>0</v>
      </c>
      <c r="G5808" s="2" t="s">
        <v>564</v>
      </c>
      <c r="I5808" s="8">
        <v>1025000</v>
      </c>
      <c r="K5808" s="12">
        <v>5538500</v>
      </c>
      <c r="L5808" s="1" t="s">
        <v>615</v>
      </c>
    </row>
    <row r="5811" spans="1:12" x14ac:dyDescent="0.2">
      <c r="G5811" s="9" t="s">
        <v>2551</v>
      </c>
      <c r="I5811" s="269">
        <v>1025000</v>
      </c>
      <c r="J5811" s="269">
        <v>0</v>
      </c>
      <c r="K5811" s="269">
        <v>1025000</v>
      </c>
      <c r="L5811" s="270" t="s">
        <v>615</v>
      </c>
    </row>
    <row r="5812" spans="1:12" x14ac:dyDescent="0.2">
      <c r="G5812" s="9" t="s">
        <v>610</v>
      </c>
      <c r="I5812" s="267">
        <v>5538500</v>
      </c>
      <c r="J5812" s="267">
        <v>0</v>
      </c>
      <c r="K5812" s="267">
        <v>5538500</v>
      </c>
      <c r="L5812" s="9" t="s">
        <v>617</v>
      </c>
    </row>
    <row r="5815" spans="1:12" x14ac:dyDescent="0.2">
      <c r="A5815" s="4" t="s">
        <v>212</v>
      </c>
      <c r="G5815" s="9" t="s">
        <v>612</v>
      </c>
      <c r="I5815" s="267">
        <v>5538500</v>
      </c>
      <c r="J5815" s="267">
        <v>0</v>
      </c>
      <c r="K5815" s="267">
        <v>5538500</v>
      </c>
      <c r="L5815" s="2" t="s">
        <v>615</v>
      </c>
    </row>
    <row r="5817" spans="1:12" x14ac:dyDescent="0.2">
      <c r="A5817" s="1" t="s">
        <v>80</v>
      </c>
      <c r="B5817" s="1" t="s">
        <v>81</v>
      </c>
      <c r="C5817" s="268" t="s">
        <v>82</v>
      </c>
      <c r="D5817" s="1" t="s">
        <v>83</v>
      </c>
      <c r="E5817" s="1" t="s">
        <v>84</v>
      </c>
      <c r="F5817" s="268" t="s">
        <v>85</v>
      </c>
      <c r="G5817" s="1" t="s">
        <v>86</v>
      </c>
      <c r="I5817" s="268" t="s">
        <v>613</v>
      </c>
      <c r="J5817" s="268" t="s">
        <v>614</v>
      </c>
      <c r="K5817" s="268" t="s">
        <v>87</v>
      </c>
    </row>
    <row r="5819" spans="1:12" x14ac:dyDescent="0.2">
      <c r="A5819" s="8">
        <v>31</v>
      </c>
      <c r="B5819" s="2" t="s">
        <v>212</v>
      </c>
      <c r="C5819" s="7">
        <v>85</v>
      </c>
      <c r="D5819" s="2" t="s">
        <v>88</v>
      </c>
      <c r="F5819" s="7">
        <v>0</v>
      </c>
      <c r="G5819" s="2" t="s">
        <v>564</v>
      </c>
      <c r="I5819" s="8">
        <v>1018150</v>
      </c>
      <c r="K5819" s="12">
        <v>6556650</v>
      </c>
      <c r="L5819" s="1" t="s">
        <v>615</v>
      </c>
    </row>
    <row r="5822" spans="1:12" x14ac:dyDescent="0.2">
      <c r="G5822" s="9" t="s">
        <v>2555</v>
      </c>
      <c r="I5822" s="269">
        <v>1018150</v>
      </c>
      <c r="J5822" s="269">
        <v>0</v>
      </c>
      <c r="K5822" s="269">
        <v>1018150</v>
      </c>
      <c r="L5822" s="270" t="s">
        <v>615</v>
      </c>
    </row>
    <row r="5823" spans="1:12" x14ac:dyDescent="0.2">
      <c r="G5823" s="9" t="s">
        <v>610</v>
      </c>
      <c r="I5823" s="267">
        <v>6556650</v>
      </c>
      <c r="J5823" s="267">
        <v>0</v>
      </c>
      <c r="K5823" s="267">
        <v>6556650</v>
      </c>
      <c r="L5823" s="9" t="s">
        <v>617</v>
      </c>
    </row>
    <row r="5825" spans="1:12" x14ac:dyDescent="0.2">
      <c r="A5825" s="5" t="s">
        <v>714</v>
      </c>
      <c r="I5825" s="267">
        <v>6556650</v>
      </c>
      <c r="J5825" s="267">
        <v>0</v>
      </c>
      <c r="K5825" s="267">
        <v>6556650</v>
      </c>
      <c r="L5825" s="2" t="s">
        <v>617</v>
      </c>
    </row>
    <row r="5828" spans="1:12" x14ac:dyDescent="0.2">
      <c r="A5828" s="4" t="s">
        <v>715</v>
      </c>
    </row>
    <row r="5830" spans="1:12" x14ac:dyDescent="0.2">
      <c r="A5830" s="4" t="s">
        <v>79</v>
      </c>
      <c r="G5830" s="9" t="s">
        <v>612</v>
      </c>
      <c r="I5830" s="267">
        <v>0</v>
      </c>
      <c r="J5830" s="267">
        <v>0</v>
      </c>
      <c r="K5830" s="267">
        <v>0</v>
      </c>
    </row>
    <row r="5832" spans="1:12" x14ac:dyDescent="0.2">
      <c r="A5832" s="1" t="s">
        <v>80</v>
      </c>
      <c r="B5832" s="1" t="s">
        <v>81</v>
      </c>
      <c r="C5832" s="268" t="s">
        <v>82</v>
      </c>
      <c r="D5832" s="1" t="s">
        <v>83</v>
      </c>
      <c r="E5832" s="1" t="s">
        <v>84</v>
      </c>
      <c r="F5832" s="268" t="s">
        <v>85</v>
      </c>
      <c r="G5832" s="1" t="s">
        <v>86</v>
      </c>
      <c r="I5832" s="268" t="s">
        <v>613</v>
      </c>
      <c r="J5832" s="268" t="s">
        <v>614</v>
      </c>
      <c r="K5832" s="268" t="s">
        <v>87</v>
      </c>
    </row>
    <row r="5834" spans="1:12" x14ac:dyDescent="0.2">
      <c r="A5834" s="8">
        <v>31</v>
      </c>
      <c r="B5834" s="2" t="s">
        <v>79</v>
      </c>
      <c r="C5834" s="7">
        <v>77</v>
      </c>
      <c r="D5834" s="2" t="s">
        <v>88</v>
      </c>
      <c r="F5834" s="7">
        <v>0</v>
      </c>
      <c r="G5834" s="2" t="s">
        <v>568</v>
      </c>
      <c r="I5834" s="8">
        <v>19936</v>
      </c>
      <c r="K5834" s="12">
        <v>19936</v>
      </c>
      <c r="L5834" s="1" t="s">
        <v>615</v>
      </c>
    </row>
    <row r="5836" spans="1:12" x14ac:dyDescent="0.2">
      <c r="A5836" s="8">
        <v>31</v>
      </c>
      <c r="B5836" s="2" t="s">
        <v>79</v>
      </c>
      <c r="C5836" s="7">
        <v>77</v>
      </c>
      <c r="D5836" s="2" t="s">
        <v>88</v>
      </c>
      <c r="F5836" s="7">
        <v>0</v>
      </c>
      <c r="G5836" s="2" t="s">
        <v>569</v>
      </c>
      <c r="I5836" s="8">
        <v>82876</v>
      </c>
      <c r="K5836" s="12">
        <v>102812</v>
      </c>
      <c r="L5836" s="1" t="s">
        <v>615</v>
      </c>
    </row>
    <row r="5838" spans="1:12" x14ac:dyDescent="0.2">
      <c r="A5838" s="8">
        <v>31</v>
      </c>
      <c r="B5838" s="2" t="s">
        <v>79</v>
      </c>
      <c r="C5838" s="7">
        <v>77</v>
      </c>
      <c r="D5838" s="2" t="s">
        <v>88</v>
      </c>
      <c r="F5838" s="7">
        <v>0</v>
      </c>
      <c r="G5838" s="2" t="s">
        <v>570</v>
      </c>
      <c r="I5838" s="8">
        <v>31925</v>
      </c>
      <c r="K5838" s="12">
        <v>134737</v>
      </c>
      <c r="L5838" s="1" t="s">
        <v>615</v>
      </c>
    </row>
    <row r="5840" spans="1:12" x14ac:dyDescent="0.2">
      <c r="A5840" s="8">
        <v>31</v>
      </c>
      <c r="B5840" s="2" t="s">
        <v>79</v>
      </c>
      <c r="C5840" s="7">
        <v>77</v>
      </c>
      <c r="D5840" s="2" t="s">
        <v>88</v>
      </c>
      <c r="F5840" s="7">
        <v>0</v>
      </c>
      <c r="G5840" s="2" t="s">
        <v>571</v>
      </c>
      <c r="I5840" s="8">
        <v>64215</v>
      </c>
      <c r="K5840" s="12">
        <v>198952</v>
      </c>
      <c r="L5840" s="1" t="s">
        <v>615</v>
      </c>
    </row>
    <row r="5842" spans="1:12" x14ac:dyDescent="0.2">
      <c r="A5842" s="8">
        <v>31</v>
      </c>
      <c r="B5842" s="2" t="s">
        <v>79</v>
      </c>
      <c r="C5842" s="7">
        <v>77</v>
      </c>
      <c r="D5842" s="2" t="s">
        <v>88</v>
      </c>
      <c r="F5842" s="7">
        <v>0</v>
      </c>
      <c r="G5842" s="2" t="s">
        <v>572</v>
      </c>
      <c r="I5842" s="8">
        <v>19444</v>
      </c>
      <c r="K5842" s="12">
        <v>218396</v>
      </c>
      <c r="L5842" s="1" t="s">
        <v>615</v>
      </c>
    </row>
    <row r="5844" spans="1:12" x14ac:dyDescent="0.2">
      <c r="A5844" s="8">
        <v>31</v>
      </c>
      <c r="B5844" s="2" t="s">
        <v>79</v>
      </c>
      <c r="C5844" s="7">
        <v>77</v>
      </c>
      <c r="D5844" s="2" t="s">
        <v>88</v>
      </c>
      <c r="F5844" s="7">
        <v>0</v>
      </c>
      <c r="G5844" s="2" t="s">
        <v>573</v>
      </c>
      <c r="I5844" s="8">
        <v>11712</v>
      </c>
      <c r="K5844" s="12">
        <v>230108</v>
      </c>
      <c r="L5844" s="1" t="s">
        <v>615</v>
      </c>
    </row>
    <row r="5846" spans="1:12" x14ac:dyDescent="0.2">
      <c r="A5846" s="8">
        <v>31</v>
      </c>
      <c r="B5846" s="2" t="s">
        <v>79</v>
      </c>
      <c r="C5846" s="7">
        <v>77</v>
      </c>
      <c r="D5846" s="2" t="s">
        <v>88</v>
      </c>
      <c r="F5846" s="7">
        <v>0</v>
      </c>
      <c r="G5846" s="2" t="s">
        <v>574</v>
      </c>
      <c r="I5846" s="8">
        <v>56338</v>
      </c>
      <c r="K5846" s="12">
        <v>286446</v>
      </c>
      <c r="L5846" s="1" t="s">
        <v>615</v>
      </c>
    </row>
    <row r="5848" spans="1:12" x14ac:dyDescent="0.2">
      <c r="A5848" s="8">
        <v>31</v>
      </c>
      <c r="B5848" s="2" t="s">
        <v>79</v>
      </c>
      <c r="C5848" s="7">
        <v>77</v>
      </c>
      <c r="D5848" s="2" t="s">
        <v>88</v>
      </c>
      <c r="F5848" s="7">
        <v>0</v>
      </c>
      <c r="G5848" s="2" t="s">
        <v>575</v>
      </c>
      <c r="I5848" s="8">
        <v>25133</v>
      </c>
      <c r="K5848" s="12">
        <v>311579</v>
      </c>
      <c r="L5848" s="1" t="s">
        <v>615</v>
      </c>
    </row>
    <row r="5850" spans="1:12" x14ac:dyDescent="0.2">
      <c r="A5850" s="8">
        <v>31</v>
      </c>
      <c r="B5850" s="2" t="s">
        <v>79</v>
      </c>
      <c r="C5850" s="7">
        <v>77</v>
      </c>
      <c r="D5850" s="2" t="s">
        <v>88</v>
      </c>
      <c r="F5850" s="7">
        <v>0</v>
      </c>
      <c r="G5850" s="2" t="s">
        <v>576</v>
      </c>
      <c r="I5850" s="8">
        <v>37727</v>
      </c>
      <c r="K5850" s="12">
        <v>349306</v>
      </c>
      <c r="L5850" s="1" t="s">
        <v>615</v>
      </c>
    </row>
    <row r="5852" spans="1:12" x14ac:dyDescent="0.2">
      <c r="A5852" s="8">
        <v>31</v>
      </c>
      <c r="B5852" s="2" t="s">
        <v>79</v>
      </c>
      <c r="C5852" s="7">
        <v>77</v>
      </c>
      <c r="D5852" s="2" t="s">
        <v>88</v>
      </c>
      <c r="F5852" s="7">
        <v>0</v>
      </c>
      <c r="G5852" s="2" t="s">
        <v>577</v>
      </c>
      <c r="I5852" s="8">
        <v>11424</v>
      </c>
      <c r="K5852" s="12">
        <v>360730</v>
      </c>
      <c r="L5852" s="1" t="s">
        <v>615</v>
      </c>
    </row>
    <row r="5854" spans="1:12" x14ac:dyDescent="0.2">
      <c r="A5854" s="8">
        <v>31</v>
      </c>
      <c r="B5854" s="2" t="s">
        <v>79</v>
      </c>
      <c r="C5854" s="7">
        <v>77</v>
      </c>
      <c r="D5854" s="2" t="s">
        <v>88</v>
      </c>
      <c r="F5854" s="7">
        <v>0</v>
      </c>
      <c r="G5854" s="2" t="s">
        <v>578</v>
      </c>
      <c r="I5854" s="8">
        <v>146836</v>
      </c>
      <c r="K5854" s="12">
        <v>507566</v>
      </c>
      <c r="L5854" s="1" t="s">
        <v>615</v>
      </c>
    </row>
    <row r="5857" spans="1:12" x14ac:dyDescent="0.2">
      <c r="G5857" s="9" t="s">
        <v>616</v>
      </c>
      <c r="I5857" s="269">
        <v>507566</v>
      </c>
      <c r="J5857" s="269">
        <v>0</v>
      </c>
      <c r="K5857" s="269">
        <v>507566</v>
      </c>
      <c r="L5857" s="270" t="s">
        <v>615</v>
      </c>
    </row>
    <row r="5858" spans="1:12" x14ac:dyDescent="0.2">
      <c r="G5858" s="9" t="s">
        <v>610</v>
      </c>
      <c r="I5858" s="267">
        <v>507566</v>
      </c>
      <c r="J5858" s="267">
        <v>0</v>
      </c>
      <c r="K5858" s="267">
        <v>507566</v>
      </c>
      <c r="L5858" s="9" t="s">
        <v>617</v>
      </c>
    </row>
    <row r="5861" spans="1:12" x14ac:dyDescent="0.2">
      <c r="A5861" s="4" t="s">
        <v>123</v>
      </c>
      <c r="G5861" s="9" t="s">
        <v>612</v>
      </c>
      <c r="I5861" s="267">
        <v>507566</v>
      </c>
      <c r="J5861" s="267">
        <v>0</v>
      </c>
      <c r="K5861" s="267">
        <v>507566</v>
      </c>
      <c r="L5861" s="2" t="s">
        <v>615</v>
      </c>
    </row>
    <row r="5863" spans="1:12" x14ac:dyDescent="0.2">
      <c r="A5863" s="1" t="s">
        <v>80</v>
      </c>
      <c r="B5863" s="1" t="s">
        <v>81</v>
      </c>
      <c r="C5863" s="268" t="s">
        <v>82</v>
      </c>
      <c r="D5863" s="1" t="s">
        <v>83</v>
      </c>
      <c r="E5863" s="1" t="s">
        <v>84</v>
      </c>
      <c r="F5863" s="268" t="s">
        <v>85</v>
      </c>
      <c r="G5863" s="1" t="s">
        <v>86</v>
      </c>
      <c r="I5863" s="268" t="s">
        <v>613</v>
      </c>
      <c r="J5863" s="268" t="s">
        <v>614</v>
      </c>
      <c r="K5863" s="268" t="s">
        <v>87</v>
      </c>
    </row>
    <row r="5865" spans="1:12" x14ac:dyDescent="0.2">
      <c r="A5865" s="8">
        <v>28</v>
      </c>
      <c r="B5865" s="2" t="s">
        <v>123</v>
      </c>
      <c r="C5865" s="7">
        <v>89</v>
      </c>
      <c r="D5865" s="2" t="s">
        <v>88</v>
      </c>
      <c r="F5865" s="7">
        <v>0</v>
      </c>
      <c r="G5865" s="2" t="s">
        <v>568</v>
      </c>
      <c r="I5865" s="8">
        <v>19936</v>
      </c>
      <c r="K5865" s="12">
        <v>527502</v>
      </c>
      <c r="L5865" s="1" t="s">
        <v>615</v>
      </c>
    </row>
    <row r="5867" spans="1:12" x14ac:dyDescent="0.2">
      <c r="A5867" s="8">
        <v>28</v>
      </c>
      <c r="B5867" s="2" t="s">
        <v>123</v>
      </c>
      <c r="C5867" s="7">
        <v>89</v>
      </c>
      <c r="D5867" s="2" t="s">
        <v>88</v>
      </c>
      <c r="F5867" s="7">
        <v>0</v>
      </c>
      <c r="G5867" s="2" t="s">
        <v>569</v>
      </c>
      <c r="I5867" s="8">
        <v>83279</v>
      </c>
      <c r="K5867" s="12">
        <v>610781</v>
      </c>
      <c r="L5867" s="1" t="s">
        <v>615</v>
      </c>
    </row>
    <row r="5869" spans="1:12" x14ac:dyDescent="0.2">
      <c r="A5869" s="8">
        <v>28</v>
      </c>
      <c r="B5869" s="2" t="s">
        <v>123</v>
      </c>
      <c r="C5869" s="7">
        <v>89</v>
      </c>
      <c r="D5869" s="2" t="s">
        <v>88</v>
      </c>
      <c r="F5869" s="7">
        <v>0</v>
      </c>
      <c r="G5869" s="2" t="s">
        <v>570</v>
      </c>
      <c r="I5869" s="8">
        <v>29238</v>
      </c>
      <c r="K5869" s="12">
        <v>640019</v>
      </c>
      <c r="L5869" s="1" t="s">
        <v>615</v>
      </c>
    </row>
    <row r="5871" spans="1:12" x14ac:dyDescent="0.2">
      <c r="A5871" s="8">
        <v>28</v>
      </c>
      <c r="B5871" s="2" t="s">
        <v>123</v>
      </c>
      <c r="C5871" s="7">
        <v>89</v>
      </c>
      <c r="D5871" s="2" t="s">
        <v>88</v>
      </c>
      <c r="F5871" s="7">
        <v>0</v>
      </c>
      <c r="G5871" s="2" t="s">
        <v>571</v>
      </c>
      <c r="I5871" s="8">
        <v>60903</v>
      </c>
      <c r="K5871" s="12">
        <v>700922</v>
      </c>
      <c r="L5871" s="1" t="s">
        <v>615</v>
      </c>
    </row>
    <row r="5873" spans="1:12" x14ac:dyDescent="0.2">
      <c r="A5873" s="8">
        <v>28</v>
      </c>
      <c r="B5873" s="2" t="s">
        <v>123</v>
      </c>
      <c r="C5873" s="7">
        <v>89</v>
      </c>
      <c r="D5873" s="2" t="s">
        <v>88</v>
      </c>
      <c r="F5873" s="7">
        <v>0</v>
      </c>
      <c r="G5873" s="2" t="s">
        <v>572</v>
      </c>
      <c r="I5873" s="8">
        <v>18993</v>
      </c>
      <c r="K5873" s="12">
        <v>719915</v>
      </c>
      <c r="L5873" s="1" t="s">
        <v>615</v>
      </c>
    </row>
    <row r="5875" spans="1:12" x14ac:dyDescent="0.2">
      <c r="A5875" s="8">
        <v>28</v>
      </c>
      <c r="B5875" s="2" t="s">
        <v>123</v>
      </c>
      <c r="C5875" s="7">
        <v>89</v>
      </c>
      <c r="D5875" s="2" t="s">
        <v>88</v>
      </c>
      <c r="F5875" s="7">
        <v>0</v>
      </c>
      <c r="G5875" s="2" t="s">
        <v>573</v>
      </c>
      <c r="I5875" s="8">
        <v>11712</v>
      </c>
      <c r="K5875" s="12">
        <v>731627</v>
      </c>
      <c r="L5875" s="1" t="s">
        <v>615</v>
      </c>
    </row>
    <row r="5877" spans="1:12" x14ac:dyDescent="0.2">
      <c r="A5877" s="8">
        <v>28</v>
      </c>
      <c r="B5877" s="2" t="s">
        <v>123</v>
      </c>
      <c r="C5877" s="7">
        <v>89</v>
      </c>
      <c r="D5877" s="2" t="s">
        <v>88</v>
      </c>
      <c r="F5877" s="7">
        <v>0</v>
      </c>
      <c r="G5877" s="2" t="s">
        <v>574</v>
      </c>
      <c r="I5877" s="8">
        <v>57047</v>
      </c>
      <c r="K5877" s="12">
        <v>788674</v>
      </c>
      <c r="L5877" s="1" t="s">
        <v>615</v>
      </c>
    </row>
    <row r="5879" spans="1:12" x14ac:dyDescent="0.2">
      <c r="A5879" s="8">
        <v>28</v>
      </c>
      <c r="B5879" s="2" t="s">
        <v>123</v>
      </c>
      <c r="C5879" s="7">
        <v>89</v>
      </c>
      <c r="D5879" s="2" t="s">
        <v>88</v>
      </c>
      <c r="F5879" s="7">
        <v>0</v>
      </c>
      <c r="G5879" s="2" t="s">
        <v>575</v>
      </c>
      <c r="I5879" s="8">
        <v>24418</v>
      </c>
      <c r="K5879" s="12">
        <v>813092</v>
      </c>
      <c r="L5879" s="1" t="s">
        <v>615</v>
      </c>
    </row>
    <row r="5881" spans="1:12" x14ac:dyDescent="0.2">
      <c r="A5881" s="8">
        <v>28</v>
      </c>
      <c r="B5881" s="2" t="s">
        <v>123</v>
      </c>
      <c r="C5881" s="7">
        <v>89</v>
      </c>
      <c r="D5881" s="2" t="s">
        <v>88</v>
      </c>
      <c r="F5881" s="7">
        <v>0</v>
      </c>
      <c r="G5881" s="2" t="s">
        <v>576</v>
      </c>
      <c r="I5881" s="8">
        <v>35781</v>
      </c>
      <c r="K5881" s="12">
        <v>848873</v>
      </c>
      <c r="L5881" s="1" t="s">
        <v>615</v>
      </c>
    </row>
    <row r="5883" spans="1:12" x14ac:dyDescent="0.2">
      <c r="A5883" s="8">
        <v>28</v>
      </c>
      <c r="B5883" s="2" t="s">
        <v>123</v>
      </c>
      <c r="C5883" s="7">
        <v>89</v>
      </c>
      <c r="D5883" s="2" t="s">
        <v>88</v>
      </c>
      <c r="F5883" s="7">
        <v>0</v>
      </c>
      <c r="G5883" s="2" t="s">
        <v>577</v>
      </c>
      <c r="I5883" s="8">
        <v>11159</v>
      </c>
      <c r="K5883" s="12">
        <v>860032</v>
      </c>
      <c r="L5883" s="1" t="s">
        <v>615</v>
      </c>
    </row>
    <row r="5885" spans="1:12" x14ac:dyDescent="0.2">
      <c r="A5885" s="8">
        <v>28</v>
      </c>
      <c r="B5885" s="2" t="s">
        <v>123</v>
      </c>
      <c r="C5885" s="7">
        <v>89</v>
      </c>
      <c r="D5885" s="2" t="s">
        <v>88</v>
      </c>
      <c r="F5885" s="7">
        <v>0</v>
      </c>
      <c r="G5885" s="2" t="s">
        <v>578</v>
      </c>
      <c r="I5885" s="8">
        <v>143892</v>
      </c>
      <c r="K5885" s="12">
        <v>1003924</v>
      </c>
      <c r="L5885" s="1" t="s">
        <v>615</v>
      </c>
    </row>
    <row r="5888" spans="1:12" x14ac:dyDescent="0.2">
      <c r="G5888" s="9" t="s">
        <v>623</v>
      </c>
      <c r="I5888" s="269">
        <v>496358</v>
      </c>
      <c r="J5888" s="269">
        <v>0</v>
      </c>
      <c r="K5888" s="269">
        <v>496358</v>
      </c>
      <c r="L5888" s="270" t="s">
        <v>615</v>
      </c>
    </row>
    <row r="5889" spans="1:12" x14ac:dyDescent="0.2">
      <c r="G5889" s="9" t="s">
        <v>610</v>
      </c>
      <c r="I5889" s="267">
        <v>1003924</v>
      </c>
      <c r="J5889" s="267">
        <v>0</v>
      </c>
      <c r="K5889" s="267">
        <v>1003924</v>
      </c>
      <c r="L5889" s="9" t="s">
        <v>617</v>
      </c>
    </row>
    <row r="5892" spans="1:12" x14ac:dyDescent="0.2">
      <c r="A5892" s="4" t="s">
        <v>208</v>
      </c>
      <c r="G5892" s="9" t="s">
        <v>612</v>
      </c>
      <c r="I5892" s="267">
        <v>1003924</v>
      </c>
      <c r="J5892" s="267">
        <v>0</v>
      </c>
      <c r="K5892" s="267">
        <v>1003924</v>
      </c>
      <c r="L5892" s="2" t="s">
        <v>615</v>
      </c>
    </row>
    <row r="5894" spans="1:12" x14ac:dyDescent="0.2">
      <c r="A5894" s="1" t="s">
        <v>80</v>
      </c>
      <c r="B5894" s="1" t="s">
        <v>81</v>
      </c>
      <c r="C5894" s="268" t="s">
        <v>82</v>
      </c>
      <c r="D5894" s="1" t="s">
        <v>83</v>
      </c>
      <c r="E5894" s="1" t="s">
        <v>84</v>
      </c>
      <c r="F5894" s="268" t="s">
        <v>85</v>
      </c>
      <c r="G5894" s="1" t="s">
        <v>86</v>
      </c>
      <c r="I5894" s="268" t="s">
        <v>613</v>
      </c>
      <c r="J5894" s="268" t="s">
        <v>614</v>
      </c>
      <c r="K5894" s="268" t="s">
        <v>87</v>
      </c>
    </row>
    <row r="5896" spans="1:12" x14ac:dyDescent="0.2">
      <c r="A5896" s="8">
        <v>31</v>
      </c>
      <c r="B5896" s="2" t="s">
        <v>208</v>
      </c>
      <c r="C5896" s="7">
        <v>98</v>
      </c>
      <c r="D5896" s="2" t="s">
        <v>88</v>
      </c>
      <c r="F5896" s="7">
        <v>0</v>
      </c>
      <c r="G5896" s="2" t="s">
        <v>568</v>
      </c>
      <c r="I5896" s="8">
        <v>32824</v>
      </c>
      <c r="K5896" s="12">
        <v>1036748</v>
      </c>
      <c r="L5896" s="1" t="s">
        <v>615</v>
      </c>
    </row>
    <row r="5898" spans="1:12" x14ac:dyDescent="0.2">
      <c r="A5898" s="8">
        <v>31</v>
      </c>
      <c r="B5898" s="2" t="s">
        <v>208</v>
      </c>
      <c r="C5898" s="7">
        <v>98</v>
      </c>
      <c r="D5898" s="2" t="s">
        <v>88</v>
      </c>
      <c r="F5898" s="7">
        <v>0</v>
      </c>
      <c r="G5898" s="2" t="s">
        <v>569</v>
      </c>
      <c r="I5898" s="8">
        <v>118061</v>
      </c>
      <c r="K5898" s="12">
        <v>1154809</v>
      </c>
      <c r="L5898" s="1" t="s">
        <v>615</v>
      </c>
    </row>
    <row r="5900" spans="1:12" x14ac:dyDescent="0.2">
      <c r="A5900" s="8">
        <v>31</v>
      </c>
      <c r="B5900" s="2" t="s">
        <v>208</v>
      </c>
      <c r="C5900" s="7">
        <v>98</v>
      </c>
      <c r="D5900" s="2" t="s">
        <v>88</v>
      </c>
      <c r="F5900" s="7">
        <v>0</v>
      </c>
      <c r="G5900" s="2" t="s">
        <v>570</v>
      </c>
      <c r="I5900" s="8">
        <v>46118</v>
      </c>
      <c r="K5900" s="12">
        <v>1200927</v>
      </c>
      <c r="L5900" s="1" t="s">
        <v>615</v>
      </c>
    </row>
    <row r="5902" spans="1:12" x14ac:dyDescent="0.2">
      <c r="A5902" s="8">
        <v>31</v>
      </c>
      <c r="B5902" s="2" t="s">
        <v>208</v>
      </c>
      <c r="C5902" s="7">
        <v>98</v>
      </c>
      <c r="D5902" s="2" t="s">
        <v>88</v>
      </c>
      <c r="F5902" s="7">
        <v>0</v>
      </c>
      <c r="G5902" s="2" t="s">
        <v>571</v>
      </c>
      <c r="I5902" s="8">
        <v>74666</v>
      </c>
      <c r="K5902" s="12">
        <v>1275593</v>
      </c>
      <c r="L5902" s="1" t="s">
        <v>615</v>
      </c>
    </row>
    <row r="5904" spans="1:12" x14ac:dyDescent="0.2">
      <c r="A5904" s="8">
        <v>31</v>
      </c>
      <c r="B5904" s="2" t="s">
        <v>208</v>
      </c>
      <c r="C5904" s="7">
        <v>98</v>
      </c>
      <c r="D5904" s="2" t="s">
        <v>88</v>
      </c>
      <c r="F5904" s="7">
        <v>0</v>
      </c>
      <c r="G5904" s="2" t="s">
        <v>572</v>
      </c>
      <c r="I5904" s="8">
        <v>52596</v>
      </c>
      <c r="K5904" s="12">
        <v>1328189</v>
      </c>
      <c r="L5904" s="1" t="s">
        <v>615</v>
      </c>
    </row>
    <row r="5906" spans="1:12" x14ac:dyDescent="0.2">
      <c r="A5906" s="8">
        <v>31</v>
      </c>
      <c r="B5906" s="2" t="s">
        <v>208</v>
      </c>
      <c r="C5906" s="7">
        <v>98</v>
      </c>
      <c r="D5906" s="2" t="s">
        <v>88</v>
      </c>
      <c r="F5906" s="7">
        <v>0</v>
      </c>
      <c r="G5906" s="2" t="s">
        <v>573</v>
      </c>
      <c r="I5906" s="8">
        <v>19284</v>
      </c>
      <c r="K5906" s="12">
        <v>1347473</v>
      </c>
      <c r="L5906" s="1" t="s">
        <v>615</v>
      </c>
    </row>
    <row r="5908" spans="1:12" x14ac:dyDescent="0.2">
      <c r="A5908" s="8">
        <v>31</v>
      </c>
      <c r="B5908" s="2" t="s">
        <v>208</v>
      </c>
      <c r="C5908" s="7">
        <v>98</v>
      </c>
      <c r="D5908" s="2" t="s">
        <v>88</v>
      </c>
      <c r="F5908" s="7">
        <v>0</v>
      </c>
      <c r="G5908" s="2" t="s">
        <v>574</v>
      </c>
      <c r="I5908" s="8">
        <v>81380</v>
      </c>
      <c r="K5908" s="12">
        <v>1428853</v>
      </c>
      <c r="L5908" s="1" t="s">
        <v>615</v>
      </c>
    </row>
    <row r="5910" spans="1:12" x14ac:dyDescent="0.2">
      <c r="A5910" s="8">
        <v>31</v>
      </c>
      <c r="B5910" s="2" t="s">
        <v>208</v>
      </c>
      <c r="C5910" s="7">
        <v>98</v>
      </c>
      <c r="D5910" s="2" t="s">
        <v>88</v>
      </c>
      <c r="F5910" s="7">
        <v>0</v>
      </c>
      <c r="G5910" s="2" t="s">
        <v>575</v>
      </c>
      <c r="I5910" s="8">
        <v>37611</v>
      </c>
      <c r="K5910" s="12">
        <v>1466464</v>
      </c>
      <c r="L5910" s="1" t="s">
        <v>615</v>
      </c>
    </row>
    <row r="5912" spans="1:12" x14ac:dyDescent="0.2">
      <c r="A5912" s="8">
        <v>31</v>
      </c>
      <c r="B5912" s="2" t="s">
        <v>208</v>
      </c>
      <c r="C5912" s="7">
        <v>98</v>
      </c>
      <c r="D5912" s="2" t="s">
        <v>88</v>
      </c>
      <c r="F5912" s="7">
        <v>0</v>
      </c>
      <c r="G5912" s="2" t="s">
        <v>576</v>
      </c>
      <c r="I5912" s="8">
        <v>43866</v>
      </c>
      <c r="K5912" s="12">
        <v>1510330</v>
      </c>
      <c r="L5912" s="1" t="s">
        <v>615</v>
      </c>
    </row>
    <row r="5914" spans="1:12" x14ac:dyDescent="0.2">
      <c r="A5914" s="8">
        <v>31</v>
      </c>
      <c r="B5914" s="2" t="s">
        <v>208</v>
      </c>
      <c r="C5914" s="7">
        <v>98</v>
      </c>
      <c r="D5914" s="2" t="s">
        <v>88</v>
      </c>
      <c r="F5914" s="7">
        <v>0</v>
      </c>
      <c r="G5914" s="2" t="s">
        <v>577</v>
      </c>
      <c r="I5914" s="8">
        <v>29314</v>
      </c>
      <c r="K5914" s="12">
        <v>1539644</v>
      </c>
      <c r="L5914" s="1" t="s">
        <v>615</v>
      </c>
    </row>
    <row r="5916" spans="1:12" x14ac:dyDescent="0.2">
      <c r="A5916" s="8">
        <v>31</v>
      </c>
      <c r="B5916" s="2" t="s">
        <v>208</v>
      </c>
      <c r="C5916" s="7">
        <v>98</v>
      </c>
      <c r="D5916" s="2" t="s">
        <v>88</v>
      </c>
      <c r="F5916" s="7">
        <v>0</v>
      </c>
      <c r="G5916" s="2" t="s">
        <v>578</v>
      </c>
      <c r="I5916" s="8">
        <v>209969</v>
      </c>
      <c r="K5916" s="12">
        <v>1749613</v>
      </c>
      <c r="L5916" s="1" t="s">
        <v>615</v>
      </c>
    </row>
    <row r="5919" spans="1:12" x14ac:dyDescent="0.2">
      <c r="G5919" s="9" t="s">
        <v>618</v>
      </c>
      <c r="I5919" s="269">
        <v>745689</v>
      </c>
      <c r="J5919" s="269">
        <v>0</v>
      </c>
      <c r="K5919" s="269">
        <v>745689</v>
      </c>
      <c r="L5919" s="270" t="s">
        <v>615</v>
      </c>
    </row>
    <row r="5920" spans="1:12" x14ac:dyDescent="0.2">
      <c r="G5920" s="9" t="s">
        <v>610</v>
      </c>
      <c r="I5920" s="267">
        <v>1749613</v>
      </c>
      <c r="J5920" s="267">
        <v>0</v>
      </c>
      <c r="K5920" s="267">
        <v>1749613</v>
      </c>
      <c r="L5920" s="9" t="s">
        <v>617</v>
      </c>
    </row>
    <row r="5923" spans="1:12" x14ac:dyDescent="0.2">
      <c r="A5923" s="4" t="s">
        <v>209</v>
      </c>
      <c r="G5923" s="9" t="s">
        <v>612</v>
      </c>
      <c r="I5923" s="267">
        <v>1749613</v>
      </c>
      <c r="J5923" s="267">
        <v>0</v>
      </c>
      <c r="K5923" s="267">
        <v>1749613</v>
      </c>
      <c r="L5923" s="2" t="s">
        <v>615</v>
      </c>
    </row>
    <row r="5925" spans="1:12" x14ac:dyDescent="0.2">
      <c r="A5925" s="1" t="s">
        <v>80</v>
      </c>
      <c r="B5925" s="1" t="s">
        <v>81</v>
      </c>
      <c r="C5925" s="268" t="s">
        <v>82</v>
      </c>
      <c r="D5925" s="1" t="s">
        <v>83</v>
      </c>
      <c r="E5925" s="1" t="s">
        <v>84</v>
      </c>
      <c r="F5925" s="268" t="s">
        <v>85</v>
      </c>
      <c r="G5925" s="1" t="s">
        <v>86</v>
      </c>
      <c r="I5925" s="268" t="s">
        <v>613</v>
      </c>
      <c r="J5925" s="268" t="s">
        <v>614</v>
      </c>
      <c r="K5925" s="268" t="s">
        <v>87</v>
      </c>
    </row>
    <row r="5927" spans="1:12" x14ac:dyDescent="0.2">
      <c r="A5927" s="8">
        <v>30</v>
      </c>
      <c r="B5927" s="2" t="s">
        <v>209</v>
      </c>
      <c r="C5927" s="7">
        <v>118</v>
      </c>
      <c r="D5927" s="2" t="s">
        <v>88</v>
      </c>
      <c r="F5927" s="7">
        <v>0</v>
      </c>
      <c r="G5927" s="2" t="s">
        <v>568</v>
      </c>
      <c r="I5927" s="8">
        <v>22040</v>
      </c>
      <c r="K5927" s="12">
        <v>1771653</v>
      </c>
      <c r="L5927" s="1" t="s">
        <v>615</v>
      </c>
    </row>
    <row r="5929" spans="1:12" x14ac:dyDescent="0.2">
      <c r="A5929" s="8">
        <v>30</v>
      </c>
      <c r="B5929" s="2" t="s">
        <v>209</v>
      </c>
      <c r="C5929" s="7">
        <v>118</v>
      </c>
      <c r="D5929" s="2" t="s">
        <v>88</v>
      </c>
      <c r="F5929" s="7">
        <v>0</v>
      </c>
      <c r="G5929" s="2" t="s">
        <v>569</v>
      </c>
      <c r="I5929" s="8">
        <v>86953</v>
      </c>
      <c r="K5929" s="12">
        <v>1858606</v>
      </c>
      <c r="L5929" s="1" t="s">
        <v>615</v>
      </c>
    </row>
    <row r="5931" spans="1:12" x14ac:dyDescent="0.2">
      <c r="A5931" s="8">
        <v>30</v>
      </c>
      <c r="B5931" s="2" t="s">
        <v>209</v>
      </c>
      <c r="C5931" s="7">
        <v>118</v>
      </c>
      <c r="D5931" s="2" t="s">
        <v>88</v>
      </c>
      <c r="F5931" s="7">
        <v>0</v>
      </c>
      <c r="G5931" s="2" t="s">
        <v>570</v>
      </c>
      <c r="I5931" s="8">
        <v>29570</v>
      </c>
      <c r="K5931" s="12">
        <v>1888176</v>
      </c>
      <c r="L5931" s="1" t="s">
        <v>615</v>
      </c>
    </row>
    <row r="5933" spans="1:12" x14ac:dyDescent="0.2">
      <c r="A5933" s="8">
        <v>30</v>
      </c>
      <c r="B5933" s="2" t="s">
        <v>209</v>
      </c>
      <c r="C5933" s="7">
        <v>118</v>
      </c>
      <c r="D5933" s="2" t="s">
        <v>88</v>
      </c>
      <c r="F5933" s="7">
        <v>0</v>
      </c>
      <c r="G5933" s="2" t="s">
        <v>571</v>
      </c>
      <c r="I5933" s="8">
        <v>53445</v>
      </c>
      <c r="K5933" s="12">
        <v>1941621</v>
      </c>
      <c r="L5933" s="1" t="s">
        <v>615</v>
      </c>
    </row>
    <row r="5935" spans="1:12" x14ac:dyDescent="0.2">
      <c r="A5935" s="8">
        <v>30</v>
      </c>
      <c r="B5935" s="2" t="s">
        <v>209</v>
      </c>
      <c r="C5935" s="7">
        <v>118</v>
      </c>
      <c r="D5935" s="2" t="s">
        <v>88</v>
      </c>
      <c r="F5935" s="7">
        <v>0</v>
      </c>
      <c r="G5935" s="2" t="s">
        <v>572</v>
      </c>
      <c r="I5935" s="8">
        <v>32394</v>
      </c>
      <c r="K5935" s="12">
        <v>1974015</v>
      </c>
      <c r="L5935" s="1" t="s">
        <v>615</v>
      </c>
    </row>
    <row r="5937" spans="1:12" x14ac:dyDescent="0.2">
      <c r="A5937" s="8">
        <v>30</v>
      </c>
      <c r="B5937" s="2" t="s">
        <v>209</v>
      </c>
      <c r="C5937" s="7">
        <v>118</v>
      </c>
      <c r="D5937" s="2" t="s">
        <v>88</v>
      </c>
      <c r="F5937" s="7">
        <v>0</v>
      </c>
      <c r="G5937" s="2" t="s">
        <v>573</v>
      </c>
      <c r="I5937" s="8">
        <v>12949</v>
      </c>
      <c r="K5937" s="12">
        <v>1986964</v>
      </c>
      <c r="L5937" s="1" t="s">
        <v>615</v>
      </c>
    </row>
    <row r="5939" spans="1:12" x14ac:dyDescent="0.2">
      <c r="A5939" s="8">
        <v>30</v>
      </c>
      <c r="B5939" s="2" t="s">
        <v>209</v>
      </c>
      <c r="C5939" s="7">
        <v>118</v>
      </c>
      <c r="D5939" s="2" t="s">
        <v>88</v>
      </c>
      <c r="F5939" s="7">
        <v>0</v>
      </c>
      <c r="G5939" s="2" t="s">
        <v>574</v>
      </c>
      <c r="I5939" s="8">
        <v>58593</v>
      </c>
      <c r="K5939" s="12">
        <v>2045557</v>
      </c>
      <c r="L5939" s="1" t="s">
        <v>615</v>
      </c>
    </row>
    <row r="5941" spans="1:12" x14ac:dyDescent="0.2">
      <c r="A5941" s="8">
        <v>30</v>
      </c>
      <c r="B5941" s="2" t="s">
        <v>209</v>
      </c>
      <c r="C5941" s="7">
        <v>118</v>
      </c>
      <c r="D5941" s="2" t="s">
        <v>88</v>
      </c>
      <c r="F5941" s="7">
        <v>0</v>
      </c>
      <c r="G5941" s="2" t="s">
        <v>575</v>
      </c>
      <c r="I5941" s="8">
        <v>23752</v>
      </c>
      <c r="K5941" s="12">
        <v>2069309</v>
      </c>
      <c r="L5941" s="1" t="s">
        <v>615</v>
      </c>
    </row>
    <row r="5943" spans="1:12" x14ac:dyDescent="0.2">
      <c r="A5943" s="8">
        <v>30</v>
      </c>
      <c r="B5943" s="2" t="s">
        <v>209</v>
      </c>
      <c r="C5943" s="7">
        <v>118</v>
      </c>
      <c r="D5943" s="2" t="s">
        <v>88</v>
      </c>
      <c r="F5943" s="7">
        <v>0</v>
      </c>
      <c r="G5943" s="2" t="s">
        <v>576</v>
      </c>
      <c r="I5943" s="8">
        <v>31399</v>
      </c>
      <c r="K5943" s="12">
        <v>2100708</v>
      </c>
      <c r="L5943" s="1" t="s">
        <v>615</v>
      </c>
    </row>
    <row r="5945" spans="1:12" x14ac:dyDescent="0.2">
      <c r="A5945" s="8">
        <v>30</v>
      </c>
      <c r="B5945" s="2" t="s">
        <v>209</v>
      </c>
      <c r="C5945" s="7">
        <v>118</v>
      </c>
      <c r="D5945" s="2" t="s">
        <v>88</v>
      </c>
      <c r="F5945" s="7">
        <v>0</v>
      </c>
      <c r="G5945" s="2" t="s">
        <v>577</v>
      </c>
      <c r="I5945" s="8">
        <v>17446</v>
      </c>
      <c r="K5945" s="12">
        <v>2118154</v>
      </c>
      <c r="L5945" s="1" t="s">
        <v>615</v>
      </c>
    </row>
    <row r="5947" spans="1:12" x14ac:dyDescent="0.2">
      <c r="A5947" s="8">
        <v>30</v>
      </c>
      <c r="B5947" s="2" t="s">
        <v>209</v>
      </c>
      <c r="C5947" s="7">
        <v>118</v>
      </c>
      <c r="D5947" s="2" t="s">
        <v>88</v>
      </c>
      <c r="F5947" s="7">
        <v>0</v>
      </c>
      <c r="G5947" s="2" t="s">
        <v>578</v>
      </c>
      <c r="I5947" s="8">
        <v>129142</v>
      </c>
      <c r="K5947" s="12">
        <v>2247296</v>
      </c>
      <c r="L5947" s="1" t="s">
        <v>615</v>
      </c>
    </row>
    <row r="5950" spans="1:12" x14ac:dyDescent="0.2">
      <c r="G5950" s="9" t="s">
        <v>1787</v>
      </c>
      <c r="I5950" s="269">
        <v>497683</v>
      </c>
      <c r="J5950" s="269">
        <v>0</v>
      </c>
      <c r="K5950" s="269">
        <v>497683</v>
      </c>
      <c r="L5950" s="270" t="s">
        <v>615</v>
      </c>
    </row>
    <row r="5951" spans="1:12" x14ac:dyDescent="0.2">
      <c r="G5951" s="9" t="s">
        <v>610</v>
      </c>
      <c r="I5951" s="267">
        <v>2247296</v>
      </c>
      <c r="J5951" s="267">
        <v>0</v>
      </c>
      <c r="K5951" s="267">
        <v>2247296</v>
      </c>
      <c r="L5951" s="9" t="s">
        <v>617</v>
      </c>
    </row>
    <row r="5954" spans="1:12" x14ac:dyDescent="0.2">
      <c r="A5954" s="4" t="s">
        <v>210</v>
      </c>
      <c r="G5954" s="9" t="s">
        <v>612</v>
      </c>
      <c r="I5954" s="267">
        <v>2247296</v>
      </c>
      <c r="J5954" s="267">
        <v>0</v>
      </c>
      <c r="K5954" s="267">
        <v>2247296</v>
      </c>
      <c r="L5954" s="2" t="s">
        <v>615</v>
      </c>
    </row>
    <row r="5956" spans="1:12" x14ac:dyDescent="0.2">
      <c r="A5956" s="1" t="s">
        <v>80</v>
      </c>
      <c r="B5956" s="1" t="s">
        <v>81</v>
      </c>
      <c r="C5956" s="268" t="s">
        <v>82</v>
      </c>
      <c r="D5956" s="1" t="s">
        <v>83</v>
      </c>
      <c r="E5956" s="1" t="s">
        <v>84</v>
      </c>
      <c r="F5956" s="268" t="s">
        <v>85</v>
      </c>
      <c r="G5956" s="1" t="s">
        <v>86</v>
      </c>
      <c r="I5956" s="268" t="s">
        <v>613</v>
      </c>
      <c r="J5956" s="268" t="s">
        <v>614</v>
      </c>
      <c r="K5956" s="268" t="s">
        <v>87</v>
      </c>
    </row>
    <row r="5958" spans="1:12" x14ac:dyDescent="0.2">
      <c r="A5958" s="8">
        <v>31</v>
      </c>
      <c r="B5958" s="2" t="s">
        <v>210</v>
      </c>
      <c r="C5958" s="7">
        <v>102</v>
      </c>
      <c r="D5958" s="2" t="s">
        <v>88</v>
      </c>
      <c r="F5958" s="7">
        <v>0</v>
      </c>
      <c r="G5958" s="2" t="s">
        <v>568</v>
      </c>
      <c r="I5958" s="8">
        <v>19936</v>
      </c>
      <c r="K5958" s="12">
        <v>2267232</v>
      </c>
      <c r="L5958" s="1" t="s">
        <v>615</v>
      </c>
    </row>
    <row r="5960" spans="1:12" x14ac:dyDescent="0.2">
      <c r="A5960" s="8">
        <v>31</v>
      </c>
      <c r="B5960" s="2" t="s">
        <v>210</v>
      </c>
      <c r="C5960" s="7">
        <v>102</v>
      </c>
      <c r="D5960" s="2" t="s">
        <v>88</v>
      </c>
      <c r="F5960" s="7">
        <v>0</v>
      </c>
      <c r="G5960" s="2" t="s">
        <v>569</v>
      </c>
      <c r="I5960" s="8">
        <v>83172</v>
      </c>
      <c r="K5960" s="12">
        <v>2350404</v>
      </c>
      <c r="L5960" s="1" t="s">
        <v>615</v>
      </c>
    </row>
    <row r="5962" spans="1:12" x14ac:dyDescent="0.2">
      <c r="A5962" s="8">
        <v>31</v>
      </c>
      <c r="B5962" s="2" t="s">
        <v>210</v>
      </c>
      <c r="C5962" s="7">
        <v>102</v>
      </c>
      <c r="D5962" s="2" t="s">
        <v>88</v>
      </c>
      <c r="F5962" s="7">
        <v>0</v>
      </c>
      <c r="G5962" s="2" t="s">
        <v>570</v>
      </c>
      <c r="I5962" s="8">
        <v>29967</v>
      </c>
      <c r="K5962" s="12">
        <v>2380371</v>
      </c>
      <c r="L5962" s="1" t="s">
        <v>615</v>
      </c>
    </row>
    <row r="5964" spans="1:12" x14ac:dyDescent="0.2">
      <c r="A5964" s="8">
        <v>31</v>
      </c>
      <c r="B5964" s="2" t="s">
        <v>210</v>
      </c>
      <c r="C5964" s="7">
        <v>102</v>
      </c>
      <c r="D5964" s="2" t="s">
        <v>88</v>
      </c>
      <c r="F5964" s="7">
        <v>0</v>
      </c>
      <c r="G5964" s="2" t="s">
        <v>571</v>
      </c>
      <c r="I5964" s="8">
        <v>53445</v>
      </c>
      <c r="K5964" s="12">
        <v>2433816</v>
      </c>
      <c r="L5964" s="1" t="s">
        <v>615</v>
      </c>
    </row>
    <row r="5966" spans="1:12" x14ac:dyDescent="0.2">
      <c r="A5966" s="8">
        <v>31</v>
      </c>
      <c r="B5966" s="2" t="s">
        <v>210</v>
      </c>
      <c r="C5966" s="7">
        <v>102</v>
      </c>
      <c r="D5966" s="2" t="s">
        <v>88</v>
      </c>
      <c r="F5966" s="7">
        <v>0</v>
      </c>
      <c r="G5966" s="2" t="s">
        <v>572</v>
      </c>
      <c r="I5966" s="8">
        <v>33012</v>
      </c>
      <c r="K5966" s="12">
        <v>2466828</v>
      </c>
      <c r="L5966" s="1" t="s">
        <v>615</v>
      </c>
    </row>
    <row r="5968" spans="1:12" x14ac:dyDescent="0.2">
      <c r="A5968" s="8">
        <v>31</v>
      </c>
      <c r="B5968" s="2" t="s">
        <v>210</v>
      </c>
      <c r="C5968" s="7">
        <v>102</v>
      </c>
      <c r="D5968" s="2" t="s">
        <v>88</v>
      </c>
      <c r="F5968" s="7">
        <v>0</v>
      </c>
      <c r="G5968" s="2" t="s">
        <v>573</v>
      </c>
      <c r="I5968" s="8">
        <v>11712</v>
      </c>
      <c r="K5968" s="12">
        <v>2478540</v>
      </c>
      <c r="L5968" s="1" t="s">
        <v>615</v>
      </c>
    </row>
    <row r="5970" spans="1:12" x14ac:dyDescent="0.2">
      <c r="A5970" s="8">
        <v>31</v>
      </c>
      <c r="B5970" s="2" t="s">
        <v>210</v>
      </c>
      <c r="C5970" s="7">
        <v>102</v>
      </c>
      <c r="D5970" s="2" t="s">
        <v>88</v>
      </c>
      <c r="F5970" s="7">
        <v>0</v>
      </c>
      <c r="G5970" s="2" t="s">
        <v>574</v>
      </c>
      <c r="I5970" s="8">
        <v>56859</v>
      </c>
      <c r="K5970" s="12">
        <v>2535399</v>
      </c>
      <c r="L5970" s="1" t="s">
        <v>615</v>
      </c>
    </row>
    <row r="5972" spans="1:12" x14ac:dyDescent="0.2">
      <c r="A5972" s="8">
        <v>31</v>
      </c>
      <c r="B5972" s="2" t="s">
        <v>210</v>
      </c>
      <c r="C5972" s="7">
        <v>102</v>
      </c>
      <c r="D5972" s="2" t="s">
        <v>88</v>
      </c>
      <c r="F5972" s="7">
        <v>0</v>
      </c>
      <c r="G5972" s="2" t="s">
        <v>575</v>
      </c>
      <c r="I5972" s="8">
        <v>24910</v>
      </c>
      <c r="K5972" s="12">
        <v>2560309</v>
      </c>
      <c r="L5972" s="1" t="s">
        <v>615</v>
      </c>
    </row>
    <row r="5974" spans="1:12" x14ac:dyDescent="0.2">
      <c r="A5974" s="8">
        <v>31</v>
      </c>
      <c r="B5974" s="2" t="s">
        <v>210</v>
      </c>
      <c r="C5974" s="7">
        <v>102</v>
      </c>
      <c r="D5974" s="2" t="s">
        <v>88</v>
      </c>
      <c r="F5974" s="7">
        <v>0</v>
      </c>
      <c r="G5974" s="2" t="s">
        <v>576</v>
      </c>
      <c r="I5974" s="8">
        <v>31399</v>
      </c>
      <c r="K5974" s="12">
        <v>2591708</v>
      </c>
      <c r="L5974" s="1" t="s">
        <v>615</v>
      </c>
    </row>
    <row r="5976" spans="1:12" x14ac:dyDescent="0.2">
      <c r="A5976" s="8">
        <v>31</v>
      </c>
      <c r="B5976" s="2" t="s">
        <v>210</v>
      </c>
      <c r="C5976" s="7">
        <v>102</v>
      </c>
      <c r="D5976" s="2" t="s">
        <v>88</v>
      </c>
      <c r="F5976" s="7">
        <v>0</v>
      </c>
      <c r="G5976" s="2" t="s">
        <v>577</v>
      </c>
      <c r="I5976" s="8">
        <v>17809</v>
      </c>
      <c r="K5976" s="12">
        <v>2609517</v>
      </c>
      <c r="L5976" s="1" t="s">
        <v>615</v>
      </c>
    </row>
    <row r="5978" spans="1:12" x14ac:dyDescent="0.2">
      <c r="A5978" s="8">
        <v>31</v>
      </c>
      <c r="B5978" s="2" t="s">
        <v>210</v>
      </c>
      <c r="C5978" s="7">
        <v>102</v>
      </c>
      <c r="D5978" s="2" t="s">
        <v>88</v>
      </c>
      <c r="F5978" s="7">
        <v>0</v>
      </c>
      <c r="G5978" s="2" t="s">
        <v>578</v>
      </c>
      <c r="I5978" s="8">
        <v>135915</v>
      </c>
      <c r="K5978" s="12">
        <v>2745432</v>
      </c>
      <c r="L5978" s="1" t="s">
        <v>615</v>
      </c>
    </row>
    <row r="5981" spans="1:12" x14ac:dyDescent="0.2">
      <c r="G5981" s="9" t="s">
        <v>1816</v>
      </c>
      <c r="I5981" s="269">
        <v>498136</v>
      </c>
      <c r="J5981" s="269">
        <v>0</v>
      </c>
      <c r="K5981" s="269">
        <v>498136</v>
      </c>
      <c r="L5981" s="270" t="s">
        <v>615</v>
      </c>
    </row>
    <row r="5982" spans="1:12" x14ac:dyDescent="0.2">
      <c r="G5982" s="9" t="s">
        <v>610</v>
      </c>
      <c r="I5982" s="267">
        <v>2745432</v>
      </c>
      <c r="J5982" s="267">
        <v>0</v>
      </c>
      <c r="K5982" s="267">
        <v>2745432</v>
      </c>
      <c r="L5982" s="9" t="s">
        <v>617</v>
      </c>
    </row>
    <row r="5985" spans="1:12" x14ac:dyDescent="0.2">
      <c r="A5985" s="4" t="s">
        <v>211</v>
      </c>
      <c r="G5985" s="9" t="s">
        <v>612</v>
      </c>
      <c r="I5985" s="267">
        <v>2745432</v>
      </c>
      <c r="J5985" s="267">
        <v>0</v>
      </c>
      <c r="K5985" s="267">
        <v>2745432</v>
      </c>
      <c r="L5985" s="2" t="s">
        <v>615</v>
      </c>
    </row>
    <row r="5987" spans="1:12" x14ac:dyDescent="0.2">
      <c r="A5987" s="1" t="s">
        <v>80</v>
      </c>
      <c r="B5987" s="1" t="s">
        <v>81</v>
      </c>
      <c r="C5987" s="268" t="s">
        <v>82</v>
      </c>
      <c r="D5987" s="1" t="s">
        <v>83</v>
      </c>
      <c r="E5987" s="1" t="s">
        <v>84</v>
      </c>
      <c r="F5987" s="268" t="s">
        <v>85</v>
      </c>
      <c r="G5987" s="1" t="s">
        <v>86</v>
      </c>
      <c r="I5987" s="268" t="s">
        <v>613</v>
      </c>
      <c r="J5987" s="268" t="s">
        <v>614</v>
      </c>
      <c r="K5987" s="268" t="s">
        <v>87</v>
      </c>
    </row>
    <row r="5989" spans="1:12" x14ac:dyDescent="0.2">
      <c r="A5989" s="8">
        <v>30</v>
      </c>
      <c r="B5989" s="2" t="s">
        <v>211</v>
      </c>
      <c r="C5989" s="7">
        <v>92</v>
      </c>
      <c r="D5989" s="2" t="s">
        <v>88</v>
      </c>
      <c r="F5989" s="7">
        <v>0</v>
      </c>
      <c r="G5989" s="2" t="s">
        <v>568</v>
      </c>
      <c r="I5989" s="8">
        <v>19936</v>
      </c>
      <c r="K5989" s="12">
        <v>2765368</v>
      </c>
      <c r="L5989" s="1" t="s">
        <v>615</v>
      </c>
    </row>
    <row r="5991" spans="1:12" x14ac:dyDescent="0.2">
      <c r="A5991" s="8">
        <v>30</v>
      </c>
      <c r="B5991" s="2" t="s">
        <v>211</v>
      </c>
      <c r="C5991" s="7">
        <v>92</v>
      </c>
      <c r="D5991" s="2" t="s">
        <v>88</v>
      </c>
      <c r="F5991" s="7">
        <v>0</v>
      </c>
      <c r="G5991" s="2" t="s">
        <v>569</v>
      </c>
      <c r="I5991" s="8">
        <v>83854</v>
      </c>
      <c r="K5991" s="12">
        <v>2849222</v>
      </c>
      <c r="L5991" s="1" t="s">
        <v>615</v>
      </c>
    </row>
    <row r="5993" spans="1:12" x14ac:dyDescent="0.2">
      <c r="A5993" s="8">
        <v>30</v>
      </c>
      <c r="B5993" s="2" t="s">
        <v>211</v>
      </c>
      <c r="C5993" s="7">
        <v>92</v>
      </c>
      <c r="D5993" s="2" t="s">
        <v>88</v>
      </c>
      <c r="F5993" s="7">
        <v>0</v>
      </c>
      <c r="G5993" s="2" t="s">
        <v>570</v>
      </c>
      <c r="I5993" s="8">
        <v>32119</v>
      </c>
      <c r="K5993" s="12">
        <v>2881341</v>
      </c>
      <c r="L5993" s="1" t="s">
        <v>615</v>
      </c>
    </row>
    <row r="5995" spans="1:12" x14ac:dyDescent="0.2">
      <c r="A5995" s="8">
        <v>30</v>
      </c>
      <c r="B5995" s="2" t="s">
        <v>211</v>
      </c>
      <c r="C5995" s="7">
        <v>92</v>
      </c>
      <c r="D5995" s="2" t="s">
        <v>88</v>
      </c>
      <c r="F5995" s="7">
        <v>0</v>
      </c>
      <c r="G5995" s="2" t="s">
        <v>571</v>
      </c>
      <c r="I5995" s="8">
        <v>53445</v>
      </c>
      <c r="K5995" s="12">
        <v>2934786</v>
      </c>
      <c r="L5995" s="1" t="s">
        <v>615</v>
      </c>
    </row>
    <row r="5997" spans="1:12" x14ac:dyDescent="0.2">
      <c r="A5997" s="8">
        <v>30</v>
      </c>
      <c r="B5997" s="2" t="s">
        <v>211</v>
      </c>
      <c r="C5997" s="7">
        <v>92</v>
      </c>
      <c r="D5997" s="2" t="s">
        <v>88</v>
      </c>
      <c r="F5997" s="7">
        <v>0</v>
      </c>
      <c r="G5997" s="2" t="s">
        <v>572</v>
      </c>
      <c r="I5997" s="8">
        <v>32965</v>
      </c>
      <c r="K5997" s="12">
        <v>2967751</v>
      </c>
      <c r="L5997" s="1" t="s">
        <v>615</v>
      </c>
    </row>
    <row r="5999" spans="1:12" x14ac:dyDescent="0.2">
      <c r="A5999" s="8">
        <v>30</v>
      </c>
      <c r="B5999" s="2" t="s">
        <v>211</v>
      </c>
      <c r="C5999" s="7">
        <v>92</v>
      </c>
      <c r="D5999" s="2" t="s">
        <v>88</v>
      </c>
      <c r="F5999" s="7">
        <v>0</v>
      </c>
      <c r="G5999" s="2" t="s">
        <v>573</v>
      </c>
      <c r="I5999" s="8">
        <v>11712</v>
      </c>
      <c r="K5999" s="12">
        <v>2979463</v>
      </c>
      <c r="L5999" s="1" t="s">
        <v>615</v>
      </c>
    </row>
    <row r="6001" spans="1:12" x14ac:dyDescent="0.2">
      <c r="A6001" s="8">
        <v>30</v>
      </c>
      <c r="B6001" s="2" t="s">
        <v>211</v>
      </c>
      <c r="C6001" s="7">
        <v>92</v>
      </c>
      <c r="D6001" s="2" t="s">
        <v>88</v>
      </c>
      <c r="F6001" s="7">
        <v>0</v>
      </c>
      <c r="G6001" s="2" t="s">
        <v>574</v>
      </c>
      <c r="I6001" s="8">
        <v>58061</v>
      </c>
      <c r="K6001" s="12">
        <v>3037524</v>
      </c>
      <c r="L6001" s="1" t="s">
        <v>615</v>
      </c>
    </row>
    <row r="6003" spans="1:12" x14ac:dyDescent="0.2">
      <c r="A6003" s="8">
        <v>30</v>
      </c>
      <c r="B6003" s="2" t="s">
        <v>211</v>
      </c>
      <c r="C6003" s="7">
        <v>92</v>
      </c>
      <c r="D6003" s="2" t="s">
        <v>88</v>
      </c>
      <c r="F6003" s="7">
        <v>0</v>
      </c>
      <c r="G6003" s="2" t="s">
        <v>575</v>
      </c>
      <c r="I6003" s="8">
        <v>26663</v>
      </c>
      <c r="K6003" s="12">
        <v>3064187</v>
      </c>
      <c r="L6003" s="1" t="s">
        <v>615</v>
      </c>
    </row>
    <row r="6005" spans="1:12" x14ac:dyDescent="0.2">
      <c r="A6005" s="8">
        <v>30</v>
      </c>
      <c r="B6005" s="2" t="s">
        <v>211</v>
      </c>
      <c r="C6005" s="7">
        <v>92</v>
      </c>
      <c r="D6005" s="2" t="s">
        <v>88</v>
      </c>
      <c r="F6005" s="7">
        <v>0</v>
      </c>
      <c r="G6005" s="2" t="s">
        <v>576</v>
      </c>
      <c r="I6005" s="8">
        <v>31399</v>
      </c>
      <c r="K6005" s="12">
        <v>3095586</v>
      </c>
      <c r="L6005" s="1" t="s">
        <v>615</v>
      </c>
    </row>
    <row r="6007" spans="1:12" x14ac:dyDescent="0.2">
      <c r="A6007" s="8">
        <v>30</v>
      </c>
      <c r="B6007" s="2" t="s">
        <v>211</v>
      </c>
      <c r="C6007" s="7">
        <v>92</v>
      </c>
      <c r="D6007" s="2" t="s">
        <v>88</v>
      </c>
      <c r="F6007" s="7">
        <v>0</v>
      </c>
      <c r="G6007" s="2" t="s">
        <v>577</v>
      </c>
      <c r="I6007" s="8">
        <v>19367</v>
      </c>
      <c r="K6007" s="12">
        <v>3114953</v>
      </c>
      <c r="L6007" s="1" t="s">
        <v>615</v>
      </c>
    </row>
    <row r="6009" spans="1:12" x14ac:dyDescent="0.2">
      <c r="A6009" s="8">
        <v>30</v>
      </c>
      <c r="B6009" s="2" t="s">
        <v>211</v>
      </c>
      <c r="C6009" s="7">
        <v>92</v>
      </c>
      <c r="D6009" s="2" t="s">
        <v>88</v>
      </c>
      <c r="F6009" s="7">
        <v>0</v>
      </c>
      <c r="G6009" s="2" t="s">
        <v>578</v>
      </c>
      <c r="I6009" s="8">
        <v>140646</v>
      </c>
      <c r="K6009" s="12">
        <v>3255599</v>
      </c>
      <c r="L6009" s="1" t="s">
        <v>615</v>
      </c>
    </row>
    <row r="6012" spans="1:12" x14ac:dyDescent="0.2">
      <c r="G6012" s="9" t="s">
        <v>2551</v>
      </c>
      <c r="I6012" s="269">
        <v>510167</v>
      </c>
      <c r="J6012" s="269">
        <v>0</v>
      </c>
      <c r="K6012" s="269">
        <v>510167</v>
      </c>
      <c r="L6012" s="270" t="s">
        <v>615</v>
      </c>
    </row>
    <row r="6013" spans="1:12" x14ac:dyDescent="0.2">
      <c r="G6013" s="9" t="s">
        <v>610</v>
      </c>
      <c r="I6013" s="267">
        <v>3255599</v>
      </c>
      <c r="J6013" s="267">
        <v>0</v>
      </c>
      <c r="K6013" s="267">
        <v>3255599</v>
      </c>
      <c r="L6013" s="9" t="s">
        <v>617</v>
      </c>
    </row>
    <row r="6016" spans="1:12" x14ac:dyDescent="0.2">
      <c r="A6016" s="4" t="s">
        <v>212</v>
      </c>
      <c r="G6016" s="9" t="s">
        <v>612</v>
      </c>
      <c r="I6016" s="267">
        <v>3255599</v>
      </c>
      <c r="J6016" s="267">
        <v>0</v>
      </c>
      <c r="K6016" s="267">
        <v>3255599</v>
      </c>
      <c r="L6016" s="2" t="s">
        <v>615</v>
      </c>
    </row>
    <row r="6018" spans="1:12" x14ac:dyDescent="0.2">
      <c r="A6018" s="1" t="s">
        <v>80</v>
      </c>
      <c r="B6018" s="1" t="s">
        <v>81</v>
      </c>
      <c r="C6018" s="268" t="s">
        <v>82</v>
      </c>
      <c r="D6018" s="1" t="s">
        <v>83</v>
      </c>
      <c r="E6018" s="1" t="s">
        <v>84</v>
      </c>
      <c r="F6018" s="268" t="s">
        <v>85</v>
      </c>
      <c r="G6018" s="1" t="s">
        <v>86</v>
      </c>
      <c r="I6018" s="268" t="s">
        <v>613</v>
      </c>
      <c r="J6018" s="268" t="s">
        <v>614</v>
      </c>
      <c r="K6018" s="268" t="s">
        <v>87</v>
      </c>
    </row>
    <row r="6020" spans="1:12" x14ac:dyDescent="0.2">
      <c r="A6020" s="8">
        <v>31</v>
      </c>
      <c r="B6020" s="2" t="s">
        <v>212</v>
      </c>
      <c r="C6020" s="7">
        <v>85</v>
      </c>
      <c r="D6020" s="2" t="s">
        <v>88</v>
      </c>
      <c r="F6020" s="7">
        <v>0</v>
      </c>
      <c r="G6020" s="2" t="s">
        <v>568</v>
      </c>
      <c r="I6020" s="8">
        <v>33097</v>
      </c>
      <c r="K6020" s="12">
        <v>3288696</v>
      </c>
      <c r="L6020" s="1" t="s">
        <v>615</v>
      </c>
    </row>
    <row r="6022" spans="1:12" x14ac:dyDescent="0.2">
      <c r="A6022" s="8">
        <v>31</v>
      </c>
      <c r="B6022" s="2" t="s">
        <v>212</v>
      </c>
      <c r="C6022" s="7">
        <v>85</v>
      </c>
      <c r="D6022" s="2" t="s">
        <v>88</v>
      </c>
      <c r="F6022" s="7">
        <v>0</v>
      </c>
      <c r="G6022" s="2" t="s">
        <v>569</v>
      </c>
      <c r="I6022" s="8">
        <v>127712</v>
      </c>
      <c r="K6022" s="12">
        <v>3416408</v>
      </c>
      <c r="L6022" s="1" t="s">
        <v>615</v>
      </c>
    </row>
    <row r="6024" spans="1:12" x14ac:dyDescent="0.2">
      <c r="A6024" s="8">
        <v>31</v>
      </c>
      <c r="B6024" s="2" t="s">
        <v>212</v>
      </c>
      <c r="C6024" s="7">
        <v>85</v>
      </c>
      <c r="D6024" s="2" t="s">
        <v>88</v>
      </c>
      <c r="F6024" s="7">
        <v>0</v>
      </c>
      <c r="G6024" s="2" t="s">
        <v>570</v>
      </c>
      <c r="I6024" s="8">
        <v>49397</v>
      </c>
      <c r="K6024" s="12">
        <v>3465805</v>
      </c>
      <c r="L6024" s="1" t="s">
        <v>615</v>
      </c>
    </row>
    <row r="6026" spans="1:12" x14ac:dyDescent="0.2">
      <c r="A6026" s="8">
        <v>31</v>
      </c>
      <c r="B6026" s="2" t="s">
        <v>212</v>
      </c>
      <c r="C6026" s="7">
        <v>85</v>
      </c>
      <c r="D6026" s="2" t="s">
        <v>88</v>
      </c>
      <c r="F6026" s="7">
        <v>0</v>
      </c>
      <c r="G6026" s="2" t="s">
        <v>571</v>
      </c>
      <c r="I6026" s="8">
        <v>66535</v>
      </c>
      <c r="K6026" s="12">
        <v>3532340</v>
      </c>
      <c r="L6026" s="1" t="s">
        <v>615</v>
      </c>
    </row>
    <row r="6028" spans="1:12" x14ac:dyDescent="0.2">
      <c r="A6028" s="8">
        <v>31</v>
      </c>
      <c r="B6028" s="2" t="s">
        <v>212</v>
      </c>
      <c r="C6028" s="7">
        <v>85</v>
      </c>
      <c r="D6028" s="2" t="s">
        <v>88</v>
      </c>
      <c r="F6028" s="7">
        <v>0</v>
      </c>
      <c r="G6028" s="2" t="s">
        <v>572</v>
      </c>
      <c r="I6028" s="8">
        <v>50712</v>
      </c>
      <c r="K6028" s="12">
        <v>3583052</v>
      </c>
      <c r="L6028" s="1" t="s">
        <v>615</v>
      </c>
    </row>
    <row r="6030" spans="1:12" x14ac:dyDescent="0.2">
      <c r="A6030" s="8">
        <v>31</v>
      </c>
      <c r="B6030" s="2" t="s">
        <v>212</v>
      </c>
      <c r="C6030" s="7">
        <v>85</v>
      </c>
      <c r="D6030" s="2" t="s">
        <v>88</v>
      </c>
      <c r="F6030" s="7">
        <v>0</v>
      </c>
      <c r="G6030" s="2" t="s">
        <v>573</v>
      </c>
      <c r="I6030" s="8">
        <v>21099</v>
      </c>
      <c r="K6030" s="12">
        <v>3604151</v>
      </c>
      <c r="L6030" s="1" t="s">
        <v>615</v>
      </c>
    </row>
    <row r="6032" spans="1:12" x14ac:dyDescent="0.2">
      <c r="A6032" s="8">
        <v>31</v>
      </c>
      <c r="B6032" s="2" t="s">
        <v>212</v>
      </c>
      <c r="C6032" s="7">
        <v>85</v>
      </c>
      <c r="D6032" s="2" t="s">
        <v>88</v>
      </c>
      <c r="F6032" s="7">
        <v>0</v>
      </c>
      <c r="G6032" s="2" t="s">
        <v>574</v>
      </c>
      <c r="I6032" s="8">
        <v>95153</v>
      </c>
      <c r="K6032" s="12">
        <v>3699304</v>
      </c>
      <c r="L6032" s="1" t="s">
        <v>615</v>
      </c>
    </row>
    <row r="6034" spans="1:12" x14ac:dyDescent="0.2">
      <c r="A6034" s="8">
        <v>31</v>
      </c>
      <c r="B6034" s="2" t="s">
        <v>212</v>
      </c>
      <c r="C6034" s="7">
        <v>85</v>
      </c>
      <c r="D6034" s="2" t="s">
        <v>88</v>
      </c>
      <c r="F6034" s="7">
        <v>0</v>
      </c>
      <c r="G6034" s="2" t="s">
        <v>575</v>
      </c>
      <c r="I6034" s="8">
        <v>47516</v>
      </c>
      <c r="K6034" s="12">
        <v>3746820</v>
      </c>
      <c r="L6034" s="1" t="s">
        <v>615</v>
      </c>
    </row>
    <row r="6036" spans="1:12" x14ac:dyDescent="0.2">
      <c r="A6036" s="8">
        <v>31</v>
      </c>
      <c r="B6036" s="2" t="s">
        <v>212</v>
      </c>
      <c r="C6036" s="7">
        <v>85</v>
      </c>
      <c r="D6036" s="2" t="s">
        <v>88</v>
      </c>
      <c r="F6036" s="7">
        <v>0</v>
      </c>
      <c r="G6036" s="2" t="s">
        <v>576</v>
      </c>
      <c r="I6036" s="8">
        <v>42416</v>
      </c>
      <c r="K6036" s="12">
        <v>3789236</v>
      </c>
      <c r="L6036" s="1" t="s">
        <v>615</v>
      </c>
    </row>
    <row r="6038" spans="1:12" x14ac:dyDescent="0.2">
      <c r="A6038" s="8">
        <v>31</v>
      </c>
      <c r="B6038" s="2" t="s">
        <v>212</v>
      </c>
      <c r="C6038" s="7">
        <v>85</v>
      </c>
      <c r="D6038" s="2" t="s">
        <v>88</v>
      </c>
      <c r="F6038" s="7">
        <v>0</v>
      </c>
      <c r="G6038" s="2" t="s">
        <v>577</v>
      </c>
      <c r="I6038" s="8">
        <v>32329</v>
      </c>
      <c r="K6038" s="12">
        <v>3821565</v>
      </c>
      <c r="L6038" s="1" t="s">
        <v>615</v>
      </c>
    </row>
    <row r="6040" spans="1:12" x14ac:dyDescent="0.2">
      <c r="A6040" s="8">
        <v>31</v>
      </c>
      <c r="B6040" s="2" t="s">
        <v>212</v>
      </c>
      <c r="C6040" s="7">
        <v>85</v>
      </c>
      <c r="D6040" s="2" t="s">
        <v>88</v>
      </c>
      <c r="F6040" s="7">
        <v>0</v>
      </c>
      <c r="G6040" s="2" t="s">
        <v>578</v>
      </c>
      <c r="I6040" s="8">
        <v>212135</v>
      </c>
      <c r="K6040" s="12">
        <v>4033700</v>
      </c>
      <c r="L6040" s="1" t="s">
        <v>615</v>
      </c>
    </row>
    <row r="6043" spans="1:12" x14ac:dyDescent="0.2">
      <c r="G6043" s="9" t="s">
        <v>2555</v>
      </c>
      <c r="I6043" s="269">
        <v>778101</v>
      </c>
      <c r="J6043" s="269">
        <v>0</v>
      </c>
      <c r="K6043" s="269">
        <v>778101</v>
      </c>
      <c r="L6043" s="270" t="s">
        <v>615</v>
      </c>
    </row>
    <row r="6044" spans="1:12" x14ac:dyDescent="0.2">
      <c r="G6044" s="9" t="s">
        <v>610</v>
      </c>
      <c r="I6044" s="267">
        <v>4033700</v>
      </c>
      <c r="J6044" s="267">
        <v>0</v>
      </c>
      <c r="K6044" s="267">
        <v>4033700</v>
      </c>
      <c r="L6044" s="9" t="s">
        <v>617</v>
      </c>
    </row>
    <row r="6046" spans="1:12" x14ac:dyDescent="0.2">
      <c r="A6046" s="5" t="s">
        <v>716</v>
      </c>
      <c r="I6046" s="267">
        <v>4033700</v>
      </c>
      <c r="J6046" s="267">
        <v>0</v>
      </c>
      <c r="K6046" s="267">
        <v>4033700</v>
      </c>
      <c r="L6046" s="2" t="s">
        <v>617</v>
      </c>
    </row>
    <row r="6049" spans="1:12" x14ac:dyDescent="0.2">
      <c r="A6049" s="4" t="s">
        <v>717</v>
      </c>
    </row>
    <row r="6051" spans="1:12" x14ac:dyDescent="0.2">
      <c r="A6051" s="4" t="s">
        <v>208</v>
      </c>
      <c r="G6051" s="9" t="s">
        <v>612</v>
      </c>
      <c r="I6051" s="267">
        <v>0</v>
      </c>
      <c r="J6051" s="267">
        <v>0</v>
      </c>
      <c r="K6051" s="267">
        <v>0</v>
      </c>
    </row>
    <row r="6053" spans="1:12" x14ac:dyDescent="0.2">
      <c r="A6053" s="1" t="s">
        <v>80</v>
      </c>
      <c r="B6053" s="1" t="s">
        <v>81</v>
      </c>
      <c r="C6053" s="268" t="s">
        <v>82</v>
      </c>
      <c r="D6053" s="1" t="s">
        <v>83</v>
      </c>
      <c r="E6053" s="1" t="s">
        <v>84</v>
      </c>
      <c r="F6053" s="268" t="s">
        <v>85</v>
      </c>
      <c r="G6053" s="1" t="s">
        <v>86</v>
      </c>
      <c r="I6053" s="268" t="s">
        <v>613</v>
      </c>
      <c r="J6053" s="268" t="s">
        <v>614</v>
      </c>
      <c r="K6053" s="268" t="s">
        <v>87</v>
      </c>
    </row>
    <row r="6055" spans="1:12" x14ac:dyDescent="0.2">
      <c r="A6055" s="8">
        <v>31</v>
      </c>
      <c r="B6055" s="2" t="s">
        <v>208</v>
      </c>
      <c r="C6055" s="7">
        <v>98</v>
      </c>
      <c r="D6055" s="2" t="s">
        <v>88</v>
      </c>
      <c r="F6055" s="7">
        <v>0</v>
      </c>
      <c r="G6055" s="2" t="s">
        <v>564</v>
      </c>
      <c r="I6055" s="8">
        <v>1882286</v>
      </c>
      <c r="K6055" s="12">
        <v>1882286</v>
      </c>
      <c r="L6055" s="1" t="s">
        <v>615</v>
      </c>
    </row>
    <row r="6058" spans="1:12" x14ac:dyDescent="0.2">
      <c r="G6058" s="9" t="s">
        <v>618</v>
      </c>
      <c r="I6058" s="269">
        <v>1882286</v>
      </c>
      <c r="J6058" s="269">
        <v>0</v>
      </c>
      <c r="K6058" s="269">
        <v>1882286</v>
      </c>
      <c r="L6058" s="270" t="s">
        <v>615</v>
      </c>
    </row>
    <row r="6059" spans="1:12" x14ac:dyDescent="0.2">
      <c r="G6059" s="9" t="s">
        <v>610</v>
      </c>
      <c r="I6059" s="267">
        <v>1882286</v>
      </c>
      <c r="J6059" s="267">
        <v>0</v>
      </c>
      <c r="K6059" s="267">
        <v>1882286</v>
      </c>
      <c r="L6059" s="9" t="s">
        <v>617</v>
      </c>
    </row>
    <row r="6061" spans="1:12" x14ac:dyDescent="0.2">
      <c r="A6061" s="5" t="s">
        <v>718</v>
      </c>
      <c r="I6061" s="267">
        <v>1882286</v>
      </c>
      <c r="J6061" s="267">
        <v>0</v>
      </c>
      <c r="K6061" s="267">
        <v>1882286</v>
      </c>
      <c r="L6061" s="2" t="s">
        <v>617</v>
      </c>
    </row>
    <row r="6064" spans="1:12" x14ac:dyDescent="0.2">
      <c r="A6064" s="4" t="s">
        <v>1155</v>
      </c>
    </row>
    <row r="6066" spans="1:12" x14ac:dyDescent="0.2">
      <c r="A6066" s="4" t="s">
        <v>208</v>
      </c>
      <c r="G6066" s="9" t="s">
        <v>612</v>
      </c>
      <c r="I6066" s="267">
        <v>0</v>
      </c>
      <c r="J6066" s="267">
        <v>0</v>
      </c>
      <c r="K6066" s="267">
        <v>0</v>
      </c>
    </row>
    <row r="6068" spans="1:12" x14ac:dyDescent="0.2">
      <c r="A6068" s="1" t="s">
        <v>80</v>
      </c>
      <c r="B6068" s="1" t="s">
        <v>81</v>
      </c>
      <c r="C6068" s="268" t="s">
        <v>82</v>
      </c>
      <c r="D6068" s="1" t="s">
        <v>83</v>
      </c>
      <c r="E6068" s="1" t="s">
        <v>84</v>
      </c>
      <c r="F6068" s="268" t="s">
        <v>85</v>
      </c>
      <c r="G6068" s="1" t="s">
        <v>86</v>
      </c>
      <c r="I6068" s="268" t="s">
        <v>613</v>
      </c>
      <c r="J6068" s="268" t="s">
        <v>614</v>
      </c>
      <c r="K6068" s="268" t="s">
        <v>87</v>
      </c>
    </row>
    <row r="6070" spans="1:12" x14ac:dyDescent="0.2">
      <c r="A6070" s="8">
        <v>12</v>
      </c>
      <c r="B6070" s="2" t="s">
        <v>208</v>
      </c>
      <c r="C6070" s="7">
        <v>20</v>
      </c>
      <c r="D6070" s="2" t="s">
        <v>90</v>
      </c>
      <c r="F6070" s="7">
        <v>0</v>
      </c>
      <c r="G6070" s="2" t="s">
        <v>1558</v>
      </c>
      <c r="I6070" s="8">
        <v>13775809</v>
      </c>
      <c r="K6070" s="12">
        <v>13775809</v>
      </c>
      <c r="L6070" s="1" t="s">
        <v>615</v>
      </c>
    </row>
    <row r="6072" spans="1:12" x14ac:dyDescent="0.2">
      <c r="A6072" s="8">
        <v>12</v>
      </c>
      <c r="B6072" s="2" t="s">
        <v>208</v>
      </c>
      <c r="C6072" s="7">
        <v>20</v>
      </c>
      <c r="D6072" s="2" t="s">
        <v>90</v>
      </c>
      <c r="F6072" s="7">
        <v>0</v>
      </c>
      <c r="G6072" s="2" t="s">
        <v>1559</v>
      </c>
      <c r="I6072" s="8">
        <v>1252346</v>
      </c>
      <c r="K6072" s="12">
        <v>15028155</v>
      </c>
      <c r="L6072" s="1" t="s">
        <v>615</v>
      </c>
    </row>
    <row r="6074" spans="1:12" x14ac:dyDescent="0.2">
      <c r="A6074" s="8">
        <v>13</v>
      </c>
      <c r="B6074" s="2" t="s">
        <v>208</v>
      </c>
      <c r="C6074" s="7">
        <v>21</v>
      </c>
      <c r="D6074" s="2" t="s">
        <v>90</v>
      </c>
      <c r="F6074" s="7">
        <v>0</v>
      </c>
      <c r="G6074" s="2" t="s">
        <v>1568</v>
      </c>
      <c r="I6074" s="8">
        <v>411262</v>
      </c>
      <c r="K6074" s="12">
        <v>15439417</v>
      </c>
      <c r="L6074" s="1" t="s">
        <v>615</v>
      </c>
    </row>
    <row r="6077" spans="1:12" x14ac:dyDescent="0.2">
      <c r="G6077" s="9" t="s">
        <v>618</v>
      </c>
      <c r="I6077" s="269">
        <v>15439417</v>
      </c>
      <c r="J6077" s="269">
        <v>0</v>
      </c>
      <c r="K6077" s="269">
        <v>15439417</v>
      </c>
      <c r="L6077" s="270" t="s">
        <v>615</v>
      </c>
    </row>
    <row r="6078" spans="1:12" x14ac:dyDescent="0.2">
      <c r="G6078" s="9" t="s">
        <v>610</v>
      </c>
      <c r="I6078" s="267">
        <v>15439417</v>
      </c>
      <c r="J6078" s="267">
        <v>0</v>
      </c>
      <c r="K6078" s="267">
        <v>15439417</v>
      </c>
      <c r="L6078" s="9" t="s">
        <v>617</v>
      </c>
    </row>
    <row r="6080" spans="1:12" x14ac:dyDescent="0.2">
      <c r="A6080" s="5" t="s">
        <v>1156</v>
      </c>
      <c r="I6080" s="267">
        <v>15439417</v>
      </c>
      <c r="J6080" s="267">
        <v>0</v>
      </c>
      <c r="K6080" s="267">
        <v>15439417</v>
      </c>
      <c r="L6080" s="2" t="s">
        <v>617</v>
      </c>
    </row>
    <row r="6083" spans="1:12" x14ac:dyDescent="0.2">
      <c r="A6083" s="4" t="s">
        <v>719</v>
      </c>
    </row>
    <row r="6085" spans="1:12" x14ac:dyDescent="0.2">
      <c r="A6085" s="4" t="s">
        <v>208</v>
      </c>
      <c r="G6085" s="9" t="s">
        <v>612</v>
      </c>
      <c r="I6085" s="267">
        <v>0</v>
      </c>
      <c r="J6085" s="267">
        <v>0</v>
      </c>
      <c r="K6085" s="267">
        <v>0</v>
      </c>
    </row>
    <row r="6087" spans="1:12" x14ac:dyDescent="0.2">
      <c r="A6087" s="1" t="s">
        <v>80</v>
      </c>
      <c r="B6087" s="1" t="s">
        <v>81</v>
      </c>
      <c r="C6087" s="268" t="s">
        <v>82</v>
      </c>
      <c r="D6087" s="1" t="s">
        <v>83</v>
      </c>
      <c r="E6087" s="1" t="s">
        <v>84</v>
      </c>
      <c r="F6087" s="268" t="s">
        <v>85</v>
      </c>
      <c r="G6087" s="1" t="s">
        <v>86</v>
      </c>
      <c r="I6087" s="268" t="s">
        <v>613</v>
      </c>
      <c r="J6087" s="268" t="s">
        <v>614</v>
      </c>
      <c r="K6087" s="268" t="s">
        <v>87</v>
      </c>
    </row>
    <row r="6089" spans="1:12" x14ac:dyDescent="0.2">
      <c r="A6089" s="8">
        <v>31</v>
      </c>
      <c r="B6089" s="2" t="s">
        <v>208</v>
      </c>
      <c r="C6089" s="7">
        <v>98</v>
      </c>
      <c r="D6089" s="2" t="s">
        <v>88</v>
      </c>
      <c r="F6089" s="7">
        <v>0</v>
      </c>
      <c r="G6089" s="2" t="s">
        <v>564</v>
      </c>
      <c r="I6089" s="8">
        <v>140000</v>
      </c>
      <c r="K6089" s="12">
        <v>140000</v>
      </c>
      <c r="L6089" s="1" t="s">
        <v>615</v>
      </c>
    </row>
    <row r="6092" spans="1:12" x14ac:dyDescent="0.2">
      <c r="G6092" s="9" t="s">
        <v>618</v>
      </c>
      <c r="I6092" s="269">
        <v>140000</v>
      </c>
      <c r="J6092" s="269">
        <v>0</v>
      </c>
      <c r="K6092" s="269">
        <v>140000</v>
      </c>
      <c r="L6092" s="270" t="s">
        <v>615</v>
      </c>
    </row>
    <row r="6093" spans="1:12" x14ac:dyDescent="0.2">
      <c r="G6093" s="9" t="s">
        <v>610</v>
      </c>
      <c r="I6093" s="267">
        <v>140000</v>
      </c>
      <c r="J6093" s="267">
        <v>0</v>
      </c>
      <c r="K6093" s="267">
        <v>140000</v>
      </c>
      <c r="L6093" s="9" t="s">
        <v>617</v>
      </c>
    </row>
    <row r="6096" spans="1:12" x14ac:dyDescent="0.2">
      <c r="A6096" s="4" t="s">
        <v>209</v>
      </c>
      <c r="G6096" s="9" t="s">
        <v>612</v>
      </c>
      <c r="I6096" s="267">
        <v>140000</v>
      </c>
      <c r="J6096" s="267">
        <v>0</v>
      </c>
      <c r="K6096" s="267">
        <v>140000</v>
      </c>
      <c r="L6096" s="2" t="s">
        <v>615</v>
      </c>
    </row>
    <row r="6098" spans="1:12" x14ac:dyDescent="0.2">
      <c r="A6098" s="1" t="s">
        <v>80</v>
      </c>
      <c r="B6098" s="1" t="s">
        <v>81</v>
      </c>
      <c r="C6098" s="268" t="s">
        <v>82</v>
      </c>
      <c r="D6098" s="1" t="s">
        <v>83</v>
      </c>
      <c r="E6098" s="1" t="s">
        <v>84</v>
      </c>
      <c r="F6098" s="268" t="s">
        <v>85</v>
      </c>
      <c r="G6098" s="1" t="s">
        <v>86</v>
      </c>
      <c r="I6098" s="268" t="s">
        <v>613</v>
      </c>
      <c r="J6098" s="268" t="s">
        <v>614</v>
      </c>
      <c r="K6098" s="268" t="s">
        <v>87</v>
      </c>
    </row>
    <row r="6100" spans="1:12" x14ac:dyDescent="0.2">
      <c r="A6100" s="8">
        <v>30</v>
      </c>
      <c r="B6100" s="2" t="s">
        <v>209</v>
      </c>
      <c r="C6100" s="7">
        <v>118</v>
      </c>
      <c r="D6100" s="2" t="s">
        <v>88</v>
      </c>
      <c r="F6100" s="7">
        <v>0</v>
      </c>
      <c r="G6100" s="2" t="s">
        <v>564</v>
      </c>
      <c r="I6100" s="8">
        <v>27688</v>
      </c>
      <c r="K6100" s="12">
        <v>167688</v>
      </c>
      <c r="L6100" s="1" t="s">
        <v>615</v>
      </c>
    </row>
    <row r="6103" spans="1:12" x14ac:dyDescent="0.2">
      <c r="G6103" s="9" t="s">
        <v>1787</v>
      </c>
      <c r="I6103" s="269">
        <v>27688</v>
      </c>
      <c r="J6103" s="269">
        <v>0</v>
      </c>
      <c r="K6103" s="269">
        <v>27688</v>
      </c>
      <c r="L6103" s="270" t="s">
        <v>615</v>
      </c>
    </row>
    <row r="6104" spans="1:12" x14ac:dyDescent="0.2">
      <c r="G6104" s="9" t="s">
        <v>610</v>
      </c>
      <c r="I6104" s="267">
        <v>167688</v>
      </c>
      <c r="J6104" s="267">
        <v>0</v>
      </c>
      <c r="K6104" s="267">
        <v>167688</v>
      </c>
      <c r="L6104" s="9" t="s">
        <v>617</v>
      </c>
    </row>
    <row r="6107" spans="1:12" x14ac:dyDescent="0.2">
      <c r="A6107" s="4" t="s">
        <v>212</v>
      </c>
      <c r="G6107" s="9" t="s">
        <v>612</v>
      </c>
      <c r="I6107" s="267">
        <v>167688</v>
      </c>
      <c r="J6107" s="267">
        <v>0</v>
      </c>
      <c r="K6107" s="267">
        <v>167688</v>
      </c>
      <c r="L6107" s="2" t="s">
        <v>615</v>
      </c>
    </row>
    <row r="6109" spans="1:12" x14ac:dyDescent="0.2">
      <c r="A6109" s="1" t="s">
        <v>80</v>
      </c>
      <c r="B6109" s="1" t="s">
        <v>81</v>
      </c>
      <c r="C6109" s="268" t="s">
        <v>82</v>
      </c>
      <c r="D6109" s="1" t="s">
        <v>83</v>
      </c>
      <c r="E6109" s="1" t="s">
        <v>84</v>
      </c>
      <c r="F6109" s="268" t="s">
        <v>85</v>
      </c>
      <c r="G6109" s="1" t="s">
        <v>86</v>
      </c>
      <c r="I6109" s="268" t="s">
        <v>613</v>
      </c>
      <c r="J6109" s="268" t="s">
        <v>614</v>
      </c>
      <c r="K6109" s="268" t="s">
        <v>87</v>
      </c>
    </row>
    <row r="6111" spans="1:12" x14ac:dyDescent="0.2">
      <c r="A6111" s="8">
        <v>31</v>
      </c>
      <c r="B6111" s="2" t="s">
        <v>212</v>
      </c>
      <c r="C6111" s="7">
        <v>85</v>
      </c>
      <c r="D6111" s="2" t="s">
        <v>88</v>
      </c>
      <c r="F6111" s="7">
        <v>0</v>
      </c>
      <c r="G6111" s="2" t="s">
        <v>564</v>
      </c>
      <c r="I6111" s="8">
        <v>5949812</v>
      </c>
      <c r="K6111" s="12">
        <v>6117500</v>
      </c>
      <c r="L6111" s="1" t="s">
        <v>615</v>
      </c>
    </row>
    <row r="6114" spans="1:12" x14ac:dyDescent="0.2">
      <c r="G6114" s="9" t="s">
        <v>2555</v>
      </c>
      <c r="I6114" s="269">
        <v>5949812</v>
      </c>
      <c r="J6114" s="269">
        <v>0</v>
      </c>
      <c r="K6114" s="269">
        <v>5949812</v>
      </c>
      <c r="L6114" s="270" t="s">
        <v>615</v>
      </c>
    </row>
    <row r="6115" spans="1:12" x14ac:dyDescent="0.2">
      <c r="G6115" s="9" t="s">
        <v>610</v>
      </c>
      <c r="I6115" s="267">
        <v>6117500</v>
      </c>
      <c r="J6115" s="267">
        <v>0</v>
      </c>
      <c r="K6115" s="267">
        <v>6117500</v>
      </c>
      <c r="L6115" s="9" t="s">
        <v>617</v>
      </c>
    </row>
    <row r="6117" spans="1:12" x14ac:dyDescent="0.2">
      <c r="A6117" s="5" t="s">
        <v>720</v>
      </c>
      <c r="I6117" s="267">
        <v>6117500</v>
      </c>
      <c r="J6117" s="267">
        <v>0</v>
      </c>
      <c r="K6117" s="267">
        <v>6117500</v>
      </c>
      <c r="L6117" s="2" t="s">
        <v>617</v>
      </c>
    </row>
    <row r="6120" spans="1:12" x14ac:dyDescent="0.2">
      <c r="A6120" s="4" t="s">
        <v>721</v>
      </c>
    </row>
    <row r="6122" spans="1:12" x14ac:dyDescent="0.2">
      <c r="A6122" s="4" t="s">
        <v>79</v>
      </c>
      <c r="G6122" s="9" t="s">
        <v>612</v>
      </c>
      <c r="I6122" s="267">
        <v>0</v>
      </c>
      <c r="J6122" s="267">
        <v>0</v>
      </c>
      <c r="K6122" s="267">
        <v>0</v>
      </c>
    </row>
    <row r="6124" spans="1:12" x14ac:dyDescent="0.2">
      <c r="A6124" s="1" t="s">
        <v>80</v>
      </c>
      <c r="B6124" s="1" t="s">
        <v>81</v>
      </c>
      <c r="C6124" s="268" t="s">
        <v>82</v>
      </c>
      <c r="D6124" s="1" t="s">
        <v>83</v>
      </c>
      <c r="E6124" s="1" t="s">
        <v>84</v>
      </c>
      <c r="F6124" s="268" t="s">
        <v>85</v>
      </c>
      <c r="G6124" s="1" t="s">
        <v>86</v>
      </c>
      <c r="I6124" s="268" t="s">
        <v>613</v>
      </c>
      <c r="J6124" s="268" t="s">
        <v>614</v>
      </c>
      <c r="K6124" s="268" t="s">
        <v>87</v>
      </c>
    </row>
    <row r="6126" spans="1:12" x14ac:dyDescent="0.2">
      <c r="A6126" s="8">
        <v>1</v>
      </c>
      <c r="B6126" s="2" t="s">
        <v>79</v>
      </c>
      <c r="C6126" s="7">
        <v>3</v>
      </c>
      <c r="D6126" s="2" t="s">
        <v>88</v>
      </c>
      <c r="F6126" s="7">
        <v>0</v>
      </c>
      <c r="G6126" s="2" t="s">
        <v>1216</v>
      </c>
      <c r="I6126" s="8">
        <v>120000</v>
      </c>
      <c r="K6126" s="12">
        <v>120000</v>
      </c>
      <c r="L6126" s="1" t="s">
        <v>615</v>
      </c>
    </row>
    <row r="6128" spans="1:12" x14ac:dyDescent="0.2">
      <c r="A6128" s="8">
        <v>1</v>
      </c>
      <c r="B6128" s="2" t="s">
        <v>79</v>
      </c>
      <c r="C6128" s="7">
        <v>3</v>
      </c>
      <c r="D6128" s="2" t="s">
        <v>88</v>
      </c>
      <c r="F6128" s="7">
        <v>0</v>
      </c>
      <c r="G6128" s="2" t="s">
        <v>1217</v>
      </c>
      <c r="I6128" s="8">
        <v>405570</v>
      </c>
      <c r="K6128" s="12">
        <v>525570</v>
      </c>
      <c r="L6128" s="1" t="s">
        <v>615</v>
      </c>
    </row>
    <row r="6130" spans="1:12" x14ac:dyDescent="0.2">
      <c r="A6130" s="8">
        <v>1</v>
      </c>
      <c r="B6130" s="2" t="s">
        <v>79</v>
      </c>
      <c r="C6130" s="7">
        <v>3</v>
      </c>
      <c r="D6130" s="2" t="s">
        <v>88</v>
      </c>
      <c r="F6130" s="7">
        <v>0</v>
      </c>
      <c r="G6130" s="2" t="s">
        <v>1218</v>
      </c>
      <c r="I6130" s="8">
        <v>600000</v>
      </c>
      <c r="K6130" s="12">
        <v>1125570</v>
      </c>
      <c r="L6130" s="1" t="s">
        <v>615</v>
      </c>
    </row>
    <row r="6132" spans="1:12" x14ac:dyDescent="0.2">
      <c r="A6132" s="8">
        <v>1</v>
      </c>
      <c r="B6132" s="2" t="s">
        <v>79</v>
      </c>
      <c r="C6132" s="7">
        <v>3</v>
      </c>
      <c r="D6132" s="2" t="s">
        <v>88</v>
      </c>
      <c r="F6132" s="7">
        <v>0</v>
      </c>
      <c r="G6132" s="2" t="s">
        <v>1219</v>
      </c>
      <c r="I6132" s="8">
        <v>234216</v>
      </c>
      <c r="K6132" s="12">
        <v>1359786</v>
      </c>
      <c r="L6132" s="1" t="s">
        <v>615</v>
      </c>
    </row>
    <row r="6134" spans="1:12" x14ac:dyDescent="0.2">
      <c r="A6134" s="8">
        <v>1</v>
      </c>
      <c r="B6134" s="2" t="s">
        <v>79</v>
      </c>
      <c r="C6134" s="7">
        <v>3</v>
      </c>
      <c r="D6134" s="2" t="s">
        <v>88</v>
      </c>
      <c r="F6134" s="7">
        <v>0</v>
      </c>
      <c r="G6134" s="2" t="s">
        <v>1220</v>
      </c>
      <c r="I6134" s="8">
        <v>450000</v>
      </c>
      <c r="K6134" s="12">
        <v>1809786</v>
      </c>
      <c r="L6134" s="1" t="s">
        <v>615</v>
      </c>
    </row>
    <row r="6136" spans="1:12" x14ac:dyDescent="0.2">
      <c r="A6136" s="8">
        <v>1</v>
      </c>
      <c r="B6136" s="2" t="s">
        <v>79</v>
      </c>
      <c r="C6136" s="7">
        <v>3</v>
      </c>
      <c r="D6136" s="2" t="s">
        <v>88</v>
      </c>
      <c r="F6136" s="7">
        <v>0</v>
      </c>
      <c r="G6136" s="2" t="s">
        <v>1221</v>
      </c>
      <c r="I6136" s="8">
        <v>400000</v>
      </c>
      <c r="K6136" s="12">
        <v>2209786</v>
      </c>
      <c r="L6136" s="1" t="s">
        <v>615</v>
      </c>
    </row>
    <row r="6138" spans="1:12" x14ac:dyDescent="0.2">
      <c r="A6138" s="8">
        <v>1</v>
      </c>
      <c r="B6138" s="2" t="s">
        <v>79</v>
      </c>
      <c r="C6138" s="7">
        <v>3</v>
      </c>
      <c r="D6138" s="2" t="s">
        <v>88</v>
      </c>
      <c r="F6138" s="7">
        <v>0</v>
      </c>
      <c r="G6138" s="2" t="s">
        <v>1222</v>
      </c>
      <c r="I6138" s="8">
        <v>490000</v>
      </c>
      <c r="K6138" s="12">
        <v>2699786</v>
      </c>
      <c r="L6138" s="1" t="s">
        <v>615</v>
      </c>
    </row>
    <row r="6140" spans="1:12" x14ac:dyDescent="0.2">
      <c r="A6140" s="8">
        <v>1</v>
      </c>
      <c r="B6140" s="2" t="s">
        <v>79</v>
      </c>
      <c r="C6140" s="7">
        <v>3</v>
      </c>
      <c r="D6140" s="2" t="s">
        <v>88</v>
      </c>
      <c r="F6140" s="7">
        <v>0</v>
      </c>
      <c r="G6140" s="2" t="s">
        <v>1223</v>
      </c>
      <c r="I6140" s="8">
        <v>100000</v>
      </c>
      <c r="K6140" s="12">
        <v>2799786</v>
      </c>
      <c r="L6140" s="1" t="s">
        <v>615</v>
      </c>
    </row>
    <row r="6142" spans="1:12" x14ac:dyDescent="0.2">
      <c r="A6142" s="8">
        <v>26</v>
      </c>
      <c r="B6142" s="2" t="s">
        <v>79</v>
      </c>
      <c r="C6142" s="7">
        <v>68</v>
      </c>
      <c r="D6142" s="2" t="s">
        <v>88</v>
      </c>
      <c r="F6142" s="7">
        <v>0</v>
      </c>
      <c r="G6142" s="2" t="s">
        <v>1279</v>
      </c>
      <c r="I6142" s="8">
        <v>500000</v>
      </c>
      <c r="K6142" s="12">
        <v>3299786</v>
      </c>
      <c r="L6142" s="1" t="s">
        <v>615</v>
      </c>
    </row>
    <row r="6145" spans="1:12" x14ac:dyDescent="0.2">
      <c r="G6145" s="9" t="s">
        <v>616</v>
      </c>
      <c r="I6145" s="269">
        <v>3299786</v>
      </c>
      <c r="J6145" s="269">
        <v>0</v>
      </c>
      <c r="K6145" s="269">
        <v>3299786</v>
      </c>
      <c r="L6145" s="270" t="s">
        <v>615</v>
      </c>
    </row>
    <row r="6146" spans="1:12" x14ac:dyDescent="0.2">
      <c r="G6146" s="9" t="s">
        <v>610</v>
      </c>
      <c r="I6146" s="267">
        <v>3299786</v>
      </c>
      <c r="J6146" s="267">
        <v>0</v>
      </c>
      <c r="K6146" s="267">
        <v>3299786</v>
      </c>
      <c r="L6146" s="9" t="s">
        <v>617</v>
      </c>
    </row>
    <row r="6149" spans="1:12" x14ac:dyDescent="0.2">
      <c r="A6149" s="4" t="s">
        <v>123</v>
      </c>
      <c r="G6149" s="9" t="s">
        <v>612</v>
      </c>
      <c r="I6149" s="267">
        <v>3299786</v>
      </c>
      <c r="J6149" s="267">
        <v>0</v>
      </c>
      <c r="K6149" s="267">
        <v>3299786</v>
      </c>
      <c r="L6149" s="2" t="s">
        <v>615</v>
      </c>
    </row>
    <row r="6151" spans="1:12" x14ac:dyDescent="0.2">
      <c r="A6151" s="1" t="s">
        <v>80</v>
      </c>
      <c r="B6151" s="1" t="s">
        <v>81</v>
      </c>
      <c r="C6151" s="268" t="s">
        <v>82</v>
      </c>
      <c r="D6151" s="1" t="s">
        <v>83</v>
      </c>
      <c r="E6151" s="1" t="s">
        <v>84</v>
      </c>
      <c r="F6151" s="268" t="s">
        <v>85</v>
      </c>
      <c r="G6151" s="1" t="s">
        <v>86</v>
      </c>
      <c r="I6151" s="268" t="s">
        <v>613</v>
      </c>
      <c r="J6151" s="268" t="s">
        <v>614</v>
      </c>
      <c r="K6151" s="268" t="s">
        <v>87</v>
      </c>
    </row>
    <row r="6153" spans="1:12" x14ac:dyDescent="0.2">
      <c r="A6153" s="8">
        <v>1</v>
      </c>
      <c r="B6153" s="2" t="s">
        <v>123</v>
      </c>
      <c r="C6153" s="7">
        <v>4</v>
      </c>
      <c r="D6153" s="2" t="s">
        <v>90</v>
      </c>
      <c r="F6153" s="7">
        <v>0</v>
      </c>
      <c r="G6153" s="2" t="s">
        <v>1395</v>
      </c>
      <c r="I6153" s="8">
        <v>234495</v>
      </c>
      <c r="K6153" s="12">
        <v>3534281</v>
      </c>
      <c r="L6153" s="1" t="s">
        <v>615</v>
      </c>
    </row>
    <row r="6155" spans="1:12" x14ac:dyDescent="0.2">
      <c r="A6155" s="8">
        <v>1</v>
      </c>
      <c r="B6155" s="2" t="s">
        <v>123</v>
      </c>
      <c r="C6155" s="7">
        <v>5</v>
      </c>
      <c r="D6155" s="2" t="s">
        <v>90</v>
      </c>
      <c r="F6155" s="7">
        <v>0</v>
      </c>
      <c r="G6155" s="2" t="s">
        <v>1396</v>
      </c>
      <c r="I6155" s="8">
        <v>405566</v>
      </c>
      <c r="K6155" s="12">
        <v>3939847</v>
      </c>
      <c r="L6155" s="1" t="s">
        <v>615</v>
      </c>
    </row>
    <row r="6157" spans="1:12" x14ac:dyDescent="0.2">
      <c r="A6157" s="8">
        <v>1</v>
      </c>
      <c r="B6157" s="2" t="s">
        <v>123</v>
      </c>
      <c r="C6157" s="7">
        <v>6</v>
      </c>
      <c r="D6157" s="2" t="s">
        <v>90</v>
      </c>
      <c r="F6157" s="7">
        <v>0</v>
      </c>
      <c r="G6157" s="2" t="s">
        <v>1397</v>
      </c>
      <c r="I6157" s="8">
        <v>400000</v>
      </c>
      <c r="K6157" s="12">
        <v>4339847</v>
      </c>
      <c r="L6157" s="1" t="s">
        <v>615</v>
      </c>
    </row>
    <row r="6159" spans="1:12" x14ac:dyDescent="0.2">
      <c r="A6159" s="8">
        <v>1</v>
      </c>
      <c r="B6159" s="2" t="s">
        <v>123</v>
      </c>
      <c r="C6159" s="7">
        <v>7</v>
      </c>
      <c r="D6159" s="2" t="s">
        <v>90</v>
      </c>
      <c r="F6159" s="7">
        <v>0</v>
      </c>
      <c r="G6159" s="2" t="s">
        <v>1398</v>
      </c>
      <c r="I6159" s="8">
        <v>490000</v>
      </c>
      <c r="K6159" s="12">
        <v>4829847</v>
      </c>
      <c r="L6159" s="1" t="s">
        <v>615</v>
      </c>
    </row>
    <row r="6161" spans="1:12" x14ac:dyDescent="0.2">
      <c r="A6161" s="8">
        <v>1</v>
      </c>
      <c r="B6161" s="2" t="s">
        <v>123</v>
      </c>
      <c r="C6161" s="7">
        <v>8</v>
      </c>
      <c r="D6161" s="2" t="s">
        <v>90</v>
      </c>
      <c r="F6161" s="7">
        <v>0</v>
      </c>
      <c r="G6161" s="2" t="s">
        <v>1399</v>
      </c>
      <c r="I6161" s="8">
        <v>600000</v>
      </c>
      <c r="K6161" s="12">
        <v>5429847</v>
      </c>
      <c r="L6161" s="1" t="s">
        <v>615</v>
      </c>
    </row>
    <row r="6163" spans="1:12" x14ac:dyDescent="0.2">
      <c r="A6163" s="8">
        <v>1</v>
      </c>
      <c r="B6163" s="2" t="s">
        <v>123</v>
      </c>
      <c r="C6163" s="7">
        <v>9</v>
      </c>
      <c r="D6163" s="2" t="s">
        <v>90</v>
      </c>
      <c r="F6163" s="7">
        <v>0</v>
      </c>
      <c r="G6163" s="2" t="s">
        <v>1400</v>
      </c>
      <c r="I6163" s="8">
        <v>450000</v>
      </c>
      <c r="K6163" s="12">
        <v>5879847</v>
      </c>
      <c r="L6163" s="1" t="s">
        <v>615</v>
      </c>
    </row>
    <row r="6165" spans="1:12" x14ac:dyDescent="0.2">
      <c r="A6165" s="8">
        <v>1</v>
      </c>
      <c r="B6165" s="2" t="s">
        <v>123</v>
      </c>
      <c r="C6165" s="7">
        <v>10</v>
      </c>
      <c r="D6165" s="2" t="s">
        <v>90</v>
      </c>
      <c r="F6165" s="7">
        <v>0</v>
      </c>
      <c r="G6165" s="2" t="s">
        <v>1401</v>
      </c>
      <c r="I6165" s="8">
        <v>120000</v>
      </c>
      <c r="K6165" s="12">
        <v>5999847</v>
      </c>
      <c r="L6165" s="1" t="s">
        <v>615</v>
      </c>
    </row>
    <row r="6167" spans="1:12" x14ac:dyDescent="0.2">
      <c r="A6167" s="8">
        <v>1</v>
      </c>
      <c r="B6167" s="2" t="s">
        <v>123</v>
      </c>
      <c r="C6167" s="7">
        <v>11</v>
      </c>
      <c r="D6167" s="2" t="s">
        <v>90</v>
      </c>
      <c r="F6167" s="7">
        <v>0</v>
      </c>
      <c r="G6167" s="2" t="s">
        <v>1402</v>
      </c>
      <c r="I6167" s="8">
        <v>500000</v>
      </c>
      <c r="K6167" s="12">
        <v>6499847</v>
      </c>
      <c r="L6167" s="1" t="s">
        <v>615</v>
      </c>
    </row>
    <row r="6169" spans="1:12" x14ac:dyDescent="0.2">
      <c r="A6169" s="8">
        <v>1</v>
      </c>
      <c r="B6169" s="2" t="s">
        <v>123</v>
      </c>
      <c r="C6169" s="7">
        <v>12</v>
      </c>
      <c r="D6169" s="2" t="s">
        <v>90</v>
      </c>
      <c r="F6169" s="7">
        <v>0</v>
      </c>
      <c r="G6169" s="2" t="s">
        <v>1403</v>
      </c>
      <c r="I6169" s="8">
        <v>100000</v>
      </c>
      <c r="K6169" s="12">
        <v>6599847</v>
      </c>
      <c r="L6169" s="1" t="s">
        <v>615</v>
      </c>
    </row>
    <row r="6172" spans="1:12" x14ac:dyDescent="0.2">
      <c r="G6172" s="9" t="s">
        <v>623</v>
      </c>
      <c r="I6172" s="269">
        <v>3300061</v>
      </c>
      <c r="J6172" s="269">
        <v>0</v>
      </c>
      <c r="K6172" s="269">
        <v>3300061</v>
      </c>
      <c r="L6172" s="270" t="s">
        <v>615</v>
      </c>
    </row>
    <row r="6173" spans="1:12" x14ac:dyDescent="0.2">
      <c r="G6173" s="9" t="s">
        <v>610</v>
      </c>
      <c r="I6173" s="267">
        <v>6599847</v>
      </c>
      <c r="J6173" s="267">
        <v>0</v>
      </c>
      <c r="K6173" s="267">
        <v>6599847</v>
      </c>
      <c r="L6173" s="9" t="s">
        <v>617</v>
      </c>
    </row>
    <row r="6176" spans="1:12" x14ac:dyDescent="0.2">
      <c r="A6176" s="4" t="s">
        <v>208</v>
      </c>
      <c r="G6176" s="9" t="s">
        <v>612</v>
      </c>
      <c r="I6176" s="267">
        <v>6599847</v>
      </c>
      <c r="J6176" s="267">
        <v>0</v>
      </c>
      <c r="K6176" s="267">
        <v>6599847</v>
      </c>
      <c r="L6176" s="2" t="s">
        <v>615</v>
      </c>
    </row>
    <row r="6178" spans="1:12" x14ac:dyDescent="0.2">
      <c r="A6178" s="1" t="s">
        <v>80</v>
      </c>
      <c r="B6178" s="1" t="s">
        <v>81</v>
      </c>
      <c r="C6178" s="268" t="s">
        <v>82</v>
      </c>
      <c r="D6178" s="1" t="s">
        <v>83</v>
      </c>
      <c r="E6178" s="1" t="s">
        <v>84</v>
      </c>
      <c r="F6178" s="268" t="s">
        <v>85</v>
      </c>
      <c r="G6178" s="1" t="s">
        <v>86</v>
      </c>
      <c r="I6178" s="268" t="s">
        <v>613</v>
      </c>
      <c r="J6178" s="268" t="s">
        <v>614</v>
      </c>
      <c r="K6178" s="268" t="s">
        <v>87</v>
      </c>
    </row>
    <row r="6180" spans="1:12" x14ac:dyDescent="0.2">
      <c r="A6180" s="8">
        <v>1</v>
      </c>
      <c r="B6180" s="2" t="s">
        <v>208</v>
      </c>
      <c r="C6180" s="7">
        <v>2</v>
      </c>
      <c r="D6180" s="2" t="s">
        <v>90</v>
      </c>
      <c r="F6180" s="7">
        <v>0</v>
      </c>
      <c r="G6180" s="2" t="s">
        <v>1526</v>
      </c>
      <c r="I6180" s="8">
        <v>490000</v>
      </c>
      <c r="K6180" s="12">
        <v>7089847</v>
      </c>
      <c r="L6180" s="1" t="s">
        <v>615</v>
      </c>
    </row>
    <row r="6182" spans="1:12" x14ac:dyDescent="0.2">
      <c r="A6182" s="8">
        <v>1</v>
      </c>
      <c r="B6182" s="2" t="s">
        <v>208</v>
      </c>
      <c r="C6182" s="7">
        <v>3</v>
      </c>
      <c r="D6182" s="2" t="s">
        <v>90</v>
      </c>
      <c r="F6182" s="7">
        <v>0</v>
      </c>
      <c r="G6182" s="2" t="s">
        <v>1527</v>
      </c>
      <c r="I6182" s="8">
        <v>400000</v>
      </c>
      <c r="K6182" s="12">
        <v>7489847</v>
      </c>
      <c r="L6182" s="1" t="s">
        <v>615</v>
      </c>
    </row>
    <row r="6184" spans="1:12" x14ac:dyDescent="0.2">
      <c r="A6184" s="8">
        <v>1</v>
      </c>
      <c r="B6184" s="2" t="s">
        <v>208</v>
      </c>
      <c r="C6184" s="7">
        <v>4</v>
      </c>
      <c r="D6184" s="2" t="s">
        <v>90</v>
      </c>
      <c r="F6184" s="7">
        <v>0</v>
      </c>
      <c r="G6184" s="2" t="s">
        <v>1528</v>
      </c>
      <c r="I6184" s="8">
        <v>450000</v>
      </c>
      <c r="K6184" s="12">
        <v>7939847</v>
      </c>
      <c r="L6184" s="1" t="s">
        <v>615</v>
      </c>
    </row>
    <row r="6186" spans="1:12" x14ac:dyDescent="0.2">
      <c r="A6186" s="8">
        <v>1</v>
      </c>
      <c r="B6186" s="2" t="s">
        <v>208</v>
      </c>
      <c r="C6186" s="7">
        <v>5</v>
      </c>
      <c r="D6186" s="2" t="s">
        <v>90</v>
      </c>
      <c r="F6186" s="7">
        <v>0</v>
      </c>
      <c r="G6186" s="2" t="s">
        <v>1529</v>
      </c>
      <c r="I6186" s="8">
        <v>234488</v>
      </c>
      <c r="K6186" s="12">
        <v>8174335</v>
      </c>
      <c r="L6186" s="1" t="s">
        <v>615</v>
      </c>
    </row>
    <row r="6188" spans="1:12" x14ac:dyDescent="0.2">
      <c r="A6188" s="8">
        <v>1</v>
      </c>
      <c r="B6188" s="2" t="s">
        <v>208</v>
      </c>
      <c r="C6188" s="7">
        <v>6</v>
      </c>
      <c r="D6188" s="2" t="s">
        <v>90</v>
      </c>
      <c r="F6188" s="7">
        <v>0</v>
      </c>
      <c r="G6188" s="2" t="s">
        <v>1530</v>
      </c>
      <c r="I6188" s="8">
        <v>500000</v>
      </c>
      <c r="K6188" s="12">
        <v>8674335</v>
      </c>
      <c r="L6188" s="1" t="s">
        <v>615</v>
      </c>
    </row>
    <row r="6190" spans="1:12" x14ac:dyDescent="0.2">
      <c r="A6190" s="8">
        <v>1</v>
      </c>
      <c r="B6190" s="2" t="s">
        <v>208</v>
      </c>
      <c r="C6190" s="7">
        <v>7</v>
      </c>
      <c r="D6190" s="2" t="s">
        <v>90</v>
      </c>
      <c r="F6190" s="7">
        <v>0</v>
      </c>
      <c r="G6190" s="2" t="s">
        <v>1531</v>
      </c>
      <c r="I6190" s="8">
        <v>408401</v>
      </c>
      <c r="K6190" s="12">
        <v>9082736</v>
      </c>
      <c r="L6190" s="1" t="s">
        <v>615</v>
      </c>
    </row>
    <row r="6192" spans="1:12" x14ac:dyDescent="0.2">
      <c r="A6192" s="8">
        <v>1</v>
      </c>
      <c r="B6192" s="2" t="s">
        <v>208</v>
      </c>
      <c r="C6192" s="7">
        <v>8</v>
      </c>
      <c r="D6192" s="2" t="s">
        <v>90</v>
      </c>
      <c r="F6192" s="7">
        <v>0</v>
      </c>
      <c r="G6192" s="2" t="s">
        <v>1532</v>
      </c>
      <c r="I6192" s="8">
        <v>120000</v>
      </c>
      <c r="K6192" s="12">
        <v>9202736</v>
      </c>
      <c r="L6192" s="1" t="s">
        <v>615</v>
      </c>
    </row>
    <row r="6194" spans="1:12" x14ac:dyDescent="0.2">
      <c r="A6194" s="8">
        <v>1</v>
      </c>
      <c r="B6194" s="2" t="s">
        <v>208</v>
      </c>
      <c r="C6194" s="7">
        <v>9</v>
      </c>
      <c r="D6194" s="2" t="s">
        <v>90</v>
      </c>
      <c r="F6194" s="7">
        <v>0</v>
      </c>
      <c r="G6194" s="2" t="s">
        <v>1533</v>
      </c>
      <c r="I6194" s="8">
        <v>100000</v>
      </c>
      <c r="K6194" s="12">
        <v>9302736</v>
      </c>
      <c r="L6194" s="1" t="s">
        <v>615</v>
      </c>
    </row>
    <row r="6197" spans="1:12" x14ac:dyDescent="0.2">
      <c r="G6197" s="9" t="s">
        <v>618</v>
      </c>
      <c r="I6197" s="269">
        <v>2702889</v>
      </c>
      <c r="J6197" s="269">
        <v>0</v>
      </c>
      <c r="K6197" s="269">
        <v>2702889</v>
      </c>
      <c r="L6197" s="270" t="s">
        <v>615</v>
      </c>
    </row>
    <row r="6198" spans="1:12" x14ac:dyDescent="0.2">
      <c r="G6198" s="9" t="s">
        <v>610</v>
      </c>
      <c r="I6198" s="267">
        <v>9302736</v>
      </c>
      <c r="J6198" s="267">
        <v>0</v>
      </c>
      <c r="K6198" s="267">
        <v>9302736</v>
      </c>
      <c r="L6198" s="9" t="s">
        <v>617</v>
      </c>
    </row>
    <row r="6201" spans="1:12" x14ac:dyDescent="0.2">
      <c r="A6201" s="4" t="s">
        <v>209</v>
      </c>
      <c r="G6201" s="9" t="s">
        <v>612</v>
      </c>
      <c r="I6201" s="267">
        <v>9302736</v>
      </c>
      <c r="J6201" s="267">
        <v>0</v>
      </c>
      <c r="K6201" s="267">
        <v>9302736</v>
      </c>
      <c r="L6201" s="2" t="s">
        <v>615</v>
      </c>
    </row>
    <row r="6203" spans="1:12" x14ac:dyDescent="0.2">
      <c r="A6203" s="1" t="s">
        <v>80</v>
      </c>
      <c r="B6203" s="1" t="s">
        <v>81</v>
      </c>
      <c r="C6203" s="268" t="s">
        <v>82</v>
      </c>
      <c r="D6203" s="1" t="s">
        <v>83</v>
      </c>
      <c r="E6203" s="1" t="s">
        <v>84</v>
      </c>
      <c r="F6203" s="268" t="s">
        <v>85</v>
      </c>
      <c r="G6203" s="1" t="s">
        <v>86</v>
      </c>
      <c r="I6203" s="268" t="s">
        <v>613</v>
      </c>
      <c r="J6203" s="268" t="s">
        <v>614</v>
      </c>
      <c r="K6203" s="268" t="s">
        <v>87</v>
      </c>
    </row>
    <row r="6205" spans="1:12" x14ac:dyDescent="0.2">
      <c r="A6205" s="8">
        <v>1</v>
      </c>
      <c r="B6205" s="2" t="s">
        <v>209</v>
      </c>
      <c r="C6205" s="7">
        <v>1</v>
      </c>
      <c r="D6205" s="2" t="s">
        <v>90</v>
      </c>
      <c r="F6205" s="7">
        <v>0</v>
      </c>
      <c r="G6205" s="2" t="s">
        <v>1828</v>
      </c>
      <c r="I6205" s="8">
        <v>100000</v>
      </c>
      <c r="K6205" s="12">
        <v>9402736</v>
      </c>
      <c r="L6205" s="1" t="s">
        <v>615</v>
      </c>
    </row>
    <row r="6207" spans="1:12" x14ac:dyDescent="0.2">
      <c r="A6207" s="8">
        <v>1</v>
      </c>
      <c r="B6207" s="2" t="s">
        <v>209</v>
      </c>
      <c r="C6207" s="7">
        <v>2</v>
      </c>
      <c r="D6207" s="2" t="s">
        <v>90</v>
      </c>
      <c r="F6207" s="7">
        <v>0</v>
      </c>
      <c r="G6207" s="2" t="s">
        <v>1829</v>
      </c>
      <c r="I6207" s="8">
        <v>408405</v>
      </c>
      <c r="K6207" s="12">
        <v>9811141</v>
      </c>
      <c r="L6207" s="1" t="s">
        <v>615</v>
      </c>
    </row>
    <row r="6209" spans="1:12" x14ac:dyDescent="0.2">
      <c r="A6209" s="8">
        <v>1</v>
      </c>
      <c r="B6209" s="2" t="s">
        <v>209</v>
      </c>
      <c r="C6209" s="7">
        <v>3</v>
      </c>
      <c r="D6209" s="2" t="s">
        <v>90</v>
      </c>
      <c r="F6209" s="7">
        <v>0</v>
      </c>
      <c r="G6209" s="2" t="s">
        <v>1830</v>
      </c>
      <c r="I6209" s="8">
        <v>120000</v>
      </c>
      <c r="K6209" s="12">
        <v>9931141</v>
      </c>
      <c r="L6209" s="1" t="s">
        <v>615</v>
      </c>
    </row>
    <row r="6211" spans="1:12" x14ac:dyDescent="0.2">
      <c r="A6211" s="8">
        <v>1</v>
      </c>
      <c r="B6211" s="2" t="s">
        <v>209</v>
      </c>
      <c r="C6211" s="7">
        <v>4</v>
      </c>
      <c r="D6211" s="2" t="s">
        <v>90</v>
      </c>
      <c r="F6211" s="7">
        <v>0</v>
      </c>
      <c r="G6211" s="2" t="s">
        <v>1831</v>
      </c>
      <c r="I6211" s="8">
        <v>500000</v>
      </c>
      <c r="K6211" s="12">
        <v>10431141</v>
      </c>
      <c r="L6211" s="1" t="s">
        <v>615</v>
      </c>
    </row>
    <row r="6213" spans="1:12" x14ac:dyDescent="0.2">
      <c r="A6213" s="8">
        <v>1</v>
      </c>
      <c r="B6213" s="2" t="s">
        <v>209</v>
      </c>
      <c r="C6213" s="7">
        <v>5</v>
      </c>
      <c r="D6213" s="2" t="s">
        <v>90</v>
      </c>
      <c r="F6213" s="7">
        <v>0</v>
      </c>
      <c r="G6213" s="2" t="s">
        <v>1832</v>
      </c>
      <c r="I6213" s="8">
        <v>400000</v>
      </c>
      <c r="K6213" s="12">
        <v>10831141</v>
      </c>
      <c r="L6213" s="1" t="s">
        <v>615</v>
      </c>
    </row>
    <row r="6215" spans="1:12" x14ac:dyDescent="0.2">
      <c r="A6215" s="8">
        <v>1</v>
      </c>
      <c r="B6215" s="2" t="s">
        <v>209</v>
      </c>
      <c r="C6215" s="7">
        <v>6</v>
      </c>
      <c r="D6215" s="2" t="s">
        <v>90</v>
      </c>
      <c r="F6215" s="7">
        <v>0</v>
      </c>
      <c r="G6215" s="2" t="s">
        <v>1833</v>
      </c>
      <c r="I6215" s="8">
        <v>450000</v>
      </c>
      <c r="K6215" s="12">
        <v>11281141</v>
      </c>
      <c r="L6215" s="1" t="s">
        <v>615</v>
      </c>
    </row>
    <row r="6217" spans="1:12" x14ac:dyDescent="0.2">
      <c r="A6217" s="8">
        <v>1</v>
      </c>
      <c r="B6217" s="2" t="s">
        <v>209</v>
      </c>
      <c r="C6217" s="7">
        <v>7</v>
      </c>
      <c r="D6217" s="2" t="s">
        <v>90</v>
      </c>
      <c r="F6217" s="7">
        <v>0</v>
      </c>
      <c r="G6217" s="2" t="s">
        <v>1834</v>
      </c>
      <c r="I6217" s="8">
        <v>235439</v>
      </c>
      <c r="K6217" s="12">
        <v>11516580</v>
      </c>
      <c r="L6217" s="1" t="s">
        <v>615</v>
      </c>
    </row>
    <row r="6219" spans="1:12" x14ac:dyDescent="0.2">
      <c r="A6219" s="8">
        <v>1</v>
      </c>
      <c r="B6219" s="2" t="s">
        <v>209</v>
      </c>
      <c r="C6219" s="7">
        <v>8</v>
      </c>
      <c r="D6219" s="2" t="s">
        <v>90</v>
      </c>
      <c r="F6219" s="7">
        <v>0</v>
      </c>
      <c r="G6219" s="2" t="s">
        <v>1835</v>
      </c>
      <c r="I6219" s="8">
        <v>490000</v>
      </c>
      <c r="K6219" s="12">
        <v>12006580</v>
      </c>
      <c r="L6219" s="1" t="s">
        <v>615</v>
      </c>
    </row>
    <row r="6222" spans="1:12" x14ac:dyDescent="0.2">
      <c r="G6222" s="9" t="s">
        <v>1787</v>
      </c>
      <c r="I6222" s="269">
        <v>2703844</v>
      </c>
      <c r="J6222" s="269">
        <v>0</v>
      </c>
      <c r="K6222" s="269">
        <v>2703844</v>
      </c>
      <c r="L6222" s="270" t="s">
        <v>615</v>
      </c>
    </row>
    <row r="6223" spans="1:12" x14ac:dyDescent="0.2">
      <c r="G6223" s="9" t="s">
        <v>610</v>
      </c>
      <c r="I6223" s="267">
        <v>12006580</v>
      </c>
      <c r="J6223" s="267">
        <v>0</v>
      </c>
      <c r="K6223" s="267">
        <v>12006580</v>
      </c>
      <c r="L6223" s="9" t="s">
        <v>617</v>
      </c>
    </row>
    <row r="6226" spans="1:12" x14ac:dyDescent="0.2">
      <c r="A6226" s="4" t="s">
        <v>210</v>
      </c>
      <c r="G6226" s="9" t="s">
        <v>612</v>
      </c>
      <c r="I6226" s="267">
        <v>12006580</v>
      </c>
      <c r="J6226" s="267">
        <v>0</v>
      </c>
      <c r="K6226" s="267">
        <v>12006580</v>
      </c>
      <c r="L6226" s="2" t="s">
        <v>615</v>
      </c>
    </row>
    <row r="6228" spans="1:12" x14ac:dyDescent="0.2">
      <c r="A6228" s="1" t="s">
        <v>80</v>
      </c>
      <c r="B6228" s="1" t="s">
        <v>81</v>
      </c>
      <c r="C6228" s="268" t="s">
        <v>82</v>
      </c>
      <c r="D6228" s="1" t="s">
        <v>83</v>
      </c>
      <c r="E6228" s="1" t="s">
        <v>84</v>
      </c>
      <c r="F6228" s="268" t="s">
        <v>85</v>
      </c>
      <c r="G6228" s="1" t="s">
        <v>86</v>
      </c>
      <c r="I6228" s="268" t="s">
        <v>613</v>
      </c>
      <c r="J6228" s="268" t="s">
        <v>614</v>
      </c>
      <c r="K6228" s="268" t="s">
        <v>87</v>
      </c>
    </row>
    <row r="6230" spans="1:12" x14ac:dyDescent="0.2">
      <c r="A6230" s="8">
        <v>2</v>
      </c>
      <c r="B6230" s="2" t="s">
        <v>210</v>
      </c>
      <c r="C6230" s="7">
        <v>1</v>
      </c>
      <c r="D6230" s="2" t="s">
        <v>90</v>
      </c>
      <c r="F6230" s="7">
        <v>0</v>
      </c>
      <c r="G6230" s="2" t="s">
        <v>1927</v>
      </c>
      <c r="I6230" s="8">
        <v>500000</v>
      </c>
      <c r="K6230" s="12">
        <v>12506580</v>
      </c>
      <c r="L6230" s="1" t="s">
        <v>615</v>
      </c>
    </row>
    <row r="6232" spans="1:12" x14ac:dyDescent="0.2">
      <c r="A6232" s="8">
        <v>2</v>
      </c>
      <c r="B6232" s="2" t="s">
        <v>210</v>
      </c>
      <c r="C6232" s="7">
        <v>2</v>
      </c>
      <c r="D6232" s="2" t="s">
        <v>90</v>
      </c>
      <c r="F6232" s="7">
        <v>0</v>
      </c>
      <c r="G6232" s="2" t="s">
        <v>1928</v>
      </c>
      <c r="I6232" s="8">
        <v>120000</v>
      </c>
      <c r="K6232" s="12">
        <v>12626580</v>
      </c>
      <c r="L6232" s="1" t="s">
        <v>615</v>
      </c>
    </row>
    <row r="6234" spans="1:12" x14ac:dyDescent="0.2">
      <c r="A6234" s="8">
        <v>2</v>
      </c>
      <c r="B6234" s="2" t="s">
        <v>210</v>
      </c>
      <c r="C6234" s="7">
        <v>3</v>
      </c>
      <c r="D6234" s="2" t="s">
        <v>90</v>
      </c>
      <c r="F6234" s="7">
        <v>0</v>
      </c>
      <c r="G6234" s="2" t="s">
        <v>1929</v>
      </c>
      <c r="I6234" s="8">
        <v>408401</v>
      </c>
      <c r="K6234" s="12">
        <v>13034981</v>
      </c>
      <c r="L6234" s="1" t="s">
        <v>615</v>
      </c>
    </row>
    <row r="6236" spans="1:12" x14ac:dyDescent="0.2">
      <c r="A6236" s="8">
        <v>2</v>
      </c>
      <c r="B6236" s="2" t="s">
        <v>210</v>
      </c>
      <c r="C6236" s="7">
        <v>4</v>
      </c>
      <c r="D6236" s="2" t="s">
        <v>90</v>
      </c>
      <c r="F6236" s="7">
        <v>0</v>
      </c>
      <c r="G6236" s="2" t="s">
        <v>1930</v>
      </c>
      <c r="I6236" s="8">
        <v>236052</v>
      </c>
      <c r="K6236" s="12">
        <v>13271033</v>
      </c>
      <c r="L6236" s="1" t="s">
        <v>615</v>
      </c>
    </row>
    <row r="6238" spans="1:12" x14ac:dyDescent="0.2">
      <c r="A6238" s="8">
        <v>2</v>
      </c>
      <c r="B6238" s="2" t="s">
        <v>210</v>
      </c>
      <c r="C6238" s="7">
        <v>5</v>
      </c>
      <c r="D6238" s="2" t="s">
        <v>90</v>
      </c>
      <c r="F6238" s="7">
        <v>0</v>
      </c>
      <c r="G6238" s="2" t="s">
        <v>1931</v>
      </c>
      <c r="I6238" s="8">
        <v>450000</v>
      </c>
      <c r="K6238" s="12">
        <v>13721033</v>
      </c>
      <c r="L6238" s="1" t="s">
        <v>615</v>
      </c>
    </row>
    <row r="6240" spans="1:12" x14ac:dyDescent="0.2">
      <c r="A6240" s="8">
        <v>2</v>
      </c>
      <c r="B6240" s="2" t="s">
        <v>210</v>
      </c>
      <c r="C6240" s="7">
        <v>6</v>
      </c>
      <c r="D6240" s="2" t="s">
        <v>90</v>
      </c>
      <c r="F6240" s="7">
        <v>0</v>
      </c>
      <c r="G6240" s="2" t="s">
        <v>1932</v>
      </c>
      <c r="I6240" s="8">
        <v>400000</v>
      </c>
      <c r="K6240" s="12">
        <v>14121033</v>
      </c>
      <c r="L6240" s="1" t="s">
        <v>615</v>
      </c>
    </row>
    <row r="6242" spans="1:12" x14ac:dyDescent="0.2">
      <c r="A6242" s="8">
        <v>2</v>
      </c>
      <c r="B6242" s="2" t="s">
        <v>210</v>
      </c>
      <c r="C6242" s="7">
        <v>7</v>
      </c>
      <c r="D6242" s="2" t="s">
        <v>90</v>
      </c>
      <c r="F6242" s="7">
        <v>0</v>
      </c>
      <c r="G6242" s="2" t="s">
        <v>1933</v>
      </c>
      <c r="I6242" s="8">
        <v>490000</v>
      </c>
      <c r="K6242" s="12">
        <v>14611033</v>
      </c>
      <c r="L6242" s="1" t="s">
        <v>615</v>
      </c>
    </row>
    <row r="6244" spans="1:12" x14ac:dyDescent="0.2">
      <c r="A6244" s="8">
        <v>2</v>
      </c>
      <c r="B6244" s="2" t="s">
        <v>210</v>
      </c>
      <c r="C6244" s="7">
        <v>9</v>
      </c>
      <c r="D6244" s="2" t="s">
        <v>90</v>
      </c>
      <c r="F6244" s="7">
        <v>0</v>
      </c>
      <c r="G6244" s="2" t="s">
        <v>1935</v>
      </c>
      <c r="I6244" s="8">
        <v>100000</v>
      </c>
      <c r="K6244" s="12">
        <v>14711033</v>
      </c>
      <c r="L6244" s="1" t="s">
        <v>615</v>
      </c>
    </row>
    <row r="6247" spans="1:12" x14ac:dyDescent="0.2">
      <c r="G6247" s="9" t="s">
        <v>1816</v>
      </c>
      <c r="I6247" s="269">
        <v>2704453</v>
      </c>
      <c r="J6247" s="269">
        <v>0</v>
      </c>
      <c r="K6247" s="269">
        <v>2704453</v>
      </c>
      <c r="L6247" s="270" t="s">
        <v>615</v>
      </c>
    </row>
    <row r="6248" spans="1:12" x14ac:dyDescent="0.2">
      <c r="G6248" s="9" t="s">
        <v>610</v>
      </c>
      <c r="I6248" s="267">
        <v>14711033</v>
      </c>
      <c r="J6248" s="267">
        <v>0</v>
      </c>
      <c r="K6248" s="267">
        <v>14711033</v>
      </c>
      <c r="L6248" s="9" t="s">
        <v>617</v>
      </c>
    </row>
    <row r="6251" spans="1:12" x14ac:dyDescent="0.2">
      <c r="A6251" s="4" t="s">
        <v>211</v>
      </c>
      <c r="G6251" s="9" t="s">
        <v>612</v>
      </c>
      <c r="I6251" s="267">
        <v>14711033</v>
      </c>
      <c r="J6251" s="267">
        <v>0</v>
      </c>
      <c r="K6251" s="267">
        <v>14711033</v>
      </c>
      <c r="L6251" s="2" t="s">
        <v>615</v>
      </c>
    </row>
    <row r="6253" spans="1:12" x14ac:dyDescent="0.2">
      <c r="A6253" s="1" t="s">
        <v>80</v>
      </c>
      <c r="B6253" s="1" t="s">
        <v>81</v>
      </c>
      <c r="C6253" s="268" t="s">
        <v>82</v>
      </c>
      <c r="D6253" s="1" t="s">
        <v>83</v>
      </c>
      <c r="E6253" s="1" t="s">
        <v>84</v>
      </c>
      <c r="F6253" s="268" t="s">
        <v>85</v>
      </c>
      <c r="G6253" s="1" t="s">
        <v>86</v>
      </c>
      <c r="I6253" s="268" t="s">
        <v>613</v>
      </c>
      <c r="J6253" s="268" t="s">
        <v>614</v>
      </c>
      <c r="K6253" s="268" t="s">
        <v>87</v>
      </c>
    </row>
    <row r="6255" spans="1:12" x14ac:dyDescent="0.2">
      <c r="A6255" s="8">
        <v>1</v>
      </c>
      <c r="B6255" s="2" t="s">
        <v>211</v>
      </c>
      <c r="C6255" s="7">
        <v>3</v>
      </c>
      <c r="D6255" s="2" t="s">
        <v>90</v>
      </c>
      <c r="F6255" s="7">
        <v>0</v>
      </c>
      <c r="G6255" s="2" t="s">
        <v>2334</v>
      </c>
      <c r="I6255" s="8">
        <v>410855</v>
      </c>
      <c r="K6255" s="12">
        <v>15121888</v>
      </c>
      <c r="L6255" s="1" t="s">
        <v>615</v>
      </c>
    </row>
    <row r="6257" spans="1:12" x14ac:dyDescent="0.2">
      <c r="A6257" s="8">
        <v>1</v>
      </c>
      <c r="B6257" s="2" t="s">
        <v>211</v>
      </c>
      <c r="C6257" s="7">
        <v>4</v>
      </c>
      <c r="D6257" s="2" t="s">
        <v>90</v>
      </c>
      <c r="F6257" s="7">
        <v>0</v>
      </c>
      <c r="G6257" s="2" t="s">
        <v>2335</v>
      </c>
      <c r="I6257" s="8">
        <v>500000</v>
      </c>
      <c r="K6257" s="12">
        <v>15621888</v>
      </c>
      <c r="L6257" s="1" t="s">
        <v>615</v>
      </c>
    </row>
    <row r="6259" spans="1:12" x14ac:dyDescent="0.2">
      <c r="A6259" s="8">
        <v>1</v>
      </c>
      <c r="B6259" s="2" t="s">
        <v>211</v>
      </c>
      <c r="C6259" s="7">
        <v>5</v>
      </c>
      <c r="D6259" s="2" t="s">
        <v>90</v>
      </c>
      <c r="F6259" s="7">
        <v>0</v>
      </c>
      <c r="G6259" s="2" t="s">
        <v>2336</v>
      </c>
      <c r="I6259" s="8">
        <v>236687</v>
      </c>
      <c r="K6259" s="12">
        <v>15858575</v>
      </c>
      <c r="L6259" s="1" t="s">
        <v>615</v>
      </c>
    </row>
    <row r="6261" spans="1:12" x14ac:dyDescent="0.2">
      <c r="A6261" s="8">
        <v>1</v>
      </c>
      <c r="B6261" s="2" t="s">
        <v>211</v>
      </c>
      <c r="C6261" s="7">
        <v>6</v>
      </c>
      <c r="D6261" s="2" t="s">
        <v>90</v>
      </c>
      <c r="F6261" s="7">
        <v>0</v>
      </c>
      <c r="G6261" s="2" t="s">
        <v>2337</v>
      </c>
      <c r="I6261" s="8">
        <v>450000</v>
      </c>
      <c r="K6261" s="12">
        <v>16308575</v>
      </c>
      <c r="L6261" s="1" t="s">
        <v>615</v>
      </c>
    </row>
    <row r="6263" spans="1:12" x14ac:dyDescent="0.2">
      <c r="A6263" s="8">
        <v>1</v>
      </c>
      <c r="B6263" s="2" t="s">
        <v>211</v>
      </c>
      <c r="C6263" s="7">
        <v>7</v>
      </c>
      <c r="D6263" s="2" t="s">
        <v>90</v>
      </c>
      <c r="F6263" s="7">
        <v>0</v>
      </c>
      <c r="G6263" s="2" t="s">
        <v>2338</v>
      </c>
      <c r="I6263" s="8">
        <v>400000</v>
      </c>
      <c r="K6263" s="12">
        <v>16708575</v>
      </c>
      <c r="L6263" s="1" t="s">
        <v>615</v>
      </c>
    </row>
    <row r="6265" spans="1:12" x14ac:dyDescent="0.2">
      <c r="A6265" s="8">
        <v>1</v>
      </c>
      <c r="B6265" s="2" t="s">
        <v>211</v>
      </c>
      <c r="C6265" s="7">
        <v>8</v>
      </c>
      <c r="D6265" s="2" t="s">
        <v>90</v>
      </c>
      <c r="F6265" s="7">
        <v>0</v>
      </c>
      <c r="G6265" s="2" t="s">
        <v>2339</v>
      </c>
      <c r="I6265" s="8">
        <v>490000</v>
      </c>
      <c r="K6265" s="12">
        <v>17198575</v>
      </c>
      <c r="L6265" s="1" t="s">
        <v>615</v>
      </c>
    </row>
    <row r="6267" spans="1:12" x14ac:dyDescent="0.2">
      <c r="A6267" s="8">
        <v>1</v>
      </c>
      <c r="B6267" s="2" t="s">
        <v>211</v>
      </c>
      <c r="C6267" s="7">
        <v>9</v>
      </c>
      <c r="D6267" s="2" t="s">
        <v>90</v>
      </c>
      <c r="F6267" s="7">
        <v>0</v>
      </c>
      <c r="G6267" s="2" t="s">
        <v>2340</v>
      </c>
      <c r="I6267" s="8">
        <v>100000</v>
      </c>
      <c r="K6267" s="12">
        <v>17298575</v>
      </c>
      <c r="L6267" s="1" t="s">
        <v>615</v>
      </c>
    </row>
    <row r="6269" spans="1:12" x14ac:dyDescent="0.2">
      <c r="A6269" s="8">
        <v>1</v>
      </c>
      <c r="B6269" s="2" t="s">
        <v>211</v>
      </c>
      <c r="C6269" s="7">
        <v>10</v>
      </c>
      <c r="D6269" s="2" t="s">
        <v>90</v>
      </c>
      <c r="F6269" s="7">
        <v>0</v>
      </c>
      <c r="G6269" s="2" t="s">
        <v>2341</v>
      </c>
      <c r="I6269" s="8">
        <v>120000</v>
      </c>
      <c r="K6269" s="12">
        <v>17418575</v>
      </c>
      <c r="L6269" s="1" t="s">
        <v>615</v>
      </c>
    </row>
    <row r="6272" spans="1:12" x14ac:dyDescent="0.2">
      <c r="G6272" s="9" t="s">
        <v>2551</v>
      </c>
      <c r="I6272" s="269">
        <v>2707542</v>
      </c>
      <c r="J6272" s="269">
        <v>0</v>
      </c>
      <c r="K6272" s="269">
        <v>2707542</v>
      </c>
      <c r="L6272" s="270" t="s">
        <v>615</v>
      </c>
    </row>
    <row r="6273" spans="1:12" x14ac:dyDescent="0.2">
      <c r="G6273" s="9" t="s">
        <v>610</v>
      </c>
      <c r="I6273" s="267">
        <v>17418575</v>
      </c>
      <c r="J6273" s="267">
        <v>0</v>
      </c>
      <c r="K6273" s="267">
        <v>17418575</v>
      </c>
      <c r="L6273" s="9" t="s">
        <v>617</v>
      </c>
    </row>
    <row r="6276" spans="1:12" x14ac:dyDescent="0.2">
      <c r="A6276" s="4" t="s">
        <v>212</v>
      </c>
      <c r="G6276" s="9" t="s">
        <v>612</v>
      </c>
      <c r="I6276" s="267">
        <v>17418575</v>
      </c>
      <c r="J6276" s="267">
        <v>0</v>
      </c>
      <c r="K6276" s="267">
        <v>17418575</v>
      </c>
      <c r="L6276" s="2" t="s">
        <v>615</v>
      </c>
    </row>
    <row r="6278" spans="1:12" x14ac:dyDescent="0.2">
      <c r="A6278" s="1" t="s">
        <v>80</v>
      </c>
      <c r="B6278" s="1" t="s">
        <v>81</v>
      </c>
      <c r="C6278" s="268" t="s">
        <v>82</v>
      </c>
      <c r="D6278" s="1" t="s">
        <v>83</v>
      </c>
      <c r="E6278" s="1" t="s">
        <v>84</v>
      </c>
      <c r="F6278" s="268" t="s">
        <v>85</v>
      </c>
      <c r="G6278" s="1" t="s">
        <v>86</v>
      </c>
      <c r="I6278" s="268" t="s">
        <v>613</v>
      </c>
      <c r="J6278" s="268" t="s">
        <v>614</v>
      </c>
      <c r="K6278" s="268" t="s">
        <v>87</v>
      </c>
    </row>
    <row r="6280" spans="1:12" x14ac:dyDescent="0.2">
      <c r="A6280" s="8">
        <v>2</v>
      </c>
      <c r="B6280" s="2" t="s">
        <v>212</v>
      </c>
      <c r="C6280" s="7">
        <v>2</v>
      </c>
      <c r="D6280" s="2" t="s">
        <v>90</v>
      </c>
      <c r="F6280" s="7">
        <v>0</v>
      </c>
      <c r="G6280" s="2" t="s">
        <v>2559</v>
      </c>
      <c r="I6280" s="8">
        <v>490000</v>
      </c>
      <c r="K6280" s="12">
        <v>17908575</v>
      </c>
      <c r="L6280" s="1" t="s">
        <v>615</v>
      </c>
    </row>
    <row r="6282" spans="1:12" x14ac:dyDescent="0.2">
      <c r="A6282" s="8">
        <v>2</v>
      </c>
      <c r="B6282" s="2" t="s">
        <v>212</v>
      </c>
      <c r="C6282" s="7">
        <v>3</v>
      </c>
      <c r="D6282" s="2" t="s">
        <v>90</v>
      </c>
      <c r="F6282" s="7">
        <v>0</v>
      </c>
      <c r="G6282" s="2" t="s">
        <v>2560</v>
      </c>
      <c r="I6282" s="8">
        <v>400000</v>
      </c>
      <c r="K6282" s="12">
        <v>18308575</v>
      </c>
      <c r="L6282" s="1" t="s">
        <v>615</v>
      </c>
    </row>
    <row r="6284" spans="1:12" x14ac:dyDescent="0.2">
      <c r="A6284" s="8">
        <v>2</v>
      </c>
      <c r="B6284" s="2" t="s">
        <v>212</v>
      </c>
      <c r="C6284" s="7">
        <v>4</v>
      </c>
      <c r="D6284" s="2" t="s">
        <v>90</v>
      </c>
      <c r="F6284" s="7">
        <v>0</v>
      </c>
      <c r="G6284" s="2" t="s">
        <v>2561</v>
      </c>
      <c r="I6284" s="8">
        <v>450000</v>
      </c>
      <c r="K6284" s="12">
        <v>18758575</v>
      </c>
      <c r="L6284" s="1" t="s">
        <v>615</v>
      </c>
    </row>
    <row r="6286" spans="1:12" x14ac:dyDescent="0.2">
      <c r="A6286" s="8">
        <v>2</v>
      </c>
      <c r="B6286" s="2" t="s">
        <v>212</v>
      </c>
      <c r="C6286" s="7">
        <v>5</v>
      </c>
      <c r="D6286" s="2" t="s">
        <v>90</v>
      </c>
      <c r="F6286" s="7">
        <v>0</v>
      </c>
      <c r="G6286" s="2" t="s">
        <v>2562</v>
      </c>
      <c r="I6286" s="8">
        <v>237439</v>
      </c>
      <c r="K6286" s="12">
        <v>18996014</v>
      </c>
      <c r="L6286" s="1" t="s">
        <v>615</v>
      </c>
    </row>
    <row r="6288" spans="1:12" x14ac:dyDescent="0.2">
      <c r="A6288" s="8">
        <v>2</v>
      </c>
      <c r="B6288" s="2" t="s">
        <v>212</v>
      </c>
      <c r="C6288" s="7">
        <v>6</v>
      </c>
      <c r="D6288" s="2" t="s">
        <v>90</v>
      </c>
      <c r="F6288" s="7">
        <v>0</v>
      </c>
      <c r="G6288" s="2" t="s">
        <v>2563</v>
      </c>
      <c r="I6288" s="8">
        <v>410859</v>
      </c>
      <c r="K6288" s="12">
        <v>19406873</v>
      </c>
      <c r="L6288" s="1" t="s">
        <v>615</v>
      </c>
    </row>
    <row r="6290" spans="1:12" x14ac:dyDescent="0.2">
      <c r="A6290" s="8">
        <v>2</v>
      </c>
      <c r="B6290" s="2" t="s">
        <v>212</v>
      </c>
      <c r="C6290" s="7">
        <v>7</v>
      </c>
      <c r="D6290" s="2" t="s">
        <v>90</v>
      </c>
      <c r="F6290" s="7">
        <v>0</v>
      </c>
      <c r="G6290" s="2" t="s">
        <v>2564</v>
      </c>
      <c r="I6290" s="8">
        <v>120000</v>
      </c>
      <c r="K6290" s="12">
        <v>19526873</v>
      </c>
      <c r="L6290" s="1" t="s">
        <v>615</v>
      </c>
    </row>
    <row r="6292" spans="1:12" x14ac:dyDescent="0.2">
      <c r="A6292" s="8">
        <v>2</v>
      </c>
      <c r="B6292" s="2" t="s">
        <v>212</v>
      </c>
      <c r="C6292" s="7">
        <v>8</v>
      </c>
      <c r="D6292" s="2" t="s">
        <v>90</v>
      </c>
      <c r="F6292" s="7">
        <v>0</v>
      </c>
      <c r="G6292" s="2" t="s">
        <v>2565</v>
      </c>
      <c r="I6292" s="8">
        <v>500000</v>
      </c>
      <c r="K6292" s="12">
        <v>20026873</v>
      </c>
      <c r="L6292" s="1" t="s">
        <v>615</v>
      </c>
    </row>
    <row r="6294" spans="1:12" x14ac:dyDescent="0.2">
      <c r="A6294" s="8">
        <v>2</v>
      </c>
      <c r="B6294" s="2" t="s">
        <v>212</v>
      </c>
      <c r="C6294" s="7">
        <v>9</v>
      </c>
      <c r="D6294" s="2" t="s">
        <v>90</v>
      </c>
      <c r="F6294" s="7">
        <v>0</v>
      </c>
      <c r="G6294" s="2" t="s">
        <v>2566</v>
      </c>
      <c r="I6294" s="8">
        <v>100000</v>
      </c>
      <c r="K6294" s="12">
        <v>20126873</v>
      </c>
      <c r="L6294" s="1" t="s">
        <v>615</v>
      </c>
    </row>
    <row r="6297" spans="1:12" x14ac:dyDescent="0.2">
      <c r="G6297" s="9" t="s">
        <v>2555</v>
      </c>
      <c r="I6297" s="269">
        <v>2708298</v>
      </c>
      <c r="J6297" s="269">
        <v>0</v>
      </c>
      <c r="K6297" s="269">
        <v>2708298</v>
      </c>
      <c r="L6297" s="270" t="s">
        <v>615</v>
      </c>
    </row>
    <row r="6298" spans="1:12" x14ac:dyDescent="0.2">
      <c r="G6298" s="9" t="s">
        <v>610</v>
      </c>
      <c r="I6298" s="267">
        <v>20126873</v>
      </c>
      <c r="J6298" s="267">
        <v>0</v>
      </c>
      <c r="K6298" s="267">
        <v>20126873</v>
      </c>
      <c r="L6298" s="9" t="s">
        <v>617</v>
      </c>
    </row>
    <row r="6300" spans="1:12" x14ac:dyDescent="0.2">
      <c r="A6300" s="5" t="s">
        <v>722</v>
      </c>
      <c r="I6300" s="267">
        <v>20126873</v>
      </c>
      <c r="J6300" s="267">
        <v>0</v>
      </c>
      <c r="K6300" s="267">
        <v>20126873</v>
      </c>
      <c r="L6300" s="2" t="s">
        <v>617</v>
      </c>
    </row>
    <row r="6303" spans="1:12" x14ac:dyDescent="0.2">
      <c r="A6303" s="4" t="s">
        <v>2094</v>
      </c>
    </row>
    <row r="6305" spans="1:12" x14ac:dyDescent="0.2">
      <c r="A6305" s="4" t="s">
        <v>209</v>
      </c>
      <c r="G6305" s="9" t="s">
        <v>612</v>
      </c>
      <c r="I6305" s="267">
        <v>0</v>
      </c>
      <c r="J6305" s="267">
        <v>0</v>
      </c>
      <c r="K6305" s="267">
        <v>0</v>
      </c>
    </row>
    <row r="6307" spans="1:12" x14ac:dyDescent="0.2">
      <c r="A6307" s="1" t="s">
        <v>80</v>
      </c>
      <c r="B6307" s="1" t="s">
        <v>81</v>
      </c>
      <c r="C6307" s="268" t="s">
        <v>82</v>
      </c>
      <c r="D6307" s="1" t="s">
        <v>83</v>
      </c>
      <c r="E6307" s="1" t="s">
        <v>84</v>
      </c>
      <c r="F6307" s="268" t="s">
        <v>85</v>
      </c>
      <c r="G6307" s="1" t="s">
        <v>86</v>
      </c>
      <c r="I6307" s="268" t="s">
        <v>613</v>
      </c>
      <c r="J6307" s="268" t="s">
        <v>614</v>
      </c>
      <c r="K6307" s="268" t="s">
        <v>87</v>
      </c>
    </row>
    <row r="6309" spans="1:12" x14ac:dyDescent="0.2">
      <c r="A6309" s="8">
        <v>25</v>
      </c>
      <c r="B6309" s="2" t="s">
        <v>209</v>
      </c>
      <c r="C6309" s="7">
        <v>69</v>
      </c>
      <c r="D6309" s="2" t="s">
        <v>90</v>
      </c>
      <c r="F6309" s="7">
        <v>0</v>
      </c>
      <c r="G6309" s="2" t="s">
        <v>2095</v>
      </c>
      <c r="I6309" s="8">
        <v>153448</v>
      </c>
      <c r="K6309" s="12">
        <v>153448</v>
      </c>
      <c r="L6309" s="1" t="s">
        <v>615</v>
      </c>
    </row>
    <row r="6311" spans="1:12" x14ac:dyDescent="0.2">
      <c r="A6311" s="8">
        <v>25</v>
      </c>
      <c r="B6311" s="2" t="s">
        <v>209</v>
      </c>
      <c r="C6311" s="7">
        <v>69</v>
      </c>
      <c r="D6311" s="2" t="s">
        <v>90</v>
      </c>
      <c r="F6311" s="7">
        <v>0</v>
      </c>
      <c r="G6311" s="2" t="s">
        <v>2096</v>
      </c>
      <c r="I6311" s="8">
        <v>138796</v>
      </c>
      <c r="K6311" s="12">
        <v>292244</v>
      </c>
      <c r="L6311" s="1" t="s">
        <v>615</v>
      </c>
    </row>
    <row r="6313" spans="1:12" x14ac:dyDescent="0.2">
      <c r="A6313" s="8">
        <v>25</v>
      </c>
      <c r="B6313" s="2" t="s">
        <v>209</v>
      </c>
      <c r="C6313" s="7">
        <v>69</v>
      </c>
      <c r="D6313" s="2" t="s">
        <v>90</v>
      </c>
      <c r="F6313" s="7">
        <v>0</v>
      </c>
      <c r="G6313" s="2" t="s">
        <v>2097</v>
      </c>
      <c r="I6313" s="8">
        <v>102425</v>
      </c>
      <c r="K6313" s="12">
        <v>394669</v>
      </c>
      <c r="L6313" s="1" t="s">
        <v>615</v>
      </c>
    </row>
    <row r="6315" spans="1:12" x14ac:dyDescent="0.2">
      <c r="A6315" s="8">
        <v>25</v>
      </c>
      <c r="B6315" s="2" t="s">
        <v>209</v>
      </c>
      <c r="C6315" s="7">
        <v>69</v>
      </c>
      <c r="D6315" s="2" t="s">
        <v>90</v>
      </c>
      <c r="F6315" s="7">
        <v>0</v>
      </c>
      <c r="G6315" s="2" t="s">
        <v>2098</v>
      </c>
      <c r="I6315" s="8">
        <v>23100</v>
      </c>
      <c r="K6315" s="12">
        <v>417769</v>
      </c>
      <c r="L6315" s="1" t="s">
        <v>615</v>
      </c>
    </row>
    <row r="6317" spans="1:12" x14ac:dyDescent="0.2">
      <c r="A6317" s="8">
        <v>25</v>
      </c>
      <c r="B6317" s="2" t="s">
        <v>209</v>
      </c>
      <c r="C6317" s="7">
        <v>69</v>
      </c>
      <c r="D6317" s="2" t="s">
        <v>90</v>
      </c>
      <c r="F6317" s="7">
        <v>0</v>
      </c>
      <c r="G6317" s="2" t="s">
        <v>2099</v>
      </c>
      <c r="I6317" s="8">
        <v>53904</v>
      </c>
      <c r="K6317" s="12">
        <v>471673</v>
      </c>
      <c r="L6317" s="1" t="s">
        <v>615</v>
      </c>
    </row>
    <row r="6319" spans="1:12" x14ac:dyDescent="0.2">
      <c r="A6319" s="8">
        <v>25</v>
      </c>
      <c r="B6319" s="2" t="s">
        <v>209</v>
      </c>
      <c r="C6319" s="7">
        <v>69</v>
      </c>
      <c r="D6319" s="2" t="s">
        <v>90</v>
      </c>
      <c r="F6319" s="7">
        <v>0</v>
      </c>
      <c r="G6319" s="2" t="s">
        <v>2100</v>
      </c>
      <c r="I6319" s="8">
        <v>183159</v>
      </c>
      <c r="K6319" s="12">
        <v>654832</v>
      </c>
      <c r="L6319" s="1" t="s">
        <v>615</v>
      </c>
    </row>
    <row r="6321" spans="1:12" x14ac:dyDescent="0.2">
      <c r="A6321" s="8">
        <v>25</v>
      </c>
      <c r="B6321" s="2" t="s">
        <v>209</v>
      </c>
      <c r="C6321" s="7">
        <v>69</v>
      </c>
      <c r="D6321" s="2" t="s">
        <v>90</v>
      </c>
      <c r="F6321" s="7">
        <v>0</v>
      </c>
      <c r="G6321" s="2" t="s">
        <v>2101</v>
      </c>
      <c r="I6321" s="8">
        <v>413323</v>
      </c>
      <c r="K6321" s="12">
        <v>1068155</v>
      </c>
      <c r="L6321" s="1" t="s">
        <v>615</v>
      </c>
    </row>
    <row r="6323" spans="1:12" x14ac:dyDescent="0.2">
      <c r="A6323" s="8">
        <v>25</v>
      </c>
      <c r="B6323" s="2" t="s">
        <v>209</v>
      </c>
      <c r="C6323" s="7">
        <v>69</v>
      </c>
      <c r="D6323" s="2" t="s">
        <v>90</v>
      </c>
      <c r="F6323" s="7">
        <v>0</v>
      </c>
      <c r="G6323" s="2" t="s">
        <v>2102</v>
      </c>
      <c r="I6323" s="8">
        <v>11439</v>
      </c>
      <c r="K6323" s="12">
        <v>1079594</v>
      </c>
      <c r="L6323" s="1" t="s">
        <v>615</v>
      </c>
    </row>
    <row r="6325" spans="1:12" x14ac:dyDescent="0.2">
      <c r="A6325" s="8">
        <v>25</v>
      </c>
      <c r="B6325" s="2" t="s">
        <v>209</v>
      </c>
      <c r="C6325" s="7">
        <v>69</v>
      </c>
      <c r="D6325" s="2" t="s">
        <v>90</v>
      </c>
      <c r="F6325" s="7">
        <v>0</v>
      </c>
      <c r="G6325" s="2" t="s">
        <v>2103</v>
      </c>
      <c r="I6325" s="8">
        <v>17946</v>
      </c>
      <c r="K6325" s="12">
        <v>1097540</v>
      </c>
      <c r="L6325" s="1" t="s">
        <v>615</v>
      </c>
    </row>
    <row r="6327" spans="1:12" x14ac:dyDescent="0.2">
      <c r="A6327" s="8">
        <v>25</v>
      </c>
      <c r="B6327" s="2" t="s">
        <v>209</v>
      </c>
      <c r="C6327" s="7">
        <v>69</v>
      </c>
      <c r="D6327" s="2" t="s">
        <v>90</v>
      </c>
      <c r="F6327" s="7">
        <v>0</v>
      </c>
      <c r="G6327" s="2" t="s">
        <v>2104</v>
      </c>
      <c r="I6327" s="8">
        <v>149826</v>
      </c>
      <c r="K6327" s="12">
        <v>1247366</v>
      </c>
      <c r="L6327" s="1" t="s">
        <v>615</v>
      </c>
    </row>
    <row r="6329" spans="1:12" x14ac:dyDescent="0.2">
      <c r="A6329" s="8">
        <v>25</v>
      </c>
      <c r="B6329" s="2" t="s">
        <v>209</v>
      </c>
      <c r="C6329" s="7">
        <v>70</v>
      </c>
      <c r="D6329" s="2" t="s">
        <v>90</v>
      </c>
      <c r="F6329" s="7">
        <v>0</v>
      </c>
      <c r="G6329" s="2" t="s">
        <v>2105</v>
      </c>
      <c r="I6329" s="8">
        <v>44537</v>
      </c>
      <c r="K6329" s="12">
        <v>1291903</v>
      </c>
      <c r="L6329" s="1" t="s">
        <v>615</v>
      </c>
    </row>
    <row r="6331" spans="1:12" x14ac:dyDescent="0.2">
      <c r="A6331" s="8">
        <v>25</v>
      </c>
      <c r="B6331" s="2" t="s">
        <v>209</v>
      </c>
      <c r="C6331" s="7">
        <v>70</v>
      </c>
      <c r="D6331" s="2" t="s">
        <v>90</v>
      </c>
      <c r="F6331" s="7">
        <v>0</v>
      </c>
      <c r="G6331" s="2" t="s">
        <v>2106</v>
      </c>
      <c r="I6331" s="8">
        <v>446865</v>
      </c>
      <c r="K6331" s="12">
        <v>1738768</v>
      </c>
      <c r="L6331" s="1" t="s">
        <v>615</v>
      </c>
    </row>
    <row r="6333" spans="1:12" x14ac:dyDescent="0.2">
      <c r="A6333" s="8">
        <v>25</v>
      </c>
      <c r="B6333" s="2" t="s">
        <v>209</v>
      </c>
      <c r="C6333" s="7">
        <v>70</v>
      </c>
      <c r="D6333" s="2" t="s">
        <v>90</v>
      </c>
      <c r="F6333" s="7">
        <v>0</v>
      </c>
      <c r="G6333" s="2" t="s">
        <v>2107</v>
      </c>
      <c r="I6333" s="8">
        <v>358469</v>
      </c>
      <c r="K6333" s="12">
        <v>2097237</v>
      </c>
      <c r="L6333" s="1" t="s">
        <v>615</v>
      </c>
    </row>
    <row r="6335" spans="1:12" x14ac:dyDescent="0.2">
      <c r="A6335" s="8">
        <v>25</v>
      </c>
      <c r="B6335" s="2" t="s">
        <v>209</v>
      </c>
      <c r="C6335" s="7">
        <v>70</v>
      </c>
      <c r="D6335" s="2" t="s">
        <v>90</v>
      </c>
      <c r="F6335" s="7">
        <v>0</v>
      </c>
      <c r="G6335" s="2" t="s">
        <v>2108</v>
      </c>
      <c r="I6335" s="8">
        <v>284412</v>
      </c>
      <c r="K6335" s="12">
        <v>2381649</v>
      </c>
      <c r="L6335" s="1" t="s">
        <v>615</v>
      </c>
    </row>
    <row r="6337" spans="1:12" x14ac:dyDescent="0.2">
      <c r="A6337" s="8">
        <v>25</v>
      </c>
      <c r="B6337" s="2" t="s">
        <v>209</v>
      </c>
      <c r="C6337" s="7">
        <v>70</v>
      </c>
      <c r="D6337" s="2" t="s">
        <v>90</v>
      </c>
      <c r="F6337" s="7">
        <v>0</v>
      </c>
      <c r="G6337" s="2" t="s">
        <v>2109</v>
      </c>
      <c r="I6337" s="8">
        <v>16435</v>
      </c>
      <c r="K6337" s="12">
        <v>2398084</v>
      </c>
      <c r="L6337" s="1" t="s">
        <v>615</v>
      </c>
    </row>
    <row r="6339" spans="1:12" x14ac:dyDescent="0.2">
      <c r="A6339" s="8">
        <v>25</v>
      </c>
      <c r="B6339" s="2" t="s">
        <v>209</v>
      </c>
      <c r="C6339" s="7">
        <v>70</v>
      </c>
      <c r="D6339" s="2" t="s">
        <v>90</v>
      </c>
      <c r="F6339" s="7">
        <v>0</v>
      </c>
      <c r="G6339" s="2" t="s">
        <v>2110</v>
      </c>
      <c r="I6339" s="8">
        <v>133237</v>
      </c>
      <c r="K6339" s="12">
        <v>2531321</v>
      </c>
      <c r="L6339" s="1" t="s">
        <v>615</v>
      </c>
    </row>
    <row r="6341" spans="1:12" x14ac:dyDescent="0.2">
      <c r="A6341" s="8">
        <v>25</v>
      </c>
      <c r="B6341" s="2" t="s">
        <v>209</v>
      </c>
      <c r="C6341" s="7">
        <v>70</v>
      </c>
      <c r="D6341" s="2" t="s">
        <v>90</v>
      </c>
      <c r="F6341" s="7">
        <v>0</v>
      </c>
      <c r="G6341" s="2" t="s">
        <v>2111</v>
      </c>
      <c r="I6341" s="8">
        <v>28707</v>
      </c>
      <c r="K6341" s="12">
        <v>2560028</v>
      </c>
      <c r="L6341" s="1" t="s">
        <v>615</v>
      </c>
    </row>
    <row r="6343" spans="1:12" x14ac:dyDescent="0.2">
      <c r="A6343" s="8">
        <v>25</v>
      </c>
      <c r="B6343" s="2" t="s">
        <v>209</v>
      </c>
      <c r="C6343" s="7">
        <v>70</v>
      </c>
      <c r="D6343" s="2" t="s">
        <v>90</v>
      </c>
      <c r="F6343" s="7">
        <v>0</v>
      </c>
      <c r="G6343" s="2" t="s">
        <v>2112</v>
      </c>
      <c r="I6343" s="8">
        <v>215308</v>
      </c>
      <c r="K6343" s="12">
        <v>2775336</v>
      </c>
      <c r="L6343" s="1" t="s">
        <v>615</v>
      </c>
    </row>
    <row r="6345" spans="1:12" x14ac:dyDescent="0.2">
      <c r="A6345" s="8">
        <v>25</v>
      </c>
      <c r="B6345" s="2" t="s">
        <v>209</v>
      </c>
      <c r="C6345" s="7">
        <v>70</v>
      </c>
      <c r="D6345" s="2" t="s">
        <v>90</v>
      </c>
      <c r="F6345" s="7">
        <v>0</v>
      </c>
      <c r="G6345" s="2" t="s">
        <v>2113</v>
      </c>
      <c r="I6345" s="8">
        <v>1313118</v>
      </c>
      <c r="K6345" s="12">
        <v>4088454</v>
      </c>
      <c r="L6345" s="1" t="s">
        <v>615</v>
      </c>
    </row>
    <row r="6347" spans="1:12" x14ac:dyDescent="0.2">
      <c r="A6347" s="8">
        <v>25</v>
      </c>
      <c r="B6347" s="2" t="s">
        <v>209</v>
      </c>
      <c r="C6347" s="7">
        <v>70</v>
      </c>
      <c r="D6347" s="2" t="s">
        <v>90</v>
      </c>
      <c r="F6347" s="7">
        <v>0</v>
      </c>
      <c r="G6347" s="2" t="s">
        <v>1894</v>
      </c>
      <c r="I6347" s="8">
        <v>1059325</v>
      </c>
      <c r="K6347" s="12">
        <v>5147779</v>
      </c>
      <c r="L6347" s="1" t="s">
        <v>615</v>
      </c>
    </row>
    <row r="6349" spans="1:12" x14ac:dyDescent="0.2">
      <c r="A6349" s="8">
        <v>25</v>
      </c>
      <c r="B6349" s="2" t="s">
        <v>209</v>
      </c>
      <c r="C6349" s="7">
        <v>72</v>
      </c>
      <c r="D6349" s="2" t="s">
        <v>90</v>
      </c>
      <c r="F6349" s="7">
        <v>0</v>
      </c>
      <c r="G6349" s="2" t="s">
        <v>2114</v>
      </c>
      <c r="I6349" s="8">
        <v>8647</v>
      </c>
      <c r="K6349" s="12">
        <v>5156426</v>
      </c>
      <c r="L6349" s="1" t="s">
        <v>615</v>
      </c>
    </row>
    <row r="6351" spans="1:12" x14ac:dyDescent="0.2">
      <c r="A6351" s="8">
        <v>25</v>
      </c>
      <c r="B6351" s="2" t="s">
        <v>209</v>
      </c>
      <c r="C6351" s="7">
        <v>72</v>
      </c>
      <c r="D6351" s="2" t="s">
        <v>90</v>
      </c>
      <c r="F6351" s="7">
        <v>0</v>
      </c>
      <c r="G6351" s="2" t="s">
        <v>2115</v>
      </c>
      <c r="I6351" s="8">
        <v>314040</v>
      </c>
      <c r="K6351" s="12">
        <v>5470466</v>
      </c>
      <c r="L6351" s="1" t="s">
        <v>615</v>
      </c>
    </row>
    <row r="6353" spans="1:12" x14ac:dyDescent="0.2">
      <c r="A6353" s="8">
        <v>25</v>
      </c>
      <c r="B6353" s="2" t="s">
        <v>209</v>
      </c>
      <c r="C6353" s="7">
        <v>72</v>
      </c>
      <c r="D6353" s="2" t="s">
        <v>90</v>
      </c>
      <c r="F6353" s="7">
        <v>0</v>
      </c>
      <c r="G6353" s="2" t="s">
        <v>2116</v>
      </c>
      <c r="I6353" s="8">
        <v>144683</v>
      </c>
      <c r="K6353" s="12">
        <v>5615149</v>
      </c>
      <c r="L6353" s="1" t="s">
        <v>615</v>
      </c>
    </row>
    <row r="6355" spans="1:12" x14ac:dyDescent="0.2">
      <c r="A6355" s="8">
        <v>25</v>
      </c>
      <c r="B6355" s="2" t="s">
        <v>209</v>
      </c>
      <c r="C6355" s="7">
        <v>72</v>
      </c>
      <c r="D6355" s="2" t="s">
        <v>90</v>
      </c>
      <c r="F6355" s="7">
        <v>0</v>
      </c>
      <c r="G6355" s="2" t="s">
        <v>2117</v>
      </c>
      <c r="I6355" s="8">
        <v>149248</v>
      </c>
      <c r="K6355" s="12">
        <v>5764397</v>
      </c>
      <c r="L6355" s="1" t="s">
        <v>615</v>
      </c>
    </row>
    <row r="6357" spans="1:12" x14ac:dyDescent="0.2">
      <c r="A6357" s="8">
        <v>25</v>
      </c>
      <c r="B6357" s="2" t="s">
        <v>209</v>
      </c>
      <c r="C6357" s="7">
        <v>72</v>
      </c>
      <c r="D6357" s="2" t="s">
        <v>90</v>
      </c>
      <c r="F6357" s="7">
        <v>0</v>
      </c>
      <c r="G6357" s="2" t="s">
        <v>2118</v>
      </c>
      <c r="I6357" s="8">
        <v>95726</v>
      </c>
      <c r="K6357" s="12">
        <v>5860123</v>
      </c>
      <c r="L6357" s="1" t="s">
        <v>615</v>
      </c>
    </row>
    <row r="6359" spans="1:12" x14ac:dyDescent="0.2">
      <c r="A6359" s="8">
        <v>25</v>
      </c>
      <c r="B6359" s="2" t="s">
        <v>209</v>
      </c>
      <c r="C6359" s="7">
        <v>72</v>
      </c>
      <c r="D6359" s="2" t="s">
        <v>90</v>
      </c>
      <c r="F6359" s="7">
        <v>0</v>
      </c>
      <c r="G6359" s="2" t="s">
        <v>2119</v>
      </c>
      <c r="I6359" s="8">
        <v>95726</v>
      </c>
      <c r="K6359" s="12">
        <v>5955849</v>
      </c>
      <c r="L6359" s="1" t="s">
        <v>615</v>
      </c>
    </row>
    <row r="6361" spans="1:12" x14ac:dyDescent="0.2">
      <c r="A6361" s="8">
        <v>25</v>
      </c>
      <c r="B6361" s="2" t="s">
        <v>209</v>
      </c>
      <c r="C6361" s="7">
        <v>72</v>
      </c>
      <c r="D6361" s="2" t="s">
        <v>90</v>
      </c>
      <c r="F6361" s="7">
        <v>0</v>
      </c>
      <c r="G6361" s="2" t="s">
        <v>2120</v>
      </c>
      <c r="I6361" s="8">
        <v>117437</v>
      </c>
      <c r="K6361" s="12">
        <v>6073286</v>
      </c>
      <c r="L6361" s="1" t="s">
        <v>615</v>
      </c>
    </row>
    <row r="6363" spans="1:12" x14ac:dyDescent="0.2">
      <c r="A6363" s="8">
        <v>28</v>
      </c>
      <c r="B6363" s="2" t="s">
        <v>209</v>
      </c>
      <c r="C6363" s="7">
        <v>71</v>
      </c>
      <c r="D6363" s="2" t="s">
        <v>90</v>
      </c>
      <c r="F6363" s="7">
        <v>0</v>
      </c>
      <c r="G6363" s="2" t="s">
        <v>2121</v>
      </c>
      <c r="I6363" s="8">
        <v>17291</v>
      </c>
      <c r="K6363" s="12">
        <v>6090577</v>
      </c>
      <c r="L6363" s="1" t="s">
        <v>615</v>
      </c>
    </row>
    <row r="6365" spans="1:12" x14ac:dyDescent="0.2">
      <c r="A6365" s="8">
        <v>28</v>
      </c>
      <c r="B6365" s="2" t="s">
        <v>209</v>
      </c>
      <c r="C6365" s="7">
        <v>71</v>
      </c>
      <c r="D6365" s="2" t="s">
        <v>90</v>
      </c>
      <c r="F6365" s="7">
        <v>0</v>
      </c>
      <c r="G6365" s="2" t="s">
        <v>2122</v>
      </c>
      <c r="I6365" s="8">
        <v>8647</v>
      </c>
      <c r="K6365" s="12">
        <v>6099224</v>
      </c>
      <c r="L6365" s="1" t="s">
        <v>615</v>
      </c>
    </row>
    <row r="6367" spans="1:12" x14ac:dyDescent="0.2">
      <c r="A6367" s="8">
        <v>28</v>
      </c>
      <c r="B6367" s="2" t="s">
        <v>209</v>
      </c>
      <c r="C6367" s="7">
        <v>71</v>
      </c>
      <c r="D6367" s="2" t="s">
        <v>90</v>
      </c>
      <c r="F6367" s="7">
        <v>0</v>
      </c>
      <c r="G6367" s="2" t="s">
        <v>2123</v>
      </c>
      <c r="I6367" s="8">
        <v>8647</v>
      </c>
      <c r="K6367" s="12">
        <v>6107871</v>
      </c>
      <c r="L6367" s="1" t="s">
        <v>615</v>
      </c>
    </row>
    <row r="6369" spans="1:12" x14ac:dyDescent="0.2">
      <c r="A6369" s="8">
        <v>28</v>
      </c>
      <c r="B6369" s="2" t="s">
        <v>209</v>
      </c>
      <c r="C6369" s="7">
        <v>71</v>
      </c>
      <c r="D6369" s="2" t="s">
        <v>90</v>
      </c>
      <c r="F6369" s="7">
        <v>0</v>
      </c>
      <c r="G6369" s="2" t="s">
        <v>2124</v>
      </c>
      <c r="I6369" s="8">
        <v>8647</v>
      </c>
      <c r="K6369" s="12">
        <v>6116518</v>
      </c>
      <c r="L6369" s="1" t="s">
        <v>615</v>
      </c>
    </row>
    <row r="6371" spans="1:12" x14ac:dyDescent="0.2">
      <c r="A6371" s="8">
        <v>28</v>
      </c>
      <c r="B6371" s="2" t="s">
        <v>209</v>
      </c>
      <c r="C6371" s="7">
        <v>71</v>
      </c>
      <c r="D6371" s="2" t="s">
        <v>90</v>
      </c>
      <c r="F6371" s="7">
        <v>0</v>
      </c>
      <c r="G6371" s="2" t="s">
        <v>2125</v>
      </c>
      <c r="I6371" s="8">
        <v>8647</v>
      </c>
      <c r="K6371" s="12">
        <v>6125165</v>
      </c>
      <c r="L6371" s="1" t="s">
        <v>615</v>
      </c>
    </row>
    <row r="6373" spans="1:12" x14ac:dyDescent="0.2">
      <c r="A6373" s="8">
        <v>28</v>
      </c>
      <c r="B6373" s="2" t="s">
        <v>209</v>
      </c>
      <c r="C6373" s="7">
        <v>71</v>
      </c>
      <c r="D6373" s="2" t="s">
        <v>90</v>
      </c>
      <c r="F6373" s="7">
        <v>0</v>
      </c>
      <c r="G6373" s="2" t="s">
        <v>2126</v>
      </c>
      <c r="I6373" s="8">
        <v>8647</v>
      </c>
      <c r="K6373" s="12">
        <v>6133812</v>
      </c>
      <c r="L6373" s="1" t="s">
        <v>615</v>
      </c>
    </row>
    <row r="6375" spans="1:12" x14ac:dyDescent="0.2">
      <c r="A6375" s="8">
        <v>28</v>
      </c>
      <c r="B6375" s="2" t="s">
        <v>209</v>
      </c>
      <c r="C6375" s="7">
        <v>71</v>
      </c>
      <c r="D6375" s="2" t="s">
        <v>90</v>
      </c>
      <c r="F6375" s="7">
        <v>0</v>
      </c>
      <c r="G6375" s="2" t="s">
        <v>2127</v>
      </c>
      <c r="I6375" s="8">
        <v>8647</v>
      </c>
      <c r="K6375" s="12">
        <v>6142459</v>
      </c>
      <c r="L6375" s="1" t="s">
        <v>615</v>
      </c>
    </row>
    <row r="6377" spans="1:12" x14ac:dyDescent="0.2">
      <c r="A6377" s="8">
        <v>28</v>
      </c>
      <c r="B6377" s="2" t="s">
        <v>209</v>
      </c>
      <c r="C6377" s="7">
        <v>71</v>
      </c>
      <c r="D6377" s="2" t="s">
        <v>90</v>
      </c>
      <c r="F6377" s="7">
        <v>0</v>
      </c>
      <c r="G6377" s="2" t="s">
        <v>2128</v>
      </c>
      <c r="I6377" s="8">
        <v>8647</v>
      </c>
      <c r="K6377" s="12">
        <v>6151106</v>
      </c>
      <c r="L6377" s="1" t="s">
        <v>615</v>
      </c>
    </row>
    <row r="6379" spans="1:12" x14ac:dyDescent="0.2">
      <c r="A6379" s="8">
        <v>28</v>
      </c>
      <c r="B6379" s="2" t="s">
        <v>209</v>
      </c>
      <c r="C6379" s="7">
        <v>71</v>
      </c>
      <c r="D6379" s="2" t="s">
        <v>90</v>
      </c>
      <c r="F6379" s="7">
        <v>0</v>
      </c>
      <c r="G6379" s="2" t="s">
        <v>2129</v>
      </c>
      <c r="I6379" s="8">
        <v>8647</v>
      </c>
      <c r="K6379" s="12">
        <v>6159753</v>
      </c>
      <c r="L6379" s="1" t="s">
        <v>615</v>
      </c>
    </row>
    <row r="6381" spans="1:12" x14ac:dyDescent="0.2">
      <c r="A6381" s="8">
        <v>28</v>
      </c>
      <c r="B6381" s="2" t="s">
        <v>209</v>
      </c>
      <c r="C6381" s="7">
        <v>71</v>
      </c>
      <c r="D6381" s="2" t="s">
        <v>90</v>
      </c>
      <c r="F6381" s="7">
        <v>0</v>
      </c>
      <c r="G6381" s="2" t="s">
        <v>1921</v>
      </c>
      <c r="I6381" s="8">
        <v>8647</v>
      </c>
      <c r="K6381" s="12">
        <v>6168400</v>
      </c>
      <c r="L6381" s="1" t="s">
        <v>615</v>
      </c>
    </row>
    <row r="6384" spans="1:12" x14ac:dyDescent="0.2">
      <c r="G6384" s="9" t="s">
        <v>1787</v>
      </c>
      <c r="I6384" s="269">
        <v>6168400</v>
      </c>
      <c r="J6384" s="269">
        <v>0</v>
      </c>
      <c r="K6384" s="269">
        <v>6168400</v>
      </c>
      <c r="L6384" s="270" t="s">
        <v>615</v>
      </c>
    </row>
    <row r="6385" spans="1:12" x14ac:dyDescent="0.2">
      <c r="G6385" s="9" t="s">
        <v>610</v>
      </c>
      <c r="I6385" s="267">
        <v>6168400</v>
      </c>
      <c r="J6385" s="267">
        <v>0</v>
      </c>
      <c r="K6385" s="267">
        <v>6168400</v>
      </c>
      <c r="L6385" s="9" t="s">
        <v>617</v>
      </c>
    </row>
    <row r="6388" spans="1:12" x14ac:dyDescent="0.2">
      <c r="A6388" s="4" t="s">
        <v>211</v>
      </c>
      <c r="G6388" s="9" t="s">
        <v>612</v>
      </c>
      <c r="I6388" s="267">
        <v>6168400</v>
      </c>
      <c r="J6388" s="267">
        <v>0</v>
      </c>
      <c r="K6388" s="267">
        <v>6168400</v>
      </c>
      <c r="L6388" s="2" t="s">
        <v>615</v>
      </c>
    </row>
    <row r="6390" spans="1:12" x14ac:dyDescent="0.2">
      <c r="A6390" s="1" t="s">
        <v>80</v>
      </c>
      <c r="B6390" s="1" t="s">
        <v>81</v>
      </c>
      <c r="C6390" s="268" t="s">
        <v>82</v>
      </c>
      <c r="D6390" s="1" t="s">
        <v>83</v>
      </c>
      <c r="E6390" s="1" t="s">
        <v>84</v>
      </c>
      <c r="F6390" s="268" t="s">
        <v>85</v>
      </c>
      <c r="G6390" s="1" t="s">
        <v>86</v>
      </c>
      <c r="I6390" s="268" t="s">
        <v>613</v>
      </c>
      <c r="J6390" s="268" t="s">
        <v>614</v>
      </c>
      <c r="K6390" s="268" t="s">
        <v>87</v>
      </c>
    </row>
    <row r="6392" spans="1:12" x14ac:dyDescent="0.2">
      <c r="A6392" s="8">
        <v>25</v>
      </c>
      <c r="B6392" s="2" t="s">
        <v>211</v>
      </c>
      <c r="C6392" s="7">
        <v>61</v>
      </c>
      <c r="D6392" s="2" t="s">
        <v>90</v>
      </c>
      <c r="F6392" s="7">
        <v>0</v>
      </c>
      <c r="G6392" s="2" t="s">
        <v>2393</v>
      </c>
      <c r="I6392" s="8">
        <v>1247366</v>
      </c>
      <c r="K6392" s="12">
        <v>7415766</v>
      </c>
      <c r="L6392" s="1" t="s">
        <v>615</v>
      </c>
    </row>
    <row r="6394" spans="1:12" x14ac:dyDescent="0.2">
      <c r="A6394" s="8">
        <v>25</v>
      </c>
      <c r="B6394" s="2" t="s">
        <v>211</v>
      </c>
      <c r="C6394" s="7">
        <v>62</v>
      </c>
      <c r="D6394" s="2" t="s">
        <v>90</v>
      </c>
      <c r="F6394" s="7">
        <v>0</v>
      </c>
      <c r="G6394" s="2" t="s">
        <v>2393</v>
      </c>
      <c r="I6394" s="8">
        <v>3900413</v>
      </c>
      <c r="K6394" s="12">
        <v>11316179</v>
      </c>
      <c r="L6394" s="1" t="s">
        <v>615</v>
      </c>
    </row>
    <row r="6396" spans="1:12" x14ac:dyDescent="0.2">
      <c r="A6396" s="8">
        <v>25</v>
      </c>
      <c r="B6396" s="2" t="s">
        <v>211</v>
      </c>
      <c r="C6396" s="7">
        <v>63</v>
      </c>
      <c r="D6396" s="2" t="s">
        <v>90</v>
      </c>
      <c r="F6396" s="7">
        <v>0</v>
      </c>
      <c r="G6396" s="2" t="s">
        <v>2393</v>
      </c>
      <c r="I6396" s="8">
        <v>95114</v>
      </c>
      <c r="K6396" s="12">
        <v>11411293</v>
      </c>
      <c r="L6396" s="1" t="s">
        <v>615</v>
      </c>
    </row>
    <row r="6398" spans="1:12" x14ac:dyDescent="0.2">
      <c r="A6398" s="8">
        <v>25</v>
      </c>
      <c r="B6398" s="2" t="s">
        <v>211</v>
      </c>
      <c r="C6398" s="7">
        <v>64</v>
      </c>
      <c r="D6398" s="2" t="s">
        <v>90</v>
      </c>
      <c r="F6398" s="7">
        <v>0</v>
      </c>
      <c r="G6398" s="2" t="s">
        <v>2393</v>
      </c>
      <c r="I6398" s="8">
        <v>925507</v>
      </c>
      <c r="K6398" s="12">
        <v>12336800</v>
      </c>
      <c r="L6398" s="1" t="s">
        <v>615</v>
      </c>
    </row>
    <row r="6401" spans="1:12" x14ac:dyDescent="0.2">
      <c r="G6401" s="9" t="s">
        <v>2551</v>
      </c>
      <c r="I6401" s="269">
        <v>6168400</v>
      </c>
      <c r="J6401" s="269">
        <v>0</v>
      </c>
      <c r="K6401" s="269">
        <v>6168400</v>
      </c>
      <c r="L6401" s="270" t="s">
        <v>615</v>
      </c>
    </row>
    <row r="6402" spans="1:12" x14ac:dyDescent="0.2">
      <c r="G6402" s="9" t="s">
        <v>610</v>
      </c>
      <c r="I6402" s="267">
        <v>12336800</v>
      </c>
      <c r="J6402" s="267">
        <v>0</v>
      </c>
      <c r="K6402" s="267">
        <v>12336800</v>
      </c>
      <c r="L6402" s="9" t="s">
        <v>617</v>
      </c>
    </row>
    <row r="6404" spans="1:12" x14ac:dyDescent="0.2">
      <c r="A6404" s="5" t="s">
        <v>2130</v>
      </c>
      <c r="I6404" s="267">
        <v>12336800</v>
      </c>
      <c r="J6404" s="267">
        <v>0</v>
      </c>
      <c r="K6404" s="267">
        <v>12336800</v>
      </c>
      <c r="L6404" s="2" t="s">
        <v>617</v>
      </c>
    </row>
    <row r="6407" spans="1:12" x14ac:dyDescent="0.2">
      <c r="A6407" s="4" t="s">
        <v>723</v>
      </c>
    </row>
    <row r="6409" spans="1:12" x14ac:dyDescent="0.2">
      <c r="A6409" s="4" t="s">
        <v>79</v>
      </c>
      <c r="G6409" s="9" t="s">
        <v>612</v>
      </c>
      <c r="I6409" s="267">
        <v>0</v>
      </c>
      <c r="J6409" s="267">
        <v>0</v>
      </c>
      <c r="K6409" s="267">
        <v>0</v>
      </c>
    </row>
    <row r="6411" spans="1:12" x14ac:dyDescent="0.2">
      <c r="A6411" s="1" t="s">
        <v>80</v>
      </c>
      <c r="B6411" s="1" t="s">
        <v>81</v>
      </c>
      <c r="C6411" s="268" t="s">
        <v>82</v>
      </c>
      <c r="D6411" s="1" t="s">
        <v>83</v>
      </c>
      <c r="E6411" s="1" t="s">
        <v>84</v>
      </c>
      <c r="F6411" s="268" t="s">
        <v>85</v>
      </c>
      <c r="G6411" s="1" t="s">
        <v>86</v>
      </c>
      <c r="I6411" s="268" t="s">
        <v>613</v>
      </c>
      <c r="J6411" s="268" t="s">
        <v>614</v>
      </c>
      <c r="K6411" s="268" t="s">
        <v>87</v>
      </c>
    </row>
    <row r="6413" spans="1:12" x14ac:dyDescent="0.2">
      <c r="A6413" s="8">
        <v>31</v>
      </c>
      <c r="B6413" s="2" t="s">
        <v>79</v>
      </c>
      <c r="C6413" s="7">
        <v>74</v>
      </c>
      <c r="D6413" s="2" t="s">
        <v>88</v>
      </c>
      <c r="F6413" s="7">
        <v>0</v>
      </c>
      <c r="G6413" s="2" t="s">
        <v>1320</v>
      </c>
      <c r="I6413" s="8">
        <v>1384013</v>
      </c>
      <c r="K6413" s="12">
        <v>1384013</v>
      </c>
      <c r="L6413" s="1" t="s">
        <v>615</v>
      </c>
    </row>
    <row r="6416" spans="1:12" x14ac:dyDescent="0.2">
      <c r="G6416" s="9" t="s">
        <v>616</v>
      </c>
      <c r="I6416" s="269">
        <v>1384013</v>
      </c>
      <c r="J6416" s="269">
        <v>0</v>
      </c>
      <c r="K6416" s="269">
        <v>1384013</v>
      </c>
      <c r="L6416" s="270" t="s">
        <v>615</v>
      </c>
    </row>
    <row r="6417" spans="1:12" x14ac:dyDescent="0.2">
      <c r="G6417" s="9" t="s">
        <v>610</v>
      </c>
      <c r="I6417" s="267">
        <v>1384013</v>
      </c>
      <c r="J6417" s="267">
        <v>0</v>
      </c>
      <c r="K6417" s="267">
        <v>1384013</v>
      </c>
      <c r="L6417" s="9" t="s">
        <v>617</v>
      </c>
    </row>
    <row r="6420" spans="1:12" x14ac:dyDescent="0.2">
      <c r="A6420" s="4" t="s">
        <v>123</v>
      </c>
      <c r="G6420" s="9" t="s">
        <v>612</v>
      </c>
      <c r="I6420" s="267">
        <v>1384013</v>
      </c>
      <c r="J6420" s="267">
        <v>0</v>
      </c>
      <c r="K6420" s="267">
        <v>1384013</v>
      </c>
      <c r="L6420" s="2" t="s">
        <v>615</v>
      </c>
    </row>
    <row r="6422" spans="1:12" x14ac:dyDescent="0.2">
      <c r="A6422" s="1" t="s">
        <v>80</v>
      </c>
      <c r="B6422" s="1" t="s">
        <v>81</v>
      </c>
      <c r="C6422" s="268" t="s">
        <v>82</v>
      </c>
      <c r="D6422" s="1" t="s">
        <v>83</v>
      </c>
      <c r="E6422" s="1" t="s">
        <v>84</v>
      </c>
      <c r="F6422" s="268" t="s">
        <v>85</v>
      </c>
      <c r="G6422" s="1" t="s">
        <v>86</v>
      </c>
      <c r="I6422" s="268" t="s">
        <v>613</v>
      </c>
      <c r="J6422" s="268" t="s">
        <v>614</v>
      </c>
      <c r="K6422" s="268" t="s">
        <v>87</v>
      </c>
    </row>
    <row r="6424" spans="1:12" x14ac:dyDescent="0.2">
      <c r="A6424" s="8">
        <v>28</v>
      </c>
      <c r="B6424" s="2" t="s">
        <v>123</v>
      </c>
      <c r="C6424" s="7">
        <v>67</v>
      </c>
      <c r="D6424" s="2" t="s">
        <v>88</v>
      </c>
      <c r="F6424" s="7">
        <v>0</v>
      </c>
      <c r="G6424" s="2" t="s">
        <v>1476</v>
      </c>
      <c r="I6424" s="8">
        <v>1137624</v>
      </c>
      <c r="K6424" s="12">
        <v>2521637</v>
      </c>
      <c r="L6424" s="1" t="s">
        <v>615</v>
      </c>
    </row>
    <row r="6427" spans="1:12" x14ac:dyDescent="0.2">
      <c r="G6427" s="9" t="s">
        <v>623</v>
      </c>
      <c r="I6427" s="269">
        <v>1137624</v>
      </c>
      <c r="J6427" s="269">
        <v>0</v>
      </c>
      <c r="K6427" s="269">
        <v>1137624</v>
      </c>
      <c r="L6427" s="270" t="s">
        <v>615</v>
      </c>
    </row>
    <row r="6428" spans="1:12" x14ac:dyDescent="0.2">
      <c r="G6428" s="9" t="s">
        <v>610</v>
      </c>
      <c r="I6428" s="267">
        <v>2521637</v>
      </c>
      <c r="J6428" s="267">
        <v>0</v>
      </c>
      <c r="K6428" s="267">
        <v>2521637</v>
      </c>
      <c r="L6428" s="9" t="s">
        <v>617</v>
      </c>
    </row>
    <row r="6431" spans="1:12" x14ac:dyDescent="0.2">
      <c r="A6431" s="4" t="s">
        <v>208</v>
      </c>
      <c r="G6431" s="9" t="s">
        <v>612</v>
      </c>
      <c r="I6431" s="267">
        <v>2521637</v>
      </c>
      <c r="J6431" s="267">
        <v>0</v>
      </c>
      <c r="K6431" s="267">
        <v>2521637</v>
      </c>
      <c r="L6431" s="2" t="s">
        <v>615</v>
      </c>
    </row>
    <row r="6433" spans="1:12" x14ac:dyDescent="0.2">
      <c r="A6433" s="1" t="s">
        <v>80</v>
      </c>
      <c r="B6433" s="1" t="s">
        <v>81</v>
      </c>
      <c r="C6433" s="268" t="s">
        <v>82</v>
      </c>
      <c r="D6433" s="1" t="s">
        <v>83</v>
      </c>
      <c r="E6433" s="1" t="s">
        <v>84</v>
      </c>
      <c r="F6433" s="268" t="s">
        <v>85</v>
      </c>
      <c r="G6433" s="1" t="s">
        <v>86</v>
      </c>
      <c r="I6433" s="268" t="s">
        <v>613</v>
      </c>
      <c r="J6433" s="268" t="s">
        <v>614</v>
      </c>
      <c r="K6433" s="268" t="s">
        <v>87</v>
      </c>
    </row>
    <row r="6435" spans="1:12" x14ac:dyDescent="0.2">
      <c r="A6435" s="8">
        <v>13</v>
      </c>
      <c r="B6435" s="2" t="s">
        <v>208</v>
      </c>
      <c r="C6435" s="7">
        <v>41</v>
      </c>
      <c r="D6435" s="2" t="s">
        <v>90</v>
      </c>
      <c r="F6435" s="7">
        <v>0</v>
      </c>
      <c r="G6435" s="2" t="s">
        <v>1580</v>
      </c>
      <c r="I6435" s="8">
        <v>1263453</v>
      </c>
      <c r="K6435" s="12">
        <v>3785090</v>
      </c>
      <c r="L6435" s="1" t="s">
        <v>615</v>
      </c>
    </row>
    <row r="6438" spans="1:12" x14ac:dyDescent="0.2">
      <c r="G6438" s="9" t="s">
        <v>618</v>
      </c>
      <c r="I6438" s="269">
        <v>1263453</v>
      </c>
      <c r="J6438" s="269">
        <v>0</v>
      </c>
      <c r="K6438" s="269">
        <v>1263453</v>
      </c>
      <c r="L6438" s="270" t="s">
        <v>615</v>
      </c>
    </row>
    <row r="6439" spans="1:12" x14ac:dyDescent="0.2">
      <c r="G6439" s="9" t="s">
        <v>610</v>
      </c>
      <c r="I6439" s="267">
        <v>3785090</v>
      </c>
      <c r="J6439" s="267">
        <v>0</v>
      </c>
      <c r="K6439" s="267">
        <v>3785090</v>
      </c>
      <c r="L6439" s="9" t="s">
        <v>617</v>
      </c>
    </row>
    <row r="6442" spans="1:12" x14ac:dyDescent="0.2">
      <c r="A6442" s="4" t="s">
        <v>209</v>
      </c>
      <c r="G6442" s="9" t="s">
        <v>612</v>
      </c>
      <c r="I6442" s="267">
        <v>3785090</v>
      </c>
      <c r="J6442" s="267">
        <v>0</v>
      </c>
      <c r="K6442" s="267">
        <v>3785090</v>
      </c>
      <c r="L6442" s="2" t="s">
        <v>615</v>
      </c>
    </row>
    <row r="6444" spans="1:12" x14ac:dyDescent="0.2">
      <c r="A6444" s="1" t="s">
        <v>80</v>
      </c>
      <c r="B6444" s="1" t="s">
        <v>81</v>
      </c>
      <c r="C6444" s="268" t="s">
        <v>82</v>
      </c>
      <c r="D6444" s="1" t="s">
        <v>83</v>
      </c>
      <c r="E6444" s="1" t="s">
        <v>84</v>
      </c>
      <c r="F6444" s="268" t="s">
        <v>85</v>
      </c>
      <c r="G6444" s="1" t="s">
        <v>86</v>
      </c>
      <c r="I6444" s="268" t="s">
        <v>613</v>
      </c>
      <c r="J6444" s="268" t="s">
        <v>614</v>
      </c>
      <c r="K6444" s="268" t="s">
        <v>87</v>
      </c>
    </row>
    <row r="6446" spans="1:12" x14ac:dyDescent="0.2">
      <c r="A6446" s="8">
        <v>2</v>
      </c>
      <c r="B6446" s="2" t="s">
        <v>209</v>
      </c>
      <c r="C6446" s="7">
        <v>24</v>
      </c>
      <c r="D6446" s="2" t="s">
        <v>90</v>
      </c>
      <c r="F6446" s="7">
        <v>0</v>
      </c>
      <c r="G6446" s="2" t="s">
        <v>1850</v>
      </c>
      <c r="I6446" s="8">
        <v>1213993</v>
      </c>
      <c r="K6446" s="12">
        <v>4999083</v>
      </c>
      <c r="L6446" s="1" t="s">
        <v>615</v>
      </c>
    </row>
    <row r="6449" spans="1:12" x14ac:dyDescent="0.2">
      <c r="G6449" s="9" t="s">
        <v>1787</v>
      </c>
      <c r="I6449" s="269">
        <v>1213993</v>
      </c>
      <c r="J6449" s="269">
        <v>0</v>
      </c>
      <c r="K6449" s="269">
        <v>1213993</v>
      </c>
      <c r="L6449" s="270" t="s">
        <v>615</v>
      </c>
    </row>
    <row r="6450" spans="1:12" x14ac:dyDescent="0.2">
      <c r="G6450" s="9" t="s">
        <v>610</v>
      </c>
      <c r="I6450" s="267">
        <v>4999083</v>
      </c>
      <c r="J6450" s="267">
        <v>0</v>
      </c>
      <c r="K6450" s="267">
        <v>4999083</v>
      </c>
      <c r="L6450" s="9" t="s">
        <v>617</v>
      </c>
    </row>
    <row r="6453" spans="1:12" x14ac:dyDescent="0.2">
      <c r="A6453" s="4" t="s">
        <v>210</v>
      </c>
      <c r="G6453" s="9" t="s">
        <v>612</v>
      </c>
      <c r="I6453" s="267">
        <v>4999083</v>
      </c>
      <c r="J6453" s="267">
        <v>0</v>
      </c>
      <c r="K6453" s="267">
        <v>4999083</v>
      </c>
      <c r="L6453" s="2" t="s">
        <v>615</v>
      </c>
    </row>
    <row r="6455" spans="1:12" x14ac:dyDescent="0.2">
      <c r="A6455" s="1" t="s">
        <v>80</v>
      </c>
      <c r="B6455" s="1" t="s">
        <v>81</v>
      </c>
      <c r="C6455" s="268" t="s">
        <v>82</v>
      </c>
      <c r="D6455" s="1" t="s">
        <v>83</v>
      </c>
      <c r="E6455" s="1" t="s">
        <v>84</v>
      </c>
      <c r="F6455" s="268" t="s">
        <v>85</v>
      </c>
      <c r="G6455" s="1" t="s">
        <v>86</v>
      </c>
      <c r="I6455" s="268" t="s">
        <v>613</v>
      </c>
      <c r="J6455" s="268" t="s">
        <v>614</v>
      </c>
      <c r="K6455" s="268" t="s">
        <v>87</v>
      </c>
    </row>
    <row r="6457" spans="1:12" x14ac:dyDescent="0.2">
      <c r="A6457" s="8">
        <v>7</v>
      </c>
      <c r="B6457" s="2" t="s">
        <v>210</v>
      </c>
      <c r="C6457" s="7">
        <v>13</v>
      </c>
      <c r="D6457" s="2" t="s">
        <v>90</v>
      </c>
      <c r="F6457" s="7">
        <v>0</v>
      </c>
      <c r="G6457" s="2" t="s">
        <v>1850</v>
      </c>
      <c r="I6457" s="8">
        <v>1214368</v>
      </c>
      <c r="K6457" s="12">
        <v>6213451</v>
      </c>
      <c r="L6457" s="1" t="s">
        <v>615</v>
      </c>
    </row>
    <row r="6460" spans="1:12" x14ac:dyDescent="0.2">
      <c r="G6460" s="9" t="s">
        <v>1816</v>
      </c>
      <c r="I6460" s="269">
        <v>1214368</v>
      </c>
      <c r="J6460" s="269">
        <v>0</v>
      </c>
      <c r="K6460" s="269">
        <v>1214368</v>
      </c>
      <c r="L6460" s="270" t="s">
        <v>615</v>
      </c>
    </row>
    <row r="6461" spans="1:12" x14ac:dyDescent="0.2">
      <c r="G6461" s="9" t="s">
        <v>610</v>
      </c>
      <c r="I6461" s="267">
        <v>6213451</v>
      </c>
      <c r="J6461" s="267">
        <v>0</v>
      </c>
      <c r="K6461" s="267">
        <v>6213451</v>
      </c>
      <c r="L6461" s="9" t="s">
        <v>617</v>
      </c>
    </row>
    <row r="6464" spans="1:12" x14ac:dyDescent="0.2">
      <c r="A6464" s="4" t="s">
        <v>211</v>
      </c>
      <c r="G6464" s="9" t="s">
        <v>612</v>
      </c>
      <c r="I6464" s="267">
        <v>6213451</v>
      </c>
      <c r="J6464" s="267">
        <v>0</v>
      </c>
      <c r="K6464" s="267">
        <v>6213451</v>
      </c>
      <c r="L6464" s="2" t="s">
        <v>615</v>
      </c>
    </row>
    <row r="6466" spans="1:12" x14ac:dyDescent="0.2">
      <c r="A6466" s="1" t="s">
        <v>80</v>
      </c>
      <c r="B6466" s="1" t="s">
        <v>81</v>
      </c>
      <c r="C6466" s="268" t="s">
        <v>82</v>
      </c>
      <c r="D6466" s="1" t="s">
        <v>83</v>
      </c>
      <c r="E6466" s="1" t="s">
        <v>84</v>
      </c>
      <c r="F6466" s="268" t="s">
        <v>85</v>
      </c>
      <c r="G6466" s="1" t="s">
        <v>86</v>
      </c>
      <c r="I6466" s="268" t="s">
        <v>613</v>
      </c>
      <c r="J6466" s="268" t="s">
        <v>614</v>
      </c>
      <c r="K6466" s="268" t="s">
        <v>87</v>
      </c>
    </row>
    <row r="6468" spans="1:12" x14ac:dyDescent="0.2">
      <c r="A6468" s="8">
        <v>8</v>
      </c>
      <c r="B6468" s="2" t="s">
        <v>211</v>
      </c>
      <c r="C6468" s="7">
        <v>16</v>
      </c>
      <c r="D6468" s="2" t="s">
        <v>90</v>
      </c>
      <c r="F6468" s="7">
        <v>0</v>
      </c>
      <c r="G6468" s="2" t="s">
        <v>1850</v>
      </c>
      <c r="I6468" s="8">
        <v>1214368</v>
      </c>
      <c r="K6468" s="12">
        <v>7427819</v>
      </c>
      <c r="L6468" s="1" t="s">
        <v>615</v>
      </c>
    </row>
    <row r="6470" spans="1:12" x14ac:dyDescent="0.2">
      <c r="A6470" s="8">
        <v>30</v>
      </c>
      <c r="B6470" s="2" t="s">
        <v>211</v>
      </c>
      <c r="C6470" s="7">
        <v>95</v>
      </c>
      <c r="D6470" s="2" t="s">
        <v>90</v>
      </c>
      <c r="F6470" s="7">
        <v>0</v>
      </c>
      <c r="G6470" s="2" t="s">
        <v>1850</v>
      </c>
      <c r="I6470" s="8">
        <v>1446549</v>
      </c>
      <c r="K6470" s="12">
        <v>8874368</v>
      </c>
      <c r="L6470" s="1" t="s">
        <v>615</v>
      </c>
    </row>
    <row r="6473" spans="1:12" x14ac:dyDescent="0.2">
      <c r="G6473" s="9" t="s">
        <v>2551</v>
      </c>
      <c r="I6473" s="269">
        <v>2660917</v>
      </c>
      <c r="J6473" s="269">
        <v>0</v>
      </c>
      <c r="K6473" s="269">
        <v>2660917</v>
      </c>
      <c r="L6473" s="270" t="s">
        <v>615</v>
      </c>
    </row>
    <row r="6474" spans="1:12" x14ac:dyDescent="0.2">
      <c r="G6474" s="9" t="s">
        <v>610</v>
      </c>
      <c r="I6474" s="267">
        <v>8874368</v>
      </c>
      <c r="J6474" s="267">
        <v>0</v>
      </c>
      <c r="K6474" s="267">
        <v>8874368</v>
      </c>
      <c r="L6474" s="9" t="s">
        <v>617</v>
      </c>
    </row>
    <row r="6477" spans="1:12" x14ac:dyDescent="0.2">
      <c r="A6477" s="4" t="s">
        <v>212</v>
      </c>
      <c r="G6477" s="9" t="s">
        <v>612</v>
      </c>
      <c r="I6477" s="267">
        <v>8874368</v>
      </c>
      <c r="J6477" s="267">
        <v>0</v>
      </c>
      <c r="K6477" s="267">
        <v>8874368</v>
      </c>
      <c r="L6477" s="2" t="s">
        <v>615</v>
      </c>
    </row>
    <row r="6479" spans="1:12" x14ac:dyDescent="0.2">
      <c r="A6479" s="1" t="s">
        <v>80</v>
      </c>
      <c r="B6479" s="1" t="s">
        <v>81</v>
      </c>
      <c r="C6479" s="268" t="s">
        <v>82</v>
      </c>
      <c r="D6479" s="1" t="s">
        <v>83</v>
      </c>
      <c r="E6479" s="1" t="s">
        <v>84</v>
      </c>
      <c r="F6479" s="268" t="s">
        <v>85</v>
      </c>
      <c r="G6479" s="1" t="s">
        <v>86</v>
      </c>
      <c r="I6479" s="268" t="s">
        <v>613</v>
      </c>
      <c r="J6479" s="268" t="s">
        <v>614</v>
      </c>
      <c r="K6479" s="268" t="s">
        <v>87</v>
      </c>
    </row>
    <row r="6481" spans="1:12" x14ac:dyDescent="0.2">
      <c r="A6481" s="8">
        <v>5</v>
      </c>
      <c r="B6481" s="2" t="s">
        <v>212</v>
      </c>
      <c r="C6481" s="7">
        <v>28</v>
      </c>
      <c r="D6481" s="2" t="s">
        <v>90</v>
      </c>
      <c r="F6481" s="7">
        <v>0</v>
      </c>
      <c r="G6481" s="2" t="s">
        <v>2575</v>
      </c>
      <c r="I6481" s="8">
        <v>1150811</v>
      </c>
      <c r="K6481" s="12">
        <v>10025179</v>
      </c>
      <c r="L6481" s="1" t="s">
        <v>615</v>
      </c>
    </row>
    <row r="6484" spans="1:12" x14ac:dyDescent="0.2">
      <c r="G6484" s="9" t="s">
        <v>2555</v>
      </c>
      <c r="I6484" s="269">
        <v>1150811</v>
      </c>
      <c r="J6484" s="269">
        <v>0</v>
      </c>
      <c r="K6484" s="269">
        <v>1150811</v>
      </c>
      <c r="L6484" s="270" t="s">
        <v>615</v>
      </c>
    </row>
    <row r="6485" spans="1:12" x14ac:dyDescent="0.2">
      <c r="G6485" s="9" t="s">
        <v>610</v>
      </c>
      <c r="I6485" s="267">
        <v>10025179</v>
      </c>
      <c r="J6485" s="267">
        <v>0</v>
      </c>
      <c r="K6485" s="267">
        <v>10025179</v>
      </c>
      <c r="L6485" s="9" t="s">
        <v>617</v>
      </c>
    </row>
    <row r="6487" spans="1:12" x14ac:dyDescent="0.2">
      <c r="A6487" s="5" t="s">
        <v>724</v>
      </c>
      <c r="I6487" s="267">
        <v>10025179</v>
      </c>
      <c r="J6487" s="267">
        <v>0</v>
      </c>
      <c r="K6487" s="267">
        <v>10025179</v>
      </c>
      <c r="L6487" s="2" t="s">
        <v>617</v>
      </c>
    </row>
    <row r="6490" spans="1:12" x14ac:dyDescent="0.2">
      <c r="A6490" s="4" t="s">
        <v>725</v>
      </c>
    </row>
    <row r="6492" spans="1:12" x14ac:dyDescent="0.2">
      <c r="A6492" s="4" t="s">
        <v>79</v>
      </c>
      <c r="G6492" s="9" t="s">
        <v>612</v>
      </c>
      <c r="I6492" s="267">
        <v>0</v>
      </c>
      <c r="J6492" s="267">
        <v>0</v>
      </c>
      <c r="K6492" s="267">
        <v>0</v>
      </c>
    </row>
    <row r="6494" spans="1:12" x14ac:dyDescent="0.2">
      <c r="A6494" s="1" t="s">
        <v>80</v>
      </c>
      <c r="B6494" s="1" t="s">
        <v>81</v>
      </c>
      <c r="C6494" s="268" t="s">
        <v>82</v>
      </c>
      <c r="D6494" s="1" t="s">
        <v>83</v>
      </c>
      <c r="E6494" s="1" t="s">
        <v>84</v>
      </c>
      <c r="F6494" s="268" t="s">
        <v>85</v>
      </c>
      <c r="G6494" s="1" t="s">
        <v>86</v>
      </c>
      <c r="I6494" s="268" t="s">
        <v>613</v>
      </c>
      <c r="J6494" s="268" t="s">
        <v>614</v>
      </c>
      <c r="K6494" s="268" t="s">
        <v>87</v>
      </c>
    </row>
    <row r="6496" spans="1:12" x14ac:dyDescent="0.2">
      <c r="A6496" s="8">
        <v>31</v>
      </c>
      <c r="B6496" s="2" t="s">
        <v>79</v>
      </c>
      <c r="C6496" s="7">
        <v>74</v>
      </c>
      <c r="D6496" s="2" t="s">
        <v>88</v>
      </c>
      <c r="F6496" s="7">
        <v>0</v>
      </c>
      <c r="G6496" s="2" t="s">
        <v>1329</v>
      </c>
      <c r="I6496" s="8">
        <v>20010</v>
      </c>
      <c r="K6496" s="12">
        <v>20010</v>
      </c>
      <c r="L6496" s="1" t="s">
        <v>615</v>
      </c>
    </row>
    <row r="6498" spans="1:12" x14ac:dyDescent="0.2">
      <c r="A6498" s="8">
        <v>31</v>
      </c>
      <c r="B6498" s="2" t="s">
        <v>79</v>
      </c>
      <c r="C6498" s="7">
        <v>74</v>
      </c>
      <c r="D6498" s="2" t="s">
        <v>88</v>
      </c>
      <c r="F6498" s="7">
        <v>0</v>
      </c>
      <c r="G6498" s="2" t="s">
        <v>1330</v>
      </c>
      <c r="I6498" s="8">
        <v>7050</v>
      </c>
      <c r="K6498" s="12">
        <v>27060</v>
      </c>
      <c r="L6498" s="1" t="s">
        <v>615</v>
      </c>
    </row>
    <row r="6500" spans="1:12" x14ac:dyDescent="0.2">
      <c r="A6500" s="8">
        <v>31</v>
      </c>
      <c r="B6500" s="2" t="s">
        <v>79</v>
      </c>
      <c r="C6500" s="7">
        <v>75</v>
      </c>
      <c r="D6500" s="2" t="s">
        <v>88</v>
      </c>
      <c r="F6500" s="7">
        <v>0</v>
      </c>
      <c r="G6500" s="2" t="s">
        <v>1339</v>
      </c>
      <c r="I6500" s="8">
        <v>103327</v>
      </c>
      <c r="K6500" s="12">
        <v>130387</v>
      </c>
      <c r="L6500" s="1" t="s">
        <v>615</v>
      </c>
    </row>
    <row r="6502" spans="1:12" x14ac:dyDescent="0.2">
      <c r="A6502" s="8">
        <v>31</v>
      </c>
      <c r="B6502" s="2" t="s">
        <v>79</v>
      </c>
      <c r="C6502" s="7">
        <v>75</v>
      </c>
      <c r="D6502" s="2" t="s">
        <v>88</v>
      </c>
      <c r="F6502" s="7">
        <v>0</v>
      </c>
      <c r="G6502" s="2" t="s">
        <v>1345</v>
      </c>
      <c r="I6502" s="8">
        <v>924112</v>
      </c>
      <c r="K6502" s="12">
        <v>1054499</v>
      </c>
      <c r="L6502" s="1" t="s">
        <v>615</v>
      </c>
    </row>
    <row r="6504" spans="1:12" x14ac:dyDescent="0.2">
      <c r="A6504" s="8">
        <v>31</v>
      </c>
      <c r="B6504" s="2" t="s">
        <v>79</v>
      </c>
      <c r="C6504" s="7">
        <v>75</v>
      </c>
      <c r="D6504" s="2" t="s">
        <v>88</v>
      </c>
      <c r="F6504" s="7">
        <v>0</v>
      </c>
      <c r="G6504" s="2" t="s">
        <v>1347</v>
      </c>
      <c r="I6504" s="8">
        <v>2201500</v>
      </c>
      <c r="K6504" s="12">
        <v>3255999</v>
      </c>
      <c r="L6504" s="1" t="s">
        <v>615</v>
      </c>
    </row>
    <row r="6507" spans="1:12" x14ac:dyDescent="0.2">
      <c r="G6507" s="9" t="s">
        <v>616</v>
      </c>
      <c r="I6507" s="269">
        <v>3255999</v>
      </c>
      <c r="J6507" s="269">
        <v>0</v>
      </c>
      <c r="K6507" s="269">
        <v>3255999</v>
      </c>
      <c r="L6507" s="270" t="s">
        <v>615</v>
      </c>
    </row>
    <row r="6508" spans="1:12" x14ac:dyDescent="0.2">
      <c r="G6508" s="9" t="s">
        <v>610</v>
      </c>
      <c r="I6508" s="267">
        <v>3255999</v>
      </c>
      <c r="J6508" s="267">
        <v>0</v>
      </c>
      <c r="K6508" s="267">
        <v>3255999</v>
      </c>
      <c r="L6508" s="9" t="s">
        <v>617</v>
      </c>
    </row>
    <row r="6511" spans="1:12" x14ac:dyDescent="0.2">
      <c r="A6511" s="4" t="s">
        <v>123</v>
      </c>
      <c r="G6511" s="9" t="s">
        <v>612</v>
      </c>
      <c r="I6511" s="267">
        <v>3255999</v>
      </c>
      <c r="J6511" s="267">
        <v>0</v>
      </c>
      <c r="K6511" s="267">
        <v>3255999</v>
      </c>
      <c r="L6511" s="2" t="s">
        <v>615</v>
      </c>
    </row>
    <row r="6513" spans="1:12" x14ac:dyDescent="0.2">
      <c r="A6513" s="1" t="s">
        <v>80</v>
      </c>
      <c r="B6513" s="1" t="s">
        <v>81</v>
      </c>
      <c r="C6513" s="268" t="s">
        <v>82</v>
      </c>
      <c r="D6513" s="1" t="s">
        <v>83</v>
      </c>
      <c r="E6513" s="1" t="s">
        <v>84</v>
      </c>
      <c r="F6513" s="268" t="s">
        <v>85</v>
      </c>
      <c r="G6513" s="1" t="s">
        <v>86</v>
      </c>
      <c r="I6513" s="268" t="s">
        <v>613</v>
      </c>
      <c r="J6513" s="268" t="s">
        <v>614</v>
      </c>
      <c r="K6513" s="268" t="s">
        <v>87</v>
      </c>
    </row>
    <row r="6515" spans="1:12" x14ac:dyDescent="0.2">
      <c r="A6515" s="8">
        <v>28</v>
      </c>
      <c r="B6515" s="2" t="s">
        <v>123</v>
      </c>
      <c r="C6515" s="7">
        <v>68</v>
      </c>
      <c r="D6515" s="2" t="s">
        <v>88</v>
      </c>
      <c r="F6515" s="7">
        <v>0</v>
      </c>
      <c r="G6515" s="2" t="s">
        <v>1480</v>
      </c>
      <c r="I6515" s="8">
        <v>19990</v>
      </c>
      <c r="K6515" s="12">
        <v>3275989</v>
      </c>
      <c r="L6515" s="1" t="s">
        <v>615</v>
      </c>
    </row>
    <row r="6517" spans="1:12" x14ac:dyDescent="0.2">
      <c r="A6517" s="8">
        <v>28</v>
      </c>
      <c r="B6517" s="2" t="s">
        <v>123</v>
      </c>
      <c r="C6517" s="7">
        <v>68</v>
      </c>
      <c r="D6517" s="2" t="s">
        <v>88</v>
      </c>
      <c r="F6517" s="7">
        <v>0</v>
      </c>
      <c r="G6517" s="2" t="s">
        <v>1481</v>
      </c>
      <c r="I6517" s="8">
        <v>16502</v>
      </c>
      <c r="K6517" s="12">
        <v>3292491</v>
      </c>
      <c r="L6517" s="1" t="s">
        <v>615</v>
      </c>
    </row>
    <row r="6519" spans="1:12" x14ac:dyDescent="0.2">
      <c r="A6519" s="8">
        <v>28</v>
      </c>
      <c r="B6519" s="2" t="s">
        <v>123</v>
      </c>
      <c r="C6519" s="7">
        <v>87</v>
      </c>
      <c r="D6519" s="2" t="s">
        <v>88</v>
      </c>
      <c r="F6519" s="7">
        <v>0</v>
      </c>
      <c r="G6519" s="2" t="s">
        <v>2038</v>
      </c>
      <c r="I6519" s="8">
        <v>3040625</v>
      </c>
      <c r="K6519" s="12">
        <v>6333116</v>
      </c>
      <c r="L6519" s="1" t="s">
        <v>615</v>
      </c>
    </row>
    <row r="6522" spans="1:12" x14ac:dyDescent="0.2">
      <c r="G6522" s="9" t="s">
        <v>623</v>
      </c>
      <c r="I6522" s="269">
        <v>3077117</v>
      </c>
      <c r="J6522" s="269">
        <v>0</v>
      </c>
      <c r="K6522" s="269">
        <v>3077117</v>
      </c>
      <c r="L6522" s="270" t="s">
        <v>615</v>
      </c>
    </row>
    <row r="6523" spans="1:12" x14ac:dyDescent="0.2">
      <c r="G6523" s="9" t="s">
        <v>610</v>
      </c>
      <c r="I6523" s="267">
        <v>6333116</v>
      </c>
      <c r="J6523" s="267">
        <v>0</v>
      </c>
      <c r="K6523" s="267">
        <v>6333116</v>
      </c>
      <c r="L6523" s="9" t="s">
        <v>617</v>
      </c>
    </row>
    <row r="6526" spans="1:12" x14ac:dyDescent="0.2">
      <c r="A6526" s="4" t="s">
        <v>208</v>
      </c>
      <c r="G6526" s="9" t="s">
        <v>612</v>
      </c>
      <c r="I6526" s="267">
        <v>6333116</v>
      </c>
      <c r="J6526" s="267">
        <v>0</v>
      </c>
      <c r="K6526" s="267">
        <v>6333116</v>
      </c>
      <c r="L6526" s="2" t="s">
        <v>615</v>
      </c>
    </row>
    <row r="6528" spans="1:12" x14ac:dyDescent="0.2">
      <c r="A6528" s="1" t="s">
        <v>80</v>
      </c>
      <c r="B6528" s="1" t="s">
        <v>81</v>
      </c>
      <c r="C6528" s="268" t="s">
        <v>82</v>
      </c>
      <c r="D6528" s="1" t="s">
        <v>83</v>
      </c>
      <c r="E6528" s="1" t="s">
        <v>84</v>
      </c>
      <c r="F6528" s="268" t="s">
        <v>85</v>
      </c>
      <c r="G6528" s="1" t="s">
        <v>86</v>
      </c>
      <c r="I6528" s="268" t="s">
        <v>613</v>
      </c>
      <c r="J6528" s="268" t="s">
        <v>614</v>
      </c>
      <c r="K6528" s="268" t="s">
        <v>87</v>
      </c>
    </row>
    <row r="6530" spans="1:12" x14ac:dyDescent="0.2">
      <c r="A6530" s="8">
        <v>13</v>
      </c>
      <c r="B6530" s="2" t="s">
        <v>208</v>
      </c>
      <c r="C6530" s="7">
        <v>44</v>
      </c>
      <c r="D6530" s="2" t="s">
        <v>90</v>
      </c>
      <c r="F6530" s="7">
        <v>0</v>
      </c>
      <c r="G6530" s="2" t="s">
        <v>998</v>
      </c>
      <c r="I6530" s="8">
        <v>20180</v>
      </c>
      <c r="K6530" s="12">
        <v>6353296</v>
      </c>
      <c r="L6530" s="1" t="s">
        <v>615</v>
      </c>
    </row>
    <row r="6532" spans="1:12" x14ac:dyDescent="0.2">
      <c r="A6532" s="8">
        <v>31</v>
      </c>
      <c r="B6532" s="2" t="s">
        <v>208</v>
      </c>
      <c r="C6532" s="7">
        <v>100</v>
      </c>
      <c r="D6532" s="2" t="s">
        <v>88</v>
      </c>
      <c r="F6532" s="7">
        <v>0</v>
      </c>
      <c r="G6532" s="2" t="s">
        <v>1700</v>
      </c>
      <c r="I6532" s="8">
        <v>87265</v>
      </c>
      <c r="K6532" s="12">
        <v>6440561</v>
      </c>
      <c r="L6532" s="1" t="s">
        <v>615</v>
      </c>
    </row>
    <row r="6534" spans="1:12" x14ac:dyDescent="0.2">
      <c r="A6534" s="8">
        <v>31</v>
      </c>
      <c r="B6534" s="2" t="s">
        <v>208</v>
      </c>
      <c r="C6534" s="7">
        <v>100</v>
      </c>
      <c r="D6534" s="2" t="s">
        <v>88</v>
      </c>
      <c r="F6534" s="7">
        <v>0</v>
      </c>
      <c r="G6534" s="2" t="s">
        <v>1705</v>
      </c>
      <c r="I6534" s="8">
        <v>600525</v>
      </c>
      <c r="K6534" s="12">
        <v>7041086</v>
      </c>
      <c r="L6534" s="1" t="s">
        <v>615</v>
      </c>
    </row>
    <row r="6537" spans="1:12" x14ac:dyDescent="0.2">
      <c r="G6537" s="9" t="s">
        <v>618</v>
      </c>
      <c r="I6537" s="269">
        <v>707970</v>
      </c>
      <c r="J6537" s="269">
        <v>0</v>
      </c>
      <c r="K6537" s="269">
        <v>707970</v>
      </c>
      <c r="L6537" s="270" t="s">
        <v>615</v>
      </c>
    </row>
    <row r="6538" spans="1:12" x14ac:dyDescent="0.2">
      <c r="G6538" s="9" t="s">
        <v>610</v>
      </c>
      <c r="I6538" s="267">
        <v>7041086</v>
      </c>
      <c r="J6538" s="267">
        <v>0</v>
      </c>
      <c r="K6538" s="267">
        <v>7041086</v>
      </c>
      <c r="L6538" s="9" t="s">
        <v>617</v>
      </c>
    </row>
    <row r="6541" spans="1:12" x14ac:dyDescent="0.2">
      <c r="A6541" s="4" t="s">
        <v>209</v>
      </c>
      <c r="G6541" s="9" t="s">
        <v>612</v>
      </c>
      <c r="I6541" s="267">
        <v>7041086</v>
      </c>
      <c r="J6541" s="267">
        <v>0</v>
      </c>
      <c r="K6541" s="267">
        <v>7041086</v>
      </c>
      <c r="L6541" s="2" t="s">
        <v>615</v>
      </c>
    </row>
    <row r="6543" spans="1:12" x14ac:dyDescent="0.2">
      <c r="A6543" s="1" t="s">
        <v>80</v>
      </c>
      <c r="B6543" s="1" t="s">
        <v>81</v>
      </c>
      <c r="C6543" s="268" t="s">
        <v>82</v>
      </c>
      <c r="D6543" s="1" t="s">
        <v>83</v>
      </c>
      <c r="E6543" s="1" t="s">
        <v>84</v>
      </c>
      <c r="F6543" s="268" t="s">
        <v>85</v>
      </c>
      <c r="G6543" s="1" t="s">
        <v>86</v>
      </c>
      <c r="I6543" s="268" t="s">
        <v>613</v>
      </c>
      <c r="J6543" s="268" t="s">
        <v>614</v>
      </c>
      <c r="K6543" s="268" t="s">
        <v>87</v>
      </c>
    </row>
    <row r="6545" spans="1:12" x14ac:dyDescent="0.2">
      <c r="A6545" s="8">
        <v>1</v>
      </c>
      <c r="B6545" s="2" t="s">
        <v>209</v>
      </c>
      <c r="C6545" s="7">
        <v>10</v>
      </c>
      <c r="D6545" s="2" t="s">
        <v>90</v>
      </c>
      <c r="F6545" s="7">
        <v>0</v>
      </c>
      <c r="G6545" s="2" t="s">
        <v>1837</v>
      </c>
      <c r="I6545" s="8">
        <v>20190</v>
      </c>
      <c r="K6545" s="12">
        <v>7061276</v>
      </c>
      <c r="L6545" s="1" t="s">
        <v>615</v>
      </c>
    </row>
    <row r="6547" spans="1:12" x14ac:dyDescent="0.2">
      <c r="A6547" s="8">
        <v>17</v>
      </c>
      <c r="B6547" s="2" t="s">
        <v>209</v>
      </c>
      <c r="C6547" s="7">
        <v>54</v>
      </c>
      <c r="D6547" s="2" t="s">
        <v>90</v>
      </c>
      <c r="F6547" s="7">
        <v>0</v>
      </c>
      <c r="G6547" s="2" t="s">
        <v>2131</v>
      </c>
      <c r="I6547" s="8">
        <v>75200</v>
      </c>
      <c r="K6547" s="12">
        <v>7136476</v>
      </c>
      <c r="L6547" s="1" t="s">
        <v>615</v>
      </c>
    </row>
    <row r="6549" spans="1:12" x14ac:dyDescent="0.2">
      <c r="A6549" s="8">
        <v>17</v>
      </c>
      <c r="B6549" s="2" t="s">
        <v>209</v>
      </c>
      <c r="C6549" s="7">
        <v>54</v>
      </c>
      <c r="D6549" s="2" t="s">
        <v>90</v>
      </c>
      <c r="F6549" s="7">
        <v>0</v>
      </c>
      <c r="G6549" s="2" t="s">
        <v>2132</v>
      </c>
      <c r="I6549" s="8">
        <v>7450</v>
      </c>
      <c r="K6549" s="12">
        <v>7143926</v>
      </c>
      <c r="L6549" s="1" t="s">
        <v>615</v>
      </c>
    </row>
    <row r="6551" spans="1:12" x14ac:dyDescent="0.2">
      <c r="A6551" s="8">
        <v>18</v>
      </c>
      <c r="B6551" s="2" t="s">
        <v>209</v>
      </c>
      <c r="C6551" s="7">
        <v>56</v>
      </c>
      <c r="D6551" s="2" t="s">
        <v>90</v>
      </c>
      <c r="F6551" s="7">
        <v>0</v>
      </c>
      <c r="G6551" s="2" t="s">
        <v>1880</v>
      </c>
      <c r="I6551" s="8">
        <v>20120</v>
      </c>
      <c r="K6551" s="12">
        <v>7164046</v>
      </c>
      <c r="L6551" s="1" t="s">
        <v>615</v>
      </c>
    </row>
    <row r="6553" spans="1:12" x14ac:dyDescent="0.2">
      <c r="A6553" s="8">
        <v>18</v>
      </c>
      <c r="B6553" s="2" t="s">
        <v>209</v>
      </c>
      <c r="C6553" s="7">
        <v>57</v>
      </c>
      <c r="D6553" s="2" t="s">
        <v>90</v>
      </c>
      <c r="F6553" s="7">
        <v>0</v>
      </c>
      <c r="G6553" s="2" t="s">
        <v>1881</v>
      </c>
      <c r="I6553" s="8">
        <v>6629</v>
      </c>
      <c r="K6553" s="12">
        <v>7170675</v>
      </c>
      <c r="L6553" s="1" t="s">
        <v>615</v>
      </c>
    </row>
    <row r="6555" spans="1:12" x14ac:dyDescent="0.2">
      <c r="A6555" s="8">
        <v>30</v>
      </c>
      <c r="B6555" s="2" t="s">
        <v>209</v>
      </c>
      <c r="C6555" s="7">
        <v>110</v>
      </c>
      <c r="D6555" s="2" t="s">
        <v>90</v>
      </c>
      <c r="F6555" s="7">
        <v>0</v>
      </c>
      <c r="G6555" s="2" t="s">
        <v>1923</v>
      </c>
      <c r="I6555" s="8">
        <v>5200</v>
      </c>
      <c r="K6555" s="12">
        <v>7175875</v>
      </c>
      <c r="L6555" s="1" t="s">
        <v>615</v>
      </c>
    </row>
    <row r="6557" spans="1:12" x14ac:dyDescent="0.2">
      <c r="A6557" s="8">
        <v>30</v>
      </c>
      <c r="B6557" s="2" t="s">
        <v>209</v>
      </c>
      <c r="C6557" s="7">
        <v>116</v>
      </c>
      <c r="D6557" s="2" t="s">
        <v>88</v>
      </c>
      <c r="F6557" s="7">
        <v>0</v>
      </c>
      <c r="G6557" s="2" t="s">
        <v>2133</v>
      </c>
      <c r="I6557" s="8">
        <v>2201500</v>
      </c>
      <c r="K6557" s="12">
        <v>9377375</v>
      </c>
      <c r="L6557" s="1" t="s">
        <v>615</v>
      </c>
    </row>
    <row r="6559" spans="1:12" x14ac:dyDescent="0.2">
      <c r="A6559" s="8">
        <v>30</v>
      </c>
      <c r="B6559" s="2" t="s">
        <v>209</v>
      </c>
      <c r="C6559" s="7">
        <v>116</v>
      </c>
      <c r="D6559" s="2" t="s">
        <v>88</v>
      </c>
      <c r="F6559" s="7">
        <v>0</v>
      </c>
      <c r="G6559" s="2" t="s">
        <v>2134</v>
      </c>
      <c r="I6559" s="8">
        <v>664065</v>
      </c>
      <c r="K6559" s="12">
        <v>10041440</v>
      </c>
      <c r="L6559" s="1" t="s">
        <v>615</v>
      </c>
    </row>
    <row r="6561" spans="1:12" x14ac:dyDescent="0.2">
      <c r="A6561" s="8">
        <v>30</v>
      </c>
      <c r="B6561" s="2" t="s">
        <v>209</v>
      </c>
      <c r="C6561" s="7">
        <v>116</v>
      </c>
      <c r="D6561" s="2" t="s">
        <v>88</v>
      </c>
      <c r="F6561" s="7">
        <v>0</v>
      </c>
      <c r="G6561" s="2" t="s">
        <v>2135</v>
      </c>
      <c r="I6561" s="8">
        <v>89493</v>
      </c>
      <c r="K6561" s="12">
        <v>10130933</v>
      </c>
      <c r="L6561" s="1" t="s">
        <v>615</v>
      </c>
    </row>
    <row r="6563" spans="1:12" x14ac:dyDescent="0.2">
      <c r="A6563" s="8">
        <v>30</v>
      </c>
      <c r="B6563" s="2" t="s">
        <v>209</v>
      </c>
      <c r="C6563" s="7">
        <v>116</v>
      </c>
      <c r="D6563" s="2" t="s">
        <v>88</v>
      </c>
      <c r="F6563" s="7">
        <v>0</v>
      </c>
      <c r="G6563" s="2" t="s">
        <v>2136</v>
      </c>
      <c r="I6563" s="8">
        <v>2217197</v>
      </c>
      <c r="K6563" s="12">
        <v>12348130</v>
      </c>
      <c r="L6563" s="1" t="s">
        <v>615</v>
      </c>
    </row>
    <row r="6566" spans="1:12" x14ac:dyDescent="0.2">
      <c r="G6566" s="9" t="s">
        <v>1787</v>
      </c>
      <c r="I6566" s="269">
        <v>5307044</v>
      </c>
      <c r="J6566" s="269">
        <v>0</v>
      </c>
      <c r="K6566" s="269">
        <v>5307044</v>
      </c>
      <c r="L6566" s="270" t="s">
        <v>615</v>
      </c>
    </row>
    <row r="6567" spans="1:12" x14ac:dyDescent="0.2">
      <c r="G6567" s="9" t="s">
        <v>610</v>
      </c>
      <c r="I6567" s="267">
        <v>12348130</v>
      </c>
      <c r="J6567" s="267">
        <v>0</v>
      </c>
      <c r="K6567" s="267">
        <v>12348130</v>
      </c>
      <c r="L6567" s="9" t="s">
        <v>617</v>
      </c>
    </row>
    <row r="6570" spans="1:12" x14ac:dyDescent="0.2">
      <c r="A6570" s="4" t="s">
        <v>210</v>
      </c>
      <c r="G6570" s="9" t="s">
        <v>612</v>
      </c>
      <c r="I6570" s="267">
        <v>12348130</v>
      </c>
      <c r="J6570" s="267">
        <v>0</v>
      </c>
      <c r="K6570" s="267">
        <v>12348130</v>
      </c>
      <c r="L6570" s="2" t="s">
        <v>615</v>
      </c>
    </row>
    <row r="6572" spans="1:12" x14ac:dyDescent="0.2">
      <c r="A6572" s="1" t="s">
        <v>80</v>
      </c>
      <c r="B6572" s="1" t="s">
        <v>81</v>
      </c>
      <c r="C6572" s="268" t="s">
        <v>82</v>
      </c>
      <c r="D6572" s="1" t="s">
        <v>83</v>
      </c>
      <c r="E6572" s="1" t="s">
        <v>84</v>
      </c>
      <c r="F6572" s="268" t="s">
        <v>85</v>
      </c>
      <c r="G6572" s="1" t="s">
        <v>86</v>
      </c>
      <c r="I6572" s="268" t="s">
        <v>613</v>
      </c>
      <c r="J6572" s="268" t="s">
        <v>614</v>
      </c>
      <c r="K6572" s="268" t="s">
        <v>87</v>
      </c>
    </row>
    <row r="6574" spans="1:12" x14ac:dyDescent="0.2">
      <c r="A6574" s="8">
        <v>14</v>
      </c>
      <c r="B6574" s="2" t="s">
        <v>210</v>
      </c>
      <c r="C6574" s="7">
        <v>16</v>
      </c>
      <c r="D6574" s="2" t="s">
        <v>90</v>
      </c>
      <c r="F6574" s="7">
        <v>0</v>
      </c>
      <c r="G6574" s="2" t="s">
        <v>1881</v>
      </c>
      <c r="I6574" s="8">
        <v>7820</v>
      </c>
      <c r="K6574" s="12">
        <v>12355950</v>
      </c>
      <c r="L6574" s="1" t="s">
        <v>615</v>
      </c>
    </row>
    <row r="6576" spans="1:12" x14ac:dyDescent="0.2">
      <c r="A6576" s="8">
        <v>24</v>
      </c>
      <c r="B6576" s="2" t="s">
        <v>210</v>
      </c>
      <c r="C6576" s="7">
        <v>48</v>
      </c>
      <c r="D6576" s="2" t="s">
        <v>90</v>
      </c>
      <c r="F6576" s="7">
        <v>0</v>
      </c>
      <c r="G6576" s="2" t="s">
        <v>1967</v>
      </c>
      <c r="I6576" s="8">
        <v>20120</v>
      </c>
      <c r="K6576" s="12">
        <v>12376070</v>
      </c>
      <c r="L6576" s="1" t="s">
        <v>615</v>
      </c>
    </row>
    <row r="6578" spans="1:12" x14ac:dyDescent="0.2">
      <c r="A6578" s="8">
        <v>24</v>
      </c>
      <c r="B6578" s="2" t="s">
        <v>210</v>
      </c>
      <c r="C6578" s="7">
        <v>49</v>
      </c>
      <c r="D6578" s="2" t="s">
        <v>90</v>
      </c>
      <c r="F6578" s="7">
        <v>0</v>
      </c>
      <c r="G6578" s="2" t="s">
        <v>1968</v>
      </c>
      <c r="I6578" s="8">
        <v>6600</v>
      </c>
      <c r="K6578" s="12">
        <v>12382670</v>
      </c>
      <c r="L6578" s="1" t="s">
        <v>615</v>
      </c>
    </row>
    <row r="6580" spans="1:12" x14ac:dyDescent="0.2">
      <c r="A6580" s="8">
        <v>29</v>
      </c>
      <c r="B6580" s="2" t="s">
        <v>210</v>
      </c>
      <c r="C6580" s="7">
        <v>52</v>
      </c>
      <c r="D6580" s="2" t="s">
        <v>90</v>
      </c>
      <c r="F6580" s="7">
        <v>0</v>
      </c>
      <c r="G6580" s="2" t="s">
        <v>1973</v>
      </c>
      <c r="J6580" s="8">
        <v>231325</v>
      </c>
      <c r="K6580" s="12">
        <v>12151345</v>
      </c>
      <c r="L6580" s="1" t="s">
        <v>615</v>
      </c>
    </row>
    <row r="6582" spans="1:12" x14ac:dyDescent="0.2">
      <c r="A6582" s="8">
        <v>29</v>
      </c>
      <c r="B6582" s="2" t="s">
        <v>210</v>
      </c>
      <c r="C6582" s="7">
        <v>52</v>
      </c>
      <c r="D6582" s="2" t="s">
        <v>90</v>
      </c>
      <c r="F6582" s="7">
        <v>0</v>
      </c>
      <c r="G6582" s="2" t="s">
        <v>1973</v>
      </c>
      <c r="I6582" s="8">
        <v>234624</v>
      </c>
      <c r="K6582" s="12">
        <v>12385969</v>
      </c>
      <c r="L6582" s="1" t="s">
        <v>615</v>
      </c>
    </row>
    <row r="6584" spans="1:12" x14ac:dyDescent="0.2">
      <c r="A6584" s="8">
        <v>31</v>
      </c>
      <c r="B6584" s="2" t="s">
        <v>210</v>
      </c>
      <c r="C6584" s="7">
        <v>100</v>
      </c>
      <c r="D6584" s="2" t="s">
        <v>88</v>
      </c>
      <c r="F6584" s="7">
        <v>0</v>
      </c>
      <c r="G6584" s="2" t="s">
        <v>2137</v>
      </c>
      <c r="I6584" s="8">
        <v>90285</v>
      </c>
      <c r="K6584" s="12">
        <v>12476254</v>
      </c>
      <c r="L6584" s="1" t="s">
        <v>615</v>
      </c>
    </row>
    <row r="6586" spans="1:12" x14ac:dyDescent="0.2">
      <c r="A6586" s="8">
        <v>31</v>
      </c>
      <c r="B6586" s="2" t="s">
        <v>210</v>
      </c>
      <c r="C6586" s="7">
        <v>100</v>
      </c>
      <c r="D6586" s="2" t="s">
        <v>88</v>
      </c>
      <c r="F6586" s="7">
        <v>0</v>
      </c>
      <c r="G6586" s="2" t="s">
        <v>2138</v>
      </c>
      <c r="I6586" s="8">
        <v>647314</v>
      </c>
      <c r="K6586" s="12">
        <v>13123568</v>
      </c>
      <c r="L6586" s="1" t="s">
        <v>615</v>
      </c>
    </row>
    <row r="6588" spans="1:12" x14ac:dyDescent="0.2">
      <c r="A6588" s="8">
        <v>31</v>
      </c>
      <c r="B6588" s="2" t="s">
        <v>210</v>
      </c>
      <c r="C6588" s="7">
        <v>100</v>
      </c>
      <c r="D6588" s="2" t="s">
        <v>88</v>
      </c>
      <c r="F6588" s="7">
        <v>0</v>
      </c>
      <c r="G6588" s="2" t="s">
        <v>2139</v>
      </c>
      <c r="I6588" s="8">
        <v>2217197</v>
      </c>
      <c r="K6588" s="12">
        <v>15340765</v>
      </c>
      <c r="L6588" s="1" t="s">
        <v>615</v>
      </c>
    </row>
    <row r="6591" spans="1:12" x14ac:dyDescent="0.2">
      <c r="G6591" s="9" t="s">
        <v>1816</v>
      </c>
      <c r="I6591" s="269">
        <v>3223960</v>
      </c>
      <c r="J6591" s="269">
        <v>231325</v>
      </c>
      <c r="K6591" s="269">
        <v>2992635</v>
      </c>
      <c r="L6591" s="270" t="s">
        <v>615</v>
      </c>
    </row>
    <row r="6592" spans="1:12" x14ac:dyDescent="0.2">
      <c r="G6592" s="9" t="s">
        <v>610</v>
      </c>
      <c r="I6592" s="267">
        <v>15572090</v>
      </c>
      <c r="J6592" s="267">
        <v>231325</v>
      </c>
      <c r="K6592" s="267">
        <v>15340765</v>
      </c>
      <c r="L6592" s="9" t="s">
        <v>617</v>
      </c>
    </row>
    <row r="6595" spans="1:12" x14ac:dyDescent="0.2">
      <c r="A6595" s="4" t="s">
        <v>211</v>
      </c>
      <c r="G6595" s="9" t="s">
        <v>612</v>
      </c>
      <c r="I6595" s="267">
        <v>15572090</v>
      </c>
      <c r="J6595" s="267">
        <v>231325</v>
      </c>
      <c r="K6595" s="267">
        <v>15340765</v>
      </c>
      <c r="L6595" s="2" t="s">
        <v>615</v>
      </c>
    </row>
    <row r="6597" spans="1:12" x14ac:dyDescent="0.2">
      <c r="A6597" s="1" t="s">
        <v>80</v>
      </c>
      <c r="B6597" s="1" t="s">
        <v>81</v>
      </c>
      <c r="C6597" s="268" t="s">
        <v>82</v>
      </c>
      <c r="D6597" s="1" t="s">
        <v>83</v>
      </c>
      <c r="E6597" s="1" t="s">
        <v>84</v>
      </c>
      <c r="F6597" s="268" t="s">
        <v>85</v>
      </c>
      <c r="G6597" s="1" t="s">
        <v>86</v>
      </c>
      <c r="I6597" s="268" t="s">
        <v>613</v>
      </c>
      <c r="J6597" s="268" t="s">
        <v>614</v>
      </c>
      <c r="K6597" s="268" t="s">
        <v>87</v>
      </c>
    </row>
    <row r="6599" spans="1:12" x14ac:dyDescent="0.2">
      <c r="A6599" s="8">
        <v>13</v>
      </c>
      <c r="B6599" s="2" t="s">
        <v>211</v>
      </c>
      <c r="C6599" s="7">
        <v>21</v>
      </c>
      <c r="D6599" s="2" t="s">
        <v>90</v>
      </c>
      <c r="F6599" s="7">
        <v>0</v>
      </c>
      <c r="G6599" s="2" t="s">
        <v>1881</v>
      </c>
      <c r="I6599" s="8">
        <v>7454</v>
      </c>
      <c r="K6599" s="12">
        <v>15348219</v>
      </c>
      <c r="L6599" s="1" t="s">
        <v>615</v>
      </c>
    </row>
    <row r="6601" spans="1:12" x14ac:dyDescent="0.2">
      <c r="A6601" s="8">
        <v>25</v>
      </c>
      <c r="B6601" s="2" t="s">
        <v>211</v>
      </c>
      <c r="C6601" s="7">
        <v>39</v>
      </c>
      <c r="D6601" s="2" t="s">
        <v>90</v>
      </c>
      <c r="F6601" s="7">
        <v>0</v>
      </c>
      <c r="G6601" s="2" t="s">
        <v>2373</v>
      </c>
      <c r="I6601" s="8">
        <v>16730</v>
      </c>
      <c r="K6601" s="12">
        <v>15364949</v>
      </c>
      <c r="L6601" s="1" t="s">
        <v>615</v>
      </c>
    </row>
    <row r="6603" spans="1:12" x14ac:dyDescent="0.2">
      <c r="A6603" s="8">
        <v>30</v>
      </c>
      <c r="B6603" s="2" t="s">
        <v>211</v>
      </c>
      <c r="C6603" s="7">
        <v>94</v>
      </c>
      <c r="D6603" s="2" t="s">
        <v>88</v>
      </c>
      <c r="F6603" s="7">
        <v>0</v>
      </c>
      <c r="G6603" s="2" t="s">
        <v>2476</v>
      </c>
      <c r="I6603" s="8">
        <v>93811</v>
      </c>
      <c r="K6603" s="12">
        <v>15458760</v>
      </c>
      <c r="L6603" s="1" t="s">
        <v>615</v>
      </c>
    </row>
    <row r="6605" spans="1:12" x14ac:dyDescent="0.2">
      <c r="A6605" s="8">
        <v>30</v>
      </c>
      <c r="B6605" s="2" t="s">
        <v>211</v>
      </c>
      <c r="C6605" s="7">
        <v>94</v>
      </c>
      <c r="D6605" s="2" t="s">
        <v>88</v>
      </c>
      <c r="F6605" s="7">
        <v>0</v>
      </c>
      <c r="G6605" s="2" t="s">
        <v>2477</v>
      </c>
      <c r="I6605" s="8">
        <v>731933</v>
      </c>
      <c r="K6605" s="12">
        <v>16190693</v>
      </c>
      <c r="L6605" s="1" t="s">
        <v>615</v>
      </c>
    </row>
    <row r="6607" spans="1:12" x14ac:dyDescent="0.2">
      <c r="A6607" s="8">
        <v>30</v>
      </c>
      <c r="B6607" s="2" t="s">
        <v>211</v>
      </c>
      <c r="C6607" s="7">
        <v>94</v>
      </c>
      <c r="D6607" s="2" t="s">
        <v>88</v>
      </c>
      <c r="F6607" s="7">
        <v>0</v>
      </c>
      <c r="G6607" s="2" t="s">
        <v>2502</v>
      </c>
      <c r="I6607" s="8">
        <v>2217197</v>
      </c>
      <c r="K6607" s="12">
        <v>18407890</v>
      </c>
      <c r="L6607" s="1" t="s">
        <v>615</v>
      </c>
    </row>
    <row r="6610" spans="1:12" x14ac:dyDescent="0.2">
      <c r="G6610" s="9" t="s">
        <v>2551</v>
      </c>
      <c r="I6610" s="269">
        <v>3067125</v>
      </c>
      <c r="J6610" s="269">
        <v>0</v>
      </c>
      <c r="K6610" s="269">
        <v>3067125</v>
      </c>
      <c r="L6610" s="270" t="s">
        <v>615</v>
      </c>
    </row>
    <row r="6611" spans="1:12" x14ac:dyDescent="0.2">
      <c r="G6611" s="9" t="s">
        <v>610</v>
      </c>
      <c r="I6611" s="267">
        <v>18639215</v>
      </c>
      <c r="J6611" s="267">
        <v>231325</v>
      </c>
      <c r="K6611" s="267">
        <v>18407890</v>
      </c>
      <c r="L6611" s="9" t="s">
        <v>617</v>
      </c>
    </row>
    <row r="6614" spans="1:12" x14ac:dyDescent="0.2">
      <c r="A6614" s="4" t="s">
        <v>212</v>
      </c>
      <c r="G6614" s="9" t="s">
        <v>612</v>
      </c>
      <c r="I6614" s="267">
        <v>18639215</v>
      </c>
      <c r="J6614" s="267">
        <v>231325</v>
      </c>
      <c r="K6614" s="267">
        <v>18407890</v>
      </c>
      <c r="L6614" s="2" t="s">
        <v>615</v>
      </c>
    </row>
    <row r="6616" spans="1:12" x14ac:dyDescent="0.2">
      <c r="A6616" s="1" t="s">
        <v>80</v>
      </c>
      <c r="B6616" s="1" t="s">
        <v>81</v>
      </c>
      <c r="C6616" s="268" t="s">
        <v>82</v>
      </c>
      <c r="D6616" s="1" t="s">
        <v>83</v>
      </c>
      <c r="E6616" s="1" t="s">
        <v>84</v>
      </c>
      <c r="F6616" s="268" t="s">
        <v>85</v>
      </c>
      <c r="G6616" s="1" t="s">
        <v>86</v>
      </c>
      <c r="I6616" s="268" t="s">
        <v>613</v>
      </c>
      <c r="J6616" s="268" t="s">
        <v>614</v>
      </c>
      <c r="K6616" s="268" t="s">
        <v>87</v>
      </c>
    </row>
    <row r="6618" spans="1:12" x14ac:dyDescent="0.2">
      <c r="A6618" s="8">
        <v>5</v>
      </c>
      <c r="B6618" s="2" t="s">
        <v>212</v>
      </c>
      <c r="C6618" s="7">
        <v>24</v>
      </c>
      <c r="D6618" s="2" t="s">
        <v>90</v>
      </c>
      <c r="F6618" s="7">
        <v>0</v>
      </c>
      <c r="G6618" s="2" t="s">
        <v>998</v>
      </c>
      <c r="I6618" s="8">
        <v>20120</v>
      </c>
      <c r="K6618" s="12">
        <v>18428010</v>
      </c>
      <c r="L6618" s="1" t="s">
        <v>615</v>
      </c>
    </row>
    <row r="6620" spans="1:12" x14ac:dyDescent="0.2">
      <c r="A6620" s="8">
        <v>10</v>
      </c>
      <c r="B6620" s="2" t="s">
        <v>212</v>
      </c>
      <c r="C6620" s="7">
        <v>20</v>
      </c>
      <c r="D6620" s="2" t="s">
        <v>90</v>
      </c>
      <c r="F6620" s="7">
        <v>0</v>
      </c>
      <c r="G6620" s="2" t="s">
        <v>2612</v>
      </c>
      <c r="I6620" s="8">
        <v>10209</v>
      </c>
      <c r="K6620" s="12">
        <v>18438219</v>
      </c>
      <c r="L6620" s="1" t="s">
        <v>615</v>
      </c>
    </row>
    <row r="6622" spans="1:12" x14ac:dyDescent="0.2">
      <c r="A6622" s="8">
        <v>31</v>
      </c>
      <c r="B6622" s="2" t="s">
        <v>212</v>
      </c>
      <c r="C6622" s="7">
        <v>84</v>
      </c>
      <c r="D6622" s="2" t="s">
        <v>88</v>
      </c>
      <c r="F6622" s="7">
        <v>0</v>
      </c>
      <c r="G6622" s="2" t="s">
        <v>2650</v>
      </c>
      <c r="I6622" s="8">
        <v>818650</v>
      </c>
      <c r="K6622" s="12">
        <v>19256869</v>
      </c>
      <c r="L6622" s="1" t="s">
        <v>615</v>
      </c>
    </row>
    <row r="6625" spans="1:12" x14ac:dyDescent="0.2">
      <c r="G6625" s="9" t="s">
        <v>2555</v>
      </c>
      <c r="I6625" s="269">
        <v>848979</v>
      </c>
      <c r="J6625" s="269">
        <v>0</v>
      </c>
      <c r="K6625" s="269">
        <v>848979</v>
      </c>
      <c r="L6625" s="270" t="s">
        <v>615</v>
      </c>
    </row>
    <row r="6626" spans="1:12" x14ac:dyDescent="0.2">
      <c r="G6626" s="9" t="s">
        <v>610</v>
      </c>
      <c r="I6626" s="267">
        <v>19488194</v>
      </c>
      <c r="J6626" s="267">
        <v>231325</v>
      </c>
      <c r="K6626" s="267">
        <v>19256869</v>
      </c>
      <c r="L6626" s="9" t="s">
        <v>617</v>
      </c>
    </row>
    <row r="6628" spans="1:12" x14ac:dyDescent="0.2">
      <c r="A6628" s="5" t="s">
        <v>726</v>
      </c>
      <c r="I6628" s="267">
        <v>19488194</v>
      </c>
      <c r="J6628" s="267">
        <v>231325</v>
      </c>
      <c r="K6628" s="267">
        <v>19256869</v>
      </c>
      <c r="L6628" s="2" t="s">
        <v>617</v>
      </c>
    </row>
    <row r="6631" spans="1:12" x14ac:dyDescent="0.2">
      <c r="A6631" s="4" t="s">
        <v>727</v>
      </c>
    </row>
    <row r="6633" spans="1:12" x14ac:dyDescent="0.2">
      <c r="A6633" s="4" t="s">
        <v>79</v>
      </c>
      <c r="G6633" s="9" t="s">
        <v>612</v>
      </c>
      <c r="I6633" s="267">
        <v>0</v>
      </c>
      <c r="J6633" s="267">
        <v>0</v>
      </c>
      <c r="K6633" s="267">
        <v>0</v>
      </c>
    </row>
    <row r="6635" spans="1:12" x14ac:dyDescent="0.2">
      <c r="A6635" s="1" t="s">
        <v>80</v>
      </c>
      <c r="B6635" s="1" t="s">
        <v>81</v>
      </c>
      <c r="C6635" s="268" t="s">
        <v>82</v>
      </c>
      <c r="D6635" s="1" t="s">
        <v>83</v>
      </c>
      <c r="E6635" s="1" t="s">
        <v>84</v>
      </c>
      <c r="F6635" s="268" t="s">
        <v>85</v>
      </c>
      <c r="G6635" s="1" t="s">
        <v>86</v>
      </c>
      <c r="I6635" s="268" t="s">
        <v>613</v>
      </c>
      <c r="J6635" s="268" t="s">
        <v>614</v>
      </c>
      <c r="K6635" s="268" t="s">
        <v>87</v>
      </c>
    </row>
    <row r="6637" spans="1:12" x14ac:dyDescent="0.2">
      <c r="A6637" s="8">
        <v>31</v>
      </c>
      <c r="B6637" s="2" t="s">
        <v>79</v>
      </c>
      <c r="C6637" s="7">
        <v>74</v>
      </c>
      <c r="D6637" s="2" t="s">
        <v>88</v>
      </c>
      <c r="F6637" s="7">
        <v>0</v>
      </c>
      <c r="G6637" s="2" t="s">
        <v>1316</v>
      </c>
      <c r="I6637" s="8">
        <v>20986</v>
      </c>
      <c r="K6637" s="12">
        <v>20986</v>
      </c>
      <c r="L6637" s="1" t="s">
        <v>615</v>
      </c>
    </row>
    <row r="6639" spans="1:12" x14ac:dyDescent="0.2">
      <c r="A6639" s="8">
        <v>31</v>
      </c>
      <c r="B6639" s="2" t="s">
        <v>79</v>
      </c>
      <c r="C6639" s="7">
        <v>74</v>
      </c>
      <c r="D6639" s="2" t="s">
        <v>88</v>
      </c>
      <c r="F6639" s="7">
        <v>0</v>
      </c>
      <c r="G6639" s="2" t="s">
        <v>1331</v>
      </c>
      <c r="I6639" s="8">
        <v>18366</v>
      </c>
      <c r="K6639" s="12">
        <v>39352</v>
      </c>
      <c r="L6639" s="1" t="s">
        <v>615</v>
      </c>
    </row>
    <row r="6641" spans="1:12" x14ac:dyDescent="0.2">
      <c r="A6641" s="8">
        <v>31</v>
      </c>
      <c r="B6641" s="2" t="s">
        <v>79</v>
      </c>
      <c r="C6641" s="7">
        <v>75</v>
      </c>
      <c r="D6641" s="2" t="s">
        <v>88</v>
      </c>
      <c r="F6641" s="7">
        <v>0</v>
      </c>
      <c r="G6641" s="2" t="s">
        <v>1340</v>
      </c>
      <c r="I6641" s="8">
        <v>268000</v>
      </c>
      <c r="K6641" s="12">
        <v>307352</v>
      </c>
      <c r="L6641" s="1" t="s">
        <v>615</v>
      </c>
    </row>
    <row r="6643" spans="1:12" x14ac:dyDescent="0.2">
      <c r="A6643" s="8">
        <v>31</v>
      </c>
      <c r="B6643" s="2" t="s">
        <v>79</v>
      </c>
      <c r="C6643" s="7">
        <v>75</v>
      </c>
      <c r="D6643" s="2" t="s">
        <v>88</v>
      </c>
      <c r="F6643" s="7">
        <v>0</v>
      </c>
      <c r="G6643" s="2" t="s">
        <v>1341</v>
      </c>
      <c r="I6643" s="8">
        <v>278682</v>
      </c>
      <c r="K6643" s="12">
        <v>586034</v>
      </c>
      <c r="L6643" s="1" t="s">
        <v>615</v>
      </c>
    </row>
    <row r="6645" spans="1:12" x14ac:dyDescent="0.2">
      <c r="A6645" s="8">
        <v>31</v>
      </c>
      <c r="B6645" s="2" t="s">
        <v>79</v>
      </c>
      <c r="C6645" s="7">
        <v>75</v>
      </c>
      <c r="D6645" s="2" t="s">
        <v>88</v>
      </c>
      <c r="F6645" s="7">
        <v>0</v>
      </c>
      <c r="G6645" s="2" t="s">
        <v>1342</v>
      </c>
      <c r="I6645" s="8">
        <v>11012</v>
      </c>
      <c r="K6645" s="12">
        <v>597046</v>
      </c>
      <c r="L6645" s="1" t="s">
        <v>615</v>
      </c>
    </row>
    <row r="6647" spans="1:12" x14ac:dyDescent="0.2">
      <c r="A6647" s="8">
        <v>31</v>
      </c>
      <c r="B6647" s="2" t="s">
        <v>79</v>
      </c>
      <c r="C6647" s="7">
        <v>75</v>
      </c>
      <c r="D6647" s="2" t="s">
        <v>88</v>
      </c>
      <c r="F6647" s="7">
        <v>0</v>
      </c>
      <c r="G6647" s="2" t="s">
        <v>1343</v>
      </c>
      <c r="I6647" s="8">
        <v>11187</v>
      </c>
      <c r="K6647" s="12">
        <v>608233</v>
      </c>
      <c r="L6647" s="1" t="s">
        <v>615</v>
      </c>
    </row>
    <row r="6649" spans="1:12" x14ac:dyDescent="0.2">
      <c r="A6649" s="8">
        <v>31</v>
      </c>
      <c r="B6649" s="2" t="s">
        <v>79</v>
      </c>
      <c r="C6649" s="7">
        <v>75</v>
      </c>
      <c r="D6649" s="2" t="s">
        <v>88</v>
      </c>
      <c r="F6649" s="7">
        <v>0</v>
      </c>
      <c r="G6649" s="2" t="s">
        <v>1344</v>
      </c>
      <c r="I6649" s="8">
        <v>10987</v>
      </c>
      <c r="K6649" s="12">
        <v>619220</v>
      </c>
      <c r="L6649" s="1" t="s">
        <v>615</v>
      </c>
    </row>
    <row r="6651" spans="1:12" x14ac:dyDescent="0.2">
      <c r="A6651" s="8">
        <v>31</v>
      </c>
      <c r="B6651" s="2" t="s">
        <v>79</v>
      </c>
      <c r="C6651" s="7">
        <v>75</v>
      </c>
      <c r="D6651" s="2" t="s">
        <v>88</v>
      </c>
      <c r="F6651" s="7">
        <v>0</v>
      </c>
      <c r="G6651" s="2" t="s">
        <v>1358</v>
      </c>
      <c r="I6651" s="8">
        <v>10987</v>
      </c>
      <c r="K6651" s="12">
        <v>630207</v>
      </c>
      <c r="L6651" s="1" t="s">
        <v>615</v>
      </c>
    </row>
    <row r="6653" spans="1:12" x14ac:dyDescent="0.2">
      <c r="A6653" s="8">
        <v>31</v>
      </c>
      <c r="B6653" s="2" t="s">
        <v>79</v>
      </c>
      <c r="C6653" s="7">
        <v>75</v>
      </c>
      <c r="D6653" s="2" t="s">
        <v>88</v>
      </c>
      <c r="F6653" s="7">
        <v>0</v>
      </c>
      <c r="G6653" s="2" t="s">
        <v>1362</v>
      </c>
      <c r="I6653" s="8">
        <v>264694</v>
      </c>
      <c r="K6653" s="12">
        <v>894901</v>
      </c>
      <c r="L6653" s="1" t="s">
        <v>615</v>
      </c>
    </row>
    <row r="6655" spans="1:12" x14ac:dyDescent="0.2">
      <c r="A6655" s="8">
        <v>31</v>
      </c>
      <c r="B6655" s="2" t="s">
        <v>79</v>
      </c>
      <c r="C6655" s="7">
        <v>75</v>
      </c>
      <c r="D6655" s="2" t="s">
        <v>88</v>
      </c>
      <c r="F6655" s="7">
        <v>0</v>
      </c>
      <c r="G6655" s="2" t="s">
        <v>1363</v>
      </c>
      <c r="I6655" s="8">
        <v>31226</v>
      </c>
      <c r="K6655" s="12">
        <v>926127</v>
      </c>
      <c r="L6655" s="1" t="s">
        <v>615</v>
      </c>
    </row>
    <row r="6657" spans="1:12" x14ac:dyDescent="0.2">
      <c r="A6657" s="8">
        <v>31</v>
      </c>
      <c r="B6657" s="2" t="s">
        <v>79</v>
      </c>
      <c r="C6657" s="7">
        <v>75</v>
      </c>
      <c r="D6657" s="2" t="s">
        <v>88</v>
      </c>
      <c r="F6657" s="7">
        <v>0</v>
      </c>
      <c r="G6657" s="2" t="s">
        <v>1364</v>
      </c>
      <c r="I6657" s="8">
        <v>117382</v>
      </c>
      <c r="K6657" s="12">
        <v>1043509</v>
      </c>
      <c r="L6657" s="1" t="s">
        <v>615</v>
      </c>
    </row>
    <row r="6660" spans="1:12" x14ac:dyDescent="0.2">
      <c r="G6660" s="9" t="s">
        <v>616</v>
      </c>
      <c r="I6660" s="269">
        <v>1043509</v>
      </c>
      <c r="J6660" s="269">
        <v>0</v>
      </c>
      <c r="K6660" s="269">
        <v>1043509</v>
      </c>
      <c r="L6660" s="270" t="s">
        <v>615</v>
      </c>
    </row>
    <row r="6661" spans="1:12" x14ac:dyDescent="0.2">
      <c r="G6661" s="9" t="s">
        <v>610</v>
      </c>
      <c r="I6661" s="267">
        <v>1043509</v>
      </c>
      <c r="J6661" s="267">
        <v>0</v>
      </c>
      <c r="K6661" s="267">
        <v>1043509</v>
      </c>
      <c r="L6661" s="9" t="s">
        <v>617</v>
      </c>
    </row>
    <row r="6664" spans="1:12" x14ac:dyDescent="0.2">
      <c r="A6664" s="4" t="s">
        <v>123</v>
      </c>
      <c r="G6664" s="9" t="s">
        <v>612</v>
      </c>
      <c r="I6664" s="267">
        <v>1043509</v>
      </c>
      <c r="J6664" s="267">
        <v>0</v>
      </c>
      <c r="K6664" s="267">
        <v>1043509</v>
      </c>
      <c r="L6664" s="2" t="s">
        <v>615</v>
      </c>
    </row>
    <row r="6666" spans="1:12" x14ac:dyDescent="0.2">
      <c r="A6666" s="1" t="s">
        <v>80</v>
      </c>
      <c r="B6666" s="1" t="s">
        <v>81</v>
      </c>
      <c r="C6666" s="268" t="s">
        <v>82</v>
      </c>
      <c r="D6666" s="1" t="s">
        <v>83</v>
      </c>
      <c r="E6666" s="1" t="s">
        <v>84</v>
      </c>
      <c r="F6666" s="268" t="s">
        <v>85</v>
      </c>
      <c r="G6666" s="1" t="s">
        <v>86</v>
      </c>
      <c r="I6666" s="268" t="s">
        <v>613</v>
      </c>
      <c r="J6666" s="268" t="s">
        <v>614</v>
      </c>
      <c r="K6666" s="268" t="s">
        <v>87</v>
      </c>
    </row>
    <row r="6668" spans="1:12" x14ac:dyDescent="0.2">
      <c r="A6668" s="8">
        <v>28</v>
      </c>
      <c r="B6668" s="2" t="s">
        <v>123</v>
      </c>
      <c r="C6668" s="7">
        <v>87</v>
      </c>
      <c r="D6668" s="2" t="s">
        <v>88</v>
      </c>
      <c r="F6668" s="7">
        <v>0</v>
      </c>
      <c r="G6668" s="2" t="s">
        <v>2038</v>
      </c>
      <c r="I6668" s="8">
        <v>530617</v>
      </c>
      <c r="K6668" s="12">
        <v>1574126</v>
      </c>
      <c r="L6668" s="1" t="s">
        <v>615</v>
      </c>
    </row>
    <row r="6671" spans="1:12" x14ac:dyDescent="0.2">
      <c r="G6671" s="9" t="s">
        <v>623</v>
      </c>
      <c r="I6671" s="269">
        <v>530617</v>
      </c>
      <c r="J6671" s="269">
        <v>0</v>
      </c>
      <c r="K6671" s="269">
        <v>530617</v>
      </c>
      <c r="L6671" s="270" t="s">
        <v>615</v>
      </c>
    </row>
    <row r="6672" spans="1:12" x14ac:dyDescent="0.2">
      <c r="G6672" s="9" t="s">
        <v>610</v>
      </c>
      <c r="I6672" s="267">
        <v>1574126</v>
      </c>
      <c r="J6672" s="267">
        <v>0</v>
      </c>
      <c r="K6672" s="267">
        <v>1574126</v>
      </c>
      <c r="L6672" s="9" t="s">
        <v>617</v>
      </c>
    </row>
    <row r="6675" spans="1:12" x14ac:dyDescent="0.2">
      <c r="A6675" s="4" t="s">
        <v>208</v>
      </c>
      <c r="G6675" s="9" t="s">
        <v>612</v>
      </c>
      <c r="I6675" s="267">
        <v>1574126</v>
      </c>
      <c r="J6675" s="267">
        <v>0</v>
      </c>
      <c r="K6675" s="267">
        <v>1574126</v>
      </c>
      <c r="L6675" s="2" t="s">
        <v>615</v>
      </c>
    </row>
    <row r="6677" spans="1:12" x14ac:dyDescent="0.2">
      <c r="A6677" s="1" t="s">
        <v>80</v>
      </c>
      <c r="B6677" s="1" t="s">
        <v>81</v>
      </c>
      <c r="C6677" s="268" t="s">
        <v>82</v>
      </c>
      <c r="D6677" s="1" t="s">
        <v>83</v>
      </c>
      <c r="E6677" s="1" t="s">
        <v>84</v>
      </c>
      <c r="F6677" s="268" t="s">
        <v>85</v>
      </c>
      <c r="G6677" s="1" t="s">
        <v>86</v>
      </c>
      <c r="I6677" s="268" t="s">
        <v>613</v>
      </c>
      <c r="J6677" s="268" t="s">
        <v>614</v>
      </c>
      <c r="K6677" s="268" t="s">
        <v>87</v>
      </c>
    </row>
    <row r="6679" spans="1:12" x14ac:dyDescent="0.2">
      <c r="A6679" s="8">
        <v>13</v>
      </c>
      <c r="B6679" s="2" t="s">
        <v>208</v>
      </c>
      <c r="C6679" s="7">
        <v>30</v>
      </c>
      <c r="D6679" s="2" t="s">
        <v>90</v>
      </c>
      <c r="F6679" s="7">
        <v>0</v>
      </c>
      <c r="G6679" s="2" t="s">
        <v>1570</v>
      </c>
      <c r="I6679" s="8">
        <v>13099</v>
      </c>
      <c r="K6679" s="12">
        <v>1587225</v>
      </c>
      <c r="L6679" s="1" t="s">
        <v>615</v>
      </c>
    </row>
    <row r="6681" spans="1:12" x14ac:dyDescent="0.2">
      <c r="A6681" s="8">
        <v>13</v>
      </c>
      <c r="B6681" s="2" t="s">
        <v>208</v>
      </c>
      <c r="C6681" s="7">
        <v>31</v>
      </c>
      <c r="D6681" s="2" t="s">
        <v>90</v>
      </c>
      <c r="F6681" s="7">
        <v>0</v>
      </c>
      <c r="G6681" s="2" t="s">
        <v>1571</v>
      </c>
      <c r="I6681" s="8">
        <v>15990</v>
      </c>
      <c r="K6681" s="12">
        <v>1603215</v>
      </c>
      <c r="L6681" s="1" t="s">
        <v>615</v>
      </c>
    </row>
    <row r="6683" spans="1:12" x14ac:dyDescent="0.2">
      <c r="A6683" s="8">
        <v>26</v>
      </c>
      <c r="B6683" s="2" t="s">
        <v>208</v>
      </c>
      <c r="C6683" s="7">
        <v>79</v>
      </c>
      <c r="D6683" s="2" t="s">
        <v>88</v>
      </c>
      <c r="F6683" s="7">
        <v>0</v>
      </c>
      <c r="G6683" s="2" t="s">
        <v>1606</v>
      </c>
      <c r="I6683" s="8">
        <v>38970</v>
      </c>
      <c r="K6683" s="12">
        <v>1642185</v>
      </c>
      <c r="L6683" s="1" t="s">
        <v>615</v>
      </c>
    </row>
    <row r="6685" spans="1:12" x14ac:dyDescent="0.2">
      <c r="A6685" s="8">
        <v>26</v>
      </c>
      <c r="B6685" s="2" t="s">
        <v>208</v>
      </c>
      <c r="C6685" s="7">
        <v>91</v>
      </c>
      <c r="D6685" s="2" t="s">
        <v>90</v>
      </c>
      <c r="F6685" s="7">
        <v>0</v>
      </c>
      <c r="G6685" s="2" t="s">
        <v>1640</v>
      </c>
      <c r="I6685" s="8">
        <v>119980</v>
      </c>
      <c r="K6685" s="12">
        <v>1762165</v>
      </c>
      <c r="L6685" s="1" t="s">
        <v>615</v>
      </c>
    </row>
    <row r="6687" spans="1:12" x14ac:dyDescent="0.2">
      <c r="A6687" s="8">
        <v>31</v>
      </c>
      <c r="B6687" s="2" t="s">
        <v>208</v>
      </c>
      <c r="C6687" s="7">
        <v>100</v>
      </c>
      <c r="D6687" s="2" t="s">
        <v>88</v>
      </c>
      <c r="F6687" s="7">
        <v>0</v>
      </c>
      <c r="G6687" s="2" t="s">
        <v>1698</v>
      </c>
      <c r="I6687" s="8">
        <v>13987</v>
      </c>
      <c r="K6687" s="12">
        <v>1776152</v>
      </c>
      <c r="L6687" s="1" t="s">
        <v>615</v>
      </c>
    </row>
    <row r="6689" spans="1:12" x14ac:dyDescent="0.2">
      <c r="A6689" s="8">
        <v>31</v>
      </c>
      <c r="B6689" s="2" t="s">
        <v>208</v>
      </c>
      <c r="C6689" s="7">
        <v>100</v>
      </c>
      <c r="D6689" s="2" t="s">
        <v>88</v>
      </c>
      <c r="F6689" s="7">
        <v>0</v>
      </c>
      <c r="G6689" s="2" t="s">
        <v>1701</v>
      </c>
      <c r="I6689" s="8">
        <v>31643</v>
      </c>
      <c r="K6689" s="12">
        <v>1807795</v>
      </c>
      <c r="L6689" s="1" t="s">
        <v>615</v>
      </c>
    </row>
    <row r="6691" spans="1:12" x14ac:dyDescent="0.2">
      <c r="A6691" s="8">
        <v>31</v>
      </c>
      <c r="B6691" s="2" t="s">
        <v>208</v>
      </c>
      <c r="C6691" s="7">
        <v>100</v>
      </c>
      <c r="D6691" s="2" t="s">
        <v>88</v>
      </c>
      <c r="F6691" s="7">
        <v>0</v>
      </c>
      <c r="G6691" s="2" t="s">
        <v>1702</v>
      </c>
      <c r="I6691" s="8">
        <v>89308</v>
      </c>
      <c r="K6691" s="12">
        <v>1897103</v>
      </c>
      <c r="L6691" s="1" t="s">
        <v>615</v>
      </c>
    </row>
    <row r="6693" spans="1:12" x14ac:dyDescent="0.2">
      <c r="A6693" s="8">
        <v>31</v>
      </c>
      <c r="B6693" s="2" t="s">
        <v>208</v>
      </c>
      <c r="C6693" s="7">
        <v>100</v>
      </c>
      <c r="D6693" s="2" t="s">
        <v>88</v>
      </c>
      <c r="F6693" s="7">
        <v>0</v>
      </c>
      <c r="G6693" s="2" t="s">
        <v>1703</v>
      </c>
      <c r="I6693" s="8">
        <v>45860</v>
      </c>
      <c r="K6693" s="12">
        <v>1942963</v>
      </c>
      <c r="L6693" s="1" t="s">
        <v>615</v>
      </c>
    </row>
    <row r="6695" spans="1:12" x14ac:dyDescent="0.2">
      <c r="A6695" s="8">
        <v>31</v>
      </c>
      <c r="B6695" s="2" t="s">
        <v>208</v>
      </c>
      <c r="C6695" s="7">
        <v>100</v>
      </c>
      <c r="D6695" s="2" t="s">
        <v>88</v>
      </c>
      <c r="F6695" s="7">
        <v>0</v>
      </c>
      <c r="G6695" s="2" t="s">
        <v>1704</v>
      </c>
      <c r="I6695" s="8">
        <v>49250</v>
      </c>
      <c r="K6695" s="12">
        <v>1992213</v>
      </c>
      <c r="L6695" s="1" t="s">
        <v>615</v>
      </c>
    </row>
    <row r="6697" spans="1:12" x14ac:dyDescent="0.2">
      <c r="A6697" s="8">
        <v>31</v>
      </c>
      <c r="B6697" s="2" t="s">
        <v>208</v>
      </c>
      <c r="C6697" s="7">
        <v>100</v>
      </c>
      <c r="D6697" s="2" t="s">
        <v>88</v>
      </c>
      <c r="F6697" s="7">
        <v>0</v>
      </c>
      <c r="G6697" s="2" t="s">
        <v>1707</v>
      </c>
      <c r="I6697" s="8">
        <v>13687</v>
      </c>
      <c r="K6697" s="12">
        <v>2005900</v>
      </c>
      <c r="L6697" s="1" t="s">
        <v>615</v>
      </c>
    </row>
    <row r="6699" spans="1:12" x14ac:dyDescent="0.2">
      <c r="A6699" s="8">
        <v>31</v>
      </c>
      <c r="B6699" s="2" t="s">
        <v>208</v>
      </c>
      <c r="C6699" s="7">
        <v>100</v>
      </c>
      <c r="D6699" s="2" t="s">
        <v>88</v>
      </c>
      <c r="F6699" s="7">
        <v>0</v>
      </c>
      <c r="G6699" s="2" t="s">
        <v>1708</v>
      </c>
      <c r="I6699" s="8">
        <v>278954</v>
      </c>
      <c r="K6699" s="12">
        <v>2284854</v>
      </c>
      <c r="L6699" s="1" t="s">
        <v>615</v>
      </c>
    </row>
    <row r="6701" spans="1:12" x14ac:dyDescent="0.2">
      <c r="A6701" s="8">
        <v>31</v>
      </c>
      <c r="B6701" s="2" t="s">
        <v>208</v>
      </c>
      <c r="C6701" s="7">
        <v>100</v>
      </c>
      <c r="D6701" s="2" t="s">
        <v>88</v>
      </c>
      <c r="F6701" s="7">
        <v>0</v>
      </c>
      <c r="G6701" s="2" t="s">
        <v>1709</v>
      </c>
      <c r="I6701" s="8">
        <v>268266</v>
      </c>
      <c r="K6701" s="12">
        <v>2553120</v>
      </c>
      <c r="L6701" s="1" t="s">
        <v>615</v>
      </c>
    </row>
    <row r="6703" spans="1:12" x14ac:dyDescent="0.2">
      <c r="A6703" s="8">
        <v>31</v>
      </c>
      <c r="B6703" s="2" t="s">
        <v>208</v>
      </c>
      <c r="C6703" s="7">
        <v>100</v>
      </c>
      <c r="D6703" s="2" t="s">
        <v>88</v>
      </c>
      <c r="F6703" s="7">
        <v>0</v>
      </c>
      <c r="G6703" s="2" t="s">
        <v>1691</v>
      </c>
      <c r="I6703" s="8">
        <v>265972</v>
      </c>
      <c r="K6703" s="12">
        <v>2819092</v>
      </c>
      <c r="L6703" s="1" t="s">
        <v>615</v>
      </c>
    </row>
    <row r="6705" spans="1:12" x14ac:dyDescent="0.2">
      <c r="A6705" s="8">
        <v>31</v>
      </c>
      <c r="B6705" s="2" t="s">
        <v>208</v>
      </c>
      <c r="C6705" s="7">
        <v>100</v>
      </c>
      <c r="D6705" s="2" t="s">
        <v>88</v>
      </c>
      <c r="F6705" s="7">
        <v>0</v>
      </c>
      <c r="G6705" s="2" t="s">
        <v>1693</v>
      </c>
      <c r="I6705" s="8">
        <v>13987</v>
      </c>
      <c r="K6705" s="12">
        <v>2833079</v>
      </c>
      <c r="L6705" s="1" t="s">
        <v>615</v>
      </c>
    </row>
    <row r="6707" spans="1:12" x14ac:dyDescent="0.2">
      <c r="A6707" s="8">
        <v>31</v>
      </c>
      <c r="B6707" s="2" t="s">
        <v>208</v>
      </c>
      <c r="C6707" s="7">
        <v>100</v>
      </c>
      <c r="D6707" s="2" t="s">
        <v>88</v>
      </c>
      <c r="F6707" s="7">
        <v>0</v>
      </c>
      <c r="G6707" s="2" t="s">
        <v>1694</v>
      </c>
      <c r="I6707" s="8">
        <v>13987</v>
      </c>
      <c r="K6707" s="12">
        <v>2847066</v>
      </c>
      <c r="L6707" s="1" t="s">
        <v>615</v>
      </c>
    </row>
    <row r="6709" spans="1:12" x14ac:dyDescent="0.2">
      <c r="A6709" s="8">
        <v>31</v>
      </c>
      <c r="B6709" s="2" t="s">
        <v>208</v>
      </c>
      <c r="C6709" s="7">
        <v>100</v>
      </c>
      <c r="D6709" s="2" t="s">
        <v>88</v>
      </c>
      <c r="F6709" s="7">
        <v>0</v>
      </c>
      <c r="G6709" s="2" t="s">
        <v>1695</v>
      </c>
      <c r="I6709" s="8">
        <v>269240</v>
      </c>
      <c r="K6709" s="12">
        <v>3116306</v>
      </c>
      <c r="L6709" s="1" t="s">
        <v>615</v>
      </c>
    </row>
    <row r="6711" spans="1:12" x14ac:dyDescent="0.2">
      <c r="A6711" s="8">
        <v>31</v>
      </c>
      <c r="B6711" s="2" t="s">
        <v>208</v>
      </c>
      <c r="C6711" s="7">
        <v>100</v>
      </c>
      <c r="D6711" s="2" t="s">
        <v>88</v>
      </c>
      <c r="F6711" s="7">
        <v>0</v>
      </c>
      <c r="G6711" s="2" t="s">
        <v>1696</v>
      </c>
      <c r="I6711" s="8">
        <v>279972</v>
      </c>
      <c r="K6711" s="12">
        <v>3396278</v>
      </c>
      <c r="L6711" s="1" t="s">
        <v>615</v>
      </c>
    </row>
    <row r="6713" spans="1:12" x14ac:dyDescent="0.2">
      <c r="A6713" s="8">
        <v>31</v>
      </c>
      <c r="B6713" s="2" t="s">
        <v>208</v>
      </c>
      <c r="C6713" s="7">
        <v>100</v>
      </c>
      <c r="D6713" s="2" t="s">
        <v>88</v>
      </c>
      <c r="F6713" s="7">
        <v>0</v>
      </c>
      <c r="G6713" s="2" t="s">
        <v>1697</v>
      </c>
      <c r="I6713" s="8">
        <v>13987</v>
      </c>
      <c r="K6713" s="12">
        <v>3410265</v>
      </c>
      <c r="L6713" s="1" t="s">
        <v>615</v>
      </c>
    </row>
    <row r="6716" spans="1:12" x14ac:dyDescent="0.2">
      <c r="G6716" s="9" t="s">
        <v>618</v>
      </c>
      <c r="I6716" s="269">
        <v>1836139</v>
      </c>
      <c r="J6716" s="269">
        <v>0</v>
      </c>
      <c r="K6716" s="269">
        <v>1836139</v>
      </c>
      <c r="L6716" s="270" t="s">
        <v>615</v>
      </c>
    </row>
    <row r="6717" spans="1:12" x14ac:dyDescent="0.2">
      <c r="G6717" s="9" t="s">
        <v>610</v>
      </c>
      <c r="I6717" s="267">
        <v>3410265</v>
      </c>
      <c r="J6717" s="267">
        <v>0</v>
      </c>
      <c r="K6717" s="267">
        <v>3410265</v>
      </c>
      <c r="L6717" s="9" t="s">
        <v>617</v>
      </c>
    </row>
    <row r="6720" spans="1:12" x14ac:dyDescent="0.2">
      <c r="A6720" s="4" t="s">
        <v>209</v>
      </c>
      <c r="G6720" s="9" t="s">
        <v>612</v>
      </c>
      <c r="I6720" s="267">
        <v>3410265</v>
      </c>
      <c r="J6720" s="267">
        <v>0</v>
      </c>
      <c r="K6720" s="267">
        <v>3410265</v>
      </c>
      <c r="L6720" s="2" t="s">
        <v>615</v>
      </c>
    </row>
    <row r="6722" spans="1:12" x14ac:dyDescent="0.2">
      <c r="A6722" s="1" t="s">
        <v>80</v>
      </c>
      <c r="B6722" s="1" t="s">
        <v>81</v>
      </c>
      <c r="C6722" s="268" t="s">
        <v>82</v>
      </c>
      <c r="D6722" s="1" t="s">
        <v>83</v>
      </c>
      <c r="E6722" s="1" t="s">
        <v>84</v>
      </c>
      <c r="F6722" s="268" t="s">
        <v>85</v>
      </c>
      <c r="G6722" s="1" t="s">
        <v>86</v>
      </c>
      <c r="I6722" s="268" t="s">
        <v>613</v>
      </c>
      <c r="J6722" s="268" t="s">
        <v>614</v>
      </c>
      <c r="K6722" s="268" t="s">
        <v>87</v>
      </c>
    </row>
    <row r="6724" spans="1:12" x14ac:dyDescent="0.2">
      <c r="A6724" s="8">
        <v>1</v>
      </c>
      <c r="B6724" s="2" t="s">
        <v>209</v>
      </c>
      <c r="C6724" s="7">
        <v>11</v>
      </c>
      <c r="D6724" s="2" t="s">
        <v>90</v>
      </c>
      <c r="F6724" s="7">
        <v>0</v>
      </c>
      <c r="G6724" s="2" t="s">
        <v>1838</v>
      </c>
      <c r="I6724" s="8">
        <v>18051</v>
      </c>
      <c r="K6724" s="12">
        <v>3428316</v>
      </c>
      <c r="L6724" s="1" t="s">
        <v>615</v>
      </c>
    </row>
    <row r="6726" spans="1:12" x14ac:dyDescent="0.2">
      <c r="A6726" s="8">
        <v>26</v>
      </c>
      <c r="B6726" s="2" t="s">
        <v>209</v>
      </c>
      <c r="C6726" s="7">
        <v>97</v>
      </c>
      <c r="D6726" s="2" t="s">
        <v>90</v>
      </c>
      <c r="F6726" s="7">
        <v>0</v>
      </c>
      <c r="G6726" s="2" t="s">
        <v>1918</v>
      </c>
      <c r="I6726" s="8">
        <v>17990</v>
      </c>
      <c r="K6726" s="12">
        <v>3446306</v>
      </c>
      <c r="L6726" s="1" t="s">
        <v>615</v>
      </c>
    </row>
    <row r="6728" spans="1:12" x14ac:dyDescent="0.2">
      <c r="A6728" s="8">
        <v>30</v>
      </c>
      <c r="B6728" s="2" t="s">
        <v>209</v>
      </c>
      <c r="C6728" s="7">
        <v>116</v>
      </c>
      <c r="D6728" s="2" t="s">
        <v>88</v>
      </c>
      <c r="F6728" s="7">
        <v>0</v>
      </c>
      <c r="G6728" s="2" t="s">
        <v>2140</v>
      </c>
      <c r="I6728" s="8">
        <v>46560</v>
      </c>
      <c r="K6728" s="12">
        <v>3492866</v>
      </c>
      <c r="L6728" s="1" t="s">
        <v>615</v>
      </c>
    </row>
    <row r="6730" spans="1:12" x14ac:dyDescent="0.2">
      <c r="A6730" s="8">
        <v>30</v>
      </c>
      <c r="B6730" s="2" t="s">
        <v>209</v>
      </c>
      <c r="C6730" s="7">
        <v>116</v>
      </c>
      <c r="D6730" s="2" t="s">
        <v>88</v>
      </c>
      <c r="F6730" s="7">
        <v>0</v>
      </c>
      <c r="G6730" s="2" t="s">
        <v>2141</v>
      </c>
      <c r="I6730" s="8">
        <v>49250</v>
      </c>
      <c r="K6730" s="12">
        <v>3542116</v>
      </c>
      <c r="L6730" s="1" t="s">
        <v>615</v>
      </c>
    </row>
    <row r="6732" spans="1:12" x14ac:dyDescent="0.2">
      <c r="A6732" s="8">
        <v>30</v>
      </c>
      <c r="B6732" s="2" t="s">
        <v>209</v>
      </c>
      <c r="C6732" s="7">
        <v>116</v>
      </c>
      <c r="D6732" s="2" t="s">
        <v>88</v>
      </c>
      <c r="F6732" s="7">
        <v>0</v>
      </c>
      <c r="G6732" s="2" t="s">
        <v>2142</v>
      </c>
      <c r="I6732" s="8">
        <v>31708</v>
      </c>
      <c r="K6732" s="12">
        <v>3573824</v>
      </c>
      <c r="L6732" s="1" t="s">
        <v>615</v>
      </c>
    </row>
    <row r="6734" spans="1:12" x14ac:dyDescent="0.2">
      <c r="A6734" s="8">
        <v>30</v>
      </c>
      <c r="B6734" s="2" t="s">
        <v>209</v>
      </c>
      <c r="C6734" s="7">
        <v>116</v>
      </c>
      <c r="D6734" s="2" t="s">
        <v>88</v>
      </c>
      <c r="F6734" s="7">
        <v>0</v>
      </c>
      <c r="G6734" s="2" t="s">
        <v>2143</v>
      </c>
      <c r="I6734" s="8">
        <v>96599</v>
      </c>
      <c r="K6734" s="12">
        <v>3670423</v>
      </c>
      <c r="L6734" s="1" t="s">
        <v>615</v>
      </c>
    </row>
    <row r="6736" spans="1:12" x14ac:dyDescent="0.2">
      <c r="A6736" s="8">
        <v>30</v>
      </c>
      <c r="B6736" s="2" t="s">
        <v>209</v>
      </c>
      <c r="C6736" s="7">
        <v>116</v>
      </c>
      <c r="D6736" s="2" t="s">
        <v>88</v>
      </c>
      <c r="F6736" s="7">
        <v>0</v>
      </c>
      <c r="G6736" s="2" t="s">
        <v>2144</v>
      </c>
      <c r="I6736" s="8">
        <v>266352</v>
      </c>
      <c r="K6736" s="12">
        <v>3936775</v>
      </c>
      <c r="L6736" s="1" t="s">
        <v>615</v>
      </c>
    </row>
    <row r="6738" spans="1:12" x14ac:dyDescent="0.2">
      <c r="A6738" s="8">
        <v>30</v>
      </c>
      <c r="B6738" s="2" t="s">
        <v>209</v>
      </c>
      <c r="C6738" s="7">
        <v>116</v>
      </c>
      <c r="D6738" s="2" t="s">
        <v>88</v>
      </c>
      <c r="F6738" s="7">
        <v>0</v>
      </c>
      <c r="G6738" s="2" t="s">
        <v>2145</v>
      </c>
      <c r="I6738" s="8">
        <v>13987</v>
      </c>
      <c r="K6738" s="12">
        <v>3950762</v>
      </c>
      <c r="L6738" s="1" t="s">
        <v>615</v>
      </c>
    </row>
    <row r="6740" spans="1:12" x14ac:dyDescent="0.2">
      <c r="A6740" s="8">
        <v>30</v>
      </c>
      <c r="B6740" s="2" t="s">
        <v>209</v>
      </c>
      <c r="C6740" s="7">
        <v>116</v>
      </c>
      <c r="D6740" s="2" t="s">
        <v>88</v>
      </c>
      <c r="F6740" s="7">
        <v>0</v>
      </c>
      <c r="G6740" s="2" t="s">
        <v>2146</v>
      </c>
      <c r="I6740" s="8">
        <v>13987</v>
      </c>
      <c r="K6740" s="12">
        <v>3964749</v>
      </c>
      <c r="L6740" s="1" t="s">
        <v>615</v>
      </c>
    </row>
    <row r="6742" spans="1:12" x14ac:dyDescent="0.2">
      <c r="A6742" s="8">
        <v>30</v>
      </c>
      <c r="B6742" s="2" t="s">
        <v>209</v>
      </c>
      <c r="C6742" s="7">
        <v>116</v>
      </c>
      <c r="D6742" s="2" t="s">
        <v>88</v>
      </c>
      <c r="F6742" s="7">
        <v>0</v>
      </c>
      <c r="G6742" s="2" t="s">
        <v>2147</v>
      </c>
      <c r="I6742" s="8">
        <v>13987</v>
      </c>
      <c r="K6742" s="12">
        <v>3978736</v>
      </c>
      <c r="L6742" s="1" t="s">
        <v>615</v>
      </c>
    </row>
    <row r="6744" spans="1:12" x14ac:dyDescent="0.2">
      <c r="A6744" s="8">
        <v>30</v>
      </c>
      <c r="B6744" s="2" t="s">
        <v>209</v>
      </c>
      <c r="C6744" s="7">
        <v>116</v>
      </c>
      <c r="D6744" s="2" t="s">
        <v>88</v>
      </c>
      <c r="F6744" s="7">
        <v>0</v>
      </c>
      <c r="G6744" s="2" t="s">
        <v>2148</v>
      </c>
      <c r="I6744" s="8">
        <v>271152</v>
      </c>
      <c r="K6744" s="12">
        <v>4249888</v>
      </c>
      <c r="L6744" s="1" t="s">
        <v>615</v>
      </c>
    </row>
    <row r="6746" spans="1:12" x14ac:dyDescent="0.2">
      <c r="A6746" s="8">
        <v>30</v>
      </c>
      <c r="B6746" s="2" t="s">
        <v>209</v>
      </c>
      <c r="C6746" s="7">
        <v>116</v>
      </c>
      <c r="D6746" s="2" t="s">
        <v>88</v>
      </c>
      <c r="F6746" s="7">
        <v>0</v>
      </c>
      <c r="G6746" s="2" t="s">
        <v>2149</v>
      </c>
      <c r="I6746" s="8">
        <v>45860</v>
      </c>
      <c r="K6746" s="12">
        <v>4295748</v>
      </c>
      <c r="L6746" s="1" t="s">
        <v>615</v>
      </c>
    </row>
    <row r="6748" spans="1:12" x14ac:dyDescent="0.2">
      <c r="A6748" s="8">
        <v>30</v>
      </c>
      <c r="B6748" s="2" t="s">
        <v>209</v>
      </c>
      <c r="C6748" s="7">
        <v>116</v>
      </c>
      <c r="D6748" s="2" t="s">
        <v>88</v>
      </c>
      <c r="F6748" s="7">
        <v>0</v>
      </c>
      <c r="G6748" s="2" t="s">
        <v>2150</v>
      </c>
      <c r="I6748" s="8">
        <v>49250</v>
      </c>
      <c r="K6748" s="12">
        <v>4344998</v>
      </c>
      <c r="L6748" s="1" t="s">
        <v>615</v>
      </c>
    </row>
    <row r="6751" spans="1:12" x14ac:dyDescent="0.2">
      <c r="G6751" s="9" t="s">
        <v>1787</v>
      </c>
      <c r="I6751" s="269">
        <v>934733</v>
      </c>
      <c r="J6751" s="269">
        <v>0</v>
      </c>
      <c r="K6751" s="269">
        <v>934733</v>
      </c>
      <c r="L6751" s="270" t="s">
        <v>615</v>
      </c>
    </row>
    <row r="6752" spans="1:12" x14ac:dyDescent="0.2">
      <c r="G6752" s="9" t="s">
        <v>610</v>
      </c>
      <c r="I6752" s="267">
        <v>4344998</v>
      </c>
      <c r="J6752" s="267">
        <v>0</v>
      </c>
      <c r="K6752" s="267">
        <v>4344998</v>
      </c>
      <c r="L6752" s="9" t="s">
        <v>617</v>
      </c>
    </row>
    <row r="6755" spans="1:12" x14ac:dyDescent="0.2">
      <c r="A6755" s="4" t="s">
        <v>210</v>
      </c>
      <c r="G6755" s="9" t="s">
        <v>612</v>
      </c>
      <c r="I6755" s="267">
        <v>4344998</v>
      </c>
      <c r="J6755" s="267">
        <v>0</v>
      </c>
      <c r="K6755" s="267">
        <v>4344998</v>
      </c>
      <c r="L6755" s="2" t="s">
        <v>615</v>
      </c>
    </row>
    <row r="6757" spans="1:12" x14ac:dyDescent="0.2">
      <c r="A6757" s="1" t="s">
        <v>80</v>
      </c>
      <c r="B6757" s="1" t="s">
        <v>81</v>
      </c>
      <c r="C6757" s="268" t="s">
        <v>82</v>
      </c>
      <c r="D6757" s="1" t="s">
        <v>83</v>
      </c>
      <c r="E6757" s="1" t="s">
        <v>84</v>
      </c>
      <c r="F6757" s="268" t="s">
        <v>85</v>
      </c>
      <c r="G6757" s="1" t="s">
        <v>86</v>
      </c>
      <c r="I6757" s="268" t="s">
        <v>613</v>
      </c>
      <c r="J6757" s="268" t="s">
        <v>614</v>
      </c>
      <c r="K6757" s="268" t="s">
        <v>87</v>
      </c>
    </row>
    <row r="6759" spans="1:12" x14ac:dyDescent="0.2">
      <c r="A6759" s="8">
        <v>2</v>
      </c>
      <c r="B6759" s="2" t="s">
        <v>210</v>
      </c>
      <c r="C6759" s="7">
        <v>44</v>
      </c>
      <c r="D6759" s="2" t="s">
        <v>90</v>
      </c>
      <c r="F6759" s="7">
        <v>0</v>
      </c>
      <c r="G6759" s="2" t="s">
        <v>1936</v>
      </c>
      <c r="I6759" s="8">
        <v>281539</v>
      </c>
      <c r="K6759" s="12">
        <v>4626537</v>
      </c>
      <c r="L6759" s="1" t="s">
        <v>615</v>
      </c>
    </row>
    <row r="6761" spans="1:12" x14ac:dyDescent="0.2">
      <c r="A6761" s="8">
        <v>5</v>
      </c>
      <c r="B6761" s="2" t="s">
        <v>210</v>
      </c>
      <c r="C6761" s="7">
        <v>12</v>
      </c>
      <c r="D6761" s="2" t="s">
        <v>90</v>
      </c>
      <c r="F6761" s="7">
        <v>0</v>
      </c>
      <c r="G6761" s="2" t="s">
        <v>2151</v>
      </c>
      <c r="I6761" s="8">
        <v>119980</v>
      </c>
      <c r="K6761" s="12">
        <v>4746517</v>
      </c>
      <c r="L6761" s="1" t="s">
        <v>615</v>
      </c>
    </row>
    <row r="6763" spans="1:12" x14ac:dyDescent="0.2">
      <c r="A6763" s="8">
        <v>23</v>
      </c>
      <c r="B6763" s="2" t="s">
        <v>210</v>
      </c>
      <c r="C6763" s="7">
        <v>45</v>
      </c>
      <c r="D6763" s="2" t="s">
        <v>90</v>
      </c>
      <c r="F6763" s="7">
        <v>0</v>
      </c>
      <c r="G6763" s="2" t="s">
        <v>1936</v>
      </c>
      <c r="I6763" s="8">
        <v>14101</v>
      </c>
      <c r="K6763" s="12">
        <v>4760618</v>
      </c>
      <c r="L6763" s="1" t="s">
        <v>615</v>
      </c>
    </row>
    <row r="6765" spans="1:12" x14ac:dyDescent="0.2">
      <c r="A6765" s="8">
        <v>23</v>
      </c>
      <c r="B6765" s="2" t="s">
        <v>210</v>
      </c>
      <c r="C6765" s="7">
        <v>46</v>
      </c>
      <c r="D6765" s="2" t="s">
        <v>90</v>
      </c>
      <c r="F6765" s="7">
        <v>0</v>
      </c>
      <c r="G6765" s="2" t="s">
        <v>1965</v>
      </c>
      <c r="I6765" s="8">
        <v>21980</v>
      </c>
      <c r="K6765" s="12">
        <v>4782598</v>
      </c>
      <c r="L6765" s="1" t="s">
        <v>615</v>
      </c>
    </row>
    <row r="6767" spans="1:12" x14ac:dyDescent="0.2">
      <c r="A6767" s="8">
        <v>23</v>
      </c>
      <c r="B6767" s="2" t="s">
        <v>210</v>
      </c>
      <c r="C6767" s="7">
        <v>47</v>
      </c>
      <c r="D6767" s="2" t="s">
        <v>90</v>
      </c>
      <c r="F6767" s="7">
        <v>0</v>
      </c>
      <c r="G6767" s="2" t="s">
        <v>1966</v>
      </c>
      <c r="I6767" s="8">
        <v>17990</v>
      </c>
      <c r="K6767" s="12">
        <v>4800588</v>
      </c>
      <c r="L6767" s="1" t="s">
        <v>615</v>
      </c>
    </row>
    <row r="6769" spans="1:12" x14ac:dyDescent="0.2">
      <c r="A6769" s="8">
        <v>30</v>
      </c>
      <c r="B6769" s="2" t="s">
        <v>210</v>
      </c>
      <c r="C6769" s="7">
        <v>54</v>
      </c>
      <c r="D6769" s="2" t="s">
        <v>90</v>
      </c>
      <c r="F6769" s="7">
        <v>0</v>
      </c>
      <c r="G6769" s="2" t="s">
        <v>2152</v>
      </c>
      <c r="I6769" s="8">
        <v>59990</v>
      </c>
      <c r="K6769" s="12">
        <v>4860578</v>
      </c>
      <c r="L6769" s="1" t="s">
        <v>615</v>
      </c>
    </row>
    <row r="6771" spans="1:12" x14ac:dyDescent="0.2">
      <c r="A6771" s="8">
        <v>31</v>
      </c>
      <c r="B6771" s="2" t="s">
        <v>210</v>
      </c>
      <c r="C6771" s="7">
        <v>100</v>
      </c>
      <c r="D6771" s="2" t="s">
        <v>88</v>
      </c>
      <c r="F6771" s="7">
        <v>0</v>
      </c>
      <c r="G6771" s="2" t="s">
        <v>2153</v>
      </c>
      <c r="I6771" s="8">
        <v>266742</v>
      </c>
      <c r="K6771" s="12">
        <v>5127320</v>
      </c>
      <c r="L6771" s="1" t="s">
        <v>615</v>
      </c>
    </row>
    <row r="6773" spans="1:12" x14ac:dyDescent="0.2">
      <c r="A6773" s="8">
        <v>31</v>
      </c>
      <c r="B6773" s="2" t="s">
        <v>210</v>
      </c>
      <c r="C6773" s="7">
        <v>100</v>
      </c>
      <c r="D6773" s="2" t="s">
        <v>88</v>
      </c>
      <c r="F6773" s="7">
        <v>0</v>
      </c>
      <c r="G6773" s="2" t="s">
        <v>2154</v>
      </c>
      <c r="I6773" s="8">
        <v>99213</v>
      </c>
      <c r="K6773" s="12">
        <v>5226533</v>
      </c>
      <c r="L6773" s="1" t="s">
        <v>615</v>
      </c>
    </row>
    <row r="6775" spans="1:12" x14ac:dyDescent="0.2">
      <c r="A6775" s="8">
        <v>31</v>
      </c>
      <c r="B6775" s="2" t="s">
        <v>210</v>
      </c>
      <c r="C6775" s="7">
        <v>100</v>
      </c>
      <c r="D6775" s="2" t="s">
        <v>88</v>
      </c>
      <c r="F6775" s="7">
        <v>0</v>
      </c>
      <c r="G6775" s="2" t="s">
        <v>2155</v>
      </c>
      <c r="I6775" s="8">
        <v>31675</v>
      </c>
      <c r="K6775" s="12">
        <v>5258208</v>
      </c>
      <c r="L6775" s="1" t="s">
        <v>615</v>
      </c>
    </row>
    <row r="6777" spans="1:12" x14ac:dyDescent="0.2">
      <c r="A6777" s="8">
        <v>31</v>
      </c>
      <c r="B6777" s="2" t="s">
        <v>210</v>
      </c>
      <c r="C6777" s="7">
        <v>100</v>
      </c>
      <c r="D6777" s="2" t="s">
        <v>88</v>
      </c>
      <c r="F6777" s="7">
        <v>0</v>
      </c>
      <c r="G6777" s="2" t="s">
        <v>2156</v>
      </c>
      <c r="I6777" s="8">
        <v>13987</v>
      </c>
      <c r="K6777" s="12">
        <v>5272195</v>
      </c>
      <c r="L6777" s="1" t="s">
        <v>615</v>
      </c>
    </row>
    <row r="6779" spans="1:12" x14ac:dyDescent="0.2">
      <c r="A6779" s="8">
        <v>31</v>
      </c>
      <c r="B6779" s="2" t="s">
        <v>210</v>
      </c>
      <c r="C6779" s="7">
        <v>100</v>
      </c>
      <c r="D6779" s="2" t="s">
        <v>88</v>
      </c>
      <c r="F6779" s="7">
        <v>0</v>
      </c>
      <c r="G6779" s="2" t="s">
        <v>2157</v>
      </c>
      <c r="I6779" s="8">
        <v>13987</v>
      </c>
      <c r="K6779" s="12">
        <v>5286182</v>
      </c>
      <c r="L6779" s="1" t="s">
        <v>615</v>
      </c>
    </row>
    <row r="6781" spans="1:12" x14ac:dyDescent="0.2">
      <c r="A6781" s="8">
        <v>31</v>
      </c>
      <c r="B6781" s="2" t="s">
        <v>210</v>
      </c>
      <c r="C6781" s="7">
        <v>100</v>
      </c>
      <c r="D6781" s="2" t="s">
        <v>88</v>
      </c>
      <c r="F6781" s="7">
        <v>0</v>
      </c>
      <c r="G6781" s="2" t="s">
        <v>2158</v>
      </c>
      <c r="I6781" s="8">
        <v>13987</v>
      </c>
      <c r="K6781" s="12">
        <v>5300169</v>
      </c>
      <c r="L6781" s="1" t="s">
        <v>615</v>
      </c>
    </row>
    <row r="6783" spans="1:12" x14ac:dyDescent="0.2">
      <c r="A6783" s="8">
        <v>31</v>
      </c>
      <c r="B6783" s="2" t="s">
        <v>210</v>
      </c>
      <c r="C6783" s="7">
        <v>100</v>
      </c>
      <c r="D6783" s="2" t="s">
        <v>88</v>
      </c>
      <c r="F6783" s="7">
        <v>0</v>
      </c>
      <c r="G6783" s="2" t="s">
        <v>2159</v>
      </c>
      <c r="I6783" s="8">
        <v>270445</v>
      </c>
      <c r="K6783" s="12">
        <v>5570614</v>
      </c>
      <c r="L6783" s="1" t="s">
        <v>615</v>
      </c>
    </row>
    <row r="6785" spans="1:12" x14ac:dyDescent="0.2">
      <c r="A6785" s="8">
        <v>31</v>
      </c>
      <c r="B6785" s="2" t="s">
        <v>210</v>
      </c>
      <c r="C6785" s="7">
        <v>100</v>
      </c>
      <c r="D6785" s="2" t="s">
        <v>88</v>
      </c>
      <c r="F6785" s="7">
        <v>0</v>
      </c>
      <c r="G6785" s="2" t="s">
        <v>2160</v>
      </c>
      <c r="I6785" s="8">
        <v>280806</v>
      </c>
      <c r="K6785" s="12">
        <v>5851420</v>
      </c>
      <c r="L6785" s="1" t="s">
        <v>615</v>
      </c>
    </row>
    <row r="6787" spans="1:12" x14ac:dyDescent="0.2">
      <c r="A6787" s="8">
        <v>31</v>
      </c>
      <c r="B6787" s="2" t="s">
        <v>210</v>
      </c>
      <c r="C6787" s="7">
        <v>100</v>
      </c>
      <c r="D6787" s="2" t="s">
        <v>88</v>
      </c>
      <c r="F6787" s="7">
        <v>0</v>
      </c>
      <c r="G6787" s="2" t="s">
        <v>2161</v>
      </c>
      <c r="I6787" s="8">
        <v>13987</v>
      </c>
      <c r="K6787" s="12">
        <v>5865407</v>
      </c>
      <c r="L6787" s="1" t="s">
        <v>615</v>
      </c>
    </row>
    <row r="6789" spans="1:12" x14ac:dyDescent="0.2">
      <c r="A6789" s="8">
        <v>31</v>
      </c>
      <c r="B6789" s="2" t="s">
        <v>210</v>
      </c>
      <c r="C6789" s="7">
        <v>100</v>
      </c>
      <c r="D6789" s="2" t="s">
        <v>88</v>
      </c>
      <c r="F6789" s="7">
        <v>0</v>
      </c>
      <c r="G6789" s="2" t="s">
        <v>2162</v>
      </c>
      <c r="I6789" s="8">
        <v>45860</v>
      </c>
      <c r="K6789" s="12">
        <v>5911267</v>
      </c>
      <c r="L6789" s="1" t="s">
        <v>615</v>
      </c>
    </row>
    <row r="6791" spans="1:12" x14ac:dyDescent="0.2">
      <c r="A6791" s="8">
        <v>31</v>
      </c>
      <c r="B6791" s="2" t="s">
        <v>210</v>
      </c>
      <c r="C6791" s="7">
        <v>100</v>
      </c>
      <c r="D6791" s="2" t="s">
        <v>88</v>
      </c>
      <c r="F6791" s="7">
        <v>0</v>
      </c>
      <c r="G6791" s="2" t="s">
        <v>2163</v>
      </c>
      <c r="I6791" s="8">
        <v>51290</v>
      </c>
      <c r="K6791" s="12">
        <v>5962557</v>
      </c>
      <c r="L6791" s="1" t="s">
        <v>615</v>
      </c>
    </row>
    <row r="6794" spans="1:12" x14ac:dyDescent="0.2">
      <c r="G6794" s="9" t="s">
        <v>1816</v>
      </c>
      <c r="I6794" s="269">
        <v>1617559</v>
      </c>
      <c r="J6794" s="269">
        <v>0</v>
      </c>
      <c r="K6794" s="269">
        <v>1617559</v>
      </c>
      <c r="L6794" s="270" t="s">
        <v>615</v>
      </c>
    </row>
    <row r="6795" spans="1:12" x14ac:dyDescent="0.2">
      <c r="G6795" s="9" t="s">
        <v>610</v>
      </c>
      <c r="I6795" s="267">
        <v>5962557</v>
      </c>
      <c r="J6795" s="267">
        <v>0</v>
      </c>
      <c r="K6795" s="267">
        <v>5962557</v>
      </c>
      <c r="L6795" s="9" t="s">
        <v>617</v>
      </c>
    </row>
    <row r="6798" spans="1:12" x14ac:dyDescent="0.2">
      <c r="A6798" s="4" t="s">
        <v>211</v>
      </c>
      <c r="G6798" s="9" t="s">
        <v>612</v>
      </c>
      <c r="I6798" s="267">
        <v>5962557</v>
      </c>
      <c r="J6798" s="267">
        <v>0</v>
      </c>
      <c r="K6798" s="267">
        <v>5962557</v>
      </c>
      <c r="L6798" s="2" t="s">
        <v>615</v>
      </c>
    </row>
    <row r="6800" spans="1:12" x14ac:dyDescent="0.2">
      <c r="A6800" s="1" t="s">
        <v>80</v>
      </c>
      <c r="B6800" s="1" t="s">
        <v>81</v>
      </c>
      <c r="C6800" s="268" t="s">
        <v>82</v>
      </c>
      <c r="D6800" s="1" t="s">
        <v>83</v>
      </c>
      <c r="E6800" s="1" t="s">
        <v>84</v>
      </c>
      <c r="F6800" s="268" t="s">
        <v>85</v>
      </c>
      <c r="G6800" s="1" t="s">
        <v>86</v>
      </c>
      <c r="I6800" s="268" t="s">
        <v>613</v>
      </c>
      <c r="J6800" s="268" t="s">
        <v>614</v>
      </c>
      <c r="K6800" s="268" t="s">
        <v>87</v>
      </c>
    </row>
    <row r="6802" spans="1:12" x14ac:dyDescent="0.2">
      <c r="A6802" s="8">
        <v>13</v>
      </c>
      <c r="B6802" s="2" t="s">
        <v>211</v>
      </c>
      <c r="C6802" s="7">
        <v>29</v>
      </c>
      <c r="D6802" s="2" t="s">
        <v>90</v>
      </c>
      <c r="F6802" s="7">
        <v>0</v>
      </c>
      <c r="G6802" s="2" t="s">
        <v>2363</v>
      </c>
      <c r="I6802" s="8">
        <v>13291</v>
      </c>
      <c r="K6802" s="12">
        <v>5975848</v>
      </c>
      <c r="L6802" s="1" t="s">
        <v>615</v>
      </c>
    </row>
    <row r="6804" spans="1:12" x14ac:dyDescent="0.2">
      <c r="A6804" s="8">
        <v>25</v>
      </c>
      <c r="B6804" s="2" t="s">
        <v>211</v>
      </c>
      <c r="C6804" s="7">
        <v>76</v>
      </c>
      <c r="D6804" s="2" t="s">
        <v>88</v>
      </c>
      <c r="F6804" s="7">
        <v>0</v>
      </c>
      <c r="G6804" s="2" t="s">
        <v>2397</v>
      </c>
      <c r="I6804" s="8">
        <v>56657</v>
      </c>
      <c r="K6804" s="12">
        <v>6032505</v>
      </c>
      <c r="L6804" s="1" t="s">
        <v>615</v>
      </c>
    </row>
    <row r="6806" spans="1:12" x14ac:dyDescent="0.2">
      <c r="A6806" s="8">
        <v>30</v>
      </c>
      <c r="B6806" s="2" t="s">
        <v>211</v>
      </c>
      <c r="C6806" s="7">
        <v>94</v>
      </c>
      <c r="D6806" s="2" t="s">
        <v>88</v>
      </c>
      <c r="F6806" s="7">
        <v>0</v>
      </c>
      <c r="G6806" s="2" t="s">
        <v>2470</v>
      </c>
      <c r="I6806" s="8">
        <v>270731</v>
      </c>
      <c r="K6806" s="12">
        <v>6303236</v>
      </c>
      <c r="L6806" s="1" t="s">
        <v>615</v>
      </c>
    </row>
    <row r="6808" spans="1:12" x14ac:dyDescent="0.2">
      <c r="A6808" s="8">
        <v>30</v>
      </c>
      <c r="B6808" s="2" t="s">
        <v>211</v>
      </c>
      <c r="C6808" s="7">
        <v>94</v>
      </c>
      <c r="D6808" s="2" t="s">
        <v>88</v>
      </c>
      <c r="F6808" s="7">
        <v>0</v>
      </c>
      <c r="G6808" s="2" t="s">
        <v>2471</v>
      </c>
      <c r="I6808" s="8">
        <v>14687</v>
      </c>
      <c r="K6808" s="12">
        <v>6317923</v>
      </c>
      <c r="L6808" s="1" t="s">
        <v>615</v>
      </c>
    </row>
    <row r="6810" spans="1:12" x14ac:dyDescent="0.2">
      <c r="A6810" s="8">
        <v>30</v>
      </c>
      <c r="B6810" s="2" t="s">
        <v>211</v>
      </c>
      <c r="C6810" s="7">
        <v>94</v>
      </c>
      <c r="D6810" s="2" t="s">
        <v>88</v>
      </c>
      <c r="F6810" s="7">
        <v>0</v>
      </c>
      <c r="G6810" s="2" t="s">
        <v>2472</v>
      </c>
      <c r="I6810" s="8">
        <v>13987</v>
      </c>
      <c r="K6810" s="12">
        <v>6331910</v>
      </c>
      <c r="L6810" s="1" t="s">
        <v>615</v>
      </c>
    </row>
    <row r="6812" spans="1:12" x14ac:dyDescent="0.2">
      <c r="A6812" s="8">
        <v>30</v>
      </c>
      <c r="B6812" s="2" t="s">
        <v>211</v>
      </c>
      <c r="C6812" s="7">
        <v>94</v>
      </c>
      <c r="D6812" s="2" t="s">
        <v>88</v>
      </c>
      <c r="F6812" s="7">
        <v>0</v>
      </c>
      <c r="G6812" s="2" t="s">
        <v>2473</v>
      </c>
      <c r="I6812" s="8">
        <v>31746</v>
      </c>
      <c r="K6812" s="12">
        <v>6363656</v>
      </c>
      <c r="L6812" s="1" t="s">
        <v>615</v>
      </c>
    </row>
    <row r="6814" spans="1:12" x14ac:dyDescent="0.2">
      <c r="A6814" s="8">
        <v>30</v>
      </c>
      <c r="B6814" s="2" t="s">
        <v>211</v>
      </c>
      <c r="C6814" s="7">
        <v>94</v>
      </c>
      <c r="D6814" s="2" t="s">
        <v>88</v>
      </c>
      <c r="F6814" s="7">
        <v>0</v>
      </c>
      <c r="G6814" s="2" t="s">
        <v>2474</v>
      </c>
      <c r="I6814" s="8">
        <v>13987</v>
      </c>
      <c r="K6814" s="12">
        <v>6377643</v>
      </c>
      <c r="L6814" s="1" t="s">
        <v>615</v>
      </c>
    </row>
    <row r="6816" spans="1:12" x14ac:dyDescent="0.2">
      <c r="A6816" s="8">
        <v>30</v>
      </c>
      <c r="B6816" s="2" t="s">
        <v>211</v>
      </c>
      <c r="C6816" s="7">
        <v>94</v>
      </c>
      <c r="D6816" s="2" t="s">
        <v>88</v>
      </c>
      <c r="F6816" s="7">
        <v>0</v>
      </c>
      <c r="G6816" s="2" t="s">
        <v>2475</v>
      </c>
      <c r="I6816" s="8">
        <v>13987</v>
      </c>
      <c r="K6816" s="12">
        <v>6391630</v>
      </c>
      <c r="L6816" s="1" t="s">
        <v>615</v>
      </c>
    </row>
    <row r="6818" spans="1:12" x14ac:dyDescent="0.2">
      <c r="A6818" s="8">
        <v>30</v>
      </c>
      <c r="B6818" s="2" t="s">
        <v>211</v>
      </c>
      <c r="C6818" s="7">
        <v>94</v>
      </c>
      <c r="D6818" s="2" t="s">
        <v>88</v>
      </c>
      <c r="F6818" s="7">
        <v>0</v>
      </c>
      <c r="G6818" s="2" t="s">
        <v>2478</v>
      </c>
      <c r="I6818" s="8">
        <v>281523</v>
      </c>
      <c r="K6818" s="12">
        <v>6673153</v>
      </c>
      <c r="L6818" s="1" t="s">
        <v>615</v>
      </c>
    </row>
    <row r="6820" spans="1:12" x14ac:dyDescent="0.2">
      <c r="A6820" s="8">
        <v>30</v>
      </c>
      <c r="B6820" s="2" t="s">
        <v>211</v>
      </c>
      <c r="C6820" s="7">
        <v>94</v>
      </c>
      <c r="D6820" s="2" t="s">
        <v>88</v>
      </c>
      <c r="F6820" s="7">
        <v>0</v>
      </c>
      <c r="G6820" s="2" t="s">
        <v>2479</v>
      </c>
      <c r="I6820" s="8">
        <v>213983</v>
      </c>
      <c r="K6820" s="12">
        <v>6887136</v>
      </c>
      <c r="L6820" s="1" t="s">
        <v>615</v>
      </c>
    </row>
    <row r="6822" spans="1:12" x14ac:dyDescent="0.2">
      <c r="A6822" s="8">
        <v>30</v>
      </c>
      <c r="B6822" s="2" t="s">
        <v>211</v>
      </c>
      <c r="C6822" s="7">
        <v>94</v>
      </c>
      <c r="D6822" s="2" t="s">
        <v>88</v>
      </c>
      <c r="F6822" s="7">
        <v>0</v>
      </c>
      <c r="G6822" s="2" t="s">
        <v>2480</v>
      </c>
      <c r="I6822" s="8">
        <v>101515</v>
      </c>
      <c r="K6822" s="12">
        <v>6988651</v>
      </c>
      <c r="L6822" s="1" t="s">
        <v>615</v>
      </c>
    </row>
    <row r="6824" spans="1:12" x14ac:dyDescent="0.2">
      <c r="A6824" s="8">
        <v>30</v>
      </c>
      <c r="B6824" s="2" t="s">
        <v>211</v>
      </c>
      <c r="C6824" s="7">
        <v>94</v>
      </c>
      <c r="D6824" s="2" t="s">
        <v>88</v>
      </c>
      <c r="F6824" s="7">
        <v>0</v>
      </c>
      <c r="G6824" s="2" t="s">
        <v>2500</v>
      </c>
      <c r="I6824" s="8">
        <v>47740</v>
      </c>
      <c r="K6824" s="12">
        <v>7036391</v>
      </c>
      <c r="L6824" s="1" t="s">
        <v>615</v>
      </c>
    </row>
    <row r="6826" spans="1:12" x14ac:dyDescent="0.2">
      <c r="A6826" s="8">
        <v>30</v>
      </c>
      <c r="B6826" s="2" t="s">
        <v>211</v>
      </c>
      <c r="C6826" s="7">
        <v>94</v>
      </c>
      <c r="D6826" s="2" t="s">
        <v>88</v>
      </c>
      <c r="F6826" s="7">
        <v>0</v>
      </c>
      <c r="G6826" s="2" t="s">
        <v>2501</v>
      </c>
      <c r="I6826" s="8">
        <v>51290</v>
      </c>
      <c r="K6826" s="12">
        <v>7087681</v>
      </c>
      <c r="L6826" s="1" t="s">
        <v>615</v>
      </c>
    </row>
    <row r="6829" spans="1:12" x14ac:dyDescent="0.2">
      <c r="G6829" s="9" t="s">
        <v>2551</v>
      </c>
      <c r="I6829" s="269">
        <v>1125124</v>
      </c>
      <c r="J6829" s="269">
        <v>0</v>
      </c>
      <c r="K6829" s="269">
        <v>1125124</v>
      </c>
      <c r="L6829" s="270" t="s">
        <v>615</v>
      </c>
    </row>
    <row r="6830" spans="1:12" x14ac:dyDescent="0.2">
      <c r="G6830" s="9" t="s">
        <v>610</v>
      </c>
      <c r="I6830" s="267">
        <v>7087681</v>
      </c>
      <c r="J6830" s="267">
        <v>0</v>
      </c>
      <c r="K6830" s="267">
        <v>7087681</v>
      </c>
      <c r="L6830" s="9" t="s">
        <v>617</v>
      </c>
    </row>
    <row r="6833" spans="1:12" x14ac:dyDescent="0.2">
      <c r="A6833" s="4" t="s">
        <v>212</v>
      </c>
      <c r="G6833" s="9" t="s">
        <v>612</v>
      </c>
      <c r="I6833" s="267">
        <v>7087681</v>
      </c>
      <c r="J6833" s="267">
        <v>0</v>
      </c>
      <c r="K6833" s="267">
        <v>7087681</v>
      </c>
      <c r="L6833" s="2" t="s">
        <v>615</v>
      </c>
    </row>
    <row r="6835" spans="1:12" x14ac:dyDescent="0.2">
      <c r="A6835" s="1" t="s">
        <v>80</v>
      </c>
      <c r="B6835" s="1" t="s">
        <v>81</v>
      </c>
      <c r="C6835" s="268" t="s">
        <v>82</v>
      </c>
      <c r="D6835" s="1" t="s">
        <v>83</v>
      </c>
      <c r="E6835" s="1" t="s">
        <v>84</v>
      </c>
      <c r="F6835" s="268" t="s">
        <v>85</v>
      </c>
      <c r="G6835" s="1" t="s">
        <v>86</v>
      </c>
      <c r="I6835" s="268" t="s">
        <v>613</v>
      </c>
      <c r="J6835" s="268" t="s">
        <v>614</v>
      </c>
      <c r="K6835" s="268" t="s">
        <v>87</v>
      </c>
    </row>
    <row r="6837" spans="1:12" x14ac:dyDescent="0.2">
      <c r="A6837" s="8">
        <v>5</v>
      </c>
      <c r="B6837" s="2" t="s">
        <v>212</v>
      </c>
      <c r="C6837" s="7">
        <v>25</v>
      </c>
      <c r="D6837" s="2" t="s">
        <v>90</v>
      </c>
      <c r="F6837" s="7">
        <v>0</v>
      </c>
      <c r="G6837" s="2" t="s">
        <v>2651</v>
      </c>
      <c r="I6837" s="8">
        <v>15517</v>
      </c>
      <c r="K6837" s="12">
        <v>7103198</v>
      </c>
      <c r="L6837" s="1" t="s">
        <v>615</v>
      </c>
    </row>
    <row r="6839" spans="1:12" x14ac:dyDescent="0.2">
      <c r="A6839" s="8">
        <v>5</v>
      </c>
      <c r="B6839" s="2" t="s">
        <v>212</v>
      </c>
      <c r="C6839" s="7">
        <v>25</v>
      </c>
      <c r="D6839" s="2" t="s">
        <v>90</v>
      </c>
      <c r="F6839" s="7">
        <v>0</v>
      </c>
      <c r="G6839" s="2" t="s">
        <v>2572</v>
      </c>
      <c r="I6839" s="8">
        <v>17990</v>
      </c>
      <c r="K6839" s="12">
        <v>7121188</v>
      </c>
      <c r="L6839" s="1" t="s">
        <v>615</v>
      </c>
    </row>
    <row r="6841" spans="1:12" x14ac:dyDescent="0.2">
      <c r="A6841" s="8">
        <v>31</v>
      </c>
      <c r="B6841" s="2" t="s">
        <v>212</v>
      </c>
      <c r="C6841" s="7">
        <v>84</v>
      </c>
      <c r="D6841" s="2" t="s">
        <v>88</v>
      </c>
      <c r="F6841" s="7">
        <v>0</v>
      </c>
      <c r="G6841" s="2" t="s">
        <v>2652</v>
      </c>
      <c r="I6841" s="8">
        <v>214619</v>
      </c>
      <c r="K6841" s="12">
        <v>7335807</v>
      </c>
      <c r="L6841" s="1" t="s">
        <v>615</v>
      </c>
    </row>
    <row r="6843" spans="1:12" x14ac:dyDescent="0.2">
      <c r="A6843" s="8">
        <v>31</v>
      </c>
      <c r="B6843" s="2" t="s">
        <v>212</v>
      </c>
      <c r="C6843" s="7">
        <v>84</v>
      </c>
      <c r="D6843" s="2" t="s">
        <v>88</v>
      </c>
      <c r="F6843" s="7">
        <v>0</v>
      </c>
      <c r="G6843" s="2" t="s">
        <v>2653</v>
      </c>
      <c r="I6843" s="8">
        <v>105190</v>
      </c>
      <c r="K6843" s="12">
        <v>7440997</v>
      </c>
      <c r="L6843" s="1" t="s">
        <v>615</v>
      </c>
    </row>
    <row r="6845" spans="1:12" x14ac:dyDescent="0.2">
      <c r="A6845" s="8">
        <v>31</v>
      </c>
      <c r="B6845" s="2" t="s">
        <v>212</v>
      </c>
      <c r="C6845" s="7">
        <v>84</v>
      </c>
      <c r="D6845" s="2" t="s">
        <v>88</v>
      </c>
      <c r="F6845" s="7">
        <v>0</v>
      </c>
      <c r="G6845" s="2" t="s">
        <v>2654</v>
      </c>
      <c r="I6845" s="8">
        <v>31799</v>
      </c>
      <c r="K6845" s="12">
        <v>7472796</v>
      </c>
      <c r="L6845" s="1" t="s">
        <v>615</v>
      </c>
    </row>
    <row r="6847" spans="1:12" x14ac:dyDescent="0.2">
      <c r="A6847" s="8">
        <v>31</v>
      </c>
      <c r="B6847" s="2" t="s">
        <v>212</v>
      </c>
      <c r="C6847" s="7">
        <v>84</v>
      </c>
      <c r="D6847" s="2" t="s">
        <v>88</v>
      </c>
      <c r="F6847" s="7">
        <v>0</v>
      </c>
      <c r="G6847" s="2" t="s">
        <v>2655</v>
      </c>
      <c r="I6847" s="8">
        <v>14057</v>
      </c>
      <c r="K6847" s="12">
        <v>7486853</v>
      </c>
      <c r="L6847" s="1" t="s">
        <v>615</v>
      </c>
    </row>
    <row r="6849" spans="1:12" x14ac:dyDescent="0.2">
      <c r="A6849" s="8">
        <v>31</v>
      </c>
      <c r="B6849" s="2" t="s">
        <v>212</v>
      </c>
      <c r="C6849" s="7">
        <v>84</v>
      </c>
      <c r="D6849" s="2" t="s">
        <v>88</v>
      </c>
      <c r="F6849" s="7">
        <v>0</v>
      </c>
      <c r="G6849" s="2" t="s">
        <v>2656</v>
      </c>
      <c r="I6849" s="8">
        <v>14057</v>
      </c>
      <c r="K6849" s="12">
        <v>7500910</v>
      </c>
      <c r="L6849" s="1" t="s">
        <v>615</v>
      </c>
    </row>
    <row r="6851" spans="1:12" x14ac:dyDescent="0.2">
      <c r="A6851" s="8">
        <v>31</v>
      </c>
      <c r="B6851" s="2" t="s">
        <v>212</v>
      </c>
      <c r="C6851" s="7">
        <v>84</v>
      </c>
      <c r="D6851" s="2" t="s">
        <v>88</v>
      </c>
      <c r="F6851" s="7">
        <v>0</v>
      </c>
      <c r="G6851" s="2" t="s">
        <v>2655</v>
      </c>
      <c r="I6851" s="8">
        <v>14057</v>
      </c>
      <c r="K6851" s="12">
        <v>7514967</v>
      </c>
      <c r="L6851" s="1" t="s">
        <v>615</v>
      </c>
    </row>
    <row r="6853" spans="1:12" x14ac:dyDescent="0.2">
      <c r="A6853" s="8">
        <v>31</v>
      </c>
      <c r="B6853" s="2" t="s">
        <v>212</v>
      </c>
      <c r="C6853" s="7">
        <v>84</v>
      </c>
      <c r="D6853" s="2" t="s">
        <v>88</v>
      </c>
      <c r="F6853" s="7">
        <v>0</v>
      </c>
      <c r="G6853" s="2" t="s">
        <v>2657</v>
      </c>
      <c r="I6853" s="8">
        <v>274455</v>
      </c>
      <c r="K6853" s="12">
        <v>7789422</v>
      </c>
      <c r="L6853" s="1" t="s">
        <v>615</v>
      </c>
    </row>
    <row r="6855" spans="1:12" x14ac:dyDescent="0.2">
      <c r="A6855" s="8">
        <v>31</v>
      </c>
      <c r="B6855" s="2" t="s">
        <v>212</v>
      </c>
      <c r="C6855" s="7">
        <v>84</v>
      </c>
      <c r="D6855" s="2" t="s">
        <v>88</v>
      </c>
      <c r="F6855" s="7">
        <v>0</v>
      </c>
      <c r="G6855" s="2" t="s">
        <v>2658</v>
      </c>
      <c r="I6855" s="8">
        <v>47740</v>
      </c>
      <c r="K6855" s="12">
        <v>7837162</v>
      </c>
      <c r="L6855" s="1" t="s">
        <v>615</v>
      </c>
    </row>
    <row r="6857" spans="1:12" x14ac:dyDescent="0.2">
      <c r="A6857" s="8">
        <v>31</v>
      </c>
      <c r="B6857" s="2" t="s">
        <v>212</v>
      </c>
      <c r="C6857" s="7">
        <v>84</v>
      </c>
      <c r="D6857" s="2" t="s">
        <v>88</v>
      </c>
      <c r="F6857" s="7">
        <v>0</v>
      </c>
      <c r="G6857" s="2" t="s">
        <v>2659</v>
      </c>
      <c r="I6857" s="8">
        <v>51290</v>
      </c>
      <c r="K6857" s="12">
        <v>7888452</v>
      </c>
      <c r="L6857" s="1" t="s">
        <v>615</v>
      </c>
    </row>
    <row r="6859" spans="1:12" x14ac:dyDescent="0.2">
      <c r="A6859" s="8">
        <v>31</v>
      </c>
      <c r="B6859" s="2" t="s">
        <v>212</v>
      </c>
      <c r="C6859" s="7">
        <v>84</v>
      </c>
      <c r="D6859" s="2" t="s">
        <v>88</v>
      </c>
      <c r="F6859" s="7">
        <v>0</v>
      </c>
      <c r="G6859" s="2" t="s">
        <v>2660</v>
      </c>
      <c r="I6859" s="8">
        <v>15933</v>
      </c>
      <c r="K6859" s="12">
        <v>7904385</v>
      </c>
      <c r="L6859" s="1" t="s">
        <v>615</v>
      </c>
    </row>
    <row r="6861" spans="1:12" x14ac:dyDescent="0.2">
      <c r="A6861" s="8">
        <v>31</v>
      </c>
      <c r="B6861" s="2" t="s">
        <v>212</v>
      </c>
      <c r="C6861" s="7">
        <v>84</v>
      </c>
      <c r="D6861" s="2" t="s">
        <v>88</v>
      </c>
      <c r="F6861" s="7">
        <v>0</v>
      </c>
      <c r="G6861" s="2" t="s">
        <v>2661</v>
      </c>
      <c r="I6861" s="8">
        <v>324104</v>
      </c>
      <c r="K6861" s="12">
        <v>8228489</v>
      </c>
      <c r="L6861" s="1" t="s">
        <v>615</v>
      </c>
    </row>
    <row r="6864" spans="1:12" x14ac:dyDescent="0.2">
      <c r="G6864" s="9" t="s">
        <v>2555</v>
      </c>
      <c r="I6864" s="269">
        <v>1140808</v>
      </c>
      <c r="J6864" s="269">
        <v>0</v>
      </c>
      <c r="K6864" s="269">
        <v>1140808</v>
      </c>
      <c r="L6864" s="270" t="s">
        <v>615</v>
      </c>
    </row>
    <row r="6865" spans="1:12" x14ac:dyDescent="0.2">
      <c r="G6865" s="9" t="s">
        <v>610</v>
      </c>
      <c r="I6865" s="267">
        <v>8228489</v>
      </c>
      <c r="J6865" s="267">
        <v>0</v>
      </c>
      <c r="K6865" s="267">
        <v>8228489</v>
      </c>
      <c r="L6865" s="9" t="s">
        <v>617</v>
      </c>
    </row>
    <row r="6867" spans="1:12" x14ac:dyDescent="0.2">
      <c r="A6867" s="5" t="s">
        <v>728</v>
      </c>
      <c r="I6867" s="267">
        <v>8228489</v>
      </c>
      <c r="J6867" s="267">
        <v>0</v>
      </c>
      <c r="K6867" s="267">
        <v>8228489</v>
      </c>
      <c r="L6867" s="2" t="s">
        <v>617</v>
      </c>
    </row>
    <row r="6870" spans="1:12" x14ac:dyDescent="0.2">
      <c r="A6870" s="4" t="s">
        <v>729</v>
      </c>
    </row>
    <row r="6872" spans="1:12" x14ac:dyDescent="0.2">
      <c r="A6872" s="4" t="s">
        <v>79</v>
      </c>
      <c r="G6872" s="9" t="s">
        <v>612</v>
      </c>
      <c r="I6872" s="267">
        <v>0</v>
      </c>
      <c r="J6872" s="267">
        <v>0</v>
      </c>
      <c r="K6872" s="267">
        <v>0</v>
      </c>
    </row>
    <row r="6874" spans="1:12" x14ac:dyDescent="0.2">
      <c r="A6874" s="1" t="s">
        <v>80</v>
      </c>
      <c r="B6874" s="1" t="s">
        <v>81</v>
      </c>
      <c r="C6874" s="268" t="s">
        <v>82</v>
      </c>
      <c r="D6874" s="1" t="s">
        <v>83</v>
      </c>
      <c r="E6874" s="1" t="s">
        <v>84</v>
      </c>
      <c r="F6874" s="268" t="s">
        <v>85</v>
      </c>
      <c r="G6874" s="1" t="s">
        <v>86</v>
      </c>
      <c r="I6874" s="268" t="s">
        <v>613</v>
      </c>
      <c r="J6874" s="268" t="s">
        <v>614</v>
      </c>
      <c r="K6874" s="268" t="s">
        <v>87</v>
      </c>
    </row>
    <row r="6876" spans="1:12" x14ac:dyDescent="0.2">
      <c r="A6876" s="8">
        <v>31</v>
      </c>
      <c r="B6876" s="2" t="s">
        <v>79</v>
      </c>
      <c r="C6876" s="7">
        <v>75</v>
      </c>
      <c r="D6876" s="2" t="s">
        <v>88</v>
      </c>
      <c r="F6876" s="7">
        <v>0</v>
      </c>
      <c r="G6876" s="2" t="s">
        <v>1350</v>
      </c>
      <c r="I6876" s="8">
        <v>547400</v>
      </c>
      <c r="K6876" s="12">
        <v>547400</v>
      </c>
      <c r="L6876" s="1" t="s">
        <v>615</v>
      </c>
    </row>
    <row r="6878" spans="1:12" x14ac:dyDescent="0.2">
      <c r="A6878" s="8">
        <v>31</v>
      </c>
      <c r="B6878" s="2" t="s">
        <v>79</v>
      </c>
      <c r="C6878" s="7">
        <v>75</v>
      </c>
      <c r="D6878" s="2" t="s">
        <v>88</v>
      </c>
      <c r="F6878" s="7">
        <v>0</v>
      </c>
      <c r="G6878" s="2" t="s">
        <v>1360</v>
      </c>
      <c r="I6878" s="8">
        <v>185235</v>
      </c>
      <c r="K6878" s="12">
        <v>732635</v>
      </c>
      <c r="L6878" s="1" t="s">
        <v>615</v>
      </c>
    </row>
    <row r="6881" spans="1:12" x14ac:dyDescent="0.2">
      <c r="G6881" s="9" t="s">
        <v>616</v>
      </c>
      <c r="I6881" s="269">
        <v>732635</v>
      </c>
      <c r="J6881" s="269">
        <v>0</v>
      </c>
      <c r="K6881" s="269">
        <v>732635</v>
      </c>
      <c r="L6881" s="270" t="s">
        <v>615</v>
      </c>
    </row>
    <row r="6882" spans="1:12" x14ac:dyDescent="0.2">
      <c r="G6882" s="9" t="s">
        <v>610</v>
      </c>
      <c r="I6882" s="267">
        <v>732635</v>
      </c>
      <c r="J6882" s="267">
        <v>0</v>
      </c>
      <c r="K6882" s="267">
        <v>732635</v>
      </c>
      <c r="L6882" s="9" t="s">
        <v>617</v>
      </c>
    </row>
    <row r="6885" spans="1:12" x14ac:dyDescent="0.2">
      <c r="A6885" s="4" t="s">
        <v>123</v>
      </c>
      <c r="G6885" s="9" t="s">
        <v>612</v>
      </c>
      <c r="I6885" s="267">
        <v>732635</v>
      </c>
      <c r="J6885" s="267">
        <v>0</v>
      </c>
      <c r="K6885" s="267">
        <v>732635</v>
      </c>
      <c r="L6885" s="2" t="s">
        <v>615</v>
      </c>
    </row>
    <row r="6887" spans="1:12" x14ac:dyDescent="0.2">
      <c r="A6887" s="1" t="s">
        <v>80</v>
      </c>
      <c r="B6887" s="1" t="s">
        <v>81</v>
      </c>
      <c r="C6887" s="268" t="s">
        <v>82</v>
      </c>
      <c r="D6887" s="1" t="s">
        <v>83</v>
      </c>
      <c r="E6887" s="1" t="s">
        <v>84</v>
      </c>
      <c r="F6887" s="268" t="s">
        <v>85</v>
      </c>
      <c r="G6887" s="1" t="s">
        <v>86</v>
      </c>
      <c r="I6887" s="268" t="s">
        <v>613</v>
      </c>
      <c r="J6887" s="268" t="s">
        <v>614</v>
      </c>
      <c r="K6887" s="268" t="s">
        <v>87</v>
      </c>
    </row>
    <row r="6889" spans="1:12" x14ac:dyDescent="0.2">
      <c r="A6889" s="8">
        <v>28</v>
      </c>
      <c r="B6889" s="2" t="s">
        <v>123</v>
      </c>
      <c r="C6889" s="7">
        <v>65</v>
      </c>
      <c r="D6889" s="2" t="s">
        <v>622</v>
      </c>
      <c r="F6889" s="7">
        <v>0</v>
      </c>
      <c r="G6889" s="2" t="s">
        <v>1466</v>
      </c>
      <c r="I6889" s="8">
        <v>5780</v>
      </c>
      <c r="K6889" s="12">
        <v>738415</v>
      </c>
      <c r="L6889" s="1" t="s">
        <v>615</v>
      </c>
    </row>
    <row r="6891" spans="1:12" x14ac:dyDescent="0.2">
      <c r="A6891" s="8">
        <v>28</v>
      </c>
      <c r="B6891" s="2" t="s">
        <v>123</v>
      </c>
      <c r="C6891" s="7">
        <v>87</v>
      </c>
      <c r="D6891" s="2" t="s">
        <v>88</v>
      </c>
      <c r="F6891" s="7">
        <v>0</v>
      </c>
      <c r="G6891" s="2" t="s">
        <v>2038</v>
      </c>
      <c r="I6891" s="8">
        <v>24019</v>
      </c>
      <c r="K6891" s="12">
        <v>762434</v>
      </c>
      <c r="L6891" s="1" t="s">
        <v>615</v>
      </c>
    </row>
    <row r="6894" spans="1:12" x14ac:dyDescent="0.2">
      <c r="G6894" s="9" t="s">
        <v>623</v>
      </c>
      <c r="I6894" s="269">
        <v>29799</v>
      </c>
      <c r="J6894" s="269">
        <v>0</v>
      </c>
      <c r="K6894" s="269">
        <v>29799</v>
      </c>
      <c r="L6894" s="270" t="s">
        <v>615</v>
      </c>
    </row>
    <row r="6895" spans="1:12" x14ac:dyDescent="0.2">
      <c r="G6895" s="9" t="s">
        <v>610</v>
      </c>
      <c r="I6895" s="267">
        <v>762434</v>
      </c>
      <c r="J6895" s="267">
        <v>0</v>
      </c>
      <c r="K6895" s="267">
        <v>762434</v>
      </c>
      <c r="L6895" s="9" t="s">
        <v>617</v>
      </c>
    </row>
    <row r="6898" spans="1:12" x14ac:dyDescent="0.2">
      <c r="A6898" s="4" t="s">
        <v>208</v>
      </c>
      <c r="G6898" s="9" t="s">
        <v>612</v>
      </c>
      <c r="I6898" s="267">
        <v>762434</v>
      </c>
      <c r="J6898" s="267">
        <v>0</v>
      </c>
      <c r="K6898" s="267">
        <v>762434</v>
      </c>
      <c r="L6898" s="2" t="s">
        <v>615</v>
      </c>
    </row>
    <row r="6900" spans="1:12" x14ac:dyDescent="0.2">
      <c r="A6900" s="1" t="s">
        <v>80</v>
      </c>
      <c r="B6900" s="1" t="s">
        <v>81</v>
      </c>
      <c r="C6900" s="268" t="s">
        <v>82</v>
      </c>
      <c r="D6900" s="1" t="s">
        <v>83</v>
      </c>
      <c r="E6900" s="1" t="s">
        <v>84</v>
      </c>
      <c r="F6900" s="268" t="s">
        <v>85</v>
      </c>
      <c r="G6900" s="1" t="s">
        <v>86</v>
      </c>
      <c r="I6900" s="268" t="s">
        <v>613</v>
      </c>
      <c r="J6900" s="268" t="s">
        <v>614</v>
      </c>
      <c r="K6900" s="268" t="s">
        <v>87</v>
      </c>
    </row>
    <row r="6902" spans="1:12" x14ac:dyDescent="0.2">
      <c r="A6902" s="8">
        <v>26</v>
      </c>
      <c r="B6902" s="2" t="s">
        <v>208</v>
      </c>
      <c r="C6902" s="7">
        <v>80</v>
      </c>
      <c r="D6902" s="2" t="s">
        <v>88</v>
      </c>
      <c r="F6902" s="7">
        <v>0</v>
      </c>
      <c r="G6902" s="2" t="s">
        <v>1631</v>
      </c>
      <c r="I6902" s="8">
        <v>6990</v>
      </c>
      <c r="K6902" s="12">
        <v>769424</v>
      </c>
      <c r="L6902" s="1" t="s">
        <v>615</v>
      </c>
    </row>
    <row r="6904" spans="1:12" x14ac:dyDescent="0.2">
      <c r="A6904" s="8">
        <v>26</v>
      </c>
      <c r="B6904" s="2" t="s">
        <v>208</v>
      </c>
      <c r="C6904" s="7">
        <v>91</v>
      </c>
      <c r="D6904" s="2" t="s">
        <v>90</v>
      </c>
      <c r="F6904" s="7">
        <v>0</v>
      </c>
      <c r="G6904" s="2" t="s">
        <v>1640</v>
      </c>
      <c r="I6904" s="8">
        <v>4190</v>
      </c>
      <c r="K6904" s="12">
        <v>773614</v>
      </c>
      <c r="L6904" s="1" t="s">
        <v>615</v>
      </c>
    </row>
    <row r="6907" spans="1:12" x14ac:dyDescent="0.2">
      <c r="G6907" s="9" t="s">
        <v>618</v>
      </c>
      <c r="I6907" s="269">
        <v>11180</v>
      </c>
      <c r="J6907" s="269">
        <v>0</v>
      </c>
      <c r="K6907" s="269">
        <v>11180</v>
      </c>
      <c r="L6907" s="270" t="s">
        <v>615</v>
      </c>
    </row>
    <row r="6908" spans="1:12" x14ac:dyDescent="0.2">
      <c r="G6908" s="9" t="s">
        <v>610</v>
      </c>
      <c r="I6908" s="267">
        <v>773614</v>
      </c>
      <c r="J6908" s="267">
        <v>0</v>
      </c>
      <c r="K6908" s="267">
        <v>773614</v>
      </c>
      <c r="L6908" s="9" t="s">
        <v>617</v>
      </c>
    </row>
    <row r="6911" spans="1:12" x14ac:dyDescent="0.2">
      <c r="A6911" s="4" t="s">
        <v>209</v>
      </c>
      <c r="G6911" s="9" t="s">
        <v>612</v>
      </c>
      <c r="I6911" s="267">
        <v>773614</v>
      </c>
      <c r="J6911" s="267">
        <v>0</v>
      </c>
      <c r="K6911" s="267">
        <v>773614</v>
      </c>
      <c r="L6911" s="2" t="s">
        <v>615</v>
      </c>
    </row>
    <row r="6913" spans="1:12" x14ac:dyDescent="0.2">
      <c r="A6913" s="1" t="s">
        <v>80</v>
      </c>
      <c r="B6913" s="1" t="s">
        <v>81</v>
      </c>
      <c r="C6913" s="268" t="s">
        <v>82</v>
      </c>
      <c r="D6913" s="1" t="s">
        <v>83</v>
      </c>
      <c r="E6913" s="1" t="s">
        <v>84</v>
      </c>
      <c r="F6913" s="268" t="s">
        <v>85</v>
      </c>
      <c r="G6913" s="1" t="s">
        <v>86</v>
      </c>
      <c r="I6913" s="268" t="s">
        <v>613</v>
      </c>
      <c r="J6913" s="268" t="s">
        <v>614</v>
      </c>
      <c r="K6913" s="268" t="s">
        <v>87</v>
      </c>
    </row>
    <row r="6915" spans="1:12" x14ac:dyDescent="0.2">
      <c r="A6915" s="8">
        <v>30</v>
      </c>
      <c r="B6915" s="2" t="s">
        <v>209</v>
      </c>
      <c r="C6915" s="7">
        <v>116</v>
      </c>
      <c r="D6915" s="2" t="s">
        <v>88</v>
      </c>
      <c r="F6915" s="7">
        <v>0</v>
      </c>
      <c r="G6915" s="2" t="s">
        <v>2164</v>
      </c>
      <c r="I6915" s="8">
        <v>1174889</v>
      </c>
      <c r="K6915" s="12">
        <v>1948503</v>
      </c>
      <c r="L6915" s="1" t="s">
        <v>615</v>
      </c>
    </row>
    <row r="6917" spans="1:12" x14ac:dyDescent="0.2">
      <c r="A6917" s="8">
        <v>30</v>
      </c>
      <c r="B6917" s="2" t="s">
        <v>209</v>
      </c>
      <c r="C6917" s="7">
        <v>116</v>
      </c>
      <c r="D6917" s="2" t="s">
        <v>88</v>
      </c>
      <c r="F6917" s="7">
        <v>0</v>
      </c>
      <c r="G6917" s="2" t="s">
        <v>2165</v>
      </c>
      <c r="I6917" s="8">
        <v>2525068</v>
      </c>
      <c r="K6917" s="12">
        <v>4473571</v>
      </c>
      <c r="L6917" s="1" t="s">
        <v>615</v>
      </c>
    </row>
    <row r="6919" spans="1:12" x14ac:dyDescent="0.2">
      <c r="A6919" s="8">
        <v>30</v>
      </c>
      <c r="B6919" s="2" t="s">
        <v>209</v>
      </c>
      <c r="C6919" s="7">
        <v>116</v>
      </c>
      <c r="D6919" s="2" t="s">
        <v>88</v>
      </c>
      <c r="F6919" s="7">
        <v>0</v>
      </c>
      <c r="G6919" s="2" t="s">
        <v>2166</v>
      </c>
      <c r="I6919" s="8">
        <v>44615</v>
      </c>
      <c r="K6919" s="12">
        <v>4518186</v>
      </c>
      <c r="L6919" s="1" t="s">
        <v>615</v>
      </c>
    </row>
    <row r="6921" spans="1:12" x14ac:dyDescent="0.2">
      <c r="A6921" s="8">
        <v>30</v>
      </c>
      <c r="B6921" s="2" t="s">
        <v>209</v>
      </c>
      <c r="C6921" s="7">
        <v>116</v>
      </c>
      <c r="D6921" s="2" t="s">
        <v>88</v>
      </c>
      <c r="F6921" s="7">
        <v>0</v>
      </c>
      <c r="G6921" s="2" t="s">
        <v>2167</v>
      </c>
      <c r="I6921" s="8">
        <v>105336</v>
      </c>
      <c r="K6921" s="12">
        <v>4623522</v>
      </c>
      <c r="L6921" s="1" t="s">
        <v>615</v>
      </c>
    </row>
    <row r="6924" spans="1:12" x14ac:dyDescent="0.2">
      <c r="G6924" s="9" t="s">
        <v>1787</v>
      </c>
      <c r="I6924" s="269">
        <v>3849908</v>
      </c>
      <c r="J6924" s="269">
        <v>0</v>
      </c>
      <c r="K6924" s="269">
        <v>3849908</v>
      </c>
      <c r="L6924" s="270" t="s">
        <v>615</v>
      </c>
    </row>
    <row r="6925" spans="1:12" x14ac:dyDescent="0.2">
      <c r="G6925" s="9" t="s">
        <v>610</v>
      </c>
      <c r="I6925" s="267">
        <v>4623522</v>
      </c>
      <c r="J6925" s="267">
        <v>0</v>
      </c>
      <c r="K6925" s="267">
        <v>4623522</v>
      </c>
      <c r="L6925" s="9" t="s">
        <v>617</v>
      </c>
    </row>
    <row r="6928" spans="1:12" x14ac:dyDescent="0.2">
      <c r="A6928" s="4" t="s">
        <v>210</v>
      </c>
      <c r="G6928" s="9" t="s">
        <v>612</v>
      </c>
      <c r="I6928" s="267">
        <v>4623522</v>
      </c>
      <c r="J6928" s="267">
        <v>0</v>
      </c>
      <c r="K6928" s="267">
        <v>4623522</v>
      </c>
      <c r="L6928" s="2" t="s">
        <v>615</v>
      </c>
    </row>
    <row r="6930" spans="1:12" x14ac:dyDescent="0.2">
      <c r="A6930" s="1" t="s">
        <v>80</v>
      </c>
      <c r="B6930" s="1" t="s">
        <v>81</v>
      </c>
      <c r="C6930" s="268" t="s">
        <v>82</v>
      </c>
      <c r="D6930" s="1" t="s">
        <v>83</v>
      </c>
      <c r="E6930" s="1" t="s">
        <v>84</v>
      </c>
      <c r="F6930" s="268" t="s">
        <v>85</v>
      </c>
      <c r="G6930" s="1" t="s">
        <v>86</v>
      </c>
      <c r="I6930" s="268" t="s">
        <v>613</v>
      </c>
      <c r="J6930" s="268" t="s">
        <v>614</v>
      </c>
      <c r="K6930" s="268" t="s">
        <v>87</v>
      </c>
    </row>
    <row r="6932" spans="1:12" x14ac:dyDescent="0.2">
      <c r="A6932" s="8">
        <v>5</v>
      </c>
      <c r="B6932" s="2" t="s">
        <v>210</v>
      </c>
      <c r="C6932" s="7">
        <v>12</v>
      </c>
      <c r="D6932" s="2" t="s">
        <v>90</v>
      </c>
      <c r="F6932" s="7">
        <v>0</v>
      </c>
      <c r="G6932" s="2" t="s">
        <v>2168</v>
      </c>
      <c r="I6932" s="8">
        <v>13510</v>
      </c>
      <c r="K6932" s="12">
        <v>4637032</v>
      </c>
      <c r="L6932" s="1" t="s">
        <v>615</v>
      </c>
    </row>
    <row r="6934" spans="1:12" x14ac:dyDescent="0.2">
      <c r="A6934" s="8">
        <v>30</v>
      </c>
      <c r="B6934" s="2" t="s">
        <v>210</v>
      </c>
      <c r="C6934" s="7">
        <v>54</v>
      </c>
      <c r="D6934" s="2" t="s">
        <v>90</v>
      </c>
      <c r="F6934" s="7">
        <v>0</v>
      </c>
      <c r="G6934" s="2" t="s">
        <v>2152</v>
      </c>
      <c r="I6934" s="8">
        <v>6000</v>
      </c>
      <c r="K6934" s="12">
        <v>4643032</v>
      </c>
      <c r="L6934" s="1" t="s">
        <v>615</v>
      </c>
    </row>
    <row r="6936" spans="1:12" x14ac:dyDescent="0.2">
      <c r="A6936" s="8">
        <v>31</v>
      </c>
      <c r="B6936" s="2" t="s">
        <v>210</v>
      </c>
      <c r="C6936" s="7">
        <v>100</v>
      </c>
      <c r="D6936" s="2" t="s">
        <v>88</v>
      </c>
      <c r="F6936" s="7">
        <v>0</v>
      </c>
      <c r="G6936" s="2" t="s">
        <v>2169</v>
      </c>
      <c r="I6936" s="8">
        <v>11710</v>
      </c>
      <c r="K6936" s="12">
        <v>4654742</v>
      </c>
      <c r="L6936" s="1" t="s">
        <v>615</v>
      </c>
    </row>
    <row r="6939" spans="1:12" x14ac:dyDescent="0.2">
      <c r="G6939" s="9" t="s">
        <v>1816</v>
      </c>
      <c r="I6939" s="269">
        <v>31220</v>
      </c>
      <c r="J6939" s="269">
        <v>0</v>
      </c>
      <c r="K6939" s="269">
        <v>31220</v>
      </c>
      <c r="L6939" s="270" t="s">
        <v>615</v>
      </c>
    </row>
    <row r="6940" spans="1:12" x14ac:dyDescent="0.2">
      <c r="G6940" s="9" t="s">
        <v>610</v>
      </c>
      <c r="I6940" s="267">
        <v>4654742</v>
      </c>
      <c r="J6940" s="267">
        <v>0</v>
      </c>
      <c r="K6940" s="267">
        <v>4654742</v>
      </c>
      <c r="L6940" s="9" t="s">
        <v>617</v>
      </c>
    </row>
    <row r="6943" spans="1:12" x14ac:dyDescent="0.2">
      <c r="A6943" s="4" t="s">
        <v>211</v>
      </c>
      <c r="G6943" s="9" t="s">
        <v>612</v>
      </c>
      <c r="I6943" s="267">
        <v>4654742</v>
      </c>
      <c r="J6943" s="267">
        <v>0</v>
      </c>
      <c r="K6943" s="267">
        <v>4654742</v>
      </c>
      <c r="L6943" s="2" t="s">
        <v>615</v>
      </c>
    </row>
    <row r="6945" spans="1:12" x14ac:dyDescent="0.2">
      <c r="A6945" s="1" t="s">
        <v>80</v>
      </c>
      <c r="B6945" s="1" t="s">
        <v>81</v>
      </c>
      <c r="C6945" s="268" t="s">
        <v>82</v>
      </c>
      <c r="D6945" s="1" t="s">
        <v>83</v>
      </c>
      <c r="E6945" s="1" t="s">
        <v>84</v>
      </c>
      <c r="F6945" s="268" t="s">
        <v>85</v>
      </c>
      <c r="G6945" s="1" t="s">
        <v>86</v>
      </c>
      <c r="I6945" s="268" t="s">
        <v>613</v>
      </c>
      <c r="J6945" s="268" t="s">
        <v>614</v>
      </c>
      <c r="K6945" s="268" t="s">
        <v>87</v>
      </c>
    </row>
    <row r="6947" spans="1:12" x14ac:dyDescent="0.2">
      <c r="A6947" s="8">
        <v>25</v>
      </c>
      <c r="B6947" s="2" t="s">
        <v>211</v>
      </c>
      <c r="C6947" s="7">
        <v>76</v>
      </c>
      <c r="D6947" s="2" t="s">
        <v>88</v>
      </c>
      <c r="F6947" s="7">
        <v>0</v>
      </c>
      <c r="G6947" s="2" t="s">
        <v>2396</v>
      </c>
      <c r="I6947" s="8">
        <v>55780</v>
      </c>
      <c r="K6947" s="12">
        <v>4710522</v>
      </c>
      <c r="L6947" s="1" t="s">
        <v>615</v>
      </c>
    </row>
    <row r="6949" spans="1:12" x14ac:dyDescent="0.2">
      <c r="A6949" s="8">
        <v>25</v>
      </c>
      <c r="B6949" s="2" t="s">
        <v>211</v>
      </c>
      <c r="C6949" s="7">
        <v>77</v>
      </c>
      <c r="D6949" s="2" t="s">
        <v>622</v>
      </c>
      <c r="F6949" s="7">
        <v>0</v>
      </c>
      <c r="G6949" s="2" t="s">
        <v>2403</v>
      </c>
      <c r="I6949" s="8">
        <v>2200</v>
      </c>
      <c r="K6949" s="12">
        <v>4712722</v>
      </c>
      <c r="L6949" s="1" t="s">
        <v>615</v>
      </c>
    </row>
    <row r="6951" spans="1:12" x14ac:dyDescent="0.2">
      <c r="A6951" s="8">
        <v>30</v>
      </c>
      <c r="B6951" s="2" t="s">
        <v>211</v>
      </c>
      <c r="C6951" s="7">
        <v>94</v>
      </c>
      <c r="D6951" s="2" t="s">
        <v>88</v>
      </c>
      <c r="F6951" s="7">
        <v>0</v>
      </c>
      <c r="G6951" s="2" t="s">
        <v>2484</v>
      </c>
      <c r="I6951" s="8">
        <v>63070</v>
      </c>
      <c r="K6951" s="12">
        <v>4775792</v>
      </c>
      <c r="L6951" s="1" t="s">
        <v>615</v>
      </c>
    </row>
    <row r="6954" spans="1:12" x14ac:dyDescent="0.2">
      <c r="G6954" s="9" t="s">
        <v>2551</v>
      </c>
      <c r="I6954" s="269">
        <v>121050</v>
      </c>
      <c r="J6954" s="269">
        <v>0</v>
      </c>
      <c r="K6954" s="269">
        <v>121050</v>
      </c>
      <c r="L6954" s="270" t="s">
        <v>615</v>
      </c>
    </row>
    <row r="6955" spans="1:12" x14ac:dyDescent="0.2">
      <c r="G6955" s="9" t="s">
        <v>610</v>
      </c>
      <c r="I6955" s="267">
        <v>4775792</v>
      </c>
      <c r="J6955" s="267">
        <v>0</v>
      </c>
      <c r="K6955" s="267">
        <v>4775792</v>
      </c>
      <c r="L6955" s="9" t="s">
        <v>617</v>
      </c>
    </row>
    <row r="6958" spans="1:12" x14ac:dyDescent="0.2">
      <c r="A6958" s="4" t="s">
        <v>212</v>
      </c>
      <c r="G6958" s="9" t="s">
        <v>612</v>
      </c>
      <c r="I6958" s="267">
        <v>4775792</v>
      </c>
      <c r="J6958" s="267">
        <v>0</v>
      </c>
      <c r="K6958" s="267">
        <v>4775792</v>
      </c>
      <c r="L6958" s="2" t="s">
        <v>615</v>
      </c>
    </row>
    <row r="6960" spans="1:12" x14ac:dyDescent="0.2">
      <c r="A6960" s="1" t="s">
        <v>80</v>
      </c>
      <c r="B6960" s="1" t="s">
        <v>81</v>
      </c>
      <c r="C6960" s="268" t="s">
        <v>82</v>
      </c>
      <c r="D6960" s="1" t="s">
        <v>83</v>
      </c>
      <c r="E6960" s="1" t="s">
        <v>84</v>
      </c>
      <c r="F6960" s="268" t="s">
        <v>85</v>
      </c>
      <c r="G6960" s="1" t="s">
        <v>86</v>
      </c>
      <c r="I6960" s="268" t="s">
        <v>613</v>
      </c>
      <c r="J6960" s="268" t="s">
        <v>614</v>
      </c>
      <c r="K6960" s="268" t="s">
        <v>87</v>
      </c>
    </row>
    <row r="6962" spans="1:12" x14ac:dyDescent="0.2">
      <c r="A6962" s="8">
        <v>31</v>
      </c>
      <c r="B6962" s="2" t="s">
        <v>212</v>
      </c>
      <c r="C6962" s="7">
        <v>84</v>
      </c>
      <c r="D6962" s="2" t="s">
        <v>88</v>
      </c>
      <c r="F6962" s="7">
        <v>0</v>
      </c>
      <c r="G6962" s="2" t="s">
        <v>2662</v>
      </c>
      <c r="I6962" s="8">
        <v>774946</v>
      </c>
      <c r="K6962" s="12">
        <v>5550738</v>
      </c>
      <c r="L6962" s="1" t="s">
        <v>615</v>
      </c>
    </row>
    <row r="6964" spans="1:12" x14ac:dyDescent="0.2">
      <c r="A6964" s="8">
        <v>31</v>
      </c>
      <c r="B6964" s="2" t="s">
        <v>212</v>
      </c>
      <c r="C6964" s="7">
        <v>84</v>
      </c>
      <c r="D6964" s="2" t="s">
        <v>88</v>
      </c>
      <c r="F6964" s="7">
        <v>0</v>
      </c>
      <c r="G6964" s="2" t="s">
        <v>2663</v>
      </c>
      <c r="I6964" s="8">
        <v>88750</v>
      </c>
      <c r="K6964" s="12">
        <v>5639488</v>
      </c>
      <c r="L6964" s="1" t="s">
        <v>615</v>
      </c>
    </row>
    <row r="6967" spans="1:12" x14ac:dyDescent="0.2">
      <c r="G6967" s="9" t="s">
        <v>2555</v>
      </c>
      <c r="I6967" s="269">
        <v>863696</v>
      </c>
      <c r="J6967" s="269">
        <v>0</v>
      </c>
      <c r="K6967" s="269">
        <v>863696</v>
      </c>
      <c r="L6967" s="270" t="s">
        <v>615</v>
      </c>
    </row>
    <row r="6968" spans="1:12" x14ac:dyDescent="0.2">
      <c r="G6968" s="9" t="s">
        <v>610</v>
      </c>
      <c r="I6968" s="267">
        <v>5639488</v>
      </c>
      <c r="J6968" s="267">
        <v>0</v>
      </c>
      <c r="K6968" s="267">
        <v>5639488</v>
      </c>
      <c r="L6968" s="9" t="s">
        <v>617</v>
      </c>
    </row>
    <row r="6970" spans="1:12" x14ac:dyDescent="0.2">
      <c r="A6970" s="5" t="s">
        <v>730</v>
      </c>
      <c r="I6970" s="267">
        <v>5639488</v>
      </c>
      <c r="J6970" s="267">
        <v>0</v>
      </c>
      <c r="K6970" s="267">
        <v>5639488</v>
      </c>
      <c r="L6970" s="2" t="s">
        <v>617</v>
      </c>
    </row>
    <row r="6973" spans="1:12" x14ac:dyDescent="0.2">
      <c r="A6973" s="4" t="s">
        <v>731</v>
      </c>
    </row>
    <row r="6975" spans="1:12" x14ac:dyDescent="0.2">
      <c r="A6975" s="4" t="s">
        <v>79</v>
      </c>
      <c r="G6975" s="9" t="s">
        <v>612</v>
      </c>
      <c r="I6975" s="267">
        <v>0</v>
      </c>
      <c r="J6975" s="267">
        <v>0</v>
      </c>
      <c r="K6975" s="267">
        <v>0</v>
      </c>
    </row>
    <row r="6977" spans="1:12" x14ac:dyDescent="0.2">
      <c r="A6977" s="1" t="s">
        <v>80</v>
      </c>
      <c r="B6977" s="1" t="s">
        <v>81</v>
      </c>
      <c r="C6977" s="268" t="s">
        <v>82</v>
      </c>
      <c r="D6977" s="1" t="s">
        <v>83</v>
      </c>
      <c r="E6977" s="1" t="s">
        <v>84</v>
      </c>
      <c r="F6977" s="268" t="s">
        <v>85</v>
      </c>
      <c r="G6977" s="1" t="s">
        <v>86</v>
      </c>
      <c r="I6977" s="268" t="s">
        <v>613</v>
      </c>
      <c r="J6977" s="268" t="s">
        <v>614</v>
      </c>
      <c r="K6977" s="268" t="s">
        <v>87</v>
      </c>
    </row>
    <row r="6979" spans="1:12" x14ac:dyDescent="0.2">
      <c r="A6979" s="8">
        <v>31</v>
      </c>
      <c r="B6979" s="2" t="s">
        <v>79</v>
      </c>
      <c r="C6979" s="7">
        <v>76</v>
      </c>
      <c r="D6979" s="2" t="s">
        <v>88</v>
      </c>
      <c r="F6979" s="7">
        <v>0</v>
      </c>
      <c r="G6979" s="2" t="s">
        <v>1202</v>
      </c>
      <c r="I6979" s="8">
        <v>33333</v>
      </c>
      <c r="K6979" s="12">
        <v>33333</v>
      </c>
      <c r="L6979" s="1" t="s">
        <v>615</v>
      </c>
    </row>
    <row r="6981" spans="1:12" x14ac:dyDescent="0.2">
      <c r="A6981" s="8">
        <v>31</v>
      </c>
      <c r="B6981" s="2" t="s">
        <v>79</v>
      </c>
      <c r="C6981" s="7">
        <v>76</v>
      </c>
      <c r="D6981" s="2" t="s">
        <v>88</v>
      </c>
      <c r="F6981" s="7">
        <v>0</v>
      </c>
      <c r="G6981" s="2" t="s">
        <v>1203</v>
      </c>
      <c r="I6981" s="8">
        <v>133333</v>
      </c>
      <c r="K6981" s="12">
        <v>166666</v>
      </c>
      <c r="L6981" s="1" t="s">
        <v>615</v>
      </c>
    </row>
    <row r="6984" spans="1:12" x14ac:dyDescent="0.2">
      <c r="G6984" s="9" t="s">
        <v>616</v>
      </c>
      <c r="I6984" s="269">
        <v>166666</v>
      </c>
      <c r="J6984" s="269">
        <v>0</v>
      </c>
      <c r="K6984" s="269">
        <v>166666</v>
      </c>
      <c r="L6984" s="270" t="s">
        <v>615</v>
      </c>
    </row>
    <row r="6985" spans="1:12" x14ac:dyDescent="0.2">
      <c r="G6985" s="9" t="s">
        <v>610</v>
      </c>
      <c r="I6985" s="267">
        <v>166666</v>
      </c>
      <c r="J6985" s="267">
        <v>0</v>
      </c>
      <c r="K6985" s="267">
        <v>166666</v>
      </c>
      <c r="L6985" s="9" t="s">
        <v>617</v>
      </c>
    </row>
    <row r="6988" spans="1:12" x14ac:dyDescent="0.2">
      <c r="A6988" s="4" t="s">
        <v>123</v>
      </c>
      <c r="G6988" s="9" t="s">
        <v>612</v>
      </c>
      <c r="I6988" s="267">
        <v>166666</v>
      </c>
      <c r="J6988" s="267">
        <v>0</v>
      </c>
      <c r="K6988" s="267">
        <v>166666</v>
      </c>
      <c r="L6988" s="2" t="s">
        <v>615</v>
      </c>
    </row>
    <row r="6990" spans="1:12" x14ac:dyDescent="0.2">
      <c r="A6990" s="1" t="s">
        <v>80</v>
      </c>
      <c r="B6990" s="1" t="s">
        <v>81</v>
      </c>
      <c r="C6990" s="268" t="s">
        <v>82</v>
      </c>
      <c r="D6990" s="1" t="s">
        <v>83</v>
      </c>
      <c r="E6990" s="1" t="s">
        <v>84</v>
      </c>
      <c r="F6990" s="268" t="s">
        <v>85</v>
      </c>
      <c r="G6990" s="1" t="s">
        <v>86</v>
      </c>
      <c r="I6990" s="268" t="s">
        <v>613</v>
      </c>
      <c r="J6990" s="268" t="s">
        <v>614</v>
      </c>
      <c r="K6990" s="268" t="s">
        <v>87</v>
      </c>
    </row>
    <row r="6992" spans="1:12" x14ac:dyDescent="0.2">
      <c r="A6992" s="8">
        <v>28</v>
      </c>
      <c r="B6992" s="2" t="s">
        <v>123</v>
      </c>
      <c r="C6992" s="7">
        <v>86</v>
      </c>
      <c r="D6992" s="2" t="s">
        <v>88</v>
      </c>
      <c r="F6992" s="7">
        <v>0</v>
      </c>
      <c r="G6992" s="2" t="s">
        <v>1507</v>
      </c>
      <c r="I6992" s="8">
        <v>166667</v>
      </c>
      <c r="K6992" s="12">
        <v>333333</v>
      </c>
      <c r="L6992" s="1" t="s">
        <v>615</v>
      </c>
    </row>
    <row r="6994" spans="1:12" x14ac:dyDescent="0.2">
      <c r="A6994" s="8">
        <v>28</v>
      </c>
      <c r="B6994" s="2" t="s">
        <v>123</v>
      </c>
      <c r="C6994" s="7">
        <v>86</v>
      </c>
      <c r="D6994" s="2" t="s">
        <v>88</v>
      </c>
      <c r="F6994" s="7">
        <v>0</v>
      </c>
      <c r="G6994" s="2" t="s">
        <v>1508</v>
      </c>
      <c r="I6994" s="8">
        <v>144444</v>
      </c>
      <c r="K6994" s="12">
        <v>477777</v>
      </c>
      <c r="L6994" s="1" t="s">
        <v>615</v>
      </c>
    </row>
    <row r="6996" spans="1:12" x14ac:dyDescent="0.2">
      <c r="A6996" s="8">
        <v>28</v>
      </c>
      <c r="B6996" s="2" t="s">
        <v>123</v>
      </c>
      <c r="C6996" s="7">
        <v>86</v>
      </c>
      <c r="D6996" s="2" t="s">
        <v>88</v>
      </c>
      <c r="F6996" s="7">
        <v>0</v>
      </c>
      <c r="G6996" s="2" t="s">
        <v>1510</v>
      </c>
      <c r="I6996" s="8">
        <v>55556</v>
      </c>
      <c r="K6996" s="12">
        <v>533333</v>
      </c>
      <c r="L6996" s="1" t="s">
        <v>615</v>
      </c>
    </row>
    <row r="6999" spans="1:12" x14ac:dyDescent="0.2">
      <c r="G6999" s="9" t="s">
        <v>623</v>
      </c>
      <c r="I6999" s="269">
        <v>366667</v>
      </c>
      <c r="J6999" s="269">
        <v>0</v>
      </c>
      <c r="K6999" s="269">
        <v>366667</v>
      </c>
      <c r="L6999" s="270" t="s">
        <v>615</v>
      </c>
    </row>
    <row r="7000" spans="1:12" x14ac:dyDescent="0.2">
      <c r="G7000" s="9" t="s">
        <v>610</v>
      </c>
      <c r="I7000" s="267">
        <v>533333</v>
      </c>
      <c r="J7000" s="267">
        <v>0</v>
      </c>
      <c r="K7000" s="267">
        <v>533333</v>
      </c>
      <c r="L7000" s="9" t="s">
        <v>617</v>
      </c>
    </row>
    <row r="7003" spans="1:12" x14ac:dyDescent="0.2">
      <c r="A7003" s="4" t="s">
        <v>208</v>
      </c>
      <c r="G7003" s="9" t="s">
        <v>612</v>
      </c>
      <c r="I7003" s="267">
        <v>533333</v>
      </c>
      <c r="J7003" s="267">
        <v>0</v>
      </c>
      <c r="K7003" s="267">
        <v>533333</v>
      </c>
      <c r="L7003" s="2" t="s">
        <v>615</v>
      </c>
    </row>
    <row r="7005" spans="1:12" x14ac:dyDescent="0.2">
      <c r="A7005" s="1" t="s">
        <v>80</v>
      </c>
      <c r="B7005" s="1" t="s">
        <v>81</v>
      </c>
      <c r="C7005" s="268" t="s">
        <v>82</v>
      </c>
      <c r="D7005" s="1" t="s">
        <v>83</v>
      </c>
      <c r="E7005" s="1" t="s">
        <v>84</v>
      </c>
      <c r="F7005" s="268" t="s">
        <v>85</v>
      </c>
      <c r="G7005" s="1" t="s">
        <v>86</v>
      </c>
      <c r="I7005" s="268" t="s">
        <v>613</v>
      </c>
      <c r="J7005" s="268" t="s">
        <v>614</v>
      </c>
      <c r="K7005" s="268" t="s">
        <v>87</v>
      </c>
    </row>
    <row r="7007" spans="1:12" x14ac:dyDescent="0.2">
      <c r="A7007" s="8">
        <v>31</v>
      </c>
      <c r="B7007" s="2" t="s">
        <v>208</v>
      </c>
      <c r="C7007" s="7">
        <v>100</v>
      </c>
      <c r="D7007" s="2" t="s">
        <v>88</v>
      </c>
      <c r="F7007" s="7">
        <v>0</v>
      </c>
      <c r="G7007" s="2" t="s">
        <v>1712</v>
      </c>
      <c r="I7007" s="8">
        <v>866296</v>
      </c>
      <c r="K7007" s="12">
        <v>1399629</v>
      </c>
      <c r="L7007" s="1" t="s">
        <v>615</v>
      </c>
    </row>
    <row r="7010" spans="1:12" x14ac:dyDescent="0.2">
      <c r="G7010" s="9" t="s">
        <v>618</v>
      </c>
      <c r="I7010" s="269">
        <v>866296</v>
      </c>
      <c r="J7010" s="269">
        <v>0</v>
      </c>
      <c r="K7010" s="269">
        <v>866296</v>
      </c>
      <c r="L7010" s="270" t="s">
        <v>615</v>
      </c>
    </row>
    <row r="7011" spans="1:12" x14ac:dyDescent="0.2">
      <c r="G7011" s="9" t="s">
        <v>610</v>
      </c>
      <c r="I7011" s="267">
        <v>1399629</v>
      </c>
      <c r="J7011" s="267">
        <v>0</v>
      </c>
      <c r="K7011" s="267">
        <v>1399629</v>
      </c>
      <c r="L7011" s="9" t="s">
        <v>617</v>
      </c>
    </row>
    <row r="7014" spans="1:12" x14ac:dyDescent="0.2">
      <c r="A7014" s="4" t="s">
        <v>210</v>
      </c>
      <c r="G7014" s="9" t="s">
        <v>612</v>
      </c>
      <c r="I7014" s="267">
        <v>1399629</v>
      </c>
      <c r="J7014" s="267">
        <v>0</v>
      </c>
      <c r="K7014" s="267">
        <v>1399629</v>
      </c>
      <c r="L7014" s="2" t="s">
        <v>615</v>
      </c>
    </row>
    <row r="7016" spans="1:12" x14ac:dyDescent="0.2">
      <c r="A7016" s="1" t="s">
        <v>80</v>
      </c>
      <c r="B7016" s="1" t="s">
        <v>81</v>
      </c>
      <c r="C7016" s="268" t="s">
        <v>82</v>
      </c>
      <c r="D7016" s="1" t="s">
        <v>83</v>
      </c>
      <c r="E7016" s="1" t="s">
        <v>84</v>
      </c>
      <c r="F7016" s="268" t="s">
        <v>85</v>
      </c>
      <c r="G7016" s="1" t="s">
        <v>86</v>
      </c>
      <c r="I7016" s="268" t="s">
        <v>613</v>
      </c>
      <c r="J7016" s="268" t="s">
        <v>614</v>
      </c>
      <c r="K7016" s="268" t="s">
        <v>87</v>
      </c>
    </row>
    <row r="7018" spans="1:12" x14ac:dyDescent="0.2">
      <c r="A7018" s="8">
        <v>31</v>
      </c>
      <c r="B7018" s="2" t="s">
        <v>210</v>
      </c>
      <c r="C7018" s="7">
        <v>100</v>
      </c>
      <c r="D7018" s="2" t="s">
        <v>88</v>
      </c>
      <c r="F7018" s="7">
        <v>0</v>
      </c>
      <c r="G7018" s="2" t="s">
        <v>2170</v>
      </c>
      <c r="I7018" s="8">
        <v>7304518</v>
      </c>
      <c r="K7018" s="12">
        <v>8704147</v>
      </c>
      <c r="L7018" s="1" t="s">
        <v>615</v>
      </c>
    </row>
    <row r="7020" spans="1:12" x14ac:dyDescent="0.2">
      <c r="A7020" s="8">
        <v>31</v>
      </c>
      <c r="B7020" s="2" t="s">
        <v>210</v>
      </c>
      <c r="C7020" s="7">
        <v>101</v>
      </c>
      <c r="D7020" s="2" t="s">
        <v>88</v>
      </c>
      <c r="F7020" s="7">
        <v>0</v>
      </c>
      <c r="G7020" s="2" t="s">
        <v>2171</v>
      </c>
      <c r="I7020" s="8">
        <v>222222</v>
      </c>
      <c r="K7020" s="12">
        <v>8926369</v>
      </c>
      <c r="L7020" s="1" t="s">
        <v>615</v>
      </c>
    </row>
    <row r="7022" spans="1:12" x14ac:dyDescent="0.2">
      <c r="A7022" s="8">
        <v>31</v>
      </c>
      <c r="B7022" s="2" t="s">
        <v>210</v>
      </c>
      <c r="C7022" s="7">
        <v>101</v>
      </c>
      <c r="D7022" s="2" t="s">
        <v>88</v>
      </c>
      <c r="F7022" s="7">
        <v>0</v>
      </c>
      <c r="G7022" s="2" t="s">
        <v>2172</v>
      </c>
      <c r="I7022" s="8">
        <v>166667</v>
      </c>
      <c r="K7022" s="12">
        <v>9093036</v>
      </c>
      <c r="L7022" s="1" t="s">
        <v>615</v>
      </c>
    </row>
    <row r="7024" spans="1:12" x14ac:dyDescent="0.2">
      <c r="A7024" s="8">
        <v>31</v>
      </c>
      <c r="B7024" s="2" t="s">
        <v>210</v>
      </c>
      <c r="C7024" s="7">
        <v>101</v>
      </c>
      <c r="D7024" s="2" t="s">
        <v>88</v>
      </c>
      <c r="F7024" s="7">
        <v>0</v>
      </c>
      <c r="G7024" s="2" t="s">
        <v>2173</v>
      </c>
      <c r="I7024" s="8">
        <v>33334</v>
      </c>
      <c r="K7024" s="12">
        <v>9126370</v>
      </c>
      <c r="L7024" s="1" t="s">
        <v>615</v>
      </c>
    </row>
    <row r="7027" spans="1:12" x14ac:dyDescent="0.2">
      <c r="G7027" s="9" t="s">
        <v>1816</v>
      </c>
      <c r="I7027" s="269">
        <v>7726741</v>
      </c>
      <c r="J7027" s="269">
        <v>0</v>
      </c>
      <c r="K7027" s="269">
        <v>7726741</v>
      </c>
      <c r="L7027" s="270" t="s">
        <v>615</v>
      </c>
    </row>
    <row r="7028" spans="1:12" x14ac:dyDescent="0.2">
      <c r="G7028" s="9" t="s">
        <v>610</v>
      </c>
      <c r="I7028" s="267">
        <v>9126370</v>
      </c>
      <c r="J7028" s="267">
        <v>0</v>
      </c>
      <c r="K7028" s="267">
        <v>9126370</v>
      </c>
      <c r="L7028" s="9" t="s">
        <v>617</v>
      </c>
    </row>
    <row r="7031" spans="1:12" x14ac:dyDescent="0.2">
      <c r="A7031" s="4" t="s">
        <v>211</v>
      </c>
      <c r="G7031" s="9" t="s">
        <v>612</v>
      </c>
      <c r="I7031" s="267">
        <v>9126370</v>
      </c>
      <c r="J7031" s="267">
        <v>0</v>
      </c>
      <c r="K7031" s="267">
        <v>9126370</v>
      </c>
      <c r="L7031" s="2" t="s">
        <v>615</v>
      </c>
    </row>
    <row r="7033" spans="1:12" x14ac:dyDescent="0.2">
      <c r="A7033" s="1" t="s">
        <v>80</v>
      </c>
      <c r="B7033" s="1" t="s">
        <v>81</v>
      </c>
      <c r="C7033" s="268" t="s">
        <v>82</v>
      </c>
      <c r="D7033" s="1" t="s">
        <v>83</v>
      </c>
      <c r="E7033" s="1" t="s">
        <v>84</v>
      </c>
      <c r="F7033" s="268" t="s">
        <v>85</v>
      </c>
      <c r="G7033" s="1" t="s">
        <v>86</v>
      </c>
      <c r="I7033" s="268" t="s">
        <v>613</v>
      </c>
      <c r="J7033" s="268" t="s">
        <v>614</v>
      </c>
      <c r="K7033" s="268" t="s">
        <v>87</v>
      </c>
    </row>
    <row r="7035" spans="1:12" x14ac:dyDescent="0.2">
      <c r="A7035" s="8">
        <v>18</v>
      </c>
      <c r="B7035" s="2" t="s">
        <v>211</v>
      </c>
      <c r="C7035" s="7">
        <v>36</v>
      </c>
      <c r="D7035" s="2" t="s">
        <v>90</v>
      </c>
      <c r="F7035" s="7">
        <v>0</v>
      </c>
      <c r="G7035" s="2" t="s">
        <v>2370</v>
      </c>
      <c r="I7035" s="8">
        <v>27003</v>
      </c>
      <c r="K7035" s="12">
        <v>9153373</v>
      </c>
      <c r="L7035" s="1" t="s">
        <v>615</v>
      </c>
    </row>
    <row r="7037" spans="1:12" x14ac:dyDescent="0.2">
      <c r="A7037" s="8">
        <v>30</v>
      </c>
      <c r="B7037" s="2" t="s">
        <v>211</v>
      </c>
      <c r="C7037" s="7">
        <v>86</v>
      </c>
      <c r="D7037" s="2" t="s">
        <v>88</v>
      </c>
      <c r="F7037" s="7">
        <v>0</v>
      </c>
      <c r="G7037" s="2" t="s">
        <v>2432</v>
      </c>
      <c r="I7037" s="8">
        <v>189400</v>
      </c>
      <c r="K7037" s="12">
        <v>9342773</v>
      </c>
      <c r="L7037" s="1" t="s">
        <v>615</v>
      </c>
    </row>
    <row r="7039" spans="1:12" x14ac:dyDescent="0.2">
      <c r="A7039" s="8">
        <v>30</v>
      </c>
      <c r="B7039" s="2" t="s">
        <v>211</v>
      </c>
      <c r="C7039" s="7">
        <v>86</v>
      </c>
      <c r="D7039" s="2" t="s">
        <v>88</v>
      </c>
      <c r="F7039" s="7">
        <v>0</v>
      </c>
      <c r="G7039" s="2" t="s">
        <v>2433</v>
      </c>
      <c r="I7039" s="8">
        <v>289160</v>
      </c>
      <c r="K7039" s="12">
        <v>9631933</v>
      </c>
      <c r="L7039" s="1" t="s">
        <v>615</v>
      </c>
    </row>
    <row r="7041" spans="1:12" x14ac:dyDescent="0.2">
      <c r="A7041" s="8">
        <v>30</v>
      </c>
      <c r="B7041" s="2" t="s">
        <v>211</v>
      </c>
      <c r="C7041" s="7">
        <v>86</v>
      </c>
      <c r="D7041" s="2" t="s">
        <v>88</v>
      </c>
      <c r="F7041" s="7">
        <v>0</v>
      </c>
      <c r="G7041" s="2" t="s">
        <v>2434</v>
      </c>
      <c r="I7041" s="8">
        <v>8900</v>
      </c>
      <c r="K7041" s="12">
        <v>9640833</v>
      </c>
      <c r="L7041" s="1" t="s">
        <v>615</v>
      </c>
    </row>
    <row r="7043" spans="1:12" x14ac:dyDescent="0.2">
      <c r="A7043" s="8">
        <v>30</v>
      </c>
      <c r="B7043" s="2" t="s">
        <v>211</v>
      </c>
      <c r="C7043" s="7">
        <v>86</v>
      </c>
      <c r="D7043" s="2" t="s">
        <v>88</v>
      </c>
      <c r="F7043" s="7">
        <v>0</v>
      </c>
      <c r="G7043" s="2" t="s">
        <v>2435</v>
      </c>
      <c r="I7043" s="8">
        <v>7100</v>
      </c>
      <c r="K7043" s="12">
        <v>9647933</v>
      </c>
      <c r="L7043" s="1" t="s">
        <v>615</v>
      </c>
    </row>
    <row r="7045" spans="1:12" x14ac:dyDescent="0.2">
      <c r="A7045" s="8">
        <v>30</v>
      </c>
      <c r="B7045" s="2" t="s">
        <v>211</v>
      </c>
      <c r="C7045" s="7">
        <v>94</v>
      </c>
      <c r="D7045" s="2" t="s">
        <v>88</v>
      </c>
      <c r="F7045" s="7">
        <v>0</v>
      </c>
      <c r="G7045" s="2" t="s">
        <v>2507</v>
      </c>
      <c r="I7045" s="8">
        <v>30821000</v>
      </c>
      <c r="K7045" s="12">
        <v>40468933</v>
      </c>
      <c r="L7045" s="1" t="s">
        <v>615</v>
      </c>
    </row>
    <row r="7048" spans="1:12" x14ac:dyDescent="0.2">
      <c r="G7048" s="9" t="s">
        <v>2551</v>
      </c>
      <c r="I7048" s="269">
        <v>31342563</v>
      </c>
      <c r="J7048" s="269">
        <v>0</v>
      </c>
      <c r="K7048" s="269">
        <v>31342563</v>
      </c>
      <c r="L7048" s="270" t="s">
        <v>615</v>
      </c>
    </row>
    <row r="7049" spans="1:12" x14ac:dyDescent="0.2">
      <c r="G7049" s="9" t="s">
        <v>610</v>
      </c>
      <c r="I7049" s="267">
        <v>40468933</v>
      </c>
      <c r="J7049" s="267">
        <v>0</v>
      </c>
      <c r="K7049" s="267">
        <v>40468933</v>
      </c>
      <c r="L7049" s="9" t="s">
        <v>617</v>
      </c>
    </row>
    <row r="7052" spans="1:12" x14ac:dyDescent="0.2">
      <c r="A7052" s="4" t="s">
        <v>212</v>
      </c>
      <c r="G7052" s="9" t="s">
        <v>612</v>
      </c>
      <c r="I7052" s="267">
        <v>40468933</v>
      </c>
      <c r="J7052" s="267">
        <v>0</v>
      </c>
      <c r="K7052" s="267">
        <v>40468933</v>
      </c>
      <c r="L7052" s="2" t="s">
        <v>615</v>
      </c>
    </row>
    <row r="7054" spans="1:12" x14ac:dyDescent="0.2">
      <c r="A7054" s="1" t="s">
        <v>80</v>
      </c>
      <c r="B7054" s="1" t="s">
        <v>81</v>
      </c>
      <c r="C7054" s="268" t="s">
        <v>82</v>
      </c>
      <c r="D7054" s="1" t="s">
        <v>83</v>
      </c>
      <c r="E7054" s="1" t="s">
        <v>84</v>
      </c>
      <c r="F7054" s="268" t="s">
        <v>85</v>
      </c>
      <c r="G7054" s="1" t="s">
        <v>86</v>
      </c>
      <c r="I7054" s="268" t="s">
        <v>613</v>
      </c>
      <c r="J7054" s="268" t="s">
        <v>614</v>
      </c>
      <c r="K7054" s="268" t="s">
        <v>87</v>
      </c>
    </row>
    <row r="7056" spans="1:12" x14ac:dyDescent="0.2">
      <c r="A7056" s="8">
        <v>5</v>
      </c>
      <c r="B7056" s="2" t="s">
        <v>212</v>
      </c>
      <c r="C7056" s="7">
        <v>26</v>
      </c>
      <c r="D7056" s="2" t="s">
        <v>90</v>
      </c>
      <c r="F7056" s="7">
        <v>0</v>
      </c>
      <c r="G7056" s="2" t="s">
        <v>2573</v>
      </c>
      <c r="I7056" s="8">
        <v>27003</v>
      </c>
      <c r="K7056" s="12">
        <v>40495936</v>
      </c>
      <c r="L7056" s="1" t="s">
        <v>615</v>
      </c>
    </row>
    <row r="7058" spans="1:12" x14ac:dyDescent="0.2">
      <c r="A7058" s="8">
        <v>31</v>
      </c>
      <c r="B7058" s="2" t="s">
        <v>212</v>
      </c>
      <c r="C7058" s="7">
        <v>75</v>
      </c>
      <c r="D7058" s="2" t="s">
        <v>90</v>
      </c>
      <c r="F7058" s="7">
        <v>0</v>
      </c>
      <c r="G7058" s="2" t="s">
        <v>2664</v>
      </c>
      <c r="I7058" s="8">
        <v>162560</v>
      </c>
      <c r="K7058" s="12">
        <v>40658496</v>
      </c>
      <c r="L7058" s="1" t="s">
        <v>615</v>
      </c>
    </row>
    <row r="7060" spans="1:12" x14ac:dyDescent="0.2">
      <c r="A7060" s="8">
        <v>31</v>
      </c>
      <c r="B7060" s="2" t="s">
        <v>212</v>
      </c>
      <c r="C7060" s="7">
        <v>78</v>
      </c>
      <c r="D7060" s="2" t="s">
        <v>88</v>
      </c>
      <c r="F7060" s="7">
        <v>0</v>
      </c>
      <c r="G7060" s="2" t="s">
        <v>2665</v>
      </c>
      <c r="I7060" s="8">
        <v>38000</v>
      </c>
      <c r="K7060" s="12">
        <v>40696496</v>
      </c>
      <c r="L7060" s="1" t="s">
        <v>615</v>
      </c>
    </row>
    <row r="7063" spans="1:12" x14ac:dyDescent="0.2">
      <c r="G7063" s="9" t="s">
        <v>2555</v>
      </c>
      <c r="I7063" s="269">
        <v>227563</v>
      </c>
      <c r="J7063" s="269">
        <v>0</v>
      </c>
      <c r="K7063" s="269">
        <v>227563</v>
      </c>
      <c r="L7063" s="270" t="s">
        <v>615</v>
      </c>
    </row>
    <row r="7064" spans="1:12" x14ac:dyDescent="0.2">
      <c r="G7064" s="9" t="s">
        <v>610</v>
      </c>
      <c r="I7064" s="267">
        <v>40696496</v>
      </c>
      <c r="J7064" s="267">
        <v>0</v>
      </c>
      <c r="K7064" s="267">
        <v>40696496</v>
      </c>
      <c r="L7064" s="9" t="s">
        <v>617</v>
      </c>
    </row>
    <row r="7066" spans="1:12" x14ac:dyDescent="0.2">
      <c r="A7066" s="5" t="s">
        <v>732</v>
      </c>
      <c r="I7066" s="267">
        <v>40696496</v>
      </c>
      <c r="J7066" s="267">
        <v>0</v>
      </c>
      <c r="K7066" s="267">
        <v>40696496</v>
      </c>
      <c r="L7066" s="2" t="s">
        <v>617</v>
      </c>
    </row>
    <row r="7069" spans="1:12" x14ac:dyDescent="0.2">
      <c r="A7069" s="4" t="s">
        <v>2174</v>
      </c>
    </row>
    <row r="7071" spans="1:12" x14ac:dyDescent="0.2">
      <c r="A7071" s="4" t="s">
        <v>79</v>
      </c>
      <c r="G7071" s="9" t="s">
        <v>612</v>
      </c>
      <c r="I7071" s="267">
        <v>0</v>
      </c>
      <c r="J7071" s="267">
        <v>0</v>
      </c>
      <c r="K7071" s="267">
        <v>0</v>
      </c>
    </row>
    <row r="7073" spans="1:12" x14ac:dyDescent="0.2">
      <c r="A7073" s="1" t="s">
        <v>80</v>
      </c>
      <c r="B7073" s="1" t="s">
        <v>81</v>
      </c>
      <c r="C7073" s="268" t="s">
        <v>82</v>
      </c>
      <c r="D7073" s="1" t="s">
        <v>83</v>
      </c>
      <c r="E7073" s="1" t="s">
        <v>84</v>
      </c>
      <c r="F7073" s="268" t="s">
        <v>85</v>
      </c>
      <c r="G7073" s="1" t="s">
        <v>86</v>
      </c>
      <c r="I7073" s="268" t="s">
        <v>613</v>
      </c>
      <c r="J7073" s="268" t="s">
        <v>614</v>
      </c>
      <c r="K7073" s="268" t="s">
        <v>87</v>
      </c>
    </row>
    <row r="7075" spans="1:12" x14ac:dyDescent="0.2">
      <c r="A7075" s="8">
        <v>31</v>
      </c>
      <c r="B7075" s="2" t="s">
        <v>79</v>
      </c>
      <c r="C7075" s="7">
        <v>75</v>
      </c>
      <c r="D7075" s="2" t="s">
        <v>88</v>
      </c>
      <c r="F7075" s="7">
        <v>0</v>
      </c>
      <c r="G7075" s="2" t="s">
        <v>1346</v>
      </c>
      <c r="I7075" s="8">
        <v>1925000</v>
      </c>
      <c r="K7075" s="12">
        <v>1925000</v>
      </c>
      <c r="L7075" s="1" t="s">
        <v>615</v>
      </c>
    </row>
    <row r="7078" spans="1:12" x14ac:dyDescent="0.2">
      <c r="G7078" s="9" t="s">
        <v>616</v>
      </c>
      <c r="I7078" s="269">
        <v>1925000</v>
      </c>
      <c r="J7078" s="269">
        <v>0</v>
      </c>
      <c r="K7078" s="269">
        <v>1925000</v>
      </c>
      <c r="L7078" s="270" t="s">
        <v>615</v>
      </c>
    </row>
    <row r="7079" spans="1:12" x14ac:dyDescent="0.2">
      <c r="G7079" s="9" t="s">
        <v>610</v>
      </c>
      <c r="I7079" s="267">
        <v>1925000</v>
      </c>
      <c r="J7079" s="267">
        <v>0</v>
      </c>
      <c r="K7079" s="267">
        <v>1925000</v>
      </c>
      <c r="L7079" s="9" t="s">
        <v>617</v>
      </c>
    </row>
    <row r="7082" spans="1:12" x14ac:dyDescent="0.2">
      <c r="A7082" s="4" t="s">
        <v>123</v>
      </c>
      <c r="G7082" s="9" t="s">
        <v>612</v>
      </c>
      <c r="I7082" s="267">
        <v>1925000</v>
      </c>
      <c r="J7082" s="267">
        <v>0</v>
      </c>
      <c r="K7082" s="267">
        <v>1925000</v>
      </c>
      <c r="L7082" s="2" t="s">
        <v>615</v>
      </c>
    </row>
    <row r="7084" spans="1:12" x14ac:dyDescent="0.2">
      <c r="A7084" s="1" t="s">
        <v>80</v>
      </c>
      <c r="B7084" s="1" t="s">
        <v>81</v>
      </c>
      <c r="C7084" s="268" t="s">
        <v>82</v>
      </c>
      <c r="D7084" s="1" t="s">
        <v>83</v>
      </c>
      <c r="E7084" s="1" t="s">
        <v>84</v>
      </c>
      <c r="F7084" s="268" t="s">
        <v>85</v>
      </c>
      <c r="G7084" s="1" t="s">
        <v>86</v>
      </c>
      <c r="I7084" s="268" t="s">
        <v>613</v>
      </c>
      <c r="J7084" s="268" t="s">
        <v>614</v>
      </c>
      <c r="K7084" s="268" t="s">
        <v>87</v>
      </c>
    </row>
    <row r="7086" spans="1:12" x14ac:dyDescent="0.2">
      <c r="A7086" s="8">
        <v>28</v>
      </c>
      <c r="B7086" s="2" t="s">
        <v>123</v>
      </c>
      <c r="C7086" s="7">
        <v>87</v>
      </c>
      <c r="D7086" s="2" t="s">
        <v>88</v>
      </c>
      <c r="F7086" s="7">
        <v>0</v>
      </c>
      <c r="G7086" s="2" t="s">
        <v>2038</v>
      </c>
      <c r="I7086" s="8">
        <v>1925000</v>
      </c>
      <c r="K7086" s="12">
        <v>3850000</v>
      </c>
      <c r="L7086" s="1" t="s">
        <v>615</v>
      </c>
    </row>
    <row r="7089" spans="1:12" x14ac:dyDescent="0.2">
      <c r="G7089" s="9" t="s">
        <v>623</v>
      </c>
      <c r="I7089" s="269">
        <v>1925000</v>
      </c>
      <c r="J7089" s="269">
        <v>0</v>
      </c>
      <c r="K7089" s="269">
        <v>1925000</v>
      </c>
      <c r="L7089" s="270" t="s">
        <v>615</v>
      </c>
    </row>
    <row r="7090" spans="1:12" x14ac:dyDescent="0.2">
      <c r="G7090" s="9" t="s">
        <v>610</v>
      </c>
      <c r="I7090" s="267">
        <v>3850000</v>
      </c>
      <c r="J7090" s="267">
        <v>0</v>
      </c>
      <c r="K7090" s="267">
        <v>3850000</v>
      </c>
      <c r="L7090" s="9" t="s">
        <v>617</v>
      </c>
    </row>
    <row r="7093" spans="1:12" x14ac:dyDescent="0.2">
      <c r="A7093" s="4" t="s">
        <v>208</v>
      </c>
      <c r="G7093" s="9" t="s">
        <v>612</v>
      </c>
      <c r="I7093" s="267">
        <v>3850000</v>
      </c>
      <c r="J7093" s="267">
        <v>0</v>
      </c>
      <c r="K7093" s="267">
        <v>3850000</v>
      </c>
      <c r="L7093" s="2" t="s">
        <v>615</v>
      </c>
    </row>
    <row r="7095" spans="1:12" x14ac:dyDescent="0.2">
      <c r="A7095" s="1" t="s">
        <v>80</v>
      </c>
      <c r="B7095" s="1" t="s">
        <v>81</v>
      </c>
      <c r="C7095" s="268" t="s">
        <v>82</v>
      </c>
      <c r="D7095" s="1" t="s">
        <v>83</v>
      </c>
      <c r="E7095" s="1" t="s">
        <v>84</v>
      </c>
      <c r="F7095" s="268" t="s">
        <v>85</v>
      </c>
      <c r="G7095" s="1" t="s">
        <v>86</v>
      </c>
      <c r="I7095" s="268" t="s">
        <v>613</v>
      </c>
      <c r="J7095" s="268" t="s">
        <v>614</v>
      </c>
      <c r="K7095" s="268" t="s">
        <v>87</v>
      </c>
    </row>
    <row r="7097" spans="1:12" x14ac:dyDescent="0.2">
      <c r="A7097" s="8">
        <v>31</v>
      </c>
      <c r="B7097" s="2" t="s">
        <v>208</v>
      </c>
      <c r="C7097" s="7">
        <v>100</v>
      </c>
      <c r="D7097" s="2" t="s">
        <v>88</v>
      </c>
      <c r="F7097" s="7">
        <v>0</v>
      </c>
      <c r="G7097" s="2" t="s">
        <v>1720</v>
      </c>
      <c r="I7097" s="8">
        <v>1925000</v>
      </c>
      <c r="K7097" s="12">
        <v>5775000</v>
      </c>
      <c r="L7097" s="1" t="s">
        <v>615</v>
      </c>
    </row>
    <row r="7100" spans="1:12" x14ac:dyDescent="0.2">
      <c r="G7100" s="9" t="s">
        <v>618</v>
      </c>
      <c r="I7100" s="269">
        <v>1925000</v>
      </c>
      <c r="J7100" s="269">
        <v>0</v>
      </c>
      <c r="K7100" s="269">
        <v>1925000</v>
      </c>
      <c r="L7100" s="270" t="s">
        <v>615</v>
      </c>
    </row>
    <row r="7101" spans="1:12" x14ac:dyDescent="0.2">
      <c r="G7101" s="9" t="s">
        <v>610</v>
      </c>
      <c r="I7101" s="267">
        <v>5775000</v>
      </c>
      <c r="J7101" s="267">
        <v>0</v>
      </c>
      <c r="K7101" s="267">
        <v>5775000</v>
      </c>
      <c r="L7101" s="9" t="s">
        <v>617</v>
      </c>
    </row>
    <row r="7104" spans="1:12" x14ac:dyDescent="0.2">
      <c r="A7104" s="4" t="s">
        <v>209</v>
      </c>
      <c r="G7104" s="9" t="s">
        <v>612</v>
      </c>
      <c r="I7104" s="267">
        <v>5775000</v>
      </c>
      <c r="J7104" s="267">
        <v>0</v>
      </c>
      <c r="K7104" s="267">
        <v>5775000</v>
      </c>
      <c r="L7104" s="2" t="s">
        <v>615</v>
      </c>
    </row>
    <row r="7106" spans="1:12" x14ac:dyDescent="0.2">
      <c r="A7106" s="1" t="s">
        <v>80</v>
      </c>
      <c r="B7106" s="1" t="s">
        <v>81</v>
      </c>
      <c r="C7106" s="268" t="s">
        <v>82</v>
      </c>
      <c r="D7106" s="1" t="s">
        <v>83</v>
      </c>
      <c r="E7106" s="1" t="s">
        <v>84</v>
      </c>
      <c r="F7106" s="268" t="s">
        <v>85</v>
      </c>
      <c r="G7106" s="1" t="s">
        <v>86</v>
      </c>
      <c r="I7106" s="268" t="s">
        <v>613</v>
      </c>
      <c r="J7106" s="268" t="s">
        <v>614</v>
      </c>
      <c r="K7106" s="268" t="s">
        <v>87</v>
      </c>
    </row>
    <row r="7108" spans="1:12" x14ac:dyDescent="0.2">
      <c r="A7108" s="8">
        <v>30</v>
      </c>
      <c r="B7108" s="2" t="s">
        <v>209</v>
      </c>
      <c r="C7108" s="7">
        <v>116</v>
      </c>
      <c r="D7108" s="2" t="s">
        <v>88</v>
      </c>
      <c r="F7108" s="7">
        <v>0</v>
      </c>
      <c r="G7108" s="2" t="s">
        <v>2175</v>
      </c>
      <c r="I7108" s="8">
        <v>1925000</v>
      </c>
      <c r="K7108" s="12">
        <v>7700000</v>
      </c>
      <c r="L7108" s="1" t="s">
        <v>615</v>
      </c>
    </row>
    <row r="7110" spans="1:12" x14ac:dyDescent="0.2">
      <c r="A7110" s="8">
        <v>30</v>
      </c>
      <c r="B7110" s="2" t="s">
        <v>209</v>
      </c>
      <c r="C7110" s="7">
        <v>116</v>
      </c>
      <c r="D7110" s="2" t="s">
        <v>88</v>
      </c>
      <c r="F7110" s="7">
        <v>0</v>
      </c>
      <c r="G7110" s="2" t="s">
        <v>2176</v>
      </c>
      <c r="I7110" s="8">
        <v>2500000</v>
      </c>
      <c r="K7110" s="12">
        <v>10200000</v>
      </c>
      <c r="L7110" s="1" t="s">
        <v>615</v>
      </c>
    </row>
    <row r="7113" spans="1:12" x14ac:dyDescent="0.2">
      <c r="G7113" s="9" t="s">
        <v>1787</v>
      </c>
      <c r="I7113" s="269">
        <v>4425000</v>
      </c>
      <c r="J7113" s="269">
        <v>0</v>
      </c>
      <c r="K7113" s="269">
        <v>4425000</v>
      </c>
      <c r="L7113" s="270" t="s">
        <v>615</v>
      </c>
    </row>
    <row r="7114" spans="1:12" x14ac:dyDescent="0.2">
      <c r="G7114" s="9" t="s">
        <v>610</v>
      </c>
      <c r="I7114" s="267">
        <v>10200000</v>
      </c>
      <c r="J7114" s="267">
        <v>0</v>
      </c>
      <c r="K7114" s="267">
        <v>10200000</v>
      </c>
      <c r="L7114" s="9" t="s">
        <v>617</v>
      </c>
    </row>
    <row r="7117" spans="1:12" x14ac:dyDescent="0.2">
      <c r="A7117" s="4" t="s">
        <v>210</v>
      </c>
      <c r="G7117" s="9" t="s">
        <v>612</v>
      </c>
      <c r="I7117" s="267">
        <v>10200000</v>
      </c>
      <c r="J7117" s="267">
        <v>0</v>
      </c>
      <c r="K7117" s="267">
        <v>10200000</v>
      </c>
      <c r="L7117" s="2" t="s">
        <v>615</v>
      </c>
    </row>
    <row r="7119" spans="1:12" x14ac:dyDescent="0.2">
      <c r="A7119" s="1" t="s">
        <v>80</v>
      </c>
      <c r="B7119" s="1" t="s">
        <v>81</v>
      </c>
      <c r="C7119" s="268" t="s">
        <v>82</v>
      </c>
      <c r="D7119" s="1" t="s">
        <v>83</v>
      </c>
      <c r="E7119" s="1" t="s">
        <v>84</v>
      </c>
      <c r="F7119" s="268" t="s">
        <v>85</v>
      </c>
      <c r="G7119" s="1" t="s">
        <v>86</v>
      </c>
      <c r="I7119" s="268" t="s">
        <v>613</v>
      </c>
      <c r="J7119" s="268" t="s">
        <v>614</v>
      </c>
      <c r="K7119" s="268" t="s">
        <v>87</v>
      </c>
    </row>
    <row r="7121" spans="1:12" x14ac:dyDescent="0.2">
      <c r="A7121" s="8">
        <v>31</v>
      </c>
      <c r="B7121" s="2" t="s">
        <v>210</v>
      </c>
      <c r="C7121" s="7">
        <v>100</v>
      </c>
      <c r="D7121" s="2" t="s">
        <v>88</v>
      </c>
      <c r="F7121" s="7">
        <v>0</v>
      </c>
      <c r="G7121" s="2" t="s">
        <v>2177</v>
      </c>
      <c r="I7121" s="8">
        <v>1925000</v>
      </c>
      <c r="K7121" s="12">
        <v>12125000</v>
      </c>
      <c r="L7121" s="1" t="s">
        <v>615</v>
      </c>
    </row>
    <row r="7124" spans="1:12" x14ac:dyDescent="0.2">
      <c r="G7124" s="9" t="s">
        <v>1816</v>
      </c>
      <c r="I7124" s="269">
        <v>1925000</v>
      </c>
      <c r="J7124" s="269">
        <v>0</v>
      </c>
      <c r="K7124" s="269">
        <v>1925000</v>
      </c>
      <c r="L7124" s="270" t="s">
        <v>615</v>
      </c>
    </row>
    <row r="7125" spans="1:12" x14ac:dyDescent="0.2">
      <c r="G7125" s="9" t="s">
        <v>610</v>
      </c>
      <c r="I7125" s="267">
        <v>12125000</v>
      </c>
      <c r="J7125" s="267">
        <v>0</v>
      </c>
      <c r="K7125" s="267">
        <v>12125000</v>
      </c>
      <c r="L7125" s="9" t="s">
        <v>617</v>
      </c>
    </row>
    <row r="7128" spans="1:12" x14ac:dyDescent="0.2">
      <c r="A7128" s="4" t="s">
        <v>211</v>
      </c>
      <c r="G7128" s="9" t="s">
        <v>612</v>
      </c>
      <c r="I7128" s="267">
        <v>12125000</v>
      </c>
      <c r="J7128" s="267">
        <v>0</v>
      </c>
      <c r="K7128" s="267">
        <v>12125000</v>
      </c>
      <c r="L7128" s="2" t="s">
        <v>615</v>
      </c>
    </row>
    <row r="7130" spans="1:12" x14ac:dyDescent="0.2">
      <c r="A7130" s="1" t="s">
        <v>80</v>
      </c>
      <c r="B7130" s="1" t="s">
        <v>81</v>
      </c>
      <c r="C7130" s="268" t="s">
        <v>82</v>
      </c>
      <c r="D7130" s="1" t="s">
        <v>83</v>
      </c>
      <c r="E7130" s="1" t="s">
        <v>84</v>
      </c>
      <c r="F7130" s="268" t="s">
        <v>85</v>
      </c>
      <c r="G7130" s="1" t="s">
        <v>86</v>
      </c>
      <c r="I7130" s="268" t="s">
        <v>613</v>
      </c>
      <c r="J7130" s="268" t="s">
        <v>614</v>
      </c>
      <c r="K7130" s="268" t="s">
        <v>87</v>
      </c>
    </row>
    <row r="7132" spans="1:12" x14ac:dyDescent="0.2">
      <c r="A7132" s="8">
        <v>30</v>
      </c>
      <c r="B7132" s="2" t="s">
        <v>211</v>
      </c>
      <c r="C7132" s="7">
        <v>93</v>
      </c>
      <c r="D7132" s="2" t="s">
        <v>88</v>
      </c>
      <c r="F7132" s="7">
        <v>0</v>
      </c>
      <c r="G7132" s="2" t="s">
        <v>2467</v>
      </c>
      <c r="I7132" s="8">
        <v>325808</v>
      </c>
      <c r="K7132" s="12">
        <v>12450808</v>
      </c>
      <c r="L7132" s="1" t="s">
        <v>615</v>
      </c>
    </row>
    <row r="7134" spans="1:12" x14ac:dyDescent="0.2">
      <c r="A7134" s="8">
        <v>30</v>
      </c>
      <c r="B7134" s="2" t="s">
        <v>211</v>
      </c>
      <c r="C7134" s="7">
        <v>94</v>
      </c>
      <c r="D7134" s="2" t="s">
        <v>88</v>
      </c>
      <c r="F7134" s="7">
        <v>0</v>
      </c>
      <c r="G7134" s="2" t="s">
        <v>2499</v>
      </c>
      <c r="I7134" s="8">
        <v>1925000</v>
      </c>
      <c r="K7134" s="12">
        <v>14375808</v>
      </c>
      <c r="L7134" s="1" t="s">
        <v>615</v>
      </c>
    </row>
    <row r="7137" spans="1:12" x14ac:dyDescent="0.2">
      <c r="G7137" s="9" t="s">
        <v>2551</v>
      </c>
      <c r="I7137" s="269">
        <v>2250808</v>
      </c>
      <c r="J7137" s="269">
        <v>0</v>
      </c>
      <c r="K7137" s="269">
        <v>2250808</v>
      </c>
      <c r="L7137" s="270" t="s">
        <v>615</v>
      </c>
    </row>
    <row r="7138" spans="1:12" x14ac:dyDescent="0.2">
      <c r="G7138" s="9" t="s">
        <v>610</v>
      </c>
      <c r="I7138" s="267">
        <v>14375808</v>
      </c>
      <c r="J7138" s="267">
        <v>0</v>
      </c>
      <c r="K7138" s="267">
        <v>14375808</v>
      </c>
      <c r="L7138" s="9" t="s">
        <v>617</v>
      </c>
    </row>
    <row r="7141" spans="1:12" x14ac:dyDescent="0.2">
      <c r="A7141" s="4" t="s">
        <v>212</v>
      </c>
      <c r="G7141" s="9" t="s">
        <v>612</v>
      </c>
      <c r="I7141" s="267">
        <v>14375808</v>
      </c>
      <c r="J7141" s="267">
        <v>0</v>
      </c>
      <c r="K7141" s="267">
        <v>14375808</v>
      </c>
      <c r="L7141" s="2" t="s">
        <v>615</v>
      </c>
    </row>
    <row r="7143" spans="1:12" x14ac:dyDescent="0.2">
      <c r="A7143" s="1" t="s">
        <v>80</v>
      </c>
      <c r="B7143" s="1" t="s">
        <v>81</v>
      </c>
      <c r="C7143" s="268" t="s">
        <v>82</v>
      </c>
      <c r="D7143" s="1" t="s">
        <v>83</v>
      </c>
      <c r="E7143" s="1" t="s">
        <v>84</v>
      </c>
      <c r="F7143" s="268" t="s">
        <v>85</v>
      </c>
      <c r="G7143" s="1" t="s">
        <v>86</v>
      </c>
      <c r="I7143" s="268" t="s">
        <v>613</v>
      </c>
      <c r="J7143" s="268" t="s">
        <v>614</v>
      </c>
      <c r="K7143" s="268" t="s">
        <v>87</v>
      </c>
    </row>
    <row r="7145" spans="1:12" x14ac:dyDescent="0.2">
      <c r="A7145" s="8">
        <v>31</v>
      </c>
      <c r="B7145" s="2" t="s">
        <v>212</v>
      </c>
      <c r="C7145" s="7">
        <v>84</v>
      </c>
      <c r="D7145" s="2" t="s">
        <v>88</v>
      </c>
      <c r="F7145" s="7">
        <v>0</v>
      </c>
      <c r="G7145" s="2" t="s">
        <v>2666</v>
      </c>
      <c r="I7145" s="8">
        <v>1925000</v>
      </c>
      <c r="K7145" s="12">
        <v>16300808</v>
      </c>
      <c r="L7145" s="1" t="s">
        <v>615</v>
      </c>
    </row>
    <row r="7148" spans="1:12" x14ac:dyDescent="0.2">
      <c r="G7148" s="9" t="s">
        <v>2555</v>
      </c>
      <c r="I7148" s="269">
        <v>1925000</v>
      </c>
      <c r="J7148" s="269">
        <v>0</v>
      </c>
      <c r="K7148" s="269">
        <v>1925000</v>
      </c>
      <c r="L7148" s="270" t="s">
        <v>615</v>
      </c>
    </row>
    <row r="7149" spans="1:12" x14ac:dyDescent="0.2">
      <c r="G7149" s="9" t="s">
        <v>610</v>
      </c>
      <c r="I7149" s="267">
        <v>16300808</v>
      </c>
      <c r="J7149" s="267">
        <v>0</v>
      </c>
      <c r="K7149" s="267">
        <v>16300808</v>
      </c>
      <c r="L7149" s="9" t="s">
        <v>617</v>
      </c>
    </row>
    <row r="7151" spans="1:12" x14ac:dyDescent="0.2">
      <c r="A7151" s="5" t="s">
        <v>2178</v>
      </c>
      <c r="I7151" s="267">
        <v>16300808</v>
      </c>
      <c r="J7151" s="267">
        <v>0</v>
      </c>
      <c r="K7151" s="267">
        <v>16300808</v>
      </c>
      <c r="L7151" s="2" t="s">
        <v>617</v>
      </c>
    </row>
    <row r="7154" spans="1:12" x14ac:dyDescent="0.2">
      <c r="A7154" s="4" t="s">
        <v>2179</v>
      </c>
    </row>
    <row r="7156" spans="1:12" x14ac:dyDescent="0.2">
      <c r="A7156" s="4" t="s">
        <v>79</v>
      </c>
      <c r="G7156" s="9" t="s">
        <v>612</v>
      </c>
      <c r="I7156" s="267">
        <v>0</v>
      </c>
      <c r="J7156" s="267">
        <v>0</v>
      </c>
      <c r="K7156" s="267">
        <v>0</v>
      </c>
    </row>
    <row r="7158" spans="1:12" x14ac:dyDescent="0.2">
      <c r="A7158" s="1" t="s">
        <v>80</v>
      </c>
      <c r="B7158" s="1" t="s">
        <v>81</v>
      </c>
      <c r="C7158" s="268" t="s">
        <v>82</v>
      </c>
      <c r="D7158" s="1" t="s">
        <v>83</v>
      </c>
      <c r="E7158" s="1" t="s">
        <v>84</v>
      </c>
      <c r="F7158" s="268" t="s">
        <v>85</v>
      </c>
      <c r="G7158" s="1" t="s">
        <v>86</v>
      </c>
      <c r="I7158" s="268" t="s">
        <v>613</v>
      </c>
      <c r="J7158" s="268" t="s">
        <v>614</v>
      </c>
      <c r="K7158" s="268" t="s">
        <v>87</v>
      </c>
    </row>
    <row r="7160" spans="1:12" x14ac:dyDescent="0.2">
      <c r="A7160" s="8">
        <v>31</v>
      </c>
      <c r="B7160" s="2" t="s">
        <v>79</v>
      </c>
      <c r="C7160" s="7">
        <v>75</v>
      </c>
      <c r="D7160" s="2" t="s">
        <v>88</v>
      </c>
      <c r="F7160" s="7">
        <v>0</v>
      </c>
      <c r="G7160" s="2" t="s">
        <v>1346</v>
      </c>
      <c r="I7160" s="8">
        <v>1925000</v>
      </c>
      <c r="K7160" s="12">
        <v>1925000</v>
      </c>
      <c r="L7160" s="1" t="s">
        <v>615</v>
      </c>
    </row>
    <row r="7163" spans="1:12" x14ac:dyDescent="0.2">
      <c r="G7163" s="9" t="s">
        <v>616</v>
      </c>
      <c r="I7163" s="269">
        <v>1925000</v>
      </c>
      <c r="J7163" s="269">
        <v>0</v>
      </c>
      <c r="K7163" s="269">
        <v>1925000</v>
      </c>
      <c r="L7163" s="270" t="s">
        <v>615</v>
      </c>
    </row>
    <row r="7164" spans="1:12" x14ac:dyDescent="0.2">
      <c r="G7164" s="9" t="s">
        <v>610</v>
      </c>
      <c r="I7164" s="267">
        <v>1925000</v>
      </c>
      <c r="J7164" s="267">
        <v>0</v>
      </c>
      <c r="K7164" s="267">
        <v>1925000</v>
      </c>
      <c r="L7164" s="9" t="s">
        <v>617</v>
      </c>
    </row>
    <row r="7167" spans="1:12" x14ac:dyDescent="0.2">
      <c r="A7167" s="4" t="s">
        <v>123</v>
      </c>
      <c r="G7167" s="9" t="s">
        <v>612</v>
      </c>
      <c r="I7167" s="267">
        <v>1925000</v>
      </c>
      <c r="J7167" s="267">
        <v>0</v>
      </c>
      <c r="K7167" s="267">
        <v>1925000</v>
      </c>
      <c r="L7167" s="2" t="s">
        <v>615</v>
      </c>
    </row>
    <row r="7169" spans="1:12" x14ac:dyDescent="0.2">
      <c r="A7169" s="1" t="s">
        <v>80</v>
      </c>
      <c r="B7169" s="1" t="s">
        <v>81</v>
      </c>
      <c r="C7169" s="268" t="s">
        <v>82</v>
      </c>
      <c r="D7169" s="1" t="s">
        <v>83</v>
      </c>
      <c r="E7169" s="1" t="s">
        <v>84</v>
      </c>
      <c r="F7169" s="268" t="s">
        <v>85</v>
      </c>
      <c r="G7169" s="1" t="s">
        <v>86</v>
      </c>
      <c r="I7169" s="268" t="s">
        <v>613</v>
      </c>
      <c r="J7169" s="268" t="s">
        <v>614</v>
      </c>
      <c r="K7169" s="268" t="s">
        <v>87</v>
      </c>
    </row>
    <row r="7171" spans="1:12" x14ac:dyDescent="0.2">
      <c r="A7171" s="8">
        <v>28</v>
      </c>
      <c r="B7171" s="2" t="s">
        <v>123</v>
      </c>
      <c r="C7171" s="7">
        <v>87</v>
      </c>
      <c r="D7171" s="2" t="s">
        <v>88</v>
      </c>
      <c r="F7171" s="7">
        <v>0</v>
      </c>
      <c r="G7171" s="2" t="s">
        <v>2038</v>
      </c>
      <c r="I7171" s="8">
        <v>1925000</v>
      </c>
      <c r="K7171" s="12">
        <v>3850000</v>
      </c>
      <c r="L7171" s="1" t="s">
        <v>615</v>
      </c>
    </row>
    <row r="7174" spans="1:12" x14ac:dyDescent="0.2">
      <c r="G7174" s="9" t="s">
        <v>623</v>
      </c>
      <c r="I7174" s="269">
        <v>1925000</v>
      </c>
      <c r="J7174" s="269">
        <v>0</v>
      </c>
      <c r="K7174" s="269">
        <v>1925000</v>
      </c>
      <c r="L7174" s="270" t="s">
        <v>615</v>
      </c>
    </row>
    <row r="7175" spans="1:12" x14ac:dyDescent="0.2">
      <c r="G7175" s="9" t="s">
        <v>610</v>
      </c>
      <c r="I7175" s="267">
        <v>3850000</v>
      </c>
      <c r="J7175" s="267">
        <v>0</v>
      </c>
      <c r="K7175" s="267">
        <v>3850000</v>
      </c>
      <c r="L7175" s="9" t="s">
        <v>617</v>
      </c>
    </row>
    <row r="7178" spans="1:12" x14ac:dyDescent="0.2">
      <c r="A7178" s="4" t="s">
        <v>208</v>
      </c>
      <c r="G7178" s="9" t="s">
        <v>612</v>
      </c>
      <c r="I7178" s="267">
        <v>3850000</v>
      </c>
      <c r="J7178" s="267">
        <v>0</v>
      </c>
      <c r="K7178" s="267">
        <v>3850000</v>
      </c>
      <c r="L7178" s="2" t="s">
        <v>615</v>
      </c>
    </row>
    <row r="7180" spans="1:12" x14ac:dyDescent="0.2">
      <c r="A7180" s="1" t="s">
        <v>80</v>
      </c>
      <c r="B7180" s="1" t="s">
        <v>81</v>
      </c>
      <c r="C7180" s="268" t="s">
        <v>82</v>
      </c>
      <c r="D7180" s="1" t="s">
        <v>83</v>
      </c>
      <c r="E7180" s="1" t="s">
        <v>84</v>
      </c>
      <c r="F7180" s="268" t="s">
        <v>85</v>
      </c>
      <c r="G7180" s="1" t="s">
        <v>86</v>
      </c>
      <c r="I7180" s="268" t="s">
        <v>613</v>
      </c>
      <c r="J7180" s="268" t="s">
        <v>614</v>
      </c>
      <c r="K7180" s="268" t="s">
        <v>87</v>
      </c>
    </row>
    <row r="7182" spans="1:12" x14ac:dyDescent="0.2">
      <c r="A7182" s="8">
        <v>31</v>
      </c>
      <c r="B7182" s="2" t="s">
        <v>208</v>
      </c>
      <c r="C7182" s="7">
        <v>100</v>
      </c>
      <c r="D7182" s="2" t="s">
        <v>88</v>
      </c>
      <c r="F7182" s="7">
        <v>0</v>
      </c>
      <c r="G7182" s="2" t="s">
        <v>1720</v>
      </c>
      <c r="I7182" s="8">
        <v>1925000</v>
      </c>
      <c r="K7182" s="12">
        <v>5775000</v>
      </c>
      <c r="L7182" s="1" t="s">
        <v>615</v>
      </c>
    </row>
    <row r="7185" spans="1:12" x14ac:dyDescent="0.2">
      <c r="G7185" s="9" t="s">
        <v>618</v>
      </c>
      <c r="I7185" s="269">
        <v>1925000</v>
      </c>
      <c r="J7185" s="269">
        <v>0</v>
      </c>
      <c r="K7185" s="269">
        <v>1925000</v>
      </c>
      <c r="L7185" s="270" t="s">
        <v>615</v>
      </c>
    </row>
    <row r="7186" spans="1:12" x14ac:dyDescent="0.2">
      <c r="G7186" s="9" t="s">
        <v>610</v>
      </c>
      <c r="I7186" s="267">
        <v>5775000</v>
      </c>
      <c r="J7186" s="267">
        <v>0</v>
      </c>
      <c r="K7186" s="267">
        <v>5775000</v>
      </c>
      <c r="L7186" s="9" t="s">
        <v>617</v>
      </c>
    </row>
    <row r="7189" spans="1:12" x14ac:dyDescent="0.2">
      <c r="A7189" s="4" t="s">
        <v>209</v>
      </c>
      <c r="G7189" s="9" t="s">
        <v>612</v>
      </c>
      <c r="I7189" s="267">
        <v>5775000</v>
      </c>
      <c r="J7189" s="267">
        <v>0</v>
      </c>
      <c r="K7189" s="267">
        <v>5775000</v>
      </c>
      <c r="L7189" s="2" t="s">
        <v>615</v>
      </c>
    </row>
    <row r="7191" spans="1:12" x14ac:dyDescent="0.2">
      <c r="A7191" s="1" t="s">
        <v>80</v>
      </c>
      <c r="B7191" s="1" t="s">
        <v>81</v>
      </c>
      <c r="C7191" s="268" t="s">
        <v>82</v>
      </c>
      <c r="D7191" s="1" t="s">
        <v>83</v>
      </c>
      <c r="E7191" s="1" t="s">
        <v>84</v>
      </c>
      <c r="F7191" s="268" t="s">
        <v>85</v>
      </c>
      <c r="G7191" s="1" t="s">
        <v>86</v>
      </c>
      <c r="I7191" s="268" t="s">
        <v>613</v>
      </c>
      <c r="J7191" s="268" t="s">
        <v>614</v>
      </c>
      <c r="K7191" s="268" t="s">
        <v>87</v>
      </c>
    </row>
    <row r="7193" spans="1:12" x14ac:dyDescent="0.2">
      <c r="A7193" s="8">
        <v>30</v>
      </c>
      <c r="B7193" s="2" t="s">
        <v>209</v>
      </c>
      <c r="C7193" s="7">
        <v>116</v>
      </c>
      <c r="D7193" s="2" t="s">
        <v>88</v>
      </c>
      <c r="F7193" s="7">
        <v>0</v>
      </c>
      <c r="G7193" s="2" t="s">
        <v>2175</v>
      </c>
      <c r="I7193" s="8">
        <v>1925000</v>
      </c>
      <c r="K7193" s="12">
        <v>7700000</v>
      </c>
      <c r="L7193" s="1" t="s">
        <v>615</v>
      </c>
    </row>
    <row r="7196" spans="1:12" x14ac:dyDescent="0.2">
      <c r="G7196" s="9" t="s">
        <v>1787</v>
      </c>
      <c r="I7196" s="269">
        <v>1925000</v>
      </c>
      <c r="J7196" s="269">
        <v>0</v>
      </c>
      <c r="K7196" s="269">
        <v>1925000</v>
      </c>
      <c r="L7196" s="270" t="s">
        <v>615</v>
      </c>
    </row>
    <row r="7197" spans="1:12" x14ac:dyDescent="0.2">
      <c r="G7197" s="9" t="s">
        <v>610</v>
      </c>
      <c r="I7197" s="267">
        <v>7700000</v>
      </c>
      <c r="J7197" s="267">
        <v>0</v>
      </c>
      <c r="K7197" s="267">
        <v>7700000</v>
      </c>
      <c r="L7197" s="9" t="s">
        <v>617</v>
      </c>
    </row>
    <row r="7200" spans="1:12" x14ac:dyDescent="0.2">
      <c r="A7200" s="4" t="s">
        <v>210</v>
      </c>
      <c r="G7200" s="9" t="s">
        <v>612</v>
      </c>
      <c r="I7200" s="267">
        <v>7700000</v>
      </c>
      <c r="J7200" s="267">
        <v>0</v>
      </c>
      <c r="K7200" s="267">
        <v>7700000</v>
      </c>
      <c r="L7200" s="2" t="s">
        <v>615</v>
      </c>
    </row>
    <row r="7202" spans="1:12" x14ac:dyDescent="0.2">
      <c r="A7202" s="1" t="s">
        <v>80</v>
      </c>
      <c r="B7202" s="1" t="s">
        <v>81</v>
      </c>
      <c r="C7202" s="268" t="s">
        <v>82</v>
      </c>
      <c r="D7202" s="1" t="s">
        <v>83</v>
      </c>
      <c r="E7202" s="1" t="s">
        <v>84</v>
      </c>
      <c r="F7202" s="268" t="s">
        <v>85</v>
      </c>
      <c r="G7202" s="1" t="s">
        <v>86</v>
      </c>
      <c r="I7202" s="268" t="s">
        <v>613</v>
      </c>
      <c r="J7202" s="268" t="s">
        <v>614</v>
      </c>
      <c r="K7202" s="268" t="s">
        <v>87</v>
      </c>
    </row>
    <row r="7204" spans="1:12" x14ac:dyDescent="0.2">
      <c r="A7204" s="8">
        <v>31</v>
      </c>
      <c r="B7204" s="2" t="s">
        <v>210</v>
      </c>
      <c r="C7204" s="7">
        <v>100</v>
      </c>
      <c r="D7204" s="2" t="s">
        <v>88</v>
      </c>
      <c r="F7204" s="7">
        <v>0</v>
      </c>
      <c r="G7204" s="2" t="s">
        <v>2177</v>
      </c>
      <c r="I7204" s="8">
        <v>1925000</v>
      </c>
      <c r="K7204" s="12">
        <v>9625000</v>
      </c>
      <c r="L7204" s="1" t="s">
        <v>615</v>
      </c>
    </row>
    <row r="7207" spans="1:12" x14ac:dyDescent="0.2">
      <c r="G7207" s="9" t="s">
        <v>1816</v>
      </c>
      <c r="I7207" s="269">
        <v>1925000</v>
      </c>
      <c r="J7207" s="269">
        <v>0</v>
      </c>
      <c r="K7207" s="269">
        <v>1925000</v>
      </c>
      <c r="L7207" s="270" t="s">
        <v>615</v>
      </c>
    </row>
    <row r="7208" spans="1:12" x14ac:dyDescent="0.2">
      <c r="G7208" s="9" t="s">
        <v>610</v>
      </c>
      <c r="I7208" s="267">
        <v>9625000</v>
      </c>
      <c r="J7208" s="267">
        <v>0</v>
      </c>
      <c r="K7208" s="267">
        <v>9625000</v>
      </c>
      <c r="L7208" s="9" t="s">
        <v>617</v>
      </c>
    </row>
    <row r="7211" spans="1:12" x14ac:dyDescent="0.2">
      <c r="A7211" s="4" t="s">
        <v>211</v>
      </c>
      <c r="G7211" s="9" t="s">
        <v>612</v>
      </c>
      <c r="I7211" s="267">
        <v>9625000</v>
      </c>
      <c r="J7211" s="267">
        <v>0</v>
      </c>
      <c r="K7211" s="267">
        <v>9625000</v>
      </c>
      <c r="L7211" s="2" t="s">
        <v>615</v>
      </c>
    </row>
    <row r="7213" spans="1:12" x14ac:dyDescent="0.2">
      <c r="A7213" s="1" t="s">
        <v>80</v>
      </c>
      <c r="B7213" s="1" t="s">
        <v>81</v>
      </c>
      <c r="C7213" s="268" t="s">
        <v>82</v>
      </c>
      <c r="D7213" s="1" t="s">
        <v>83</v>
      </c>
      <c r="E7213" s="1" t="s">
        <v>84</v>
      </c>
      <c r="F7213" s="268" t="s">
        <v>85</v>
      </c>
      <c r="G7213" s="1" t="s">
        <v>86</v>
      </c>
      <c r="I7213" s="268" t="s">
        <v>613</v>
      </c>
      <c r="J7213" s="268" t="s">
        <v>614</v>
      </c>
      <c r="K7213" s="268" t="s">
        <v>87</v>
      </c>
    </row>
    <row r="7215" spans="1:12" x14ac:dyDescent="0.2">
      <c r="A7215" s="8">
        <v>30</v>
      </c>
      <c r="B7215" s="2" t="s">
        <v>211</v>
      </c>
      <c r="C7215" s="7">
        <v>94</v>
      </c>
      <c r="D7215" s="2" t="s">
        <v>88</v>
      </c>
      <c r="F7215" s="7">
        <v>0</v>
      </c>
      <c r="G7215" s="2" t="s">
        <v>2499</v>
      </c>
      <c r="I7215" s="8">
        <v>1925000</v>
      </c>
      <c r="K7215" s="12">
        <v>11550000</v>
      </c>
      <c r="L7215" s="1" t="s">
        <v>615</v>
      </c>
    </row>
    <row r="7218" spans="1:12" x14ac:dyDescent="0.2">
      <c r="G7218" s="9" t="s">
        <v>2551</v>
      </c>
      <c r="I7218" s="269">
        <v>1925000</v>
      </c>
      <c r="J7218" s="269">
        <v>0</v>
      </c>
      <c r="K7218" s="269">
        <v>1925000</v>
      </c>
      <c r="L7218" s="270" t="s">
        <v>615</v>
      </c>
    </row>
    <row r="7219" spans="1:12" x14ac:dyDescent="0.2">
      <c r="G7219" s="9" t="s">
        <v>610</v>
      </c>
      <c r="I7219" s="267">
        <v>11550000</v>
      </c>
      <c r="J7219" s="267">
        <v>0</v>
      </c>
      <c r="K7219" s="267">
        <v>11550000</v>
      </c>
      <c r="L7219" s="9" t="s">
        <v>617</v>
      </c>
    </row>
    <row r="7222" spans="1:12" x14ac:dyDescent="0.2">
      <c r="A7222" s="4" t="s">
        <v>212</v>
      </c>
      <c r="G7222" s="9" t="s">
        <v>612</v>
      </c>
      <c r="I7222" s="267">
        <v>11550000</v>
      </c>
      <c r="J7222" s="267">
        <v>0</v>
      </c>
      <c r="K7222" s="267">
        <v>11550000</v>
      </c>
      <c r="L7222" s="2" t="s">
        <v>615</v>
      </c>
    </row>
    <row r="7224" spans="1:12" x14ac:dyDescent="0.2">
      <c r="A7224" s="1" t="s">
        <v>80</v>
      </c>
      <c r="B7224" s="1" t="s">
        <v>81</v>
      </c>
      <c r="C7224" s="268" t="s">
        <v>82</v>
      </c>
      <c r="D7224" s="1" t="s">
        <v>83</v>
      </c>
      <c r="E7224" s="1" t="s">
        <v>84</v>
      </c>
      <c r="F7224" s="268" t="s">
        <v>85</v>
      </c>
      <c r="G7224" s="1" t="s">
        <v>86</v>
      </c>
      <c r="I7224" s="268" t="s">
        <v>613</v>
      </c>
      <c r="J7224" s="268" t="s">
        <v>614</v>
      </c>
      <c r="K7224" s="268" t="s">
        <v>87</v>
      </c>
    </row>
    <row r="7226" spans="1:12" x14ac:dyDescent="0.2">
      <c r="A7226" s="8">
        <v>31</v>
      </c>
      <c r="B7226" s="2" t="s">
        <v>212</v>
      </c>
      <c r="C7226" s="7">
        <v>84</v>
      </c>
      <c r="D7226" s="2" t="s">
        <v>88</v>
      </c>
      <c r="F7226" s="7">
        <v>0</v>
      </c>
      <c r="G7226" s="2" t="s">
        <v>2666</v>
      </c>
      <c r="I7226" s="8">
        <v>1925000</v>
      </c>
      <c r="K7226" s="12">
        <v>13475000</v>
      </c>
      <c r="L7226" s="1" t="s">
        <v>615</v>
      </c>
    </row>
    <row r="7229" spans="1:12" x14ac:dyDescent="0.2">
      <c r="G7229" s="9" t="s">
        <v>2555</v>
      </c>
      <c r="I7229" s="269">
        <v>1925000</v>
      </c>
      <c r="J7229" s="269">
        <v>0</v>
      </c>
      <c r="K7229" s="269">
        <v>1925000</v>
      </c>
      <c r="L7229" s="270" t="s">
        <v>615</v>
      </c>
    </row>
    <row r="7230" spans="1:12" x14ac:dyDescent="0.2">
      <c r="G7230" s="9" t="s">
        <v>610</v>
      </c>
      <c r="I7230" s="267">
        <v>13475000</v>
      </c>
      <c r="J7230" s="267">
        <v>0</v>
      </c>
      <c r="K7230" s="267">
        <v>13475000</v>
      </c>
      <c r="L7230" s="9" t="s">
        <v>617</v>
      </c>
    </row>
    <row r="7232" spans="1:12" x14ac:dyDescent="0.2">
      <c r="A7232" s="5" t="s">
        <v>2180</v>
      </c>
      <c r="I7232" s="267">
        <v>13475000</v>
      </c>
      <c r="J7232" s="267">
        <v>0</v>
      </c>
      <c r="K7232" s="267">
        <v>13475000</v>
      </c>
      <c r="L7232" s="2" t="s">
        <v>617</v>
      </c>
    </row>
    <row r="7235" spans="1:12" x14ac:dyDescent="0.2">
      <c r="A7235" s="4" t="s">
        <v>2181</v>
      </c>
    </row>
    <row r="7237" spans="1:12" x14ac:dyDescent="0.2">
      <c r="A7237" s="4" t="s">
        <v>79</v>
      </c>
      <c r="G7237" s="9" t="s">
        <v>612</v>
      </c>
      <c r="I7237" s="267">
        <v>0</v>
      </c>
      <c r="J7237" s="267">
        <v>0</v>
      </c>
      <c r="K7237" s="267">
        <v>0</v>
      </c>
    </row>
    <row r="7239" spans="1:12" x14ac:dyDescent="0.2">
      <c r="A7239" s="1" t="s">
        <v>80</v>
      </c>
      <c r="B7239" s="1" t="s">
        <v>81</v>
      </c>
      <c r="C7239" s="268" t="s">
        <v>82</v>
      </c>
      <c r="D7239" s="1" t="s">
        <v>83</v>
      </c>
      <c r="E7239" s="1" t="s">
        <v>84</v>
      </c>
      <c r="F7239" s="268" t="s">
        <v>85</v>
      </c>
      <c r="G7239" s="1" t="s">
        <v>86</v>
      </c>
      <c r="I7239" s="268" t="s">
        <v>613</v>
      </c>
      <c r="J7239" s="268" t="s">
        <v>614</v>
      </c>
      <c r="K7239" s="268" t="s">
        <v>87</v>
      </c>
    </row>
    <row r="7241" spans="1:12" x14ac:dyDescent="0.2">
      <c r="A7241" s="8">
        <v>31</v>
      </c>
      <c r="B7241" s="2" t="s">
        <v>79</v>
      </c>
      <c r="C7241" s="7">
        <v>75</v>
      </c>
      <c r="D7241" s="2" t="s">
        <v>88</v>
      </c>
      <c r="F7241" s="7">
        <v>0</v>
      </c>
      <c r="G7241" s="2" t="s">
        <v>1346</v>
      </c>
      <c r="I7241" s="8">
        <v>1925000</v>
      </c>
      <c r="K7241" s="12">
        <v>1925000</v>
      </c>
      <c r="L7241" s="1" t="s">
        <v>615</v>
      </c>
    </row>
    <row r="7244" spans="1:12" x14ac:dyDescent="0.2">
      <c r="G7244" s="9" t="s">
        <v>616</v>
      </c>
      <c r="I7244" s="269">
        <v>1925000</v>
      </c>
      <c r="J7244" s="269">
        <v>0</v>
      </c>
      <c r="K7244" s="269">
        <v>1925000</v>
      </c>
      <c r="L7244" s="270" t="s">
        <v>615</v>
      </c>
    </row>
    <row r="7245" spans="1:12" x14ac:dyDescent="0.2">
      <c r="G7245" s="9" t="s">
        <v>610</v>
      </c>
      <c r="I7245" s="267">
        <v>1925000</v>
      </c>
      <c r="J7245" s="267">
        <v>0</v>
      </c>
      <c r="K7245" s="267">
        <v>1925000</v>
      </c>
      <c r="L7245" s="9" t="s">
        <v>617</v>
      </c>
    </row>
    <row r="7248" spans="1:12" x14ac:dyDescent="0.2">
      <c r="A7248" s="4" t="s">
        <v>123</v>
      </c>
      <c r="G7248" s="9" t="s">
        <v>612</v>
      </c>
      <c r="I7248" s="267">
        <v>1925000</v>
      </c>
      <c r="J7248" s="267">
        <v>0</v>
      </c>
      <c r="K7248" s="267">
        <v>1925000</v>
      </c>
      <c r="L7248" s="2" t="s">
        <v>615</v>
      </c>
    </row>
    <row r="7250" spans="1:12" x14ac:dyDescent="0.2">
      <c r="A7250" s="1" t="s">
        <v>80</v>
      </c>
      <c r="B7250" s="1" t="s">
        <v>81</v>
      </c>
      <c r="C7250" s="268" t="s">
        <v>82</v>
      </c>
      <c r="D7250" s="1" t="s">
        <v>83</v>
      </c>
      <c r="E7250" s="1" t="s">
        <v>84</v>
      </c>
      <c r="F7250" s="268" t="s">
        <v>85</v>
      </c>
      <c r="G7250" s="1" t="s">
        <v>86</v>
      </c>
      <c r="I7250" s="268" t="s">
        <v>613</v>
      </c>
      <c r="J7250" s="268" t="s">
        <v>614</v>
      </c>
      <c r="K7250" s="268" t="s">
        <v>87</v>
      </c>
    </row>
    <row r="7252" spans="1:12" x14ac:dyDescent="0.2">
      <c r="A7252" s="8">
        <v>28</v>
      </c>
      <c r="B7252" s="2" t="s">
        <v>123</v>
      </c>
      <c r="C7252" s="7">
        <v>87</v>
      </c>
      <c r="D7252" s="2" t="s">
        <v>88</v>
      </c>
      <c r="F7252" s="7">
        <v>0</v>
      </c>
      <c r="G7252" s="2" t="s">
        <v>2038</v>
      </c>
      <c r="I7252" s="8">
        <v>1925000</v>
      </c>
      <c r="K7252" s="12">
        <v>3850000</v>
      </c>
      <c r="L7252" s="1" t="s">
        <v>615</v>
      </c>
    </row>
    <row r="7255" spans="1:12" x14ac:dyDescent="0.2">
      <c r="G7255" s="9" t="s">
        <v>623</v>
      </c>
      <c r="I7255" s="269">
        <v>1925000</v>
      </c>
      <c r="J7255" s="269">
        <v>0</v>
      </c>
      <c r="K7255" s="269">
        <v>1925000</v>
      </c>
      <c r="L7255" s="270" t="s">
        <v>615</v>
      </c>
    </row>
    <row r="7256" spans="1:12" x14ac:dyDescent="0.2">
      <c r="G7256" s="9" t="s">
        <v>610</v>
      </c>
      <c r="I7256" s="267">
        <v>3850000</v>
      </c>
      <c r="J7256" s="267">
        <v>0</v>
      </c>
      <c r="K7256" s="267">
        <v>3850000</v>
      </c>
      <c r="L7256" s="9" t="s">
        <v>617</v>
      </c>
    </row>
    <row r="7259" spans="1:12" x14ac:dyDescent="0.2">
      <c r="A7259" s="4" t="s">
        <v>208</v>
      </c>
      <c r="G7259" s="9" t="s">
        <v>612</v>
      </c>
      <c r="I7259" s="267">
        <v>3850000</v>
      </c>
      <c r="J7259" s="267">
        <v>0</v>
      </c>
      <c r="K7259" s="267">
        <v>3850000</v>
      </c>
      <c r="L7259" s="2" t="s">
        <v>615</v>
      </c>
    </row>
    <row r="7261" spans="1:12" x14ac:dyDescent="0.2">
      <c r="A7261" s="1" t="s">
        <v>80</v>
      </c>
      <c r="B7261" s="1" t="s">
        <v>81</v>
      </c>
      <c r="C7261" s="268" t="s">
        <v>82</v>
      </c>
      <c r="D7261" s="1" t="s">
        <v>83</v>
      </c>
      <c r="E7261" s="1" t="s">
        <v>84</v>
      </c>
      <c r="F7261" s="268" t="s">
        <v>85</v>
      </c>
      <c r="G7261" s="1" t="s">
        <v>86</v>
      </c>
      <c r="I7261" s="268" t="s">
        <v>613</v>
      </c>
      <c r="J7261" s="268" t="s">
        <v>614</v>
      </c>
      <c r="K7261" s="268" t="s">
        <v>87</v>
      </c>
    </row>
    <row r="7263" spans="1:12" x14ac:dyDescent="0.2">
      <c r="A7263" s="8">
        <v>31</v>
      </c>
      <c r="B7263" s="2" t="s">
        <v>208</v>
      </c>
      <c r="C7263" s="7">
        <v>100</v>
      </c>
      <c r="D7263" s="2" t="s">
        <v>88</v>
      </c>
      <c r="F7263" s="7">
        <v>0</v>
      </c>
      <c r="G7263" s="2" t="s">
        <v>1720</v>
      </c>
      <c r="I7263" s="8">
        <v>1925000</v>
      </c>
      <c r="K7263" s="12">
        <v>5775000</v>
      </c>
      <c r="L7263" s="1" t="s">
        <v>615</v>
      </c>
    </row>
    <row r="7266" spans="1:12" x14ac:dyDescent="0.2">
      <c r="G7266" s="9" t="s">
        <v>618</v>
      </c>
      <c r="I7266" s="269">
        <v>1925000</v>
      </c>
      <c r="J7266" s="269">
        <v>0</v>
      </c>
      <c r="K7266" s="269">
        <v>1925000</v>
      </c>
      <c r="L7266" s="270" t="s">
        <v>615</v>
      </c>
    </row>
    <row r="7267" spans="1:12" x14ac:dyDescent="0.2">
      <c r="G7267" s="9" t="s">
        <v>610</v>
      </c>
      <c r="I7267" s="267">
        <v>5775000</v>
      </c>
      <c r="J7267" s="267">
        <v>0</v>
      </c>
      <c r="K7267" s="267">
        <v>5775000</v>
      </c>
      <c r="L7267" s="9" t="s">
        <v>617</v>
      </c>
    </row>
    <row r="7270" spans="1:12" x14ac:dyDescent="0.2">
      <c r="A7270" s="4" t="s">
        <v>209</v>
      </c>
      <c r="G7270" s="9" t="s">
        <v>612</v>
      </c>
      <c r="I7270" s="267">
        <v>5775000</v>
      </c>
      <c r="J7270" s="267">
        <v>0</v>
      </c>
      <c r="K7270" s="267">
        <v>5775000</v>
      </c>
      <c r="L7270" s="2" t="s">
        <v>615</v>
      </c>
    </row>
    <row r="7272" spans="1:12" x14ac:dyDescent="0.2">
      <c r="A7272" s="1" t="s">
        <v>80</v>
      </c>
      <c r="B7272" s="1" t="s">
        <v>81</v>
      </c>
      <c r="C7272" s="268" t="s">
        <v>82</v>
      </c>
      <c r="D7272" s="1" t="s">
        <v>83</v>
      </c>
      <c r="E7272" s="1" t="s">
        <v>84</v>
      </c>
      <c r="F7272" s="268" t="s">
        <v>85</v>
      </c>
      <c r="G7272" s="1" t="s">
        <v>86</v>
      </c>
      <c r="I7272" s="268" t="s">
        <v>613</v>
      </c>
      <c r="J7272" s="268" t="s">
        <v>614</v>
      </c>
      <c r="K7272" s="268" t="s">
        <v>87</v>
      </c>
    </row>
    <row r="7274" spans="1:12" x14ac:dyDescent="0.2">
      <c r="A7274" s="8">
        <v>30</v>
      </c>
      <c r="B7274" s="2" t="s">
        <v>209</v>
      </c>
      <c r="C7274" s="7">
        <v>116</v>
      </c>
      <c r="D7274" s="2" t="s">
        <v>88</v>
      </c>
      <c r="F7274" s="7">
        <v>0</v>
      </c>
      <c r="G7274" s="2" t="s">
        <v>2175</v>
      </c>
      <c r="I7274" s="8">
        <v>1925000</v>
      </c>
      <c r="K7274" s="12">
        <v>7700000</v>
      </c>
      <c r="L7274" s="1" t="s">
        <v>615</v>
      </c>
    </row>
    <row r="7277" spans="1:12" x14ac:dyDescent="0.2">
      <c r="G7277" s="9" t="s">
        <v>1787</v>
      </c>
      <c r="I7277" s="269">
        <v>1925000</v>
      </c>
      <c r="J7277" s="269">
        <v>0</v>
      </c>
      <c r="K7277" s="269">
        <v>1925000</v>
      </c>
      <c r="L7277" s="270" t="s">
        <v>615</v>
      </c>
    </row>
    <row r="7278" spans="1:12" x14ac:dyDescent="0.2">
      <c r="G7278" s="9" t="s">
        <v>610</v>
      </c>
      <c r="I7278" s="267">
        <v>7700000</v>
      </c>
      <c r="J7278" s="267">
        <v>0</v>
      </c>
      <c r="K7278" s="267">
        <v>7700000</v>
      </c>
      <c r="L7278" s="9" t="s">
        <v>617</v>
      </c>
    </row>
    <row r="7281" spans="1:12" x14ac:dyDescent="0.2">
      <c r="A7281" s="4" t="s">
        <v>210</v>
      </c>
      <c r="G7281" s="9" t="s">
        <v>612</v>
      </c>
      <c r="I7281" s="267">
        <v>7700000</v>
      </c>
      <c r="J7281" s="267">
        <v>0</v>
      </c>
      <c r="K7281" s="267">
        <v>7700000</v>
      </c>
      <c r="L7281" s="2" t="s">
        <v>615</v>
      </c>
    </row>
    <row r="7283" spans="1:12" x14ac:dyDescent="0.2">
      <c r="A7283" s="1" t="s">
        <v>80</v>
      </c>
      <c r="B7283" s="1" t="s">
        <v>81</v>
      </c>
      <c r="C7283" s="268" t="s">
        <v>82</v>
      </c>
      <c r="D7283" s="1" t="s">
        <v>83</v>
      </c>
      <c r="E7283" s="1" t="s">
        <v>84</v>
      </c>
      <c r="F7283" s="268" t="s">
        <v>85</v>
      </c>
      <c r="G7283" s="1" t="s">
        <v>86</v>
      </c>
      <c r="I7283" s="268" t="s">
        <v>613</v>
      </c>
      <c r="J7283" s="268" t="s">
        <v>614</v>
      </c>
      <c r="K7283" s="268" t="s">
        <v>87</v>
      </c>
    </row>
    <row r="7285" spans="1:12" x14ac:dyDescent="0.2">
      <c r="A7285" s="8">
        <v>31</v>
      </c>
      <c r="B7285" s="2" t="s">
        <v>210</v>
      </c>
      <c r="C7285" s="7">
        <v>100</v>
      </c>
      <c r="D7285" s="2" t="s">
        <v>88</v>
      </c>
      <c r="F7285" s="7">
        <v>0</v>
      </c>
      <c r="G7285" s="2" t="s">
        <v>2177</v>
      </c>
      <c r="I7285" s="8">
        <v>1925000</v>
      </c>
      <c r="K7285" s="12">
        <v>9625000</v>
      </c>
      <c r="L7285" s="1" t="s">
        <v>615</v>
      </c>
    </row>
    <row r="7288" spans="1:12" x14ac:dyDescent="0.2">
      <c r="G7288" s="9" t="s">
        <v>1816</v>
      </c>
      <c r="I7288" s="269">
        <v>1925000</v>
      </c>
      <c r="J7288" s="269">
        <v>0</v>
      </c>
      <c r="K7288" s="269">
        <v>1925000</v>
      </c>
      <c r="L7288" s="270" t="s">
        <v>615</v>
      </c>
    </row>
    <row r="7289" spans="1:12" x14ac:dyDescent="0.2">
      <c r="G7289" s="9" t="s">
        <v>610</v>
      </c>
      <c r="I7289" s="267">
        <v>9625000</v>
      </c>
      <c r="J7289" s="267">
        <v>0</v>
      </c>
      <c r="K7289" s="267">
        <v>9625000</v>
      </c>
      <c r="L7289" s="9" t="s">
        <v>617</v>
      </c>
    </row>
    <row r="7292" spans="1:12" x14ac:dyDescent="0.2">
      <c r="A7292" s="4" t="s">
        <v>211</v>
      </c>
      <c r="G7292" s="9" t="s">
        <v>612</v>
      </c>
      <c r="I7292" s="267">
        <v>9625000</v>
      </c>
      <c r="J7292" s="267">
        <v>0</v>
      </c>
      <c r="K7292" s="267">
        <v>9625000</v>
      </c>
      <c r="L7292" s="2" t="s">
        <v>615</v>
      </c>
    </row>
    <row r="7294" spans="1:12" x14ac:dyDescent="0.2">
      <c r="A7294" s="1" t="s">
        <v>80</v>
      </c>
      <c r="B7294" s="1" t="s">
        <v>81</v>
      </c>
      <c r="C7294" s="268" t="s">
        <v>82</v>
      </c>
      <c r="D7294" s="1" t="s">
        <v>83</v>
      </c>
      <c r="E7294" s="1" t="s">
        <v>84</v>
      </c>
      <c r="F7294" s="268" t="s">
        <v>85</v>
      </c>
      <c r="G7294" s="1" t="s">
        <v>86</v>
      </c>
      <c r="I7294" s="268" t="s">
        <v>613</v>
      </c>
      <c r="J7294" s="268" t="s">
        <v>614</v>
      </c>
      <c r="K7294" s="268" t="s">
        <v>87</v>
      </c>
    </row>
    <row r="7296" spans="1:12" x14ac:dyDescent="0.2">
      <c r="A7296" s="8">
        <v>30</v>
      </c>
      <c r="B7296" s="2" t="s">
        <v>211</v>
      </c>
      <c r="C7296" s="7">
        <v>94</v>
      </c>
      <c r="D7296" s="2" t="s">
        <v>88</v>
      </c>
      <c r="F7296" s="7">
        <v>0</v>
      </c>
      <c r="G7296" s="2" t="s">
        <v>2499</v>
      </c>
      <c r="I7296" s="8">
        <v>1925000</v>
      </c>
      <c r="K7296" s="12">
        <v>11550000</v>
      </c>
      <c r="L7296" s="1" t="s">
        <v>615</v>
      </c>
    </row>
    <row r="7299" spans="1:12" x14ac:dyDescent="0.2">
      <c r="G7299" s="9" t="s">
        <v>2551</v>
      </c>
      <c r="I7299" s="269">
        <v>1925000</v>
      </c>
      <c r="J7299" s="269">
        <v>0</v>
      </c>
      <c r="K7299" s="269">
        <v>1925000</v>
      </c>
      <c r="L7299" s="270" t="s">
        <v>615</v>
      </c>
    </row>
    <row r="7300" spans="1:12" x14ac:dyDescent="0.2">
      <c r="G7300" s="9" t="s">
        <v>610</v>
      </c>
      <c r="I7300" s="267">
        <v>11550000</v>
      </c>
      <c r="J7300" s="267">
        <v>0</v>
      </c>
      <c r="K7300" s="267">
        <v>11550000</v>
      </c>
      <c r="L7300" s="9" t="s">
        <v>617</v>
      </c>
    </row>
    <row r="7303" spans="1:12" x14ac:dyDescent="0.2">
      <c r="A7303" s="4" t="s">
        <v>212</v>
      </c>
      <c r="G7303" s="9" t="s">
        <v>612</v>
      </c>
      <c r="I7303" s="267">
        <v>11550000</v>
      </c>
      <c r="J7303" s="267">
        <v>0</v>
      </c>
      <c r="K7303" s="267">
        <v>11550000</v>
      </c>
      <c r="L7303" s="2" t="s">
        <v>615</v>
      </c>
    </row>
    <row r="7305" spans="1:12" x14ac:dyDescent="0.2">
      <c r="A7305" s="1" t="s">
        <v>80</v>
      </c>
      <c r="B7305" s="1" t="s">
        <v>81</v>
      </c>
      <c r="C7305" s="268" t="s">
        <v>82</v>
      </c>
      <c r="D7305" s="1" t="s">
        <v>83</v>
      </c>
      <c r="E7305" s="1" t="s">
        <v>84</v>
      </c>
      <c r="F7305" s="268" t="s">
        <v>85</v>
      </c>
      <c r="G7305" s="1" t="s">
        <v>86</v>
      </c>
      <c r="I7305" s="268" t="s">
        <v>613</v>
      </c>
      <c r="J7305" s="268" t="s">
        <v>614</v>
      </c>
      <c r="K7305" s="268" t="s">
        <v>87</v>
      </c>
    </row>
    <row r="7307" spans="1:12" x14ac:dyDescent="0.2">
      <c r="A7307" s="8">
        <v>31</v>
      </c>
      <c r="B7307" s="2" t="s">
        <v>212</v>
      </c>
      <c r="C7307" s="7">
        <v>84</v>
      </c>
      <c r="D7307" s="2" t="s">
        <v>88</v>
      </c>
      <c r="F7307" s="7">
        <v>0</v>
      </c>
      <c r="G7307" s="2" t="s">
        <v>2666</v>
      </c>
      <c r="I7307" s="8">
        <v>1925000</v>
      </c>
      <c r="K7307" s="12">
        <v>13475000</v>
      </c>
      <c r="L7307" s="1" t="s">
        <v>615</v>
      </c>
    </row>
    <row r="7310" spans="1:12" x14ac:dyDescent="0.2">
      <c r="G7310" s="9" t="s">
        <v>2555</v>
      </c>
      <c r="I7310" s="269">
        <v>1925000</v>
      </c>
      <c r="J7310" s="269">
        <v>0</v>
      </c>
      <c r="K7310" s="269">
        <v>1925000</v>
      </c>
      <c r="L7310" s="270" t="s">
        <v>615</v>
      </c>
    </row>
    <row r="7311" spans="1:12" x14ac:dyDescent="0.2">
      <c r="G7311" s="9" t="s">
        <v>610</v>
      </c>
      <c r="I7311" s="267">
        <v>13475000</v>
      </c>
      <c r="J7311" s="267">
        <v>0</v>
      </c>
      <c r="K7311" s="267">
        <v>13475000</v>
      </c>
      <c r="L7311" s="9" t="s">
        <v>617</v>
      </c>
    </row>
    <row r="7313" spans="1:12" x14ac:dyDescent="0.2">
      <c r="A7313" s="5" t="s">
        <v>2182</v>
      </c>
      <c r="I7313" s="267">
        <v>13475000</v>
      </c>
      <c r="J7313" s="267">
        <v>0</v>
      </c>
      <c r="K7313" s="267">
        <v>13475000</v>
      </c>
      <c r="L7313" s="2" t="s">
        <v>617</v>
      </c>
    </row>
    <row r="7316" spans="1:12" x14ac:dyDescent="0.2">
      <c r="A7316" s="4" t="s">
        <v>733</v>
      </c>
    </row>
    <row r="7318" spans="1:12" x14ac:dyDescent="0.2">
      <c r="A7318" s="4" t="s">
        <v>79</v>
      </c>
      <c r="G7318" s="9" t="s">
        <v>612</v>
      </c>
      <c r="I7318" s="267">
        <v>0</v>
      </c>
      <c r="J7318" s="267">
        <v>0</v>
      </c>
      <c r="K7318" s="267">
        <v>0</v>
      </c>
    </row>
    <row r="7320" spans="1:12" x14ac:dyDescent="0.2">
      <c r="A7320" s="1" t="s">
        <v>80</v>
      </c>
      <c r="B7320" s="1" t="s">
        <v>81</v>
      </c>
      <c r="C7320" s="268" t="s">
        <v>82</v>
      </c>
      <c r="D7320" s="1" t="s">
        <v>83</v>
      </c>
      <c r="E7320" s="1" t="s">
        <v>84</v>
      </c>
      <c r="F7320" s="268" t="s">
        <v>85</v>
      </c>
      <c r="G7320" s="1" t="s">
        <v>86</v>
      </c>
      <c r="I7320" s="268" t="s">
        <v>613</v>
      </c>
      <c r="J7320" s="268" t="s">
        <v>614</v>
      </c>
      <c r="K7320" s="268" t="s">
        <v>87</v>
      </c>
    </row>
    <row r="7322" spans="1:12" x14ac:dyDescent="0.2">
      <c r="A7322" s="8">
        <v>31</v>
      </c>
      <c r="B7322" s="2" t="s">
        <v>79</v>
      </c>
      <c r="C7322" s="7">
        <v>75</v>
      </c>
      <c r="D7322" s="2" t="s">
        <v>88</v>
      </c>
      <c r="F7322" s="7">
        <v>0</v>
      </c>
      <c r="G7322" s="2" t="s">
        <v>1338</v>
      </c>
      <c r="I7322" s="8">
        <v>542124</v>
      </c>
      <c r="K7322" s="12">
        <v>542124</v>
      </c>
      <c r="L7322" s="1" t="s">
        <v>615</v>
      </c>
    </row>
    <row r="7325" spans="1:12" x14ac:dyDescent="0.2">
      <c r="G7325" s="9" t="s">
        <v>616</v>
      </c>
      <c r="I7325" s="269">
        <v>542124</v>
      </c>
      <c r="J7325" s="269">
        <v>0</v>
      </c>
      <c r="K7325" s="269">
        <v>542124</v>
      </c>
      <c r="L7325" s="270" t="s">
        <v>615</v>
      </c>
    </row>
    <row r="7326" spans="1:12" x14ac:dyDescent="0.2">
      <c r="G7326" s="9" t="s">
        <v>610</v>
      </c>
      <c r="I7326" s="267">
        <v>542124</v>
      </c>
      <c r="J7326" s="267">
        <v>0</v>
      </c>
      <c r="K7326" s="267">
        <v>542124</v>
      </c>
      <c r="L7326" s="9" t="s">
        <v>617</v>
      </c>
    </row>
    <row r="7329" spans="1:12" x14ac:dyDescent="0.2">
      <c r="A7329" s="4" t="s">
        <v>123</v>
      </c>
      <c r="G7329" s="9" t="s">
        <v>612</v>
      </c>
      <c r="I7329" s="267">
        <v>542124</v>
      </c>
      <c r="J7329" s="267">
        <v>0</v>
      </c>
      <c r="K7329" s="267">
        <v>542124</v>
      </c>
      <c r="L7329" s="2" t="s">
        <v>615</v>
      </c>
    </row>
    <row r="7331" spans="1:12" x14ac:dyDescent="0.2">
      <c r="A7331" s="1" t="s">
        <v>80</v>
      </c>
      <c r="B7331" s="1" t="s">
        <v>81</v>
      </c>
      <c r="C7331" s="268" t="s">
        <v>82</v>
      </c>
      <c r="D7331" s="1" t="s">
        <v>83</v>
      </c>
      <c r="E7331" s="1" t="s">
        <v>84</v>
      </c>
      <c r="F7331" s="268" t="s">
        <v>85</v>
      </c>
      <c r="G7331" s="1" t="s">
        <v>86</v>
      </c>
      <c r="I7331" s="268" t="s">
        <v>613</v>
      </c>
      <c r="J7331" s="268" t="s">
        <v>614</v>
      </c>
      <c r="K7331" s="268" t="s">
        <v>87</v>
      </c>
    </row>
    <row r="7333" spans="1:12" x14ac:dyDescent="0.2">
      <c r="A7333" s="8">
        <v>28</v>
      </c>
      <c r="B7333" s="2" t="s">
        <v>123</v>
      </c>
      <c r="C7333" s="7">
        <v>87</v>
      </c>
      <c r="D7333" s="2" t="s">
        <v>88</v>
      </c>
      <c r="F7333" s="7">
        <v>0</v>
      </c>
      <c r="G7333" s="2" t="s">
        <v>2038</v>
      </c>
      <c r="I7333" s="8">
        <v>406987</v>
      </c>
      <c r="K7333" s="12">
        <v>949111</v>
      </c>
      <c r="L7333" s="1" t="s">
        <v>615</v>
      </c>
    </row>
    <row r="7336" spans="1:12" x14ac:dyDescent="0.2">
      <c r="G7336" s="9" t="s">
        <v>623</v>
      </c>
      <c r="I7336" s="269">
        <v>406987</v>
      </c>
      <c r="J7336" s="269">
        <v>0</v>
      </c>
      <c r="K7336" s="269">
        <v>406987</v>
      </c>
      <c r="L7336" s="270" t="s">
        <v>615</v>
      </c>
    </row>
    <row r="7337" spans="1:12" x14ac:dyDescent="0.2">
      <c r="G7337" s="9" t="s">
        <v>610</v>
      </c>
      <c r="I7337" s="267">
        <v>949111</v>
      </c>
      <c r="J7337" s="267">
        <v>0</v>
      </c>
      <c r="K7337" s="267">
        <v>949111</v>
      </c>
      <c r="L7337" s="9" t="s">
        <v>617</v>
      </c>
    </row>
    <row r="7340" spans="1:12" x14ac:dyDescent="0.2">
      <c r="A7340" s="4" t="s">
        <v>208</v>
      </c>
      <c r="G7340" s="9" t="s">
        <v>612</v>
      </c>
      <c r="I7340" s="267">
        <v>949111</v>
      </c>
      <c r="J7340" s="267">
        <v>0</v>
      </c>
      <c r="K7340" s="267">
        <v>949111</v>
      </c>
      <c r="L7340" s="2" t="s">
        <v>615</v>
      </c>
    </row>
    <row r="7342" spans="1:12" x14ac:dyDescent="0.2">
      <c r="A7342" s="1" t="s">
        <v>80</v>
      </c>
      <c r="B7342" s="1" t="s">
        <v>81</v>
      </c>
      <c r="C7342" s="268" t="s">
        <v>82</v>
      </c>
      <c r="D7342" s="1" t="s">
        <v>83</v>
      </c>
      <c r="E7342" s="1" t="s">
        <v>84</v>
      </c>
      <c r="F7342" s="268" t="s">
        <v>85</v>
      </c>
      <c r="G7342" s="1" t="s">
        <v>86</v>
      </c>
      <c r="I7342" s="268" t="s">
        <v>613</v>
      </c>
      <c r="J7342" s="268" t="s">
        <v>614</v>
      </c>
      <c r="K7342" s="268" t="s">
        <v>87</v>
      </c>
    </row>
    <row r="7344" spans="1:12" x14ac:dyDescent="0.2">
      <c r="A7344" s="8">
        <v>31</v>
      </c>
      <c r="B7344" s="2" t="s">
        <v>208</v>
      </c>
      <c r="C7344" s="7">
        <v>100</v>
      </c>
      <c r="D7344" s="2" t="s">
        <v>88</v>
      </c>
      <c r="F7344" s="7">
        <v>0</v>
      </c>
      <c r="G7344" s="2" t="s">
        <v>1692</v>
      </c>
      <c r="I7344" s="8">
        <v>544763</v>
      </c>
      <c r="K7344" s="12">
        <v>1493874</v>
      </c>
      <c r="L7344" s="1" t="s">
        <v>615</v>
      </c>
    </row>
    <row r="7347" spans="1:12" x14ac:dyDescent="0.2">
      <c r="G7347" s="9" t="s">
        <v>618</v>
      </c>
      <c r="I7347" s="269">
        <v>544763</v>
      </c>
      <c r="J7347" s="269">
        <v>0</v>
      </c>
      <c r="K7347" s="269">
        <v>544763</v>
      </c>
      <c r="L7347" s="270" t="s">
        <v>615</v>
      </c>
    </row>
    <row r="7348" spans="1:12" x14ac:dyDescent="0.2">
      <c r="G7348" s="9" t="s">
        <v>610</v>
      </c>
      <c r="I7348" s="267">
        <v>1493874</v>
      </c>
      <c r="J7348" s="267">
        <v>0</v>
      </c>
      <c r="K7348" s="267">
        <v>1493874</v>
      </c>
      <c r="L7348" s="9" t="s">
        <v>617</v>
      </c>
    </row>
    <row r="7351" spans="1:12" x14ac:dyDescent="0.2">
      <c r="A7351" s="4" t="s">
        <v>209</v>
      </c>
      <c r="G7351" s="9" t="s">
        <v>612</v>
      </c>
      <c r="I7351" s="267">
        <v>1493874</v>
      </c>
      <c r="J7351" s="267">
        <v>0</v>
      </c>
      <c r="K7351" s="267">
        <v>1493874</v>
      </c>
      <c r="L7351" s="2" t="s">
        <v>615</v>
      </c>
    </row>
    <row r="7353" spans="1:12" x14ac:dyDescent="0.2">
      <c r="A7353" s="1" t="s">
        <v>80</v>
      </c>
      <c r="B7353" s="1" t="s">
        <v>81</v>
      </c>
      <c r="C7353" s="268" t="s">
        <v>82</v>
      </c>
      <c r="D7353" s="1" t="s">
        <v>83</v>
      </c>
      <c r="E7353" s="1" t="s">
        <v>84</v>
      </c>
      <c r="F7353" s="268" t="s">
        <v>85</v>
      </c>
      <c r="G7353" s="1" t="s">
        <v>86</v>
      </c>
      <c r="I7353" s="268" t="s">
        <v>613</v>
      </c>
      <c r="J7353" s="268" t="s">
        <v>614</v>
      </c>
      <c r="K7353" s="268" t="s">
        <v>87</v>
      </c>
    </row>
    <row r="7355" spans="1:12" x14ac:dyDescent="0.2">
      <c r="A7355" s="8">
        <v>30</v>
      </c>
      <c r="B7355" s="2" t="s">
        <v>209</v>
      </c>
      <c r="C7355" s="7">
        <v>116</v>
      </c>
      <c r="D7355" s="2" t="s">
        <v>88</v>
      </c>
      <c r="F7355" s="7">
        <v>0</v>
      </c>
      <c r="G7355" s="2" t="s">
        <v>2183</v>
      </c>
      <c r="I7355" s="8">
        <v>545522</v>
      </c>
      <c r="K7355" s="12">
        <v>2039396</v>
      </c>
      <c r="L7355" s="1" t="s">
        <v>615</v>
      </c>
    </row>
    <row r="7358" spans="1:12" x14ac:dyDescent="0.2">
      <c r="G7358" s="9" t="s">
        <v>1787</v>
      </c>
      <c r="I7358" s="269">
        <v>545522</v>
      </c>
      <c r="J7358" s="269">
        <v>0</v>
      </c>
      <c r="K7358" s="269">
        <v>545522</v>
      </c>
      <c r="L7358" s="270" t="s">
        <v>615</v>
      </c>
    </row>
    <row r="7359" spans="1:12" x14ac:dyDescent="0.2">
      <c r="G7359" s="9" t="s">
        <v>610</v>
      </c>
      <c r="I7359" s="267">
        <v>2039396</v>
      </c>
      <c r="J7359" s="267">
        <v>0</v>
      </c>
      <c r="K7359" s="267">
        <v>2039396</v>
      </c>
      <c r="L7359" s="9" t="s">
        <v>617</v>
      </c>
    </row>
    <row r="7362" spans="1:12" x14ac:dyDescent="0.2">
      <c r="A7362" s="4" t="s">
        <v>210</v>
      </c>
      <c r="G7362" s="9" t="s">
        <v>612</v>
      </c>
      <c r="I7362" s="267">
        <v>2039396</v>
      </c>
      <c r="J7362" s="267">
        <v>0</v>
      </c>
      <c r="K7362" s="267">
        <v>2039396</v>
      </c>
      <c r="L7362" s="2" t="s">
        <v>615</v>
      </c>
    </row>
    <row r="7364" spans="1:12" x14ac:dyDescent="0.2">
      <c r="A7364" s="1" t="s">
        <v>80</v>
      </c>
      <c r="B7364" s="1" t="s">
        <v>81</v>
      </c>
      <c r="C7364" s="268" t="s">
        <v>82</v>
      </c>
      <c r="D7364" s="1" t="s">
        <v>83</v>
      </c>
      <c r="E7364" s="1" t="s">
        <v>84</v>
      </c>
      <c r="F7364" s="268" t="s">
        <v>85</v>
      </c>
      <c r="G7364" s="1" t="s">
        <v>86</v>
      </c>
      <c r="I7364" s="268" t="s">
        <v>613</v>
      </c>
      <c r="J7364" s="268" t="s">
        <v>614</v>
      </c>
      <c r="K7364" s="268" t="s">
        <v>87</v>
      </c>
    </row>
    <row r="7366" spans="1:12" x14ac:dyDescent="0.2">
      <c r="A7366" s="8">
        <v>31</v>
      </c>
      <c r="B7366" s="2" t="s">
        <v>210</v>
      </c>
      <c r="C7366" s="7">
        <v>100</v>
      </c>
      <c r="D7366" s="2" t="s">
        <v>88</v>
      </c>
      <c r="F7366" s="7">
        <v>0</v>
      </c>
      <c r="G7366" s="2" t="s">
        <v>2184</v>
      </c>
      <c r="I7366" s="8">
        <v>546331</v>
      </c>
      <c r="K7366" s="12">
        <v>2585727</v>
      </c>
      <c r="L7366" s="1" t="s">
        <v>615</v>
      </c>
    </row>
    <row r="7369" spans="1:12" x14ac:dyDescent="0.2">
      <c r="G7369" s="9" t="s">
        <v>1816</v>
      </c>
      <c r="I7369" s="269">
        <v>546331</v>
      </c>
      <c r="J7369" s="269">
        <v>0</v>
      </c>
      <c r="K7369" s="269">
        <v>546331</v>
      </c>
      <c r="L7369" s="270" t="s">
        <v>615</v>
      </c>
    </row>
    <row r="7370" spans="1:12" x14ac:dyDescent="0.2">
      <c r="G7370" s="9" t="s">
        <v>610</v>
      </c>
      <c r="I7370" s="267">
        <v>2585727</v>
      </c>
      <c r="J7370" s="267">
        <v>0</v>
      </c>
      <c r="K7370" s="267">
        <v>2585727</v>
      </c>
      <c r="L7370" s="9" t="s">
        <v>617</v>
      </c>
    </row>
    <row r="7373" spans="1:12" x14ac:dyDescent="0.2">
      <c r="A7373" s="4" t="s">
        <v>211</v>
      </c>
      <c r="G7373" s="9" t="s">
        <v>612</v>
      </c>
      <c r="I7373" s="267">
        <v>2585727</v>
      </c>
      <c r="J7373" s="267">
        <v>0</v>
      </c>
      <c r="K7373" s="267">
        <v>2585727</v>
      </c>
      <c r="L7373" s="2" t="s">
        <v>615</v>
      </c>
    </row>
    <row r="7375" spans="1:12" x14ac:dyDescent="0.2">
      <c r="A7375" s="1" t="s">
        <v>80</v>
      </c>
      <c r="B7375" s="1" t="s">
        <v>81</v>
      </c>
      <c r="C7375" s="268" t="s">
        <v>82</v>
      </c>
      <c r="D7375" s="1" t="s">
        <v>83</v>
      </c>
      <c r="E7375" s="1" t="s">
        <v>84</v>
      </c>
      <c r="F7375" s="268" t="s">
        <v>85</v>
      </c>
      <c r="G7375" s="1" t="s">
        <v>86</v>
      </c>
      <c r="I7375" s="268" t="s">
        <v>613</v>
      </c>
      <c r="J7375" s="268" t="s">
        <v>614</v>
      </c>
      <c r="K7375" s="268" t="s">
        <v>87</v>
      </c>
    </row>
    <row r="7377" spans="1:12" x14ac:dyDescent="0.2">
      <c r="A7377" s="8">
        <v>30</v>
      </c>
      <c r="B7377" s="2" t="s">
        <v>211</v>
      </c>
      <c r="C7377" s="7">
        <v>93</v>
      </c>
      <c r="D7377" s="2" t="s">
        <v>88</v>
      </c>
      <c r="F7377" s="7">
        <v>0</v>
      </c>
      <c r="G7377" s="2" t="s">
        <v>2454</v>
      </c>
      <c r="I7377" s="8">
        <v>55556</v>
      </c>
      <c r="K7377" s="12">
        <v>2641283</v>
      </c>
      <c r="L7377" s="1" t="s">
        <v>615</v>
      </c>
    </row>
    <row r="7379" spans="1:12" x14ac:dyDescent="0.2">
      <c r="A7379" s="8">
        <v>30</v>
      </c>
      <c r="B7379" s="2" t="s">
        <v>211</v>
      </c>
      <c r="C7379" s="7">
        <v>93</v>
      </c>
      <c r="D7379" s="2" t="s">
        <v>88</v>
      </c>
      <c r="F7379" s="7">
        <v>0</v>
      </c>
      <c r="G7379" s="2" t="s">
        <v>2466</v>
      </c>
      <c r="I7379" s="8">
        <v>66667</v>
      </c>
      <c r="K7379" s="12">
        <v>2707950</v>
      </c>
      <c r="L7379" s="1" t="s">
        <v>615</v>
      </c>
    </row>
    <row r="7381" spans="1:12" x14ac:dyDescent="0.2">
      <c r="A7381" s="8">
        <v>30</v>
      </c>
      <c r="B7381" s="2" t="s">
        <v>211</v>
      </c>
      <c r="C7381" s="7">
        <v>94</v>
      </c>
      <c r="D7381" s="2" t="s">
        <v>88</v>
      </c>
      <c r="F7381" s="7">
        <v>0</v>
      </c>
      <c r="G7381" s="2" t="s">
        <v>2498</v>
      </c>
      <c r="I7381" s="8">
        <v>547828</v>
      </c>
      <c r="K7381" s="12">
        <v>3255778</v>
      </c>
      <c r="L7381" s="1" t="s">
        <v>615</v>
      </c>
    </row>
    <row r="7384" spans="1:12" x14ac:dyDescent="0.2">
      <c r="G7384" s="9" t="s">
        <v>2551</v>
      </c>
      <c r="I7384" s="269">
        <v>670051</v>
      </c>
      <c r="J7384" s="269">
        <v>0</v>
      </c>
      <c r="K7384" s="269">
        <v>670051</v>
      </c>
      <c r="L7384" s="270" t="s">
        <v>615</v>
      </c>
    </row>
    <row r="7385" spans="1:12" x14ac:dyDescent="0.2">
      <c r="G7385" s="9" t="s">
        <v>610</v>
      </c>
      <c r="I7385" s="267">
        <v>3255778</v>
      </c>
      <c r="J7385" s="267">
        <v>0</v>
      </c>
      <c r="K7385" s="267">
        <v>3255778</v>
      </c>
      <c r="L7385" s="9" t="s">
        <v>617</v>
      </c>
    </row>
    <row r="7388" spans="1:12" x14ac:dyDescent="0.2">
      <c r="A7388" s="4" t="s">
        <v>212</v>
      </c>
      <c r="G7388" s="9" t="s">
        <v>612</v>
      </c>
      <c r="I7388" s="267">
        <v>3255778</v>
      </c>
      <c r="J7388" s="267">
        <v>0</v>
      </c>
      <c r="K7388" s="267">
        <v>3255778</v>
      </c>
      <c r="L7388" s="2" t="s">
        <v>615</v>
      </c>
    </row>
    <row r="7390" spans="1:12" x14ac:dyDescent="0.2">
      <c r="A7390" s="1" t="s">
        <v>80</v>
      </c>
      <c r="B7390" s="1" t="s">
        <v>81</v>
      </c>
      <c r="C7390" s="268" t="s">
        <v>82</v>
      </c>
      <c r="D7390" s="1" t="s">
        <v>83</v>
      </c>
      <c r="E7390" s="1" t="s">
        <v>84</v>
      </c>
      <c r="F7390" s="268" t="s">
        <v>85</v>
      </c>
      <c r="G7390" s="1" t="s">
        <v>86</v>
      </c>
      <c r="I7390" s="268" t="s">
        <v>613</v>
      </c>
      <c r="J7390" s="268" t="s">
        <v>614</v>
      </c>
      <c r="K7390" s="268" t="s">
        <v>87</v>
      </c>
    </row>
    <row r="7392" spans="1:12" x14ac:dyDescent="0.2">
      <c r="A7392" s="8">
        <v>31</v>
      </c>
      <c r="B7392" s="2" t="s">
        <v>212</v>
      </c>
      <c r="C7392" s="7">
        <v>84</v>
      </c>
      <c r="D7392" s="2" t="s">
        <v>88</v>
      </c>
      <c r="F7392" s="7">
        <v>0</v>
      </c>
      <c r="G7392" s="2" t="s">
        <v>2667</v>
      </c>
      <c r="I7392" s="8">
        <v>549467</v>
      </c>
      <c r="K7392" s="12">
        <v>3805245</v>
      </c>
      <c r="L7392" s="1" t="s">
        <v>615</v>
      </c>
    </row>
    <row r="7395" spans="1:12" x14ac:dyDescent="0.2">
      <c r="G7395" s="9" t="s">
        <v>2555</v>
      </c>
      <c r="I7395" s="269">
        <v>549467</v>
      </c>
      <c r="J7395" s="269">
        <v>0</v>
      </c>
      <c r="K7395" s="269">
        <v>549467</v>
      </c>
      <c r="L7395" s="270" t="s">
        <v>615</v>
      </c>
    </row>
    <row r="7396" spans="1:12" x14ac:dyDescent="0.2">
      <c r="G7396" s="9" t="s">
        <v>610</v>
      </c>
      <c r="I7396" s="267">
        <v>3805245</v>
      </c>
      <c r="J7396" s="267">
        <v>0</v>
      </c>
      <c r="K7396" s="267">
        <v>3805245</v>
      </c>
      <c r="L7396" s="9" t="s">
        <v>617</v>
      </c>
    </row>
    <row r="7398" spans="1:12" x14ac:dyDescent="0.2">
      <c r="A7398" s="5" t="s">
        <v>734</v>
      </c>
      <c r="I7398" s="267">
        <v>3805245</v>
      </c>
      <c r="J7398" s="267">
        <v>0</v>
      </c>
      <c r="K7398" s="267">
        <v>3805245</v>
      </c>
      <c r="L7398" s="2" t="s">
        <v>617</v>
      </c>
    </row>
    <row r="7401" spans="1:12" x14ac:dyDescent="0.2">
      <c r="A7401" s="4" t="s">
        <v>1137</v>
      </c>
    </row>
    <row r="7403" spans="1:12" x14ac:dyDescent="0.2">
      <c r="A7403" s="4" t="s">
        <v>79</v>
      </c>
      <c r="G7403" s="9" t="s">
        <v>612</v>
      </c>
      <c r="I7403" s="267">
        <v>0</v>
      </c>
      <c r="J7403" s="267">
        <v>0</v>
      </c>
      <c r="K7403" s="267">
        <v>0</v>
      </c>
    </row>
    <row r="7405" spans="1:12" x14ac:dyDescent="0.2">
      <c r="A7405" s="1" t="s">
        <v>80</v>
      </c>
      <c r="B7405" s="1" t="s">
        <v>81</v>
      </c>
      <c r="C7405" s="268" t="s">
        <v>82</v>
      </c>
      <c r="D7405" s="1" t="s">
        <v>83</v>
      </c>
      <c r="E7405" s="1" t="s">
        <v>84</v>
      </c>
      <c r="F7405" s="268" t="s">
        <v>85</v>
      </c>
      <c r="G7405" s="1" t="s">
        <v>86</v>
      </c>
      <c r="I7405" s="268" t="s">
        <v>613</v>
      </c>
      <c r="J7405" s="268" t="s">
        <v>614</v>
      </c>
      <c r="K7405" s="268" t="s">
        <v>87</v>
      </c>
    </row>
    <row r="7407" spans="1:12" x14ac:dyDescent="0.2">
      <c r="A7407" s="8">
        <v>31</v>
      </c>
      <c r="B7407" s="2" t="s">
        <v>79</v>
      </c>
      <c r="C7407" s="7">
        <v>76</v>
      </c>
      <c r="D7407" s="2" t="s">
        <v>88</v>
      </c>
      <c r="F7407" s="7">
        <v>0</v>
      </c>
      <c r="G7407" s="2" t="s">
        <v>1211</v>
      </c>
      <c r="I7407" s="8">
        <v>27778</v>
      </c>
      <c r="K7407" s="12">
        <v>27778</v>
      </c>
      <c r="L7407" s="1" t="s">
        <v>615</v>
      </c>
    </row>
    <row r="7409" spans="1:12" x14ac:dyDescent="0.2">
      <c r="A7409" s="8">
        <v>31</v>
      </c>
      <c r="B7409" s="2" t="s">
        <v>79</v>
      </c>
      <c r="C7409" s="7">
        <v>76</v>
      </c>
      <c r="D7409" s="2" t="s">
        <v>88</v>
      </c>
      <c r="F7409" s="7">
        <v>0</v>
      </c>
      <c r="G7409" s="2" t="s">
        <v>1211</v>
      </c>
      <c r="I7409" s="8">
        <v>55556</v>
      </c>
      <c r="K7409" s="12">
        <v>83334</v>
      </c>
      <c r="L7409" s="1" t="s">
        <v>615</v>
      </c>
    </row>
    <row r="7412" spans="1:12" x14ac:dyDescent="0.2">
      <c r="G7412" s="9" t="s">
        <v>616</v>
      </c>
      <c r="I7412" s="269">
        <v>83334</v>
      </c>
      <c r="J7412" s="269">
        <v>0</v>
      </c>
      <c r="K7412" s="269">
        <v>83334</v>
      </c>
      <c r="L7412" s="270" t="s">
        <v>615</v>
      </c>
    </row>
    <row r="7413" spans="1:12" x14ac:dyDescent="0.2">
      <c r="G7413" s="9" t="s">
        <v>610</v>
      </c>
      <c r="I7413" s="267">
        <v>83334</v>
      </c>
      <c r="J7413" s="267">
        <v>0</v>
      </c>
      <c r="K7413" s="267">
        <v>83334</v>
      </c>
      <c r="L7413" s="9" t="s">
        <v>617</v>
      </c>
    </row>
    <row r="7416" spans="1:12" x14ac:dyDescent="0.2">
      <c r="A7416" s="4" t="s">
        <v>211</v>
      </c>
      <c r="G7416" s="9" t="s">
        <v>612</v>
      </c>
      <c r="I7416" s="267">
        <v>83334</v>
      </c>
      <c r="J7416" s="267">
        <v>0</v>
      </c>
      <c r="K7416" s="267">
        <v>83334</v>
      </c>
      <c r="L7416" s="2" t="s">
        <v>615</v>
      </c>
    </row>
    <row r="7418" spans="1:12" x14ac:dyDescent="0.2">
      <c r="A7418" s="1" t="s">
        <v>80</v>
      </c>
      <c r="B7418" s="1" t="s">
        <v>81</v>
      </c>
      <c r="C7418" s="268" t="s">
        <v>82</v>
      </c>
      <c r="D7418" s="1" t="s">
        <v>83</v>
      </c>
      <c r="E7418" s="1" t="s">
        <v>84</v>
      </c>
      <c r="F7418" s="268" t="s">
        <v>85</v>
      </c>
      <c r="G7418" s="1" t="s">
        <v>86</v>
      </c>
      <c r="I7418" s="268" t="s">
        <v>613</v>
      </c>
      <c r="J7418" s="268" t="s">
        <v>614</v>
      </c>
      <c r="K7418" s="268" t="s">
        <v>87</v>
      </c>
    </row>
    <row r="7420" spans="1:12" x14ac:dyDescent="0.2">
      <c r="A7420" s="8">
        <v>30</v>
      </c>
      <c r="B7420" s="2" t="s">
        <v>211</v>
      </c>
      <c r="C7420" s="7">
        <v>93</v>
      </c>
      <c r="D7420" s="2" t="s">
        <v>88</v>
      </c>
      <c r="F7420" s="7">
        <v>0</v>
      </c>
      <c r="G7420" s="2" t="s">
        <v>2455</v>
      </c>
      <c r="I7420" s="8">
        <v>115500</v>
      </c>
      <c r="K7420" s="12">
        <v>198834</v>
      </c>
      <c r="L7420" s="1" t="s">
        <v>615</v>
      </c>
    </row>
    <row r="7423" spans="1:12" x14ac:dyDescent="0.2">
      <c r="G7423" s="9" t="s">
        <v>2551</v>
      </c>
      <c r="I7423" s="269">
        <v>115500</v>
      </c>
      <c r="J7423" s="269">
        <v>0</v>
      </c>
      <c r="K7423" s="269">
        <v>115500</v>
      </c>
      <c r="L7423" s="270" t="s">
        <v>615</v>
      </c>
    </row>
    <row r="7424" spans="1:12" x14ac:dyDescent="0.2">
      <c r="G7424" s="9" t="s">
        <v>610</v>
      </c>
      <c r="I7424" s="267">
        <v>198834</v>
      </c>
      <c r="J7424" s="267">
        <v>0</v>
      </c>
      <c r="K7424" s="267">
        <v>198834</v>
      </c>
      <c r="L7424" s="9" t="s">
        <v>617</v>
      </c>
    </row>
    <row r="7426" spans="1:12" x14ac:dyDescent="0.2">
      <c r="A7426" s="5" t="s">
        <v>1138</v>
      </c>
      <c r="I7426" s="267">
        <v>198834</v>
      </c>
      <c r="J7426" s="267">
        <v>0</v>
      </c>
      <c r="K7426" s="267">
        <v>198834</v>
      </c>
      <c r="L7426" s="2" t="s">
        <v>617</v>
      </c>
    </row>
    <row r="7429" spans="1:12" x14ac:dyDescent="0.2">
      <c r="A7429" s="4" t="s">
        <v>735</v>
      </c>
    </row>
    <row r="7431" spans="1:12" x14ac:dyDescent="0.2">
      <c r="A7431" s="4" t="s">
        <v>79</v>
      </c>
      <c r="G7431" s="9" t="s">
        <v>612</v>
      </c>
      <c r="I7431" s="267">
        <v>0</v>
      </c>
      <c r="J7431" s="267">
        <v>0</v>
      </c>
      <c r="K7431" s="267">
        <v>0</v>
      </c>
    </row>
    <row r="7433" spans="1:12" x14ac:dyDescent="0.2">
      <c r="A7433" s="1" t="s">
        <v>80</v>
      </c>
      <c r="B7433" s="1" t="s">
        <v>81</v>
      </c>
      <c r="C7433" s="268" t="s">
        <v>82</v>
      </c>
      <c r="D7433" s="1" t="s">
        <v>83</v>
      </c>
      <c r="E7433" s="1" t="s">
        <v>84</v>
      </c>
      <c r="F7433" s="268" t="s">
        <v>85</v>
      </c>
      <c r="G7433" s="1" t="s">
        <v>86</v>
      </c>
      <c r="I7433" s="268" t="s">
        <v>613</v>
      </c>
      <c r="J7433" s="268" t="s">
        <v>614</v>
      </c>
      <c r="K7433" s="268" t="s">
        <v>87</v>
      </c>
    </row>
    <row r="7435" spans="1:12" x14ac:dyDescent="0.2">
      <c r="A7435" s="8">
        <v>31</v>
      </c>
      <c r="B7435" s="2" t="s">
        <v>79</v>
      </c>
      <c r="C7435" s="7">
        <v>76</v>
      </c>
      <c r="D7435" s="2" t="s">
        <v>88</v>
      </c>
      <c r="F7435" s="7">
        <v>0</v>
      </c>
      <c r="G7435" s="2" t="s">
        <v>1200</v>
      </c>
      <c r="I7435" s="8">
        <v>333333</v>
      </c>
      <c r="K7435" s="12">
        <v>333333</v>
      </c>
      <c r="L7435" s="1" t="s">
        <v>615</v>
      </c>
    </row>
    <row r="7437" spans="1:12" x14ac:dyDescent="0.2">
      <c r="A7437" s="8">
        <v>31</v>
      </c>
      <c r="B7437" s="2" t="s">
        <v>79</v>
      </c>
      <c r="C7437" s="7">
        <v>76</v>
      </c>
      <c r="D7437" s="2" t="s">
        <v>88</v>
      </c>
      <c r="F7437" s="7">
        <v>0</v>
      </c>
      <c r="G7437" s="2" t="s">
        <v>1201</v>
      </c>
      <c r="I7437" s="8">
        <v>450000</v>
      </c>
      <c r="K7437" s="12">
        <v>783333</v>
      </c>
      <c r="L7437" s="1" t="s">
        <v>615</v>
      </c>
    </row>
    <row r="7439" spans="1:12" x14ac:dyDescent="0.2">
      <c r="A7439" s="8">
        <v>31</v>
      </c>
      <c r="B7439" s="2" t="s">
        <v>79</v>
      </c>
      <c r="C7439" s="7">
        <v>76</v>
      </c>
      <c r="D7439" s="2" t="s">
        <v>88</v>
      </c>
      <c r="F7439" s="7">
        <v>0</v>
      </c>
      <c r="G7439" s="2" t="s">
        <v>1205</v>
      </c>
      <c r="I7439" s="8">
        <v>444444</v>
      </c>
      <c r="K7439" s="12">
        <v>1227777</v>
      </c>
      <c r="L7439" s="1" t="s">
        <v>615</v>
      </c>
    </row>
    <row r="7441" spans="1:12" x14ac:dyDescent="0.2">
      <c r="A7441" s="8">
        <v>31</v>
      </c>
      <c r="B7441" s="2" t="s">
        <v>79</v>
      </c>
      <c r="C7441" s="7">
        <v>76</v>
      </c>
      <c r="D7441" s="2" t="s">
        <v>88</v>
      </c>
      <c r="F7441" s="7">
        <v>0</v>
      </c>
      <c r="G7441" s="2" t="s">
        <v>1210</v>
      </c>
      <c r="I7441" s="8">
        <v>2222222</v>
      </c>
      <c r="K7441" s="12">
        <v>3449999</v>
      </c>
      <c r="L7441" s="1" t="s">
        <v>615</v>
      </c>
    </row>
    <row r="7443" spans="1:12" x14ac:dyDescent="0.2">
      <c r="A7443" s="8">
        <v>31</v>
      </c>
      <c r="B7443" s="2" t="s">
        <v>79</v>
      </c>
      <c r="C7443" s="7">
        <v>76</v>
      </c>
      <c r="D7443" s="2" t="s">
        <v>88</v>
      </c>
      <c r="F7443" s="7">
        <v>0</v>
      </c>
      <c r="G7443" s="2" t="s">
        <v>1209</v>
      </c>
      <c r="I7443" s="8">
        <v>387447</v>
      </c>
      <c r="K7443" s="12">
        <v>3837446</v>
      </c>
      <c r="L7443" s="1" t="s">
        <v>615</v>
      </c>
    </row>
    <row r="7445" spans="1:12" x14ac:dyDescent="0.2">
      <c r="A7445" s="8">
        <v>31</v>
      </c>
      <c r="B7445" s="2" t="s">
        <v>79</v>
      </c>
      <c r="C7445" s="7">
        <v>76</v>
      </c>
      <c r="D7445" s="2" t="s">
        <v>88</v>
      </c>
      <c r="F7445" s="7">
        <v>0</v>
      </c>
      <c r="G7445" s="2" t="s">
        <v>1211</v>
      </c>
      <c r="I7445" s="8">
        <v>500000</v>
      </c>
      <c r="K7445" s="12">
        <v>4337446</v>
      </c>
      <c r="L7445" s="1" t="s">
        <v>615</v>
      </c>
    </row>
    <row r="7447" spans="1:12" x14ac:dyDescent="0.2">
      <c r="A7447" s="8">
        <v>31</v>
      </c>
      <c r="B7447" s="2" t="s">
        <v>79</v>
      </c>
      <c r="C7447" s="7">
        <v>76</v>
      </c>
      <c r="D7447" s="2" t="s">
        <v>88</v>
      </c>
      <c r="F7447" s="7">
        <v>0</v>
      </c>
      <c r="G7447" s="2" t="s">
        <v>1212</v>
      </c>
      <c r="I7447" s="8">
        <v>333333</v>
      </c>
      <c r="K7447" s="12">
        <v>4670779</v>
      </c>
      <c r="L7447" s="1" t="s">
        <v>615</v>
      </c>
    </row>
    <row r="7450" spans="1:12" x14ac:dyDescent="0.2">
      <c r="G7450" s="9" t="s">
        <v>616</v>
      </c>
      <c r="I7450" s="269">
        <v>4670779</v>
      </c>
      <c r="J7450" s="269">
        <v>0</v>
      </c>
      <c r="K7450" s="269">
        <v>4670779</v>
      </c>
      <c r="L7450" s="270" t="s">
        <v>615</v>
      </c>
    </row>
    <row r="7451" spans="1:12" x14ac:dyDescent="0.2">
      <c r="G7451" s="9" t="s">
        <v>610</v>
      </c>
      <c r="I7451" s="267">
        <v>4670779</v>
      </c>
      <c r="J7451" s="267">
        <v>0</v>
      </c>
      <c r="K7451" s="267">
        <v>4670779</v>
      </c>
      <c r="L7451" s="9" t="s">
        <v>617</v>
      </c>
    </row>
    <row r="7454" spans="1:12" x14ac:dyDescent="0.2">
      <c r="A7454" s="4" t="s">
        <v>123</v>
      </c>
      <c r="G7454" s="9" t="s">
        <v>612</v>
      </c>
      <c r="I7454" s="267">
        <v>4670779</v>
      </c>
      <c r="J7454" s="267">
        <v>0</v>
      </c>
      <c r="K7454" s="267">
        <v>4670779</v>
      </c>
      <c r="L7454" s="2" t="s">
        <v>615</v>
      </c>
    </row>
    <row r="7456" spans="1:12" x14ac:dyDescent="0.2">
      <c r="A7456" s="1" t="s">
        <v>80</v>
      </c>
      <c r="B7456" s="1" t="s">
        <v>81</v>
      </c>
      <c r="C7456" s="268" t="s">
        <v>82</v>
      </c>
      <c r="D7456" s="1" t="s">
        <v>83</v>
      </c>
      <c r="E7456" s="1" t="s">
        <v>84</v>
      </c>
      <c r="F7456" s="268" t="s">
        <v>85</v>
      </c>
      <c r="G7456" s="1" t="s">
        <v>86</v>
      </c>
      <c r="I7456" s="268" t="s">
        <v>613</v>
      </c>
      <c r="J7456" s="268" t="s">
        <v>614</v>
      </c>
      <c r="K7456" s="268" t="s">
        <v>87</v>
      </c>
    </row>
    <row r="7458" spans="1:12" x14ac:dyDescent="0.2">
      <c r="A7458" s="8">
        <v>28</v>
      </c>
      <c r="B7458" s="2" t="s">
        <v>123</v>
      </c>
      <c r="C7458" s="7">
        <v>86</v>
      </c>
      <c r="D7458" s="2" t="s">
        <v>88</v>
      </c>
      <c r="F7458" s="7">
        <v>0</v>
      </c>
      <c r="G7458" s="2" t="s">
        <v>1509</v>
      </c>
      <c r="I7458" s="8">
        <v>2222222</v>
      </c>
      <c r="K7458" s="12">
        <v>6893001</v>
      </c>
      <c r="L7458" s="1" t="s">
        <v>615</v>
      </c>
    </row>
    <row r="7460" spans="1:12" x14ac:dyDescent="0.2">
      <c r="A7460" s="8">
        <v>28</v>
      </c>
      <c r="B7460" s="2" t="s">
        <v>123</v>
      </c>
      <c r="C7460" s="7">
        <v>86</v>
      </c>
      <c r="D7460" s="2" t="s">
        <v>88</v>
      </c>
      <c r="F7460" s="7">
        <v>0</v>
      </c>
      <c r="G7460" s="2" t="s">
        <v>1511</v>
      </c>
      <c r="I7460" s="8">
        <v>333333</v>
      </c>
      <c r="K7460" s="12">
        <v>7226334</v>
      </c>
      <c r="L7460" s="1" t="s">
        <v>615</v>
      </c>
    </row>
    <row r="7462" spans="1:12" x14ac:dyDescent="0.2">
      <c r="A7462" s="8">
        <v>28</v>
      </c>
      <c r="B7462" s="2" t="s">
        <v>123</v>
      </c>
      <c r="C7462" s="7">
        <v>86</v>
      </c>
      <c r="D7462" s="2" t="s">
        <v>88</v>
      </c>
      <c r="F7462" s="7">
        <v>0</v>
      </c>
      <c r="G7462" s="2" t="s">
        <v>1512</v>
      </c>
      <c r="I7462" s="8">
        <v>500000</v>
      </c>
      <c r="K7462" s="12">
        <v>7726334</v>
      </c>
      <c r="L7462" s="1" t="s">
        <v>615</v>
      </c>
    </row>
    <row r="7464" spans="1:12" x14ac:dyDescent="0.2">
      <c r="A7464" s="8">
        <v>28</v>
      </c>
      <c r="B7464" s="2" t="s">
        <v>123</v>
      </c>
      <c r="C7464" s="7">
        <v>86</v>
      </c>
      <c r="D7464" s="2" t="s">
        <v>88</v>
      </c>
      <c r="F7464" s="7">
        <v>0</v>
      </c>
      <c r="G7464" s="2" t="s">
        <v>1513</v>
      </c>
      <c r="I7464" s="8">
        <v>2222222</v>
      </c>
      <c r="K7464" s="12">
        <v>9948556</v>
      </c>
      <c r="L7464" s="1" t="s">
        <v>615</v>
      </c>
    </row>
    <row r="7466" spans="1:12" x14ac:dyDescent="0.2">
      <c r="A7466" s="8">
        <v>28</v>
      </c>
      <c r="B7466" s="2" t="s">
        <v>123</v>
      </c>
      <c r="C7466" s="7">
        <v>86</v>
      </c>
      <c r="D7466" s="2" t="s">
        <v>88</v>
      </c>
      <c r="F7466" s="7">
        <v>0</v>
      </c>
      <c r="G7466" s="2" t="s">
        <v>1514</v>
      </c>
      <c r="I7466" s="8">
        <v>450000</v>
      </c>
      <c r="K7466" s="12">
        <v>10398556</v>
      </c>
      <c r="L7466" s="1" t="s">
        <v>615</v>
      </c>
    </row>
    <row r="7468" spans="1:12" x14ac:dyDescent="0.2">
      <c r="A7468" s="8">
        <v>28</v>
      </c>
      <c r="B7468" s="2" t="s">
        <v>123</v>
      </c>
      <c r="C7468" s="7">
        <v>86</v>
      </c>
      <c r="D7468" s="2" t="s">
        <v>88</v>
      </c>
      <c r="F7468" s="7">
        <v>0</v>
      </c>
      <c r="G7468" s="2" t="s">
        <v>1515</v>
      </c>
      <c r="I7468" s="8">
        <v>333333</v>
      </c>
      <c r="K7468" s="12">
        <v>10731889</v>
      </c>
      <c r="L7468" s="1" t="s">
        <v>615</v>
      </c>
    </row>
    <row r="7470" spans="1:12" x14ac:dyDescent="0.2">
      <c r="A7470" s="8">
        <v>28</v>
      </c>
      <c r="B7470" s="2" t="s">
        <v>123</v>
      </c>
      <c r="C7470" s="7">
        <v>86</v>
      </c>
      <c r="D7470" s="2" t="s">
        <v>88</v>
      </c>
      <c r="F7470" s="7">
        <v>0</v>
      </c>
      <c r="G7470" s="2" t="s">
        <v>1516</v>
      </c>
      <c r="I7470" s="8">
        <v>444444</v>
      </c>
      <c r="K7470" s="12">
        <v>11176333</v>
      </c>
      <c r="L7470" s="1" t="s">
        <v>615</v>
      </c>
    </row>
    <row r="7472" spans="1:12" x14ac:dyDescent="0.2">
      <c r="A7472" s="8">
        <v>28</v>
      </c>
      <c r="B7472" s="2" t="s">
        <v>123</v>
      </c>
      <c r="C7472" s="7">
        <v>86</v>
      </c>
      <c r="D7472" s="2" t="s">
        <v>88</v>
      </c>
      <c r="F7472" s="7">
        <v>0</v>
      </c>
      <c r="G7472" s="2" t="s">
        <v>1517</v>
      </c>
      <c r="I7472" s="8">
        <v>2222222</v>
      </c>
      <c r="K7472" s="12">
        <v>13398555</v>
      </c>
      <c r="L7472" s="1" t="s">
        <v>615</v>
      </c>
    </row>
    <row r="7475" spans="1:12" x14ac:dyDescent="0.2">
      <c r="G7475" s="9" t="s">
        <v>623</v>
      </c>
      <c r="I7475" s="269">
        <v>8727776</v>
      </c>
      <c r="J7475" s="269">
        <v>0</v>
      </c>
      <c r="K7475" s="269">
        <v>8727776</v>
      </c>
      <c r="L7475" s="270" t="s">
        <v>615</v>
      </c>
    </row>
    <row r="7476" spans="1:12" x14ac:dyDescent="0.2">
      <c r="G7476" s="9" t="s">
        <v>610</v>
      </c>
      <c r="I7476" s="267">
        <v>13398555</v>
      </c>
      <c r="J7476" s="267">
        <v>0</v>
      </c>
      <c r="K7476" s="267">
        <v>13398555</v>
      </c>
      <c r="L7476" s="9" t="s">
        <v>617</v>
      </c>
    </row>
    <row r="7479" spans="1:12" x14ac:dyDescent="0.2">
      <c r="A7479" s="4" t="s">
        <v>208</v>
      </c>
      <c r="G7479" s="9" t="s">
        <v>612</v>
      </c>
      <c r="I7479" s="267">
        <v>13398555</v>
      </c>
      <c r="J7479" s="267">
        <v>0</v>
      </c>
      <c r="K7479" s="267">
        <v>13398555</v>
      </c>
      <c r="L7479" s="2" t="s">
        <v>615</v>
      </c>
    </row>
    <row r="7481" spans="1:12" x14ac:dyDescent="0.2">
      <c r="A7481" s="1" t="s">
        <v>80</v>
      </c>
      <c r="B7481" s="1" t="s">
        <v>81</v>
      </c>
      <c r="C7481" s="268" t="s">
        <v>82</v>
      </c>
      <c r="D7481" s="1" t="s">
        <v>83</v>
      </c>
      <c r="E7481" s="1" t="s">
        <v>84</v>
      </c>
      <c r="F7481" s="268" t="s">
        <v>85</v>
      </c>
      <c r="G7481" s="1" t="s">
        <v>86</v>
      </c>
      <c r="I7481" s="268" t="s">
        <v>613</v>
      </c>
      <c r="J7481" s="268" t="s">
        <v>614</v>
      </c>
      <c r="K7481" s="268" t="s">
        <v>87</v>
      </c>
    </row>
    <row r="7483" spans="1:12" x14ac:dyDescent="0.2">
      <c r="A7483" s="8">
        <v>31</v>
      </c>
      <c r="B7483" s="2" t="s">
        <v>208</v>
      </c>
      <c r="C7483" s="7">
        <v>99</v>
      </c>
      <c r="D7483" s="2" t="s">
        <v>88</v>
      </c>
      <c r="F7483" s="7">
        <v>0</v>
      </c>
      <c r="G7483" s="2" t="s">
        <v>1662</v>
      </c>
      <c r="I7483" s="8">
        <v>450000</v>
      </c>
      <c r="K7483" s="12">
        <v>13848555</v>
      </c>
      <c r="L7483" s="1" t="s">
        <v>615</v>
      </c>
    </row>
    <row r="7485" spans="1:12" x14ac:dyDescent="0.2">
      <c r="A7485" s="8">
        <v>31</v>
      </c>
      <c r="B7485" s="2" t="s">
        <v>208</v>
      </c>
      <c r="C7485" s="7">
        <v>99</v>
      </c>
      <c r="D7485" s="2" t="s">
        <v>88</v>
      </c>
      <c r="F7485" s="7">
        <v>0</v>
      </c>
      <c r="G7485" s="2" t="s">
        <v>1664</v>
      </c>
      <c r="I7485" s="8">
        <v>333333</v>
      </c>
      <c r="K7485" s="12">
        <v>14181888</v>
      </c>
      <c r="L7485" s="1" t="s">
        <v>615</v>
      </c>
    </row>
    <row r="7487" spans="1:12" x14ac:dyDescent="0.2">
      <c r="A7487" s="8">
        <v>31</v>
      </c>
      <c r="B7487" s="2" t="s">
        <v>208</v>
      </c>
      <c r="C7487" s="7">
        <v>99</v>
      </c>
      <c r="D7487" s="2" t="s">
        <v>88</v>
      </c>
      <c r="F7487" s="7">
        <v>0</v>
      </c>
      <c r="G7487" s="2" t="s">
        <v>1665</v>
      </c>
      <c r="I7487" s="8">
        <v>500000</v>
      </c>
      <c r="K7487" s="12">
        <v>14681888</v>
      </c>
      <c r="L7487" s="1" t="s">
        <v>615</v>
      </c>
    </row>
    <row r="7489" spans="1:12" x14ac:dyDescent="0.2">
      <c r="A7489" s="8">
        <v>31</v>
      </c>
      <c r="B7489" s="2" t="s">
        <v>208</v>
      </c>
      <c r="C7489" s="7">
        <v>99</v>
      </c>
      <c r="D7489" s="2" t="s">
        <v>88</v>
      </c>
      <c r="F7489" s="7">
        <v>0</v>
      </c>
      <c r="G7489" s="2" t="s">
        <v>1666</v>
      </c>
      <c r="I7489" s="8">
        <v>2222222</v>
      </c>
      <c r="K7489" s="12">
        <v>16904110</v>
      </c>
      <c r="L7489" s="1" t="s">
        <v>615</v>
      </c>
    </row>
    <row r="7491" spans="1:12" x14ac:dyDescent="0.2">
      <c r="A7491" s="8">
        <v>31</v>
      </c>
      <c r="B7491" s="2" t="s">
        <v>208</v>
      </c>
      <c r="C7491" s="7">
        <v>99</v>
      </c>
      <c r="D7491" s="2" t="s">
        <v>88</v>
      </c>
      <c r="F7491" s="7">
        <v>0</v>
      </c>
      <c r="G7491" s="2" t="s">
        <v>1667</v>
      </c>
      <c r="I7491" s="8">
        <v>450000</v>
      </c>
      <c r="K7491" s="12">
        <v>17354110</v>
      </c>
      <c r="L7491" s="1" t="s">
        <v>615</v>
      </c>
    </row>
    <row r="7493" spans="1:12" x14ac:dyDescent="0.2">
      <c r="A7493" s="8">
        <v>31</v>
      </c>
      <c r="B7493" s="2" t="s">
        <v>208</v>
      </c>
      <c r="C7493" s="7">
        <v>99</v>
      </c>
      <c r="D7493" s="2" t="s">
        <v>88</v>
      </c>
      <c r="F7493" s="7">
        <v>0</v>
      </c>
      <c r="G7493" s="2" t="s">
        <v>1668</v>
      </c>
      <c r="I7493" s="8">
        <v>2222222</v>
      </c>
      <c r="K7493" s="12">
        <v>19576332</v>
      </c>
      <c r="L7493" s="1" t="s">
        <v>615</v>
      </c>
    </row>
    <row r="7495" spans="1:12" x14ac:dyDescent="0.2">
      <c r="A7495" s="8">
        <v>31</v>
      </c>
      <c r="B7495" s="2" t="s">
        <v>208</v>
      </c>
      <c r="C7495" s="7">
        <v>99</v>
      </c>
      <c r="D7495" s="2" t="s">
        <v>88</v>
      </c>
      <c r="F7495" s="7">
        <v>0</v>
      </c>
      <c r="G7495" s="2" t="s">
        <v>1669</v>
      </c>
      <c r="I7495" s="8">
        <v>444444</v>
      </c>
      <c r="K7495" s="12">
        <v>20020776</v>
      </c>
      <c r="L7495" s="1" t="s">
        <v>615</v>
      </c>
    </row>
    <row r="7498" spans="1:12" x14ac:dyDescent="0.2">
      <c r="G7498" s="9" t="s">
        <v>618</v>
      </c>
      <c r="I7498" s="269">
        <v>6622221</v>
      </c>
      <c r="J7498" s="269">
        <v>0</v>
      </c>
      <c r="K7498" s="269">
        <v>6622221</v>
      </c>
      <c r="L7498" s="270" t="s">
        <v>615</v>
      </c>
    </row>
    <row r="7499" spans="1:12" x14ac:dyDescent="0.2">
      <c r="G7499" s="9" t="s">
        <v>610</v>
      </c>
      <c r="I7499" s="267">
        <v>20020776</v>
      </c>
      <c r="J7499" s="267">
        <v>0</v>
      </c>
      <c r="K7499" s="267">
        <v>20020776</v>
      </c>
      <c r="L7499" s="9" t="s">
        <v>617</v>
      </c>
    </row>
    <row r="7502" spans="1:12" x14ac:dyDescent="0.2">
      <c r="A7502" s="4" t="s">
        <v>209</v>
      </c>
      <c r="G7502" s="9" t="s">
        <v>612</v>
      </c>
      <c r="I7502" s="267">
        <v>20020776</v>
      </c>
      <c r="J7502" s="267">
        <v>0</v>
      </c>
      <c r="K7502" s="267">
        <v>20020776</v>
      </c>
      <c r="L7502" s="2" t="s">
        <v>615</v>
      </c>
    </row>
    <row r="7504" spans="1:12" x14ac:dyDescent="0.2">
      <c r="A7504" s="1" t="s">
        <v>80</v>
      </c>
      <c r="B7504" s="1" t="s">
        <v>81</v>
      </c>
      <c r="C7504" s="268" t="s">
        <v>82</v>
      </c>
      <c r="D7504" s="1" t="s">
        <v>83</v>
      </c>
      <c r="E7504" s="1" t="s">
        <v>84</v>
      </c>
      <c r="F7504" s="268" t="s">
        <v>85</v>
      </c>
      <c r="G7504" s="1" t="s">
        <v>86</v>
      </c>
      <c r="I7504" s="268" t="s">
        <v>613</v>
      </c>
      <c r="J7504" s="268" t="s">
        <v>614</v>
      </c>
      <c r="K7504" s="268" t="s">
        <v>87</v>
      </c>
    </row>
    <row r="7506" spans="1:12" x14ac:dyDescent="0.2">
      <c r="A7506" s="8">
        <v>30</v>
      </c>
      <c r="B7506" s="2" t="s">
        <v>209</v>
      </c>
      <c r="C7506" s="7">
        <v>117</v>
      </c>
      <c r="D7506" s="2" t="s">
        <v>88</v>
      </c>
      <c r="F7506" s="7">
        <v>0</v>
      </c>
      <c r="G7506" s="2" t="s">
        <v>2185</v>
      </c>
      <c r="I7506" s="8">
        <v>2222222</v>
      </c>
      <c r="K7506" s="12">
        <v>22242998</v>
      </c>
      <c r="L7506" s="1" t="s">
        <v>615</v>
      </c>
    </row>
    <row r="7508" spans="1:12" x14ac:dyDescent="0.2">
      <c r="A7508" s="8">
        <v>30</v>
      </c>
      <c r="B7508" s="2" t="s">
        <v>209</v>
      </c>
      <c r="C7508" s="7">
        <v>117</v>
      </c>
      <c r="D7508" s="2" t="s">
        <v>88</v>
      </c>
      <c r="F7508" s="7">
        <v>0</v>
      </c>
      <c r="G7508" s="2" t="s">
        <v>2186</v>
      </c>
      <c r="I7508" s="8">
        <v>333333</v>
      </c>
      <c r="K7508" s="12">
        <v>22576331</v>
      </c>
      <c r="L7508" s="1" t="s">
        <v>615</v>
      </c>
    </row>
    <row r="7510" spans="1:12" x14ac:dyDescent="0.2">
      <c r="A7510" s="8">
        <v>30</v>
      </c>
      <c r="B7510" s="2" t="s">
        <v>209</v>
      </c>
      <c r="C7510" s="7">
        <v>117</v>
      </c>
      <c r="D7510" s="2" t="s">
        <v>88</v>
      </c>
      <c r="F7510" s="7">
        <v>0</v>
      </c>
      <c r="G7510" s="2" t="s">
        <v>2187</v>
      </c>
      <c r="I7510" s="8">
        <v>450000</v>
      </c>
      <c r="K7510" s="12">
        <v>23026331</v>
      </c>
      <c r="L7510" s="1" t="s">
        <v>615</v>
      </c>
    </row>
    <row r="7512" spans="1:12" x14ac:dyDescent="0.2">
      <c r="A7512" s="8">
        <v>30</v>
      </c>
      <c r="B7512" s="2" t="s">
        <v>209</v>
      </c>
      <c r="C7512" s="7">
        <v>117</v>
      </c>
      <c r="D7512" s="2" t="s">
        <v>88</v>
      </c>
      <c r="F7512" s="7">
        <v>0</v>
      </c>
      <c r="G7512" s="2" t="s">
        <v>2188</v>
      </c>
      <c r="I7512" s="8">
        <v>500000</v>
      </c>
      <c r="K7512" s="12">
        <v>23526331</v>
      </c>
      <c r="L7512" s="1" t="s">
        <v>615</v>
      </c>
    </row>
    <row r="7514" spans="1:12" x14ac:dyDescent="0.2">
      <c r="A7514" s="8">
        <v>30</v>
      </c>
      <c r="B7514" s="2" t="s">
        <v>209</v>
      </c>
      <c r="C7514" s="7">
        <v>117</v>
      </c>
      <c r="D7514" s="2" t="s">
        <v>88</v>
      </c>
      <c r="F7514" s="7">
        <v>0</v>
      </c>
      <c r="G7514" s="2" t="s">
        <v>2189</v>
      </c>
      <c r="I7514" s="8">
        <v>2222222</v>
      </c>
      <c r="K7514" s="12">
        <v>25748553</v>
      </c>
      <c r="L7514" s="1" t="s">
        <v>615</v>
      </c>
    </row>
    <row r="7517" spans="1:12" x14ac:dyDescent="0.2">
      <c r="G7517" s="9" t="s">
        <v>1787</v>
      </c>
      <c r="I7517" s="269">
        <v>5727777</v>
      </c>
      <c r="J7517" s="269">
        <v>0</v>
      </c>
      <c r="K7517" s="269">
        <v>5727777</v>
      </c>
      <c r="L7517" s="270" t="s">
        <v>615</v>
      </c>
    </row>
    <row r="7518" spans="1:12" x14ac:dyDescent="0.2">
      <c r="G7518" s="9" t="s">
        <v>610</v>
      </c>
      <c r="I7518" s="267">
        <v>25748553</v>
      </c>
      <c r="J7518" s="267">
        <v>0</v>
      </c>
      <c r="K7518" s="267">
        <v>25748553</v>
      </c>
      <c r="L7518" s="9" t="s">
        <v>617</v>
      </c>
    </row>
    <row r="7521" spans="1:12" x14ac:dyDescent="0.2">
      <c r="A7521" s="4" t="s">
        <v>210</v>
      </c>
      <c r="G7521" s="9" t="s">
        <v>612</v>
      </c>
      <c r="I7521" s="267">
        <v>25748553</v>
      </c>
      <c r="J7521" s="267">
        <v>0</v>
      </c>
      <c r="K7521" s="267">
        <v>25748553</v>
      </c>
      <c r="L7521" s="2" t="s">
        <v>615</v>
      </c>
    </row>
    <row r="7523" spans="1:12" x14ac:dyDescent="0.2">
      <c r="A7523" s="1" t="s">
        <v>80</v>
      </c>
      <c r="B7523" s="1" t="s">
        <v>81</v>
      </c>
      <c r="C7523" s="268" t="s">
        <v>82</v>
      </c>
      <c r="D7523" s="1" t="s">
        <v>83</v>
      </c>
      <c r="E7523" s="1" t="s">
        <v>84</v>
      </c>
      <c r="F7523" s="268" t="s">
        <v>85</v>
      </c>
      <c r="G7523" s="1" t="s">
        <v>86</v>
      </c>
      <c r="I7523" s="268" t="s">
        <v>613</v>
      </c>
      <c r="J7523" s="268" t="s">
        <v>614</v>
      </c>
      <c r="K7523" s="268" t="s">
        <v>87</v>
      </c>
    </row>
    <row r="7525" spans="1:12" x14ac:dyDescent="0.2">
      <c r="A7525" s="8">
        <v>31</v>
      </c>
      <c r="B7525" s="2" t="s">
        <v>210</v>
      </c>
      <c r="C7525" s="7">
        <v>101</v>
      </c>
      <c r="D7525" s="2" t="s">
        <v>88</v>
      </c>
      <c r="F7525" s="7">
        <v>0</v>
      </c>
      <c r="G7525" s="2" t="s">
        <v>2190</v>
      </c>
      <c r="I7525" s="8">
        <v>444444</v>
      </c>
      <c r="K7525" s="12">
        <v>26192997</v>
      </c>
      <c r="L7525" s="1" t="s">
        <v>615</v>
      </c>
    </row>
    <row r="7527" spans="1:12" x14ac:dyDescent="0.2">
      <c r="A7527" s="8">
        <v>31</v>
      </c>
      <c r="B7527" s="2" t="s">
        <v>210</v>
      </c>
      <c r="C7527" s="7">
        <v>101</v>
      </c>
      <c r="D7527" s="2" t="s">
        <v>88</v>
      </c>
      <c r="F7527" s="7">
        <v>0</v>
      </c>
      <c r="G7527" s="2" t="s">
        <v>2191</v>
      </c>
      <c r="I7527" s="8">
        <v>2222222</v>
      </c>
      <c r="K7527" s="12">
        <v>28415219</v>
      </c>
      <c r="L7527" s="1" t="s">
        <v>615</v>
      </c>
    </row>
    <row r="7529" spans="1:12" x14ac:dyDescent="0.2">
      <c r="A7529" s="8">
        <v>31</v>
      </c>
      <c r="B7529" s="2" t="s">
        <v>210</v>
      </c>
      <c r="C7529" s="7">
        <v>101</v>
      </c>
      <c r="D7529" s="2" t="s">
        <v>88</v>
      </c>
      <c r="F7529" s="7">
        <v>0</v>
      </c>
      <c r="G7529" s="2" t="s">
        <v>2192</v>
      </c>
      <c r="I7529" s="8">
        <v>333333</v>
      </c>
      <c r="K7529" s="12">
        <v>28748552</v>
      </c>
      <c r="L7529" s="1" t="s">
        <v>615</v>
      </c>
    </row>
    <row r="7531" spans="1:12" x14ac:dyDescent="0.2">
      <c r="A7531" s="8">
        <v>31</v>
      </c>
      <c r="B7531" s="2" t="s">
        <v>210</v>
      </c>
      <c r="C7531" s="7">
        <v>101</v>
      </c>
      <c r="D7531" s="2" t="s">
        <v>88</v>
      </c>
      <c r="F7531" s="7">
        <v>0</v>
      </c>
      <c r="G7531" s="2" t="s">
        <v>2193</v>
      </c>
      <c r="I7531" s="8">
        <v>250000</v>
      </c>
      <c r="K7531" s="12">
        <v>28998552</v>
      </c>
      <c r="L7531" s="1" t="s">
        <v>615</v>
      </c>
    </row>
    <row r="7533" spans="1:12" x14ac:dyDescent="0.2">
      <c r="A7533" s="8">
        <v>31</v>
      </c>
      <c r="B7533" s="2" t="s">
        <v>210</v>
      </c>
      <c r="C7533" s="7">
        <v>101</v>
      </c>
      <c r="D7533" s="2" t="s">
        <v>88</v>
      </c>
      <c r="F7533" s="7">
        <v>0</v>
      </c>
      <c r="G7533" s="2" t="s">
        <v>2194</v>
      </c>
      <c r="I7533" s="8">
        <v>450000</v>
      </c>
      <c r="K7533" s="12">
        <v>29448552</v>
      </c>
      <c r="L7533" s="1" t="s">
        <v>615</v>
      </c>
    </row>
    <row r="7535" spans="1:12" x14ac:dyDescent="0.2">
      <c r="A7535" s="8">
        <v>31</v>
      </c>
      <c r="B7535" s="2" t="s">
        <v>210</v>
      </c>
      <c r="C7535" s="7">
        <v>101</v>
      </c>
      <c r="D7535" s="2" t="s">
        <v>88</v>
      </c>
      <c r="F7535" s="7">
        <v>0</v>
      </c>
      <c r="G7535" s="2" t="s">
        <v>2195</v>
      </c>
      <c r="I7535" s="8">
        <v>2222222</v>
      </c>
      <c r="K7535" s="12">
        <v>31670774</v>
      </c>
      <c r="L7535" s="1" t="s">
        <v>615</v>
      </c>
    </row>
    <row r="7537" spans="1:12" x14ac:dyDescent="0.2">
      <c r="A7537" s="8">
        <v>31</v>
      </c>
      <c r="B7537" s="2" t="s">
        <v>210</v>
      </c>
      <c r="C7537" s="7">
        <v>101</v>
      </c>
      <c r="D7537" s="2" t="s">
        <v>88</v>
      </c>
      <c r="F7537" s="7">
        <v>0</v>
      </c>
      <c r="G7537" s="2" t="s">
        <v>2196</v>
      </c>
      <c r="I7537" s="8">
        <v>444444</v>
      </c>
      <c r="K7537" s="12">
        <v>32115218</v>
      </c>
      <c r="L7537" s="1" t="s">
        <v>615</v>
      </c>
    </row>
    <row r="7539" spans="1:12" x14ac:dyDescent="0.2">
      <c r="A7539" s="8">
        <v>31</v>
      </c>
      <c r="B7539" s="2" t="s">
        <v>210</v>
      </c>
      <c r="C7539" s="7">
        <v>101</v>
      </c>
      <c r="D7539" s="2" t="s">
        <v>88</v>
      </c>
      <c r="F7539" s="7">
        <v>0</v>
      </c>
      <c r="G7539" s="2" t="s">
        <v>2197</v>
      </c>
      <c r="I7539" s="8">
        <v>500000</v>
      </c>
      <c r="K7539" s="12">
        <v>32615218</v>
      </c>
      <c r="L7539" s="1" t="s">
        <v>615</v>
      </c>
    </row>
    <row r="7541" spans="1:12" x14ac:dyDescent="0.2">
      <c r="A7541" s="8">
        <v>31</v>
      </c>
      <c r="B7541" s="2" t="s">
        <v>210</v>
      </c>
      <c r="C7541" s="7">
        <v>101</v>
      </c>
      <c r="D7541" s="2" t="s">
        <v>88</v>
      </c>
      <c r="F7541" s="7">
        <v>0</v>
      </c>
      <c r="G7541" s="2" t="s">
        <v>2198</v>
      </c>
      <c r="I7541" s="8">
        <v>500000</v>
      </c>
      <c r="K7541" s="12">
        <v>33115218</v>
      </c>
      <c r="L7541" s="1" t="s">
        <v>615</v>
      </c>
    </row>
    <row r="7544" spans="1:12" x14ac:dyDescent="0.2">
      <c r="G7544" s="9" t="s">
        <v>1816</v>
      </c>
      <c r="I7544" s="269">
        <v>7366665</v>
      </c>
      <c r="J7544" s="269">
        <v>0</v>
      </c>
      <c r="K7544" s="269">
        <v>7366665</v>
      </c>
      <c r="L7544" s="270" t="s">
        <v>615</v>
      </c>
    </row>
    <row r="7545" spans="1:12" x14ac:dyDescent="0.2">
      <c r="G7545" s="9" t="s">
        <v>610</v>
      </c>
      <c r="I7545" s="267">
        <v>33115218</v>
      </c>
      <c r="J7545" s="267">
        <v>0</v>
      </c>
      <c r="K7545" s="267">
        <v>33115218</v>
      </c>
      <c r="L7545" s="9" t="s">
        <v>617</v>
      </c>
    </row>
    <row r="7548" spans="1:12" x14ac:dyDescent="0.2">
      <c r="A7548" s="4" t="s">
        <v>211</v>
      </c>
      <c r="G7548" s="9" t="s">
        <v>612</v>
      </c>
      <c r="I7548" s="267">
        <v>33115218</v>
      </c>
      <c r="J7548" s="267">
        <v>0</v>
      </c>
      <c r="K7548" s="267">
        <v>33115218</v>
      </c>
      <c r="L7548" s="2" t="s">
        <v>615</v>
      </c>
    </row>
    <row r="7550" spans="1:12" x14ac:dyDescent="0.2">
      <c r="A7550" s="1" t="s">
        <v>80</v>
      </c>
      <c r="B7550" s="1" t="s">
        <v>81</v>
      </c>
      <c r="C7550" s="268" t="s">
        <v>82</v>
      </c>
      <c r="D7550" s="1" t="s">
        <v>83</v>
      </c>
      <c r="E7550" s="1" t="s">
        <v>84</v>
      </c>
      <c r="F7550" s="268" t="s">
        <v>85</v>
      </c>
      <c r="G7550" s="1" t="s">
        <v>86</v>
      </c>
      <c r="I7550" s="268" t="s">
        <v>613</v>
      </c>
      <c r="J7550" s="268" t="s">
        <v>614</v>
      </c>
      <c r="K7550" s="268" t="s">
        <v>87</v>
      </c>
    </row>
    <row r="7552" spans="1:12" x14ac:dyDescent="0.2">
      <c r="A7552" s="8">
        <v>30</v>
      </c>
      <c r="B7552" s="2" t="s">
        <v>211</v>
      </c>
      <c r="C7552" s="7">
        <v>93</v>
      </c>
      <c r="D7552" s="2" t="s">
        <v>88</v>
      </c>
      <c r="F7552" s="7">
        <v>0</v>
      </c>
      <c r="G7552" s="2" t="s">
        <v>2456</v>
      </c>
      <c r="I7552" s="8">
        <v>2222222</v>
      </c>
      <c r="K7552" s="12">
        <v>35337440</v>
      </c>
      <c r="L7552" s="1" t="s">
        <v>615</v>
      </c>
    </row>
    <row r="7554" spans="1:12" x14ac:dyDescent="0.2">
      <c r="A7554" s="8">
        <v>30</v>
      </c>
      <c r="B7554" s="2" t="s">
        <v>211</v>
      </c>
      <c r="C7554" s="7">
        <v>93</v>
      </c>
      <c r="D7554" s="2" t="s">
        <v>88</v>
      </c>
      <c r="F7554" s="7">
        <v>0</v>
      </c>
      <c r="G7554" s="2" t="s">
        <v>2457</v>
      </c>
      <c r="I7554" s="8">
        <v>450000</v>
      </c>
      <c r="K7554" s="12">
        <v>35787440</v>
      </c>
      <c r="L7554" s="1" t="s">
        <v>615</v>
      </c>
    </row>
    <row r="7556" spans="1:12" x14ac:dyDescent="0.2">
      <c r="A7556" s="8">
        <v>30</v>
      </c>
      <c r="B7556" s="2" t="s">
        <v>211</v>
      </c>
      <c r="C7556" s="7">
        <v>93</v>
      </c>
      <c r="D7556" s="2" t="s">
        <v>88</v>
      </c>
      <c r="F7556" s="7">
        <v>0</v>
      </c>
      <c r="G7556" s="2" t="s">
        <v>2458</v>
      </c>
      <c r="I7556" s="8">
        <v>500000</v>
      </c>
      <c r="K7556" s="12">
        <v>36287440</v>
      </c>
      <c r="L7556" s="1" t="s">
        <v>615</v>
      </c>
    </row>
    <row r="7558" spans="1:12" x14ac:dyDescent="0.2">
      <c r="A7558" s="8">
        <v>30</v>
      </c>
      <c r="B7558" s="2" t="s">
        <v>211</v>
      </c>
      <c r="C7558" s="7">
        <v>93</v>
      </c>
      <c r="D7558" s="2" t="s">
        <v>88</v>
      </c>
      <c r="F7558" s="7">
        <v>0</v>
      </c>
      <c r="G7558" s="2" t="s">
        <v>2459</v>
      </c>
      <c r="I7558" s="8">
        <v>333333</v>
      </c>
      <c r="K7558" s="12">
        <v>36620773</v>
      </c>
      <c r="L7558" s="1" t="s">
        <v>615</v>
      </c>
    </row>
    <row r="7560" spans="1:12" x14ac:dyDescent="0.2">
      <c r="A7560" s="8">
        <v>30</v>
      </c>
      <c r="B7560" s="2" t="s">
        <v>211</v>
      </c>
      <c r="C7560" s="7">
        <v>93</v>
      </c>
      <c r="D7560" s="2" t="s">
        <v>88</v>
      </c>
      <c r="F7560" s="7">
        <v>0</v>
      </c>
      <c r="G7560" s="2" t="s">
        <v>2460</v>
      </c>
      <c r="I7560" s="8">
        <v>500000</v>
      </c>
      <c r="K7560" s="12">
        <v>37120773</v>
      </c>
      <c r="L7560" s="1" t="s">
        <v>615</v>
      </c>
    </row>
    <row r="7562" spans="1:12" x14ac:dyDescent="0.2">
      <c r="A7562" s="8">
        <v>30</v>
      </c>
      <c r="B7562" s="2" t="s">
        <v>211</v>
      </c>
      <c r="C7562" s="7">
        <v>93</v>
      </c>
      <c r="D7562" s="2" t="s">
        <v>88</v>
      </c>
      <c r="F7562" s="7">
        <v>0</v>
      </c>
      <c r="G7562" s="2" t="s">
        <v>2461</v>
      </c>
      <c r="I7562" s="8">
        <v>500000</v>
      </c>
      <c r="K7562" s="12">
        <v>37620773</v>
      </c>
      <c r="L7562" s="1" t="s">
        <v>615</v>
      </c>
    </row>
    <row r="7565" spans="1:12" x14ac:dyDescent="0.2">
      <c r="G7565" s="9" t="s">
        <v>2551</v>
      </c>
      <c r="I7565" s="269">
        <v>4505555</v>
      </c>
      <c r="J7565" s="269">
        <v>0</v>
      </c>
      <c r="K7565" s="269">
        <v>4505555</v>
      </c>
      <c r="L7565" s="270" t="s">
        <v>615</v>
      </c>
    </row>
    <row r="7566" spans="1:12" x14ac:dyDescent="0.2">
      <c r="G7566" s="9" t="s">
        <v>610</v>
      </c>
      <c r="I7566" s="267">
        <v>37620773</v>
      </c>
      <c r="J7566" s="267">
        <v>0</v>
      </c>
      <c r="K7566" s="267">
        <v>37620773</v>
      </c>
      <c r="L7566" s="9" t="s">
        <v>617</v>
      </c>
    </row>
    <row r="7569" spans="1:12" x14ac:dyDescent="0.2">
      <c r="A7569" s="4" t="s">
        <v>212</v>
      </c>
      <c r="G7569" s="9" t="s">
        <v>612</v>
      </c>
      <c r="I7569" s="267">
        <v>37620773</v>
      </c>
      <c r="J7569" s="267">
        <v>0</v>
      </c>
      <c r="K7569" s="267">
        <v>37620773</v>
      </c>
      <c r="L7569" s="2" t="s">
        <v>615</v>
      </c>
    </row>
    <row r="7571" spans="1:12" x14ac:dyDescent="0.2">
      <c r="A7571" s="1" t="s">
        <v>80</v>
      </c>
      <c r="B7571" s="1" t="s">
        <v>81</v>
      </c>
      <c r="C7571" s="268" t="s">
        <v>82</v>
      </c>
      <c r="D7571" s="1" t="s">
        <v>83</v>
      </c>
      <c r="E7571" s="1" t="s">
        <v>84</v>
      </c>
      <c r="F7571" s="268" t="s">
        <v>85</v>
      </c>
      <c r="G7571" s="1" t="s">
        <v>86</v>
      </c>
      <c r="I7571" s="268" t="s">
        <v>613</v>
      </c>
      <c r="J7571" s="268" t="s">
        <v>614</v>
      </c>
      <c r="K7571" s="268" t="s">
        <v>87</v>
      </c>
    </row>
    <row r="7573" spans="1:12" x14ac:dyDescent="0.2">
      <c r="A7573" s="8">
        <v>31</v>
      </c>
      <c r="B7573" s="2" t="s">
        <v>212</v>
      </c>
      <c r="C7573" s="7">
        <v>78</v>
      </c>
      <c r="D7573" s="2" t="s">
        <v>88</v>
      </c>
      <c r="F7573" s="7">
        <v>0</v>
      </c>
      <c r="G7573" s="2" t="s">
        <v>2668</v>
      </c>
      <c r="I7573" s="8">
        <v>500000</v>
      </c>
      <c r="K7573" s="12">
        <v>38120773</v>
      </c>
      <c r="L7573" s="1" t="s">
        <v>615</v>
      </c>
    </row>
    <row r="7575" spans="1:12" x14ac:dyDescent="0.2">
      <c r="A7575" s="8">
        <v>31</v>
      </c>
      <c r="B7575" s="2" t="s">
        <v>212</v>
      </c>
      <c r="C7575" s="7">
        <v>78</v>
      </c>
      <c r="D7575" s="2" t="s">
        <v>88</v>
      </c>
      <c r="F7575" s="7">
        <v>0</v>
      </c>
      <c r="G7575" s="2" t="s">
        <v>2669</v>
      </c>
      <c r="I7575" s="8">
        <v>450000</v>
      </c>
      <c r="K7575" s="12">
        <v>38570773</v>
      </c>
      <c r="L7575" s="1" t="s">
        <v>615</v>
      </c>
    </row>
    <row r="7577" spans="1:12" x14ac:dyDescent="0.2">
      <c r="A7577" s="8">
        <v>31</v>
      </c>
      <c r="B7577" s="2" t="s">
        <v>212</v>
      </c>
      <c r="C7577" s="7">
        <v>78</v>
      </c>
      <c r="D7577" s="2" t="s">
        <v>88</v>
      </c>
      <c r="F7577" s="7">
        <v>0</v>
      </c>
      <c r="G7577" s="2" t="s">
        <v>2670</v>
      </c>
      <c r="I7577" s="8">
        <v>333333</v>
      </c>
      <c r="K7577" s="12">
        <v>38904106</v>
      </c>
      <c r="L7577" s="1" t="s">
        <v>615</v>
      </c>
    </row>
    <row r="7579" spans="1:12" x14ac:dyDescent="0.2">
      <c r="A7579" s="8">
        <v>31</v>
      </c>
      <c r="B7579" s="2" t="s">
        <v>212</v>
      </c>
      <c r="C7579" s="7">
        <v>78</v>
      </c>
      <c r="D7579" s="2" t="s">
        <v>88</v>
      </c>
      <c r="F7579" s="7">
        <v>0</v>
      </c>
      <c r="G7579" s="2" t="s">
        <v>2671</v>
      </c>
      <c r="I7579" s="8">
        <v>500000</v>
      </c>
      <c r="K7579" s="12">
        <v>39404106</v>
      </c>
      <c r="L7579" s="1" t="s">
        <v>615</v>
      </c>
    </row>
    <row r="7581" spans="1:12" x14ac:dyDescent="0.2">
      <c r="A7581" s="8">
        <v>31</v>
      </c>
      <c r="B7581" s="2" t="s">
        <v>212</v>
      </c>
      <c r="C7581" s="7">
        <v>78</v>
      </c>
      <c r="D7581" s="2" t="s">
        <v>88</v>
      </c>
      <c r="F7581" s="7">
        <v>0</v>
      </c>
      <c r="G7581" s="2" t="s">
        <v>2672</v>
      </c>
      <c r="I7581" s="8">
        <v>500000</v>
      </c>
      <c r="K7581" s="12">
        <v>39904106</v>
      </c>
      <c r="L7581" s="1" t="s">
        <v>615</v>
      </c>
    </row>
    <row r="7583" spans="1:12" x14ac:dyDescent="0.2">
      <c r="A7583" s="8">
        <v>31</v>
      </c>
      <c r="B7583" s="2" t="s">
        <v>212</v>
      </c>
      <c r="C7583" s="7">
        <v>78</v>
      </c>
      <c r="D7583" s="2" t="s">
        <v>88</v>
      </c>
      <c r="F7583" s="7">
        <v>0</v>
      </c>
      <c r="G7583" s="2" t="s">
        <v>2673</v>
      </c>
      <c r="I7583" s="8">
        <v>1666667</v>
      </c>
      <c r="K7583" s="12">
        <v>41570773</v>
      </c>
      <c r="L7583" s="1" t="s">
        <v>615</v>
      </c>
    </row>
    <row r="7585" spans="1:12" x14ac:dyDescent="0.2">
      <c r="A7585" s="8">
        <v>31</v>
      </c>
      <c r="B7585" s="2" t="s">
        <v>212</v>
      </c>
      <c r="C7585" s="7">
        <v>78</v>
      </c>
      <c r="D7585" s="2" t="s">
        <v>88</v>
      </c>
      <c r="F7585" s="7">
        <v>0</v>
      </c>
      <c r="G7585" s="2" t="s">
        <v>2674</v>
      </c>
      <c r="I7585" s="8">
        <v>3111111</v>
      </c>
      <c r="K7585" s="12">
        <v>44681884</v>
      </c>
      <c r="L7585" s="1" t="s">
        <v>615</v>
      </c>
    </row>
    <row r="7587" spans="1:12" x14ac:dyDescent="0.2">
      <c r="A7587" s="8">
        <v>31</v>
      </c>
      <c r="B7587" s="2" t="s">
        <v>212</v>
      </c>
      <c r="C7587" s="7">
        <v>78</v>
      </c>
      <c r="D7587" s="2" t="s">
        <v>88</v>
      </c>
      <c r="F7587" s="7">
        <v>0</v>
      </c>
      <c r="G7587" s="2" t="s">
        <v>2675</v>
      </c>
      <c r="I7587" s="8">
        <v>3333333</v>
      </c>
      <c r="K7587" s="12">
        <v>48015217</v>
      </c>
      <c r="L7587" s="1" t="s">
        <v>615</v>
      </c>
    </row>
    <row r="7589" spans="1:12" x14ac:dyDescent="0.2">
      <c r="A7589" s="8">
        <v>31</v>
      </c>
      <c r="B7589" s="2" t="s">
        <v>212</v>
      </c>
      <c r="C7589" s="7">
        <v>78</v>
      </c>
      <c r="D7589" s="2" t="s">
        <v>88</v>
      </c>
      <c r="F7589" s="7">
        <v>0</v>
      </c>
      <c r="G7589" s="2" t="s">
        <v>2676</v>
      </c>
      <c r="I7589" s="8">
        <v>888888</v>
      </c>
      <c r="K7589" s="12">
        <v>48904105</v>
      </c>
      <c r="L7589" s="1" t="s">
        <v>615</v>
      </c>
    </row>
    <row r="7591" spans="1:12" x14ac:dyDescent="0.2">
      <c r="A7591" s="8">
        <v>31</v>
      </c>
      <c r="B7591" s="2" t="s">
        <v>212</v>
      </c>
      <c r="C7591" s="7">
        <v>78</v>
      </c>
      <c r="D7591" s="2" t="s">
        <v>88</v>
      </c>
      <c r="F7591" s="7">
        <v>0</v>
      </c>
      <c r="G7591" s="2" t="s">
        <v>2677</v>
      </c>
      <c r="I7591" s="8">
        <v>3888888</v>
      </c>
      <c r="K7591" s="12">
        <v>52792993</v>
      </c>
      <c r="L7591" s="1" t="s">
        <v>615</v>
      </c>
    </row>
    <row r="7594" spans="1:12" x14ac:dyDescent="0.2">
      <c r="G7594" s="9" t="s">
        <v>2555</v>
      </c>
      <c r="I7594" s="269">
        <v>15172220</v>
      </c>
      <c r="J7594" s="269">
        <v>0</v>
      </c>
      <c r="K7594" s="269">
        <v>15172220</v>
      </c>
      <c r="L7594" s="270" t="s">
        <v>615</v>
      </c>
    </row>
    <row r="7595" spans="1:12" x14ac:dyDescent="0.2">
      <c r="G7595" s="9" t="s">
        <v>610</v>
      </c>
      <c r="I7595" s="267">
        <v>52792993</v>
      </c>
      <c r="J7595" s="267">
        <v>0</v>
      </c>
      <c r="K7595" s="267">
        <v>52792993</v>
      </c>
      <c r="L7595" s="9" t="s">
        <v>617</v>
      </c>
    </row>
    <row r="7597" spans="1:12" x14ac:dyDescent="0.2">
      <c r="A7597" s="5" t="s">
        <v>736</v>
      </c>
      <c r="I7597" s="267">
        <v>52792993</v>
      </c>
      <c r="J7597" s="267">
        <v>0</v>
      </c>
      <c r="K7597" s="267">
        <v>52792993</v>
      </c>
      <c r="L7597" s="2" t="s">
        <v>617</v>
      </c>
    </row>
    <row r="7600" spans="1:12" x14ac:dyDescent="0.2">
      <c r="A7600" s="4" t="s">
        <v>737</v>
      </c>
    </row>
    <row r="7602" spans="1:12" x14ac:dyDescent="0.2">
      <c r="A7602" s="4" t="s">
        <v>79</v>
      </c>
      <c r="G7602" s="9" t="s">
        <v>612</v>
      </c>
      <c r="I7602" s="267">
        <v>0</v>
      </c>
      <c r="J7602" s="267">
        <v>0</v>
      </c>
      <c r="K7602" s="267">
        <v>0</v>
      </c>
    </row>
    <row r="7604" spans="1:12" x14ac:dyDescent="0.2">
      <c r="A7604" s="1" t="s">
        <v>80</v>
      </c>
      <c r="B7604" s="1" t="s">
        <v>81</v>
      </c>
      <c r="C7604" s="268" t="s">
        <v>82</v>
      </c>
      <c r="D7604" s="1" t="s">
        <v>83</v>
      </c>
      <c r="E7604" s="1" t="s">
        <v>84</v>
      </c>
      <c r="F7604" s="268" t="s">
        <v>85</v>
      </c>
      <c r="G7604" s="1" t="s">
        <v>86</v>
      </c>
      <c r="I7604" s="268" t="s">
        <v>613</v>
      </c>
      <c r="J7604" s="268" t="s">
        <v>614</v>
      </c>
      <c r="K7604" s="268" t="s">
        <v>87</v>
      </c>
    </row>
    <row r="7606" spans="1:12" x14ac:dyDescent="0.2">
      <c r="A7606" s="8">
        <v>31</v>
      </c>
      <c r="B7606" s="2" t="s">
        <v>79</v>
      </c>
      <c r="C7606" s="7">
        <v>75</v>
      </c>
      <c r="D7606" s="2" t="s">
        <v>88</v>
      </c>
      <c r="F7606" s="7">
        <v>0</v>
      </c>
      <c r="G7606" s="2" t="s">
        <v>1348</v>
      </c>
      <c r="I7606" s="8">
        <v>117894</v>
      </c>
      <c r="K7606" s="12">
        <v>117894</v>
      </c>
      <c r="L7606" s="1" t="s">
        <v>615</v>
      </c>
    </row>
    <row r="7608" spans="1:12" x14ac:dyDescent="0.2">
      <c r="A7608" s="8">
        <v>31</v>
      </c>
      <c r="B7608" s="2" t="s">
        <v>79</v>
      </c>
      <c r="C7608" s="7">
        <v>75</v>
      </c>
      <c r="D7608" s="2" t="s">
        <v>88</v>
      </c>
      <c r="F7608" s="7">
        <v>0</v>
      </c>
      <c r="G7608" s="2" t="s">
        <v>1349</v>
      </c>
      <c r="I7608" s="8">
        <v>357895</v>
      </c>
      <c r="K7608" s="12">
        <v>475789</v>
      </c>
      <c r="L7608" s="1" t="s">
        <v>615</v>
      </c>
    </row>
    <row r="7610" spans="1:12" x14ac:dyDescent="0.2">
      <c r="A7610" s="8">
        <v>31</v>
      </c>
      <c r="B7610" s="2" t="s">
        <v>79</v>
      </c>
      <c r="C7610" s="7">
        <v>75</v>
      </c>
      <c r="D7610" s="2" t="s">
        <v>88</v>
      </c>
      <c r="F7610" s="7">
        <v>0</v>
      </c>
      <c r="G7610" s="2" t="s">
        <v>1351</v>
      </c>
      <c r="I7610" s="8">
        <v>26530</v>
      </c>
      <c r="K7610" s="12">
        <v>502319</v>
      </c>
      <c r="L7610" s="1" t="s">
        <v>615</v>
      </c>
    </row>
    <row r="7612" spans="1:12" x14ac:dyDescent="0.2">
      <c r="A7612" s="8">
        <v>31</v>
      </c>
      <c r="B7612" s="2" t="s">
        <v>79</v>
      </c>
      <c r="C7612" s="7">
        <v>75</v>
      </c>
      <c r="D7612" s="2" t="s">
        <v>88</v>
      </c>
      <c r="F7612" s="7">
        <v>0</v>
      </c>
      <c r="G7612" s="2" t="s">
        <v>1352</v>
      </c>
      <c r="I7612" s="8">
        <v>315350</v>
      </c>
      <c r="K7612" s="12">
        <v>817669</v>
      </c>
      <c r="L7612" s="1" t="s">
        <v>615</v>
      </c>
    </row>
    <row r="7614" spans="1:12" x14ac:dyDescent="0.2">
      <c r="A7614" s="8">
        <v>31</v>
      </c>
      <c r="B7614" s="2" t="s">
        <v>79</v>
      </c>
      <c r="C7614" s="7">
        <v>75</v>
      </c>
      <c r="D7614" s="2" t="s">
        <v>88</v>
      </c>
      <c r="F7614" s="7">
        <v>0</v>
      </c>
      <c r="G7614" s="2" t="s">
        <v>1353</v>
      </c>
      <c r="I7614" s="8">
        <v>1303100</v>
      </c>
      <c r="K7614" s="12">
        <v>2120769</v>
      </c>
      <c r="L7614" s="1" t="s">
        <v>615</v>
      </c>
    </row>
    <row r="7616" spans="1:12" x14ac:dyDescent="0.2">
      <c r="A7616" s="8">
        <v>31</v>
      </c>
      <c r="B7616" s="2" t="s">
        <v>79</v>
      </c>
      <c r="C7616" s="7">
        <v>75</v>
      </c>
      <c r="D7616" s="2" t="s">
        <v>88</v>
      </c>
      <c r="F7616" s="7">
        <v>0</v>
      </c>
      <c r="G7616" s="2" t="s">
        <v>1354</v>
      </c>
      <c r="I7616" s="8">
        <v>939600</v>
      </c>
      <c r="K7616" s="12">
        <v>3060369</v>
      </c>
      <c r="L7616" s="1" t="s">
        <v>615</v>
      </c>
    </row>
    <row r="7618" spans="1:12" x14ac:dyDescent="0.2">
      <c r="A7618" s="8">
        <v>31</v>
      </c>
      <c r="B7618" s="2" t="s">
        <v>79</v>
      </c>
      <c r="C7618" s="7">
        <v>75</v>
      </c>
      <c r="D7618" s="2" t="s">
        <v>88</v>
      </c>
      <c r="F7618" s="7">
        <v>0</v>
      </c>
      <c r="G7618" s="2" t="s">
        <v>1355</v>
      </c>
      <c r="I7618" s="8">
        <v>1138900</v>
      </c>
      <c r="K7618" s="12">
        <v>4199269</v>
      </c>
      <c r="L7618" s="1" t="s">
        <v>615</v>
      </c>
    </row>
    <row r="7620" spans="1:12" x14ac:dyDescent="0.2">
      <c r="A7620" s="8">
        <v>31</v>
      </c>
      <c r="B7620" s="2" t="s">
        <v>79</v>
      </c>
      <c r="C7620" s="7">
        <v>75</v>
      </c>
      <c r="D7620" s="2" t="s">
        <v>88</v>
      </c>
      <c r="F7620" s="7">
        <v>0</v>
      </c>
      <c r="G7620" s="2" t="s">
        <v>1356</v>
      </c>
      <c r="I7620" s="8">
        <v>456600</v>
      </c>
      <c r="K7620" s="12">
        <v>4655869</v>
      </c>
      <c r="L7620" s="1" t="s">
        <v>615</v>
      </c>
    </row>
    <row r="7622" spans="1:12" x14ac:dyDescent="0.2">
      <c r="A7622" s="8">
        <v>31</v>
      </c>
      <c r="B7622" s="2" t="s">
        <v>79</v>
      </c>
      <c r="C7622" s="7">
        <v>75</v>
      </c>
      <c r="D7622" s="2" t="s">
        <v>88</v>
      </c>
      <c r="F7622" s="7">
        <v>0</v>
      </c>
      <c r="G7622" s="2" t="s">
        <v>1359</v>
      </c>
      <c r="I7622" s="8">
        <v>2499000</v>
      </c>
      <c r="K7622" s="12">
        <v>7154869</v>
      </c>
      <c r="L7622" s="1" t="s">
        <v>615</v>
      </c>
    </row>
    <row r="7624" spans="1:12" x14ac:dyDescent="0.2">
      <c r="A7624" s="8">
        <v>31</v>
      </c>
      <c r="B7624" s="2" t="s">
        <v>79</v>
      </c>
      <c r="C7624" s="7">
        <v>75</v>
      </c>
      <c r="D7624" s="2" t="s">
        <v>88</v>
      </c>
      <c r="F7624" s="7">
        <v>0</v>
      </c>
      <c r="G7624" s="2" t="s">
        <v>1361</v>
      </c>
      <c r="I7624" s="8">
        <v>3808000</v>
      </c>
      <c r="K7624" s="12">
        <v>10962869</v>
      </c>
      <c r="L7624" s="1" t="s">
        <v>615</v>
      </c>
    </row>
    <row r="7626" spans="1:12" x14ac:dyDescent="0.2">
      <c r="A7626" s="8">
        <v>31</v>
      </c>
      <c r="B7626" s="2" t="s">
        <v>79</v>
      </c>
      <c r="C7626" s="7">
        <v>76</v>
      </c>
      <c r="D7626" s="2" t="s">
        <v>88</v>
      </c>
      <c r="F7626" s="7">
        <v>0</v>
      </c>
      <c r="G7626" s="2" t="s">
        <v>1204</v>
      </c>
      <c r="I7626" s="8">
        <v>2700000</v>
      </c>
      <c r="K7626" s="12">
        <v>13662869</v>
      </c>
      <c r="L7626" s="1" t="s">
        <v>615</v>
      </c>
    </row>
    <row r="7628" spans="1:12" x14ac:dyDescent="0.2">
      <c r="A7628" s="8">
        <v>31</v>
      </c>
      <c r="B7628" s="2" t="s">
        <v>79</v>
      </c>
      <c r="C7628" s="7">
        <v>76</v>
      </c>
      <c r="D7628" s="2" t="s">
        <v>88</v>
      </c>
      <c r="F7628" s="7">
        <v>0</v>
      </c>
      <c r="G7628" s="2" t="s">
        <v>1206</v>
      </c>
      <c r="I7628" s="8">
        <v>54444</v>
      </c>
      <c r="K7628" s="12">
        <v>13717313</v>
      </c>
      <c r="L7628" s="1" t="s">
        <v>615</v>
      </c>
    </row>
    <row r="7630" spans="1:12" x14ac:dyDescent="0.2">
      <c r="A7630" s="8">
        <v>31</v>
      </c>
      <c r="B7630" s="2" t="s">
        <v>79</v>
      </c>
      <c r="C7630" s="7">
        <v>76</v>
      </c>
      <c r="D7630" s="2" t="s">
        <v>88</v>
      </c>
      <c r="F7630" s="7">
        <v>0</v>
      </c>
      <c r="G7630" s="2" t="s">
        <v>1207</v>
      </c>
      <c r="I7630" s="8">
        <v>84700</v>
      </c>
      <c r="K7630" s="12">
        <v>13802013</v>
      </c>
      <c r="L7630" s="1" t="s">
        <v>615</v>
      </c>
    </row>
    <row r="7632" spans="1:12" x14ac:dyDescent="0.2">
      <c r="A7632" s="8">
        <v>31</v>
      </c>
      <c r="B7632" s="2" t="s">
        <v>79</v>
      </c>
      <c r="C7632" s="7">
        <v>76</v>
      </c>
      <c r="D7632" s="2" t="s">
        <v>88</v>
      </c>
      <c r="F7632" s="7">
        <v>0</v>
      </c>
      <c r="G7632" s="2" t="s">
        <v>1208</v>
      </c>
      <c r="I7632" s="8">
        <v>145900</v>
      </c>
      <c r="K7632" s="12">
        <v>13947913</v>
      </c>
      <c r="L7632" s="1" t="s">
        <v>615</v>
      </c>
    </row>
    <row r="7635" spans="1:12" x14ac:dyDescent="0.2">
      <c r="G7635" s="9" t="s">
        <v>616</v>
      </c>
      <c r="I7635" s="269">
        <v>13947913</v>
      </c>
      <c r="J7635" s="269">
        <v>0</v>
      </c>
      <c r="K7635" s="269">
        <v>13947913</v>
      </c>
      <c r="L7635" s="270" t="s">
        <v>615</v>
      </c>
    </row>
    <row r="7636" spans="1:12" x14ac:dyDescent="0.2">
      <c r="G7636" s="9" t="s">
        <v>610</v>
      </c>
      <c r="I7636" s="267">
        <v>13947913</v>
      </c>
      <c r="J7636" s="267">
        <v>0</v>
      </c>
      <c r="K7636" s="267">
        <v>13947913</v>
      </c>
      <c r="L7636" s="9" t="s">
        <v>617</v>
      </c>
    </row>
    <row r="7639" spans="1:12" x14ac:dyDescent="0.2">
      <c r="A7639" s="4" t="s">
        <v>123</v>
      </c>
      <c r="G7639" s="9" t="s">
        <v>612</v>
      </c>
      <c r="I7639" s="267">
        <v>13947913</v>
      </c>
      <c r="J7639" s="267">
        <v>0</v>
      </c>
      <c r="K7639" s="267">
        <v>13947913</v>
      </c>
      <c r="L7639" s="2" t="s">
        <v>615</v>
      </c>
    </row>
    <row r="7641" spans="1:12" x14ac:dyDescent="0.2">
      <c r="A7641" s="1" t="s">
        <v>80</v>
      </c>
      <c r="B7641" s="1" t="s">
        <v>81</v>
      </c>
      <c r="C7641" s="268" t="s">
        <v>82</v>
      </c>
      <c r="D7641" s="1" t="s">
        <v>83</v>
      </c>
      <c r="E7641" s="1" t="s">
        <v>84</v>
      </c>
      <c r="F7641" s="268" t="s">
        <v>85</v>
      </c>
      <c r="G7641" s="1" t="s">
        <v>86</v>
      </c>
      <c r="I7641" s="268" t="s">
        <v>613</v>
      </c>
      <c r="J7641" s="268" t="s">
        <v>614</v>
      </c>
      <c r="K7641" s="268" t="s">
        <v>87</v>
      </c>
    </row>
    <row r="7643" spans="1:12" x14ac:dyDescent="0.2">
      <c r="A7643" s="8">
        <v>28</v>
      </c>
      <c r="B7643" s="2" t="s">
        <v>123</v>
      </c>
      <c r="C7643" s="7">
        <v>87</v>
      </c>
      <c r="D7643" s="2" t="s">
        <v>88</v>
      </c>
      <c r="F7643" s="7">
        <v>0</v>
      </c>
      <c r="G7643" s="2" t="s">
        <v>2038</v>
      </c>
      <c r="I7643" s="8">
        <v>30101679</v>
      </c>
      <c r="K7643" s="12">
        <v>44049592</v>
      </c>
      <c r="L7643" s="1" t="s">
        <v>615</v>
      </c>
    </row>
    <row r="7646" spans="1:12" x14ac:dyDescent="0.2">
      <c r="G7646" s="9" t="s">
        <v>623</v>
      </c>
      <c r="I7646" s="269">
        <v>30101679</v>
      </c>
      <c r="J7646" s="269">
        <v>0</v>
      </c>
      <c r="K7646" s="269">
        <v>30101679</v>
      </c>
      <c r="L7646" s="270" t="s">
        <v>615</v>
      </c>
    </row>
    <row r="7647" spans="1:12" x14ac:dyDescent="0.2">
      <c r="G7647" s="9" t="s">
        <v>610</v>
      </c>
      <c r="I7647" s="267">
        <v>44049592</v>
      </c>
      <c r="J7647" s="267">
        <v>0</v>
      </c>
      <c r="K7647" s="267">
        <v>44049592</v>
      </c>
      <c r="L7647" s="9" t="s">
        <v>617</v>
      </c>
    </row>
    <row r="7650" spans="1:12" x14ac:dyDescent="0.2">
      <c r="A7650" s="4" t="s">
        <v>208</v>
      </c>
      <c r="G7650" s="9" t="s">
        <v>612</v>
      </c>
      <c r="I7650" s="267">
        <v>44049592</v>
      </c>
      <c r="J7650" s="267">
        <v>0</v>
      </c>
      <c r="K7650" s="267">
        <v>44049592</v>
      </c>
      <c r="L7650" s="2" t="s">
        <v>615</v>
      </c>
    </row>
    <row r="7652" spans="1:12" x14ac:dyDescent="0.2">
      <c r="A7652" s="1" t="s">
        <v>80</v>
      </c>
      <c r="B7652" s="1" t="s">
        <v>81</v>
      </c>
      <c r="C7652" s="268" t="s">
        <v>82</v>
      </c>
      <c r="D7652" s="1" t="s">
        <v>83</v>
      </c>
      <c r="E7652" s="1" t="s">
        <v>84</v>
      </c>
      <c r="F7652" s="268" t="s">
        <v>85</v>
      </c>
      <c r="G7652" s="1" t="s">
        <v>86</v>
      </c>
      <c r="I7652" s="268" t="s">
        <v>613</v>
      </c>
      <c r="J7652" s="268" t="s">
        <v>614</v>
      </c>
      <c r="K7652" s="268" t="s">
        <v>87</v>
      </c>
    </row>
    <row r="7654" spans="1:12" x14ac:dyDescent="0.2">
      <c r="A7654" s="8">
        <v>31</v>
      </c>
      <c r="B7654" s="2" t="s">
        <v>208</v>
      </c>
      <c r="C7654" s="7">
        <v>100</v>
      </c>
      <c r="D7654" s="2" t="s">
        <v>88</v>
      </c>
      <c r="F7654" s="7">
        <v>0</v>
      </c>
      <c r="G7654" s="2" t="s">
        <v>1706</v>
      </c>
      <c r="I7654" s="8">
        <v>92082</v>
      </c>
      <c r="K7654" s="12">
        <v>44141674</v>
      </c>
      <c r="L7654" s="1" t="s">
        <v>615</v>
      </c>
    </row>
    <row r="7656" spans="1:12" x14ac:dyDescent="0.2">
      <c r="A7656" s="8">
        <v>31</v>
      </c>
      <c r="B7656" s="2" t="s">
        <v>208</v>
      </c>
      <c r="C7656" s="7">
        <v>100</v>
      </c>
      <c r="D7656" s="2" t="s">
        <v>88</v>
      </c>
      <c r="F7656" s="7">
        <v>0</v>
      </c>
      <c r="G7656" s="2" t="s">
        <v>1673</v>
      </c>
      <c r="I7656" s="8">
        <v>511700</v>
      </c>
      <c r="K7656" s="12">
        <v>44653374</v>
      </c>
      <c r="L7656" s="1" t="s">
        <v>615</v>
      </c>
    </row>
    <row r="7659" spans="1:12" x14ac:dyDescent="0.2">
      <c r="G7659" s="9" t="s">
        <v>618</v>
      </c>
      <c r="I7659" s="269">
        <v>603782</v>
      </c>
      <c r="J7659" s="269">
        <v>0</v>
      </c>
      <c r="K7659" s="269">
        <v>603782</v>
      </c>
      <c r="L7659" s="270" t="s">
        <v>615</v>
      </c>
    </row>
    <row r="7660" spans="1:12" x14ac:dyDescent="0.2">
      <c r="G7660" s="9" t="s">
        <v>610</v>
      </c>
      <c r="I7660" s="267">
        <v>44653374</v>
      </c>
      <c r="J7660" s="267">
        <v>0</v>
      </c>
      <c r="K7660" s="267">
        <v>44653374</v>
      </c>
      <c r="L7660" s="9" t="s">
        <v>617</v>
      </c>
    </row>
    <row r="7663" spans="1:12" x14ac:dyDescent="0.2">
      <c r="A7663" s="4" t="s">
        <v>209</v>
      </c>
      <c r="G7663" s="9" t="s">
        <v>612</v>
      </c>
      <c r="I7663" s="267">
        <v>44653374</v>
      </c>
      <c r="J7663" s="267">
        <v>0</v>
      </c>
      <c r="K7663" s="267">
        <v>44653374</v>
      </c>
      <c r="L7663" s="2" t="s">
        <v>615</v>
      </c>
    </row>
    <row r="7665" spans="1:12" x14ac:dyDescent="0.2">
      <c r="A7665" s="1" t="s">
        <v>80</v>
      </c>
      <c r="B7665" s="1" t="s">
        <v>81</v>
      </c>
      <c r="C7665" s="268" t="s">
        <v>82</v>
      </c>
      <c r="D7665" s="1" t="s">
        <v>83</v>
      </c>
      <c r="E7665" s="1" t="s">
        <v>84</v>
      </c>
      <c r="F7665" s="268" t="s">
        <v>85</v>
      </c>
      <c r="G7665" s="1" t="s">
        <v>86</v>
      </c>
      <c r="I7665" s="268" t="s">
        <v>613</v>
      </c>
      <c r="J7665" s="268" t="s">
        <v>614</v>
      </c>
      <c r="K7665" s="268" t="s">
        <v>87</v>
      </c>
    </row>
    <row r="7667" spans="1:12" x14ac:dyDescent="0.2">
      <c r="A7667" s="8">
        <v>30</v>
      </c>
      <c r="B7667" s="2" t="s">
        <v>209</v>
      </c>
      <c r="C7667" s="7">
        <v>116</v>
      </c>
      <c r="D7667" s="2" t="s">
        <v>88</v>
      </c>
      <c r="F7667" s="7">
        <v>0</v>
      </c>
      <c r="G7667" s="2" t="s">
        <v>2199</v>
      </c>
      <c r="I7667" s="8">
        <v>364140</v>
      </c>
      <c r="K7667" s="12">
        <v>45017514</v>
      </c>
      <c r="L7667" s="1" t="s">
        <v>615</v>
      </c>
    </row>
    <row r="7669" spans="1:12" x14ac:dyDescent="0.2">
      <c r="A7669" s="8">
        <v>30</v>
      </c>
      <c r="B7669" s="2" t="s">
        <v>209</v>
      </c>
      <c r="C7669" s="7">
        <v>116</v>
      </c>
      <c r="D7669" s="2" t="s">
        <v>88</v>
      </c>
      <c r="F7669" s="7">
        <v>0</v>
      </c>
      <c r="G7669" s="2" t="s">
        <v>2200</v>
      </c>
      <c r="I7669" s="8">
        <v>2052750</v>
      </c>
      <c r="K7669" s="12">
        <v>47070264</v>
      </c>
      <c r="L7669" s="1" t="s">
        <v>615</v>
      </c>
    </row>
    <row r="7672" spans="1:12" x14ac:dyDescent="0.2">
      <c r="G7672" s="9" t="s">
        <v>1787</v>
      </c>
      <c r="I7672" s="269">
        <v>2416890</v>
      </c>
      <c r="J7672" s="269">
        <v>0</v>
      </c>
      <c r="K7672" s="269">
        <v>2416890</v>
      </c>
      <c r="L7672" s="270" t="s">
        <v>615</v>
      </c>
    </row>
    <row r="7673" spans="1:12" x14ac:dyDescent="0.2">
      <c r="G7673" s="9" t="s">
        <v>610</v>
      </c>
      <c r="I7673" s="267">
        <v>47070264</v>
      </c>
      <c r="J7673" s="267">
        <v>0</v>
      </c>
      <c r="K7673" s="267">
        <v>47070264</v>
      </c>
      <c r="L7673" s="9" t="s">
        <v>617</v>
      </c>
    </row>
    <row r="7676" spans="1:12" x14ac:dyDescent="0.2">
      <c r="A7676" s="4" t="s">
        <v>210</v>
      </c>
      <c r="G7676" s="9" t="s">
        <v>612</v>
      </c>
      <c r="I7676" s="267">
        <v>47070264</v>
      </c>
      <c r="J7676" s="267">
        <v>0</v>
      </c>
      <c r="K7676" s="267">
        <v>47070264</v>
      </c>
      <c r="L7676" s="2" t="s">
        <v>615</v>
      </c>
    </row>
    <row r="7678" spans="1:12" x14ac:dyDescent="0.2">
      <c r="A7678" s="1" t="s">
        <v>80</v>
      </c>
      <c r="B7678" s="1" t="s">
        <v>81</v>
      </c>
      <c r="C7678" s="268" t="s">
        <v>82</v>
      </c>
      <c r="D7678" s="1" t="s">
        <v>83</v>
      </c>
      <c r="E7678" s="1" t="s">
        <v>84</v>
      </c>
      <c r="F7678" s="268" t="s">
        <v>85</v>
      </c>
      <c r="G7678" s="1" t="s">
        <v>86</v>
      </c>
      <c r="I7678" s="268" t="s">
        <v>613</v>
      </c>
      <c r="J7678" s="268" t="s">
        <v>614</v>
      </c>
      <c r="K7678" s="268" t="s">
        <v>87</v>
      </c>
    </row>
    <row r="7680" spans="1:12" x14ac:dyDescent="0.2">
      <c r="A7680" s="8">
        <v>31</v>
      </c>
      <c r="B7680" s="2" t="s">
        <v>210</v>
      </c>
      <c r="C7680" s="7">
        <v>100</v>
      </c>
      <c r="D7680" s="2" t="s">
        <v>88</v>
      </c>
      <c r="F7680" s="7">
        <v>0</v>
      </c>
      <c r="G7680" s="2" t="s">
        <v>2201</v>
      </c>
      <c r="I7680" s="8">
        <v>2880000</v>
      </c>
      <c r="K7680" s="12">
        <v>49950264</v>
      </c>
      <c r="L7680" s="1" t="s">
        <v>615</v>
      </c>
    </row>
    <row r="7682" spans="1:12" x14ac:dyDescent="0.2">
      <c r="A7682" s="8">
        <v>31</v>
      </c>
      <c r="B7682" s="2" t="s">
        <v>210</v>
      </c>
      <c r="C7682" s="7">
        <v>100</v>
      </c>
      <c r="D7682" s="2" t="s">
        <v>88</v>
      </c>
      <c r="F7682" s="7">
        <v>0</v>
      </c>
      <c r="G7682" s="2" t="s">
        <v>2202</v>
      </c>
      <c r="I7682" s="8">
        <v>171360</v>
      </c>
      <c r="K7682" s="12">
        <v>50121624</v>
      </c>
      <c r="L7682" s="1" t="s">
        <v>615</v>
      </c>
    </row>
    <row r="7684" spans="1:12" x14ac:dyDescent="0.2">
      <c r="A7684" s="8">
        <v>31</v>
      </c>
      <c r="B7684" s="2" t="s">
        <v>210</v>
      </c>
      <c r="C7684" s="7">
        <v>100</v>
      </c>
      <c r="D7684" s="2" t="s">
        <v>88</v>
      </c>
      <c r="F7684" s="7">
        <v>0</v>
      </c>
      <c r="G7684" s="2" t="s">
        <v>2203</v>
      </c>
      <c r="I7684" s="8">
        <v>45525</v>
      </c>
      <c r="K7684" s="12">
        <v>50167149</v>
      </c>
      <c r="L7684" s="1" t="s">
        <v>615</v>
      </c>
    </row>
    <row r="7686" spans="1:12" x14ac:dyDescent="0.2">
      <c r="A7686" s="8">
        <v>31</v>
      </c>
      <c r="B7686" s="2" t="s">
        <v>210</v>
      </c>
      <c r="C7686" s="7">
        <v>100</v>
      </c>
      <c r="D7686" s="2" t="s">
        <v>88</v>
      </c>
      <c r="F7686" s="7">
        <v>0</v>
      </c>
      <c r="G7686" s="2" t="s">
        <v>2204</v>
      </c>
      <c r="I7686" s="8">
        <v>9991676</v>
      </c>
      <c r="K7686" s="12">
        <v>60158825</v>
      </c>
      <c r="L7686" s="1" t="s">
        <v>615</v>
      </c>
    </row>
    <row r="7689" spans="1:12" x14ac:dyDescent="0.2">
      <c r="G7689" s="9" t="s">
        <v>1816</v>
      </c>
      <c r="I7689" s="269">
        <v>13088561</v>
      </c>
      <c r="J7689" s="269">
        <v>0</v>
      </c>
      <c r="K7689" s="269">
        <v>13088561</v>
      </c>
      <c r="L7689" s="270" t="s">
        <v>615</v>
      </c>
    </row>
    <row r="7690" spans="1:12" x14ac:dyDescent="0.2">
      <c r="G7690" s="9" t="s">
        <v>610</v>
      </c>
      <c r="I7690" s="267">
        <v>60158825</v>
      </c>
      <c r="J7690" s="267">
        <v>0</v>
      </c>
      <c r="K7690" s="267">
        <v>60158825</v>
      </c>
      <c r="L7690" s="9" t="s">
        <v>617</v>
      </c>
    </row>
    <row r="7693" spans="1:12" x14ac:dyDescent="0.2">
      <c r="A7693" s="4" t="s">
        <v>211</v>
      </c>
      <c r="G7693" s="9" t="s">
        <v>612</v>
      </c>
      <c r="I7693" s="267">
        <v>60158825</v>
      </c>
      <c r="J7693" s="267">
        <v>0</v>
      </c>
      <c r="K7693" s="267">
        <v>60158825</v>
      </c>
      <c r="L7693" s="2" t="s">
        <v>615</v>
      </c>
    </row>
    <row r="7695" spans="1:12" x14ac:dyDescent="0.2">
      <c r="A7695" s="1" t="s">
        <v>80</v>
      </c>
      <c r="B7695" s="1" t="s">
        <v>81</v>
      </c>
      <c r="C7695" s="268" t="s">
        <v>82</v>
      </c>
      <c r="D7695" s="1" t="s">
        <v>83</v>
      </c>
      <c r="E7695" s="1" t="s">
        <v>84</v>
      </c>
      <c r="F7695" s="268" t="s">
        <v>85</v>
      </c>
      <c r="G7695" s="1" t="s">
        <v>86</v>
      </c>
      <c r="I7695" s="268" t="s">
        <v>613</v>
      </c>
      <c r="J7695" s="268" t="s">
        <v>614</v>
      </c>
      <c r="K7695" s="268" t="s">
        <v>87</v>
      </c>
    </row>
    <row r="7697" spans="1:12" x14ac:dyDescent="0.2">
      <c r="A7697" s="8">
        <v>30</v>
      </c>
      <c r="B7697" s="2" t="s">
        <v>211</v>
      </c>
      <c r="C7697" s="7">
        <v>81</v>
      </c>
      <c r="D7697" s="2" t="s">
        <v>90</v>
      </c>
      <c r="F7697" s="7">
        <v>0</v>
      </c>
      <c r="G7697" s="2" t="s">
        <v>2431</v>
      </c>
      <c r="I7697" s="8">
        <v>172400</v>
      </c>
      <c r="K7697" s="12">
        <v>60331225</v>
      </c>
      <c r="L7697" s="1" t="s">
        <v>615</v>
      </c>
    </row>
    <row r="7699" spans="1:12" x14ac:dyDescent="0.2">
      <c r="A7699" s="8">
        <v>30</v>
      </c>
      <c r="B7699" s="2" t="s">
        <v>211</v>
      </c>
      <c r="C7699" s="7">
        <v>93</v>
      </c>
      <c r="D7699" s="2" t="s">
        <v>88</v>
      </c>
      <c r="F7699" s="7">
        <v>0</v>
      </c>
      <c r="G7699" s="2" t="s">
        <v>2462</v>
      </c>
      <c r="I7699" s="8">
        <v>166667</v>
      </c>
      <c r="K7699" s="12">
        <v>60497892</v>
      </c>
      <c r="L7699" s="1" t="s">
        <v>615</v>
      </c>
    </row>
    <row r="7701" spans="1:12" x14ac:dyDescent="0.2">
      <c r="A7701" s="8">
        <v>30</v>
      </c>
      <c r="B7701" s="2" t="s">
        <v>211</v>
      </c>
      <c r="C7701" s="7">
        <v>94</v>
      </c>
      <c r="D7701" s="2" t="s">
        <v>88</v>
      </c>
      <c r="F7701" s="7">
        <v>0</v>
      </c>
      <c r="G7701" s="2" t="s">
        <v>2485</v>
      </c>
      <c r="I7701" s="8">
        <v>202300</v>
      </c>
      <c r="K7701" s="12">
        <v>60700192</v>
      </c>
      <c r="L7701" s="1" t="s">
        <v>615</v>
      </c>
    </row>
    <row r="7703" spans="1:12" x14ac:dyDescent="0.2">
      <c r="A7703" s="8">
        <v>30</v>
      </c>
      <c r="B7703" s="2" t="s">
        <v>211</v>
      </c>
      <c r="C7703" s="7">
        <v>94</v>
      </c>
      <c r="D7703" s="2" t="s">
        <v>88</v>
      </c>
      <c r="F7703" s="7">
        <v>0</v>
      </c>
      <c r="G7703" s="2" t="s">
        <v>2486</v>
      </c>
      <c r="I7703" s="8">
        <v>8568000</v>
      </c>
      <c r="K7703" s="12">
        <v>69268192</v>
      </c>
      <c r="L7703" s="1" t="s">
        <v>615</v>
      </c>
    </row>
    <row r="7705" spans="1:12" x14ac:dyDescent="0.2">
      <c r="A7705" s="8">
        <v>30</v>
      </c>
      <c r="B7705" s="2" t="s">
        <v>211</v>
      </c>
      <c r="C7705" s="7">
        <v>94</v>
      </c>
      <c r="D7705" s="2" t="s">
        <v>88</v>
      </c>
      <c r="F7705" s="7">
        <v>0</v>
      </c>
      <c r="G7705" s="2" t="s">
        <v>2495</v>
      </c>
      <c r="I7705" s="8">
        <v>297500</v>
      </c>
      <c r="K7705" s="12">
        <v>69565692</v>
      </c>
      <c r="L7705" s="1" t="s">
        <v>615</v>
      </c>
    </row>
    <row r="7707" spans="1:12" x14ac:dyDescent="0.2">
      <c r="A7707" s="8">
        <v>30</v>
      </c>
      <c r="B7707" s="2" t="s">
        <v>211</v>
      </c>
      <c r="C7707" s="7">
        <v>94</v>
      </c>
      <c r="D7707" s="2" t="s">
        <v>88</v>
      </c>
      <c r="F7707" s="7">
        <v>0</v>
      </c>
      <c r="G7707" s="2" t="s">
        <v>2496</v>
      </c>
      <c r="I7707" s="8">
        <v>1463700</v>
      </c>
      <c r="K7707" s="12">
        <v>71029392</v>
      </c>
      <c r="L7707" s="1" t="s">
        <v>615</v>
      </c>
    </row>
    <row r="7709" spans="1:12" x14ac:dyDescent="0.2">
      <c r="A7709" s="8">
        <v>30</v>
      </c>
      <c r="B7709" s="2" t="s">
        <v>211</v>
      </c>
      <c r="C7709" s="7">
        <v>94</v>
      </c>
      <c r="D7709" s="2" t="s">
        <v>88</v>
      </c>
      <c r="F7709" s="7">
        <v>0</v>
      </c>
      <c r="G7709" s="2" t="s">
        <v>2497</v>
      </c>
      <c r="I7709" s="8">
        <v>1920000</v>
      </c>
      <c r="K7709" s="12">
        <v>72949392</v>
      </c>
      <c r="L7709" s="1" t="s">
        <v>615</v>
      </c>
    </row>
    <row r="7712" spans="1:12" x14ac:dyDescent="0.2">
      <c r="G7712" s="9" t="s">
        <v>2551</v>
      </c>
      <c r="I7712" s="269">
        <v>12790567</v>
      </c>
      <c r="J7712" s="269">
        <v>0</v>
      </c>
      <c r="K7712" s="269">
        <v>12790567</v>
      </c>
      <c r="L7712" s="270" t="s">
        <v>615</v>
      </c>
    </row>
    <row r="7713" spans="1:12" x14ac:dyDescent="0.2">
      <c r="G7713" s="9" t="s">
        <v>610</v>
      </c>
      <c r="I7713" s="267">
        <v>72949392</v>
      </c>
      <c r="J7713" s="267">
        <v>0</v>
      </c>
      <c r="K7713" s="267">
        <v>72949392</v>
      </c>
      <c r="L7713" s="9" t="s">
        <v>617</v>
      </c>
    </row>
    <row r="7716" spans="1:12" x14ac:dyDescent="0.2">
      <c r="A7716" s="4" t="s">
        <v>212</v>
      </c>
      <c r="G7716" s="9" t="s">
        <v>612</v>
      </c>
      <c r="I7716" s="267">
        <v>72949392</v>
      </c>
      <c r="J7716" s="267">
        <v>0</v>
      </c>
      <c r="K7716" s="267">
        <v>72949392</v>
      </c>
      <c r="L7716" s="2" t="s">
        <v>615</v>
      </c>
    </row>
    <row r="7718" spans="1:12" x14ac:dyDescent="0.2">
      <c r="A7718" s="1" t="s">
        <v>80</v>
      </c>
      <c r="B7718" s="1" t="s">
        <v>81</v>
      </c>
      <c r="C7718" s="268" t="s">
        <v>82</v>
      </c>
      <c r="D7718" s="1" t="s">
        <v>83</v>
      </c>
      <c r="E7718" s="1" t="s">
        <v>84</v>
      </c>
      <c r="F7718" s="268" t="s">
        <v>85</v>
      </c>
      <c r="G7718" s="1" t="s">
        <v>86</v>
      </c>
      <c r="I7718" s="268" t="s">
        <v>613</v>
      </c>
      <c r="J7718" s="268" t="s">
        <v>614</v>
      </c>
      <c r="K7718" s="268" t="s">
        <v>87</v>
      </c>
    </row>
    <row r="7720" spans="1:12" x14ac:dyDescent="0.2">
      <c r="A7720" s="8">
        <v>31</v>
      </c>
      <c r="B7720" s="2" t="s">
        <v>212</v>
      </c>
      <c r="C7720" s="7">
        <v>84</v>
      </c>
      <c r="D7720" s="2" t="s">
        <v>88</v>
      </c>
      <c r="F7720" s="7">
        <v>0</v>
      </c>
      <c r="G7720" s="2" t="s">
        <v>2647</v>
      </c>
      <c r="I7720" s="8">
        <v>49564</v>
      </c>
      <c r="K7720" s="12">
        <v>72998956</v>
      </c>
      <c r="L7720" s="1" t="s">
        <v>615</v>
      </c>
    </row>
    <row r="7723" spans="1:12" x14ac:dyDescent="0.2">
      <c r="G7723" s="9" t="s">
        <v>2555</v>
      </c>
      <c r="I7723" s="269">
        <v>49564</v>
      </c>
      <c r="J7723" s="269">
        <v>0</v>
      </c>
      <c r="K7723" s="269">
        <v>49564</v>
      </c>
      <c r="L7723" s="270" t="s">
        <v>615</v>
      </c>
    </row>
    <row r="7724" spans="1:12" x14ac:dyDescent="0.2">
      <c r="G7724" s="9" t="s">
        <v>610</v>
      </c>
      <c r="I7724" s="267">
        <v>72998956</v>
      </c>
      <c r="J7724" s="267">
        <v>0</v>
      </c>
      <c r="K7724" s="267">
        <v>72998956</v>
      </c>
      <c r="L7724" s="9" t="s">
        <v>617</v>
      </c>
    </row>
    <row r="7726" spans="1:12" x14ac:dyDescent="0.2">
      <c r="A7726" s="5" t="s">
        <v>738</v>
      </c>
      <c r="I7726" s="267">
        <v>72998956</v>
      </c>
      <c r="J7726" s="267">
        <v>0</v>
      </c>
      <c r="K7726" s="267">
        <v>72998956</v>
      </c>
      <c r="L7726" s="2" t="s">
        <v>617</v>
      </c>
    </row>
    <row r="7729" spans="1:12" x14ac:dyDescent="0.2">
      <c r="A7729" s="4" t="s">
        <v>2205</v>
      </c>
    </row>
    <row r="7731" spans="1:12" x14ac:dyDescent="0.2">
      <c r="A7731" s="4" t="s">
        <v>79</v>
      </c>
      <c r="G7731" s="9" t="s">
        <v>612</v>
      </c>
      <c r="I7731" s="267">
        <v>0</v>
      </c>
      <c r="J7731" s="267">
        <v>0</v>
      </c>
      <c r="K7731" s="267">
        <v>0</v>
      </c>
    </row>
    <row r="7733" spans="1:12" x14ac:dyDescent="0.2">
      <c r="A7733" s="1" t="s">
        <v>80</v>
      </c>
      <c r="B7733" s="1" t="s">
        <v>81</v>
      </c>
      <c r="C7733" s="268" t="s">
        <v>82</v>
      </c>
      <c r="D7733" s="1" t="s">
        <v>83</v>
      </c>
      <c r="E7733" s="1" t="s">
        <v>84</v>
      </c>
      <c r="F7733" s="268" t="s">
        <v>85</v>
      </c>
      <c r="G7733" s="1" t="s">
        <v>86</v>
      </c>
      <c r="I7733" s="268" t="s">
        <v>613</v>
      </c>
      <c r="J7733" s="268" t="s">
        <v>614</v>
      </c>
      <c r="K7733" s="268" t="s">
        <v>87</v>
      </c>
    </row>
    <row r="7735" spans="1:12" x14ac:dyDescent="0.2">
      <c r="A7735" s="8">
        <v>31</v>
      </c>
      <c r="B7735" s="2" t="s">
        <v>79</v>
      </c>
      <c r="C7735" s="7">
        <v>75</v>
      </c>
      <c r="D7735" s="2" t="s">
        <v>88</v>
      </c>
      <c r="F7735" s="7">
        <v>0</v>
      </c>
      <c r="G7735" s="2" t="s">
        <v>1346</v>
      </c>
      <c r="I7735" s="8">
        <v>1925000</v>
      </c>
      <c r="K7735" s="12">
        <v>1925000</v>
      </c>
      <c r="L7735" s="1" t="s">
        <v>615</v>
      </c>
    </row>
    <row r="7738" spans="1:12" x14ac:dyDescent="0.2">
      <c r="G7738" s="9" t="s">
        <v>616</v>
      </c>
      <c r="I7738" s="269">
        <v>1925000</v>
      </c>
      <c r="J7738" s="269">
        <v>0</v>
      </c>
      <c r="K7738" s="269">
        <v>1925000</v>
      </c>
      <c r="L7738" s="270" t="s">
        <v>615</v>
      </c>
    </row>
    <row r="7739" spans="1:12" x14ac:dyDescent="0.2">
      <c r="G7739" s="9" t="s">
        <v>610</v>
      </c>
      <c r="I7739" s="267">
        <v>1925000</v>
      </c>
      <c r="J7739" s="267">
        <v>0</v>
      </c>
      <c r="K7739" s="267">
        <v>1925000</v>
      </c>
      <c r="L7739" s="9" t="s">
        <v>617</v>
      </c>
    </row>
    <row r="7742" spans="1:12" x14ac:dyDescent="0.2">
      <c r="A7742" s="4" t="s">
        <v>123</v>
      </c>
      <c r="G7742" s="9" t="s">
        <v>612</v>
      </c>
      <c r="I7742" s="267">
        <v>1925000</v>
      </c>
      <c r="J7742" s="267">
        <v>0</v>
      </c>
      <c r="K7742" s="267">
        <v>1925000</v>
      </c>
      <c r="L7742" s="2" t="s">
        <v>615</v>
      </c>
    </row>
    <row r="7744" spans="1:12" x14ac:dyDescent="0.2">
      <c r="A7744" s="1" t="s">
        <v>80</v>
      </c>
      <c r="B7744" s="1" t="s">
        <v>81</v>
      </c>
      <c r="C7744" s="268" t="s">
        <v>82</v>
      </c>
      <c r="D7744" s="1" t="s">
        <v>83</v>
      </c>
      <c r="E7744" s="1" t="s">
        <v>84</v>
      </c>
      <c r="F7744" s="268" t="s">
        <v>85</v>
      </c>
      <c r="G7744" s="1" t="s">
        <v>86</v>
      </c>
      <c r="I7744" s="268" t="s">
        <v>613</v>
      </c>
      <c r="J7744" s="268" t="s">
        <v>614</v>
      </c>
      <c r="K7744" s="268" t="s">
        <v>87</v>
      </c>
    </row>
    <row r="7746" spans="1:12" x14ac:dyDescent="0.2">
      <c r="A7746" s="8">
        <v>28</v>
      </c>
      <c r="B7746" s="2" t="s">
        <v>123</v>
      </c>
      <c r="C7746" s="7">
        <v>87</v>
      </c>
      <c r="D7746" s="2" t="s">
        <v>88</v>
      </c>
      <c r="F7746" s="7">
        <v>0</v>
      </c>
      <c r="G7746" s="2" t="s">
        <v>2038</v>
      </c>
      <c r="I7746" s="8">
        <v>1925000</v>
      </c>
      <c r="K7746" s="12">
        <v>3850000</v>
      </c>
      <c r="L7746" s="1" t="s">
        <v>615</v>
      </c>
    </row>
    <row r="7749" spans="1:12" x14ac:dyDescent="0.2">
      <c r="G7749" s="9" t="s">
        <v>623</v>
      </c>
      <c r="I7749" s="269">
        <v>1925000</v>
      </c>
      <c r="J7749" s="269">
        <v>0</v>
      </c>
      <c r="K7749" s="269">
        <v>1925000</v>
      </c>
      <c r="L7749" s="270" t="s">
        <v>615</v>
      </c>
    </row>
    <row r="7750" spans="1:12" x14ac:dyDescent="0.2">
      <c r="G7750" s="9" t="s">
        <v>610</v>
      </c>
      <c r="I7750" s="267">
        <v>3850000</v>
      </c>
      <c r="J7750" s="267">
        <v>0</v>
      </c>
      <c r="K7750" s="267">
        <v>3850000</v>
      </c>
      <c r="L7750" s="9" t="s">
        <v>617</v>
      </c>
    </row>
    <row r="7753" spans="1:12" x14ac:dyDescent="0.2">
      <c r="A7753" s="4" t="s">
        <v>208</v>
      </c>
      <c r="G7753" s="9" t="s">
        <v>612</v>
      </c>
      <c r="I7753" s="267">
        <v>3850000</v>
      </c>
      <c r="J7753" s="267">
        <v>0</v>
      </c>
      <c r="K7753" s="267">
        <v>3850000</v>
      </c>
      <c r="L7753" s="2" t="s">
        <v>615</v>
      </c>
    </row>
    <row r="7755" spans="1:12" x14ac:dyDescent="0.2">
      <c r="A7755" s="1" t="s">
        <v>80</v>
      </c>
      <c r="B7755" s="1" t="s">
        <v>81</v>
      </c>
      <c r="C7755" s="268" t="s">
        <v>82</v>
      </c>
      <c r="D7755" s="1" t="s">
        <v>83</v>
      </c>
      <c r="E7755" s="1" t="s">
        <v>84</v>
      </c>
      <c r="F7755" s="268" t="s">
        <v>85</v>
      </c>
      <c r="G7755" s="1" t="s">
        <v>86</v>
      </c>
      <c r="I7755" s="268" t="s">
        <v>613</v>
      </c>
      <c r="J7755" s="268" t="s">
        <v>614</v>
      </c>
      <c r="K7755" s="268" t="s">
        <v>87</v>
      </c>
    </row>
    <row r="7757" spans="1:12" x14ac:dyDescent="0.2">
      <c r="A7757" s="8">
        <v>31</v>
      </c>
      <c r="B7757" s="2" t="s">
        <v>208</v>
      </c>
      <c r="C7757" s="7">
        <v>100</v>
      </c>
      <c r="D7757" s="2" t="s">
        <v>88</v>
      </c>
      <c r="F7757" s="7">
        <v>0</v>
      </c>
      <c r="G7757" s="2" t="s">
        <v>1720</v>
      </c>
      <c r="I7757" s="8">
        <v>1925000</v>
      </c>
      <c r="K7757" s="12">
        <v>5775000</v>
      </c>
      <c r="L7757" s="1" t="s">
        <v>615</v>
      </c>
    </row>
    <row r="7760" spans="1:12" x14ac:dyDescent="0.2">
      <c r="G7760" s="9" t="s">
        <v>618</v>
      </c>
      <c r="I7760" s="269">
        <v>1925000</v>
      </c>
      <c r="J7760" s="269">
        <v>0</v>
      </c>
      <c r="K7760" s="269">
        <v>1925000</v>
      </c>
      <c r="L7760" s="270" t="s">
        <v>615</v>
      </c>
    </row>
    <row r="7761" spans="1:12" x14ac:dyDescent="0.2">
      <c r="G7761" s="9" t="s">
        <v>610</v>
      </c>
      <c r="I7761" s="267">
        <v>5775000</v>
      </c>
      <c r="J7761" s="267">
        <v>0</v>
      </c>
      <c r="K7761" s="267">
        <v>5775000</v>
      </c>
      <c r="L7761" s="9" t="s">
        <v>617</v>
      </c>
    </row>
    <row r="7764" spans="1:12" x14ac:dyDescent="0.2">
      <c r="A7764" s="4" t="s">
        <v>209</v>
      </c>
      <c r="G7764" s="9" t="s">
        <v>612</v>
      </c>
      <c r="I7764" s="267">
        <v>5775000</v>
      </c>
      <c r="J7764" s="267">
        <v>0</v>
      </c>
      <c r="K7764" s="267">
        <v>5775000</v>
      </c>
      <c r="L7764" s="2" t="s">
        <v>615</v>
      </c>
    </row>
    <row r="7766" spans="1:12" x14ac:dyDescent="0.2">
      <c r="A7766" s="1" t="s">
        <v>80</v>
      </c>
      <c r="B7766" s="1" t="s">
        <v>81</v>
      </c>
      <c r="C7766" s="268" t="s">
        <v>82</v>
      </c>
      <c r="D7766" s="1" t="s">
        <v>83</v>
      </c>
      <c r="E7766" s="1" t="s">
        <v>84</v>
      </c>
      <c r="F7766" s="268" t="s">
        <v>85</v>
      </c>
      <c r="G7766" s="1" t="s">
        <v>86</v>
      </c>
      <c r="I7766" s="268" t="s">
        <v>613</v>
      </c>
      <c r="J7766" s="268" t="s">
        <v>614</v>
      </c>
      <c r="K7766" s="268" t="s">
        <v>87</v>
      </c>
    </row>
    <row r="7768" spans="1:12" x14ac:dyDescent="0.2">
      <c r="A7768" s="8">
        <v>30</v>
      </c>
      <c r="B7768" s="2" t="s">
        <v>209</v>
      </c>
      <c r="C7768" s="7">
        <v>116</v>
      </c>
      <c r="D7768" s="2" t="s">
        <v>88</v>
      </c>
      <c r="F7768" s="7">
        <v>0</v>
      </c>
      <c r="G7768" s="2" t="s">
        <v>2175</v>
      </c>
      <c r="I7768" s="8">
        <v>1925000</v>
      </c>
      <c r="K7768" s="12">
        <v>7700000</v>
      </c>
      <c r="L7768" s="1" t="s">
        <v>615</v>
      </c>
    </row>
    <row r="7771" spans="1:12" x14ac:dyDescent="0.2">
      <c r="G7771" s="9" t="s">
        <v>1787</v>
      </c>
      <c r="I7771" s="269">
        <v>1925000</v>
      </c>
      <c r="J7771" s="269">
        <v>0</v>
      </c>
      <c r="K7771" s="269">
        <v>1925000</v>
      </c>
      <c r="L7771" s="270" t="s">
        <v>615</v>
      </c>
    </row>
    <row r="7772" spans="1:12" x14ac:dyDescent="0.2">
      <c r="G7772" s="9" t="s">
        <v>610</v>
      </c>
      <c r="I7772" s="267">
        <v>7700000</v>
      </c>
      <c r="J7772" s="267">
        <v>0</v>
      </c>
      <c r="K7772" s="267">
        <v>7700000</v>
      </c>
      <c r="L7772" s="9" t="s">
        <v>617</v>
      </c>
    </row>
    <row r="7775" spans="1:12" x14ac:dyDescent="0.2">
      <c r="A7775" s="4" t="s">
        <v>210</v>
      </c>
      <c r="G7775" s="9" t="s">
        <v>612</v>
      </c>
      <c r="I7775" s="267">
        <v>7700000</v>
      </c>
      <c r="J7775" s="267">
        <v>0</v>
      </c>
      <c r="K7775" s="267">
        <v>7700000</v>
      </c>
      <c r="L7775" s="2" t="s">
        <v>615</v>
      </c>
    </row>
    <row r="7777" spans="1:12" x14ac:dyDescent="0.2">
      <c r="A7777" s="1" t="s">
        <v>80</v>
      </c>
      <c r="B7777" s="1" t="s">
        <v>81</v>
      </c>
      <c r="C7777" s="268" t="s">
        <v>82</v>
      </c>
      <c r="D7777" s="1" t="s">
        <v>83</v>
      </c>
      <c r="E7777" s="1" t="s">
        <v>84</v>
      </c>
      <c r="F7777" s="268" t="s">
        <v>85</v>
      </c>
      <c r="G7777" s="1" t="s">
        <v>86</v>
      </c>
      <c r="I7777" s="268" t="s">
        <v>613</v>
      </c>
      <c r="J7777" s="268" t="s">
        <v>614</v>
      </c>
      <c r="K7777" s="268" t="s">
        <v>87</v>
      </c>
    </row>
    <row r="7779" spans="1:12" x14ac:dyDescent="0.2">
      <c r="A7779" s="8">
        <v>31</v>
      </c>
      <c r="B7779" s="2" t="s">
        <v>210</v>
      </c>
      <c r="C7779" s="7">
        <v>100</v>
      </c>
      <c r="D7779" s="2" t="s">
        <v>88</v>
      </c>
      <c r="F7779" s="7">
        <v>0</v>
      </c>
      <c r="G7779" s="2" t="s">
        <v>2177</v>
      </c>
      <c r="I7779" s="8">
        <v>1925000</v>
      </c>
      <c r="K7779" s="12">
        <v>9625000</v>
      </c>
      <c r="L7779" s="1" t="s">
        <v>615</v>
      </c>
    </row>
    <row r="7782" spans="1:12" x14ac:dyDescent="0.2">
      <c r="G7782" s="9" t="s">
        <v>1816</v>
      </c>
      <c r="I7782" s="269">
        <v>1925000</v>
      </c>
      <c r="J7782" s="269">
        <v>0</v>
      </c>
      <c r="K7782" s="269">
        <v>1925000</v>
      </c>
      <c r="L7782" s="270" t="s">
        <v>615</v>
      </c>
    </row>
    <row r="7783" spans="1:12" x14ac:dyDescent="0.2">
      <c r="G7783" s="9" t="s">
        <v>610</v>
      </c>
      <c r="I7783" s="267">
        <v>9625000</v>
      </c>
      <c r="J7783" s="267">
        <v>0</v>
      </c>
      <c r="K7783" s="267">
        <v>9625000</v>
      </c>
      <c r="L7783" s="9" t="s">
        <v>617</v>
      </c>
    </row>
    <row r="7786" spans="1:12" x14ac:dyDescent="0.2">
      <c r="A7786" s="4" t="s">
        <v>211</v>
      </c>
      <c r="G7786" s="9" t="s">
        <v>612</v>
      </c>
      <c r="I7786" s="267">
        <v>9625000</v>
      </c>
      <c r="J7786" s="267">
        <v>0</v>
      </c>
      <c r="K7786" s="267">
        <v>9625000</v>
      </c>
      <c r="L7786" s="2" t="s">
        <v>615</v>
      </c>
    </row>
    <row r="7788" spans="1:12" x14ac:dyDescent="0.2">
      <c r="A7788" s="1" t="s">
        <v>80</v>
      </c>
      <c r="B7788" s="1" t="s">
        <v>81</v>
      </c>
      <c r="C7788" s="268" t="s">
        <v>82</v>
      </c>
      <c r="D7788" s="1" t="s">
        <v>83</v>
      </c>
      <c r="E7788" s="1" t="s">
        <v>84</v>
      </c>
      <c r="F7788" s="268" t="s">
        <v>85</v>
      </c>
      <c r="G7788" s="1" t="s">
        <v>86</v>
      </c>
      <c r="I7788" s="268" t="s">
        <v>613</v>
      </c>
      <c r="J7788" s="268" t="s">
        <v>614</v>
      </c>
      <c r="K7788" s="268" t="s">
        <v>87</v>
      </c>
    </row>
    <row r="7790" spans="1:12" x14ac:dyDescent="0.2">
      <c r="A7790" s="8">
        <v>30</v>
      </c>
      <c r="B7790" s="2" t="s">
        <v>211</v>
      </c>
      <c r="C7790" s="7">
        <v>94</v>
      </c>
      <c r="D7790" s="2" t="s">
        <v>88</v>
      </c>
      <c r="F7790" s="7">
        <v>0</v>
      </c>
      <c r="G7790" s="2" t="s">
        <v>2499</v>
      </c>
      <c r="I7790" s="8">
        <v>1925000</v>
      </c>
      <c r="K7790" s="12">
        <v>11550000</v>
      </c>
      <c r="L7790" s="1" t="s">
        <v>615</v>
      </c>
    </row>
    <row r="7793" spans="1:12" x14ac:dyDescent="0.2">
      <c r="G7793" s="9" t="s">
        <v>2551</v>
      </c>
      <c r="I7793" s="269">
        <v>1925000</v>
      </c>
      <c r="J7793" s="269">
        <v>0</v>
      </c>
      <c r="K7793" s="269">
        <v>1925000</v>
      </c>
      <c r="L7793" s="270" t="s">
        <v>615</v>
      </c>
    </row>
    <row r="7794" spans="1:12" x14ac:dyDescent="0.2">
      <c r="G7794" s="9" t="s">
        <v>610</v>
      </c>
      <c r="I7794" s="267">
        <v>11550000</v>
      </c>
      <c r="J7794" s="267">
        <v>0</v>
      </c>
      <c r="K7794" s="267">
        <v>11550000</v>
      </c>
      <c r="L7794" s="9" t="s">
        <v>617</v>
      </c>
    </row>
    <row r="7797" spans="1:12" x14ac:dyDescent="0.2">
      <c r="A7797" s="4" t="s">
        <v>212</v>
      </c>
      <c r="G7797" s="9" t="s">
        <v>612</v>
      </c>
      <c r="I7797" s="267">
        <v>11550000</v>
      </c>
      <c r="J7797" s="267">
        <v>0</v>
      </c>
      <c r="K7797" s="267">
        <v>11550000</v>
      </c>
      <c r="L7797" s="2" t="s">
        <v>615</v>
      </c>
    </row>
    <row r="7799" spans="1:12" x14ac:dyDescent="0.2">
      <c r="A7799" s="1" t="s">
        <v>80</v>
      </c>
      <c r="B7799" s="1" t="s">
        <v>81</v>
      </c>
      <c r="C7799" s="268" t="s">
        <v>82</v>
      </c>
      <c r="D7799" s="1" t="s">
        <v>83</v>
      </c>
      <c r="E7799" s="1" t="s">
        <v>84</v>
      </c>
      <c r="F7799" s="268" t="s">
        <v>85</v>
      </c>
      <c r="G7799" s="1" t="s">
        <v>86</v>
      </c>
      <c r="I7799" s="268" t="s">
        <v>613</v>
      </c>
      <c r="J7799" s="268" t="s">
        <v>614</v>
      </c>
      <c r="K7799" s="268" t="s">
        <v>87</v>
      </c>
    </row>
    <row r="7801" spans="1:12" x14ac:dyDescent="0.2">
      <c r="A7801" s="8">
        <v>31</v>
      </c>
      <c r="B7801" s="2" t="s">
        <v>212</v>
      </c>
      <c r="C7801" s="7">
        <v>84</v>
      </c>
      <c r="D7801" s="2" t="s">
        <v>88</v>
      </c>
      <c r="F7801" s="7">
        <v>0</v>
      </c>
      <c r="G7801" s="2" t="s">
        <v>2666</v>
      </c>
      <c r="I7801" s="8">
        <v>1925000</v>
      </c>
      <c r="K7801" s="12">
        <v>13475000</v>
      </c>
      <c r="L7801" s="1" t="s">
        <v>615</v>
      </c>
    </row>
    <row r="7804" spans="1:12" x14ac:dyDescent="0.2">
      <c r="G7804" s="9" t="s">
        <v>2555</v>
      </c>
      <c r="I7804" s="269">
        <v>1925000</v>
      </c>
      <c r="J7804" s="269">
        <v>0</v>
      </c>
      <c r="K7804" s="269">
        <v>1925000</v>
      </c>
      <c r="L7804" s="270" t="s">
        <v>615</v>
      </c>
    </row>
    <row r="7805" spans="1:12" x14ac:dyDescent="0.2">
      <c r="G7805" s="9" t="s">
        <v>610</v>
      </c>
      <c r="I7805" s="267">
        <v>13475000</v>
      </c>
      <c r="J7805" s="267">
        <v>0</v>
      </c>
      <c r="K7805" s="267">
        <v>13475000</v>
      </c>
      <c r="L7805" s="9" t="s">
        <v>617</v>
      </c>
    </row>
    <row r="7807" spans="1:12" x14ac:dyDescent="0.2">
      <c r="A7807" s="5" t="s">
        <v>2206</v>
      </c>
      <c r="I7807" s="267">
        <v>13475000</v>
      </c>
      <c r="J7807" s="267">
        <v>0</v>
      </c>
      <c r="K7807" s="267">
        <v>13475000</v>
      </c>
      <c r="L7807" s="2" t="s">
        <v>617</v>
      </c>
    </row>
    <row r="7810" spans="1:12" x14ac:dyDescent="0.2">
      <c r="A7810" s="4" t="s">
        <v>739</v>
      </c>
    </row>
    <row r="7812" spans="1:12" x14ac:dyDescent="0.2">
      <c r="A7812" s="4" t="s">
        <v>208</v>
      </c>
      <c r="G7812" s="9" t="s">
        <v>612</v>
      </c>
      <c r="I7812" s="267">
        <v>0</v>
      </c>
      <c r="J7812" s="267">
        <v>0</v>
      </c>
      <c r="K7812" s="267">
        <v>0</v>
      </c>
    </row>
    <row r="7814" spans="1:12" x14ac:dyDescent="0.2">
      <c r="A7814" s="1" t="s">
        <v>80</v>
      </c>
      <c r="B7814" s="1" t="s">
        <v>81</v>
      </c>
      <c r="C7814" s="268" t="s">
        <v>82</v>
      </c>
      <c r="D7814" s="1" t="s">
        <v>83</v>
      </c>
      <c r="E7814" s="1" t="s">
        <v>84</v>
      </c>
      <c r="F7814" s="268" t="s">
        <v>85</v>
      </c>
      <c r="G7814" s="1" t="s">
        <v>86</v>
      </c>
      <c r="I7814" s="268" t="s">
        <v>613</v>
      </c>
      <c r="J7814" s="268" t="s">
        <v>614</v>
      </c>
      <c r="K7814" s="268" t="s">
        <v>87</v>
      </c>
    </row>
    <row r="7816" spans="1:12" x14ac:dyDescent="0.2">
      <c r="A7816" s="8">
        <v>26</v>
      </c>
      <c r="B7816" s="2" t="s">
        <v>208</v>
      </c>
      <c r="C7816" s="7">
        <v>80</v>
      </c>
      <c r="D7816" s="2" t="s">
        <v>88</v>
      </c>
      <c r="F7816" s="7">
        <v>0</v>
      </c>
      <c r="G7816" s="2" t="s">
        <v>1622</v>
      </c>
      <c r="I7816" s="8">
        <v>8000</v>
      </c>
      <c r="K7816" s="12">
        <v>8000</v>
      </c>
      <c r="L7816" s="1" t="s">
        <v>615</v>
      </c>
    </row>
    <row r="7819" spans="1:12" x14ac:dyDescent="0.2">
      <c r="G7819" s="9" t="s">
        <v>618</v>
      </c>
      <c r="I7819" s="269">
        <v>8000</v>
      </c>
      <c r="J7819" s="269">
        <v>0</v>
      </c>
      <c r="K7819" s="269">
        <v>8000</v>
      </c>
      <c r="L7819" s="270" t="s">
        <v>615</v>
      </c>
    </row>
    <row r="7820" spans="1:12" x14ac:dyDescent="0.2">
      <c r="G7820" s="9" t="s">
        <v>610</v>
      </c>
      <c r="I7820" s="267">
        <v>8000</v>
      </c>
      <c r="J7820" s="267">
        <v>0</v>
      </c>
      <c r="K7820" s="267">
        <v>8000</v>
      </c>
      <c r="L7820" s="9" t="s">
        <v>617</v>
      </c>
    </row>
    <row r="7822" spans="1:12" x14ac:dyDescent="0.2">
      <c r="A7822" s="5" t="s">
        <v>740</v>
      </c>
      <c r="I7822" s="267">
        <v>8000</v>
      </c>
      <c r="J7822" s="267">
        <v>0</v>
      </c>
      <c r="K7822" s="267">
        <v>8000</v>
      </c>
      <c r="L7822" s="2" t="s">
        <v>617</v>
      </c>
    </row>
    <row r="7825" spans="1:12" x14ac:dyDescent="0.2">
      <c r="A7825" s="4" t="s">
        <v>741</v>
      </c>
    </row>
    <row r="7827" spans="1:12" x14ac:dyDescent="0.2">
      <c r="A7827" s="4" t="s">
        <v>79</v>
      </c>
      <c r="G7827" s="9" t="s">
        <v>612</v>
      </c>
      <c r="I7827" s="267">
        <v>0</v>
      </c>
      <c r="J7827" s="267">
        <v>0</v>
      </c>
      <c r="K7827" s="267">
        <v>0</v>
      </c>
    </row>
    <row r="7829" spans="1:12" x14ac:dyDescent="0.2">
      <c r="A7829" s="1" t="s">
        <v>80</v>
      </c>
      <c r="B7829" s="1" t="s">
        <v>81</v>
      </c>
      <c r="C7829" s="268" t="s">
        <v>82</v>
      </c>
      <c r="D7829" s="1" t="s">
        <v>83</v>
      </c>
      <c r="E7829" s="1" t="s">
        <v>84</v>
      </c>
      <c r="F7829" s="268" t="s">
        <v>85</v>
      </c>
      <c r="G7829" s="1" t="s">
        <v>86</v>
      </c>
      <c r="I7829" s="268" t="s">
        <v>613</v>
      </c>
      <c r="J7829" s="268" t="s">
        <v>614</v>
      </c>
      <c r="K7829" s="268" t="s">
        <v>87</v>
      </c>
    </row>
    <row r="7831" spans="1:12" x14ac:dyDescent="0.2">
      <c r="A7831" s="8">
        <v>26</v>
      </c>
      <c r="B7831" s="2" t="s">
        <v>79</v>
      </c>
      <c r="C7831" s="7">
        <v>26</v>
      </c>
      <c r="D7831" s="2" t="s">
        <v>90</v>
      </c>
      <c r="F7831" s="7">
        <v>0</v>
      </c>
      <c r="G7831" s="2" t="s">
        <v>1250</v>
      </c>
      <c r="I7831" s="8">
        <v>27160</v>
      </c>
      <c r="K7831" s="12">
        <v>27160</v>
      </c>
      <c r="L7831" s="1" t="s">
        <v>615</v>
      </c>
    </row>
    <row r="7833" spans="1:12" x14ac:dyDescent="0.2">
      <c r="A7833" s="8">
        <v>26</v>
      </c>
      <c r="B7833" s="2" t="s">
        <v>79</v>
      </c>
      <c r="C7833" s="7">
        <v>26</v>
      </c>
      <c r="D7833" s="2" t="s">
        <v>90</v>
      </c>
      <c r="F7833" s="7">
        <v>0</v>
      </c>
      <c r="G7833" s="2" t="s">
        <v>1251</v>
      </c>
      <c r="I7833" s="8">
        <v>23799</v>
      </c>
      <c r="K7833" s="12">
        <v>50959</v>
      </c>
      <c r="L7833" s="1" t="s">
        <v>615</v>
      </c>
    </row>
    <row r="7835" spans="1:12" x14ac:dyDescent="0.2">
      <c r="A7835" s="8">
        <v>26</v>
      </c>
      <c r="B7835" s="2" t="s">
        <v>79</v>
      </c>
      <c r="C7835" s="7">
        <v>26</v>
      </c>
      <c r="D7835" s="2" t="s">
        <v>90</v>
      </c>
      <c r="F7835" s="7">
        <v>0</v>
      </c>
      <c r="G7835" s="2" t="s">
        <v>1250</v>
      </c>
      <c r="I7835" s="8">
        <v>90561</v>
      </c>
      <c r="K7835" s="12">
        <v>141520</v>
      </c>
      <c r="L7835" s="1" t="s">
        <v>615</v>
      </c>
    </row>
    <row r="7837" spans="1:12" x14ac:dyDescent="0.2">
      <c r="A7837" s="8">
        <v>29</v>
      </c>
      <c r="B7837" s="2" t="s">
        <v>79</v>
      </c>
      <c r="C7837" s="7">
        <v>60</v>
      </c>
      <c r="D7837" s="2" t="s">
        <v>90</v>
      </c>
      <c r="F7837" s="7">
        <v>0</v>
      </c>
      <c r="G7837" s="2" t="s">
        <v>1288</v>
      </c>
      <c r="I7837" s="8">
        <v>90450</v>
      </c>
      <c r="K7837" s="12">
        <v>231970</v>
      </c>
      <c r="L7837" s="1" t="s">
        <v>615</v>
      </c>
    </row>
    <row r="7839" spans="1:12" x14ac:dyDescent="0.2">
      <c r="A7839" s="8">
        <v>29</v>
      </c>
      <c r="B7839" s="2" t="s">
        <v>79</v>
      </c>
      <c r="C7839" s="7">
        <v>60</v>
      </c>
      <c r="D7839" s="2" t="s">
        <v>90</v>
      </c>
      <c r="F7839" s="7">
        <v>0</v>
      </c>
      <c r="G7839" s="2" t="s">
        <v>1289</v>
      </c>
      <c r="I7839" s="8">
        <v>12684</v>
      </c>
      <c r="K7839" s="12">
        <v>244654</v>
      </c>
      <c r="L7839" s="1" t="s">
        <v>615</v>
      </c>
    </row>
    <row r="7841" spans="1:12" x14ac:dyDescent="0.2">
      <c r="A7841" s="8">
        <v>30</v>
      </c>
      <c r="B7841" s="2" t="s">
        <v>79</v>
      </c>
      <c r="C7841" s="7">
        <v>62</v>
      </c>
      <c r="D7841" s="2" t="s">
        <v>88</v>
      </c>
      <c r="F7841" s="7">
        <v>0</v>
      </c>
      <c r="G7841" s="2" t="s">
        <v>1304</v>
      </c>
      <c r="I7841" s="8">
        <v>32150</v>
      </c>
      <c r="K7841" s="12">
        <v>276804</v>
      </c>
      <c r="L7841" s="1" t="s">
        <v>615</v>
      </c>
    </row>
    <row r="7844" spans="1:12" x14ac:dyDescent="0.2">
      <c r="G7844" s="9" t="s">
        <v>616</v>
      </c>
      <c r="I7844" s="269">
        <v>276804</v>
      </c>
      <c r="J7844" s="269">
        <v>0</v>
      </c>
      <c r="K7844" s="269">
        <v>276804</v>
      </c>
      <c r="L7844" s="270" t="s">
        <v>615</v>
      </c>
    </row>
    <row r="7845" spans="1:12" x14ac:dyDescent="0.2">
      <c r="G7845" s="9" t="s">
        <v>610</v>
      </c>
      <c r="I7845" s="267">
        <v>276804</v>
      </c>
      <c r="J7845" s="267">
        <v>0</v>
      </c>
      <c r="K7845" s="267">
        <v>276804</v>
      </c>
      <c r="L7845" s="9" t="s">
        <v>617</v>
      </c>
    </row>
    <row r="7848" spans="1:12" x14ac:dyDescent="0.2">
      <c r="A7848" s="4" t="s">
        <v>123</v>
      </c>
      <c r="G7848" s="9" t="s">
        <v>612</v>
      </c>
      <c r="I7848" s="267">
        <v>276804</v>
      </c>
      <c r="J7848" s="267">
        <v>0</v>
      </c>
      <c r="K7848" s="267">
        <v>276804</v>
      </c>
      <c r="L7848" s="2" t="s">
        <v>615</v>
      </c>
    </row>
    <row r="7850" spans="1:12" x14ac:dyDescent="0.2">
      <c r="A7850" s="1" t="s">
        <v>80</v>
      </c>
      <c r="B7850" s="1" t="s">
        <v>81</v>
      </c>
      <c r="C7850" s="268" t="s">
        <v>82</v>
      </c>
      <c r="D7850" s="1" t="s">
        <v>83</v>
      </c>
      <c r="E7850" s="1" t="s">
        <v>84</v>
      </c>
      <c r="F7850" s="268" t="s">
        <v>85</v>
      </c>
      <c r="G7850" s="1" t="s">
        <v>86</v>
      </c>
      <c r="I7850" s="268" t="s">
        <v>613</v>
      </c>
      <c r="J7850" s="268" t="s">
        <v>614</v>
      </c>
      <c r="K7850" s="268" t="s">
        <v>87</v>
      </c>
    </row>
    <row r="7852" spans="1:12" x14ac:dyDescent="0.2">
      <c r="A7852" s="8">
        <v>1</v>
      </c>
      <c r="B7852" s="2" t="s">
        <v>123</v>
      </c>
      <c r="C7852" s="7">
        <v>48</v>
      </c>
      <c r="D7852" s="2" t="s">
        <v>90</v>
      </c>
      <c r="F7852" s="7">
        <v>0</v>
      </c>
      <c r="G7852" s="2" t="s">
        <v>1441</v>
      </c>
      <c r="I7852" s="8">
        <v>26970</v>
      </c>
      <c r="K7852" s="12">
        <v>303774</v>
      </c>
      <c r="L7852" s="1" t="s">
        <v>615</v>
      </c>
    </row>
    <row r="7854" spans="1:12" x14ac:dyDescent="0.2">
      <c r="A7854" s="8">
        <v>1</v>
      </c>
      <c r="B7854" s="2" t="s">
        <v>123</v>
      </c>
      <c r="C7854" s="7">
        <v>48</v>
      </c>
      <c r="D7854" s="2" t="s">
        <v>90</v>
      </c>
      <c r="F7854" s="7">
        <v>0</v>
      </c>
      <c r="G7854" s="2" t="s">
        <v>1442</v>
      </c>
      <c r="I7854" s="8">
        <v>56000</v>
      </c>
      <c r="K7854" s="12">
        <v>359774</v>
      </c>
      <c r="L7854" s="1" t="s">
        <v>615</v>
      </c>
    </row>
    <row r="7856" spans="1:12" x14ac:dyDescent="0.2">
      <c r="A7856" s="8">
        <v>28</v>
      </c>
      <c r="B7856" s="2" t="s">
        <v>123</v>
      </c>
      <c r="C7856" s="7">
        <v>65</v>
      </c>
      <c r="D7856" s="2" t="s">
        <v>622</v>
      </c>
      <c r="F7856" s="7">
        <v>0</v>
      </c>
      <c r="G7856" s="2" t="s">
        <v>1465</v>
      </c>
      <c r="I7856" s="8">
        <v>10170</v>
      </c>
      <c r="K7856" s="12">
        <v>369944</v>
      </c>
      <c r="L7856" s="1" t="s">
        <v>615</v>
      </c>
    </row>
    <row r="7859" spans="1:12" x14ac:dyDescent="0.2">
      <c r="G7859" s="9" t="s">
        <v>623</v>
      </c>
      <c r="I7859" s="269">
        <v>93140</v>
      </c>
      <c r="J7859" s="269">
        <v>0</v>
      </c>
      <c r="K7859" s="269">
        <v>93140</v>
      </c>
      <c r="L7859" s="270" t="s">
        <v>615</v>
      </c>
    </row>
    <row r="7860" spans="1:12" x14ac:dyDescent="0.2">
      <c r="G7860" s="9" t="s">
        <v>610</v>
      </c>
      <c r="I7860" s="267">
        <v>369944</v>
      </c>
      <c r="J7860" s="267">
        <v>0</v>
      </c>
      <c r="K7860" s="267">
        <v>369944</v>
      </c>
      <c r="L7860" s="9" t="s">
        <v>617</v>
      </c>
    </row>
    <row r="7863" spans="1:12" x14ac:dyDescent="0.2">
      <c r="A7863" s="4" t="s">
        <v>208</v>
      </c>
      <c r="G7863" s="9" t="s">
        <v>612</v>
      </c>
      <c r="I7863" s="267">
        <v>369944</v>
      </c>
      <c r="J7863" s="267">
        <v>0</v>
      </c>
      <c r="K7863" s="267">
        <v>369944</v>
      </c>
      <c r="L7863" s="2" t="s">
        <v>615</v>
      </c>
    </row>
    <row r="7865" spans="1:12" x14ac:dyDescent="0.2">
      <c r="A7865" s="1" t="s">
        <v>80</v>
      </c>
      <c r="B7865" s="1" t="s">
        <v>81</v>
      </c>
      <c r="C7865" s="268" t="s">
        <v>82</v>
      </c>
      <c r="D7865" s="1" t="s">
        <v>83</v>
      </c>
      <c r="E7865" s="1" t="s">
        <v>84</v>
      </c>
      <c r="F7865" s="268" t="s">
        <v>85</v>
      </c>
      <c r="G7865" s="1" t="s">
        <v>86</v>
      </c>
      <c r="I7865" s="268" t="s">
        <v>613</v>
      </c>
      <c r="J7865" s="268" t="s">
        <v>614</v>
      </c>
      <c r="K7865" s="268" t="s">
        <v>87</v>
      </c>
    </row>
    <row r="7867" spans="1:12" x14ac:dyDescent="0.2">
      <c r="A7867" s="8">
        <v>6</v>
      </c>
      <c r="B7867" s="2" t="s">
        <v>208</v>
      </c>
      <c r="C7867" s="7">
        <v>19</v>
      </c>
      <c r="D7867" s="2" t="s">
        <v>90</v>
      </c>
      <c r="F7867" s="7">
        <v>0</v>
      </c>
      <c r="G7867" s="2" t="s">
        <v>1551</v>
      </c>
      <c r="I7867" s="8">
        <v>53690</v>
      </c>
      <c r="K7867" s="12">
        <v>423634</v>
      </c>
      <c r="L7867" s="1" t="s">
        <v>615</v>
      </c>
    </row>
    <row r="7869" spans="1:12" x14ac:dyDescent="0.2">
      <c r="A7869" s="8">
        <v>26</v>
      </c>
      <c r="B7869" s="2" t="s">
        <v>208</v>
      </c>
      <c r="C7869" s="7">
        <v>80</v>
      </c>
      <c r="D7869" s="2" t="s">
        <v>88</v>
      </c>
      <c r="F7869" s="7">
        <v>0</v>
      </c>
      <c r="G7869" s="2" t="s">
        <v>1624</v>
      </c>
      <c r="I7869" s="8">
        <v>4300</v>
      </c>
      <c r="K7869" s="12">
        <v>427934</v>
      </c>
      <c r="L7869" s="1" t="s">
        <v>615</v>
      </c>
    </row>
    <row r="7871" spans="1:12" x14ac:dyDescent="0.2">
      <c r="A7871" s="8">
        <v>26</v>
      </c>
      <c r="B7871" s="2" t="s">
        <v>208</v>
      </c>
      <c r="C7871" s="7">
        <v>80</v>
      </c>
      <c r="D7871" s="2" t="s">
        <v>88</v>
      </c>
      <c r="F7871" s="7">
        <v>0</v>
      </c>
      <c r="G7871" s="2" t="s">
        <v>1629</v>
      </c>
      <c r="I7871" s="8">
        <v>34730</v>
      </c>
      <c r="K7871" s="12">
        <v>462664</v>
      </c>
      <c r="L7871" s="1" t="s">
        <v>615</v>
      </c>
    </row>
    <row r="7873" spans="1:12" x14ac:dyDescent="0.2">
      <c r="A7873" s="8">
        <v>26</v>
      </c>
      <c r="B7873" s="2" t="s">
        <v>208</v>
      </c>
      <c r="C7873" s="7">
        <v>91</v>
      </c>
      <c r="D7873" s="2" t="s">
        <v>90</v>
      </c>
      <c r="F7873" s="7">
        <v>0</v>
      </c>
      <c r="G7873" s="2" t="s">
        <v>1638</v>
      </c>
      <c r="I7873" s="8">
        <v>144933</v>
      </c>
      <c r="K7873" s="12">
        <v>607597</v>
      </c>
      <c r="L7873" s="1" t="s">
        <v>615</v>
      </c>
    </row>
    <row r="7875" spans="1:12" x14ac:dyDescent="0.2">
      <c r="A7875" s="8">
        <v>28</v>
      </c>
      <c r="B7875" s="2" t="s">
        <v>208</v>
      </c>
      <c r="C7875" s="7">
        <v>78</v>
      </c>
      <c r="D7875" s="2" t="s">
        <v>88</v>
      </c>
      <c r="F7875" s="7">
        <v>0</v>
      </c>
      <c r="G7875" s="2" t="s">
        <v>1649</v>
      </c>
      <c r="I7875" s="8">
        <v>56695</v>
      </c>
      <c r="K7875" s="12">
        <v>664292</v>
      </c>
      <c r="L7875" s="1" t="s">
        <v>615</v>
      </c>
    </row>
    <row r="7877" spans="1:12" x14ac:dyDescent="0.2">
      <c r="A7877" s="8">
        <v>28</v>
      </c>
      <c r="B7877" s="2" t="s">
        <v>208</v>
      </c>
      <c r="C7877" s="7">
        <v>78</v>
      </c>
      <c r="D7877" s="2" t="s">
        <v>88</v>
      </c>
      <c r="F7877" s="7">
        <v>0</v>
      </c>
      <c r="G7877" s="2" t="s">
        <v>1649</v>
      </c>
      <c r="I7877" s="8">
        <v>1600</v>
      </c>
      <c r="K7877" s="12">
        <v>665892</v>
      </c>
      <c r="L7877" s="1" t="s">
        <v>615</v>
      </c>
    </row>
    <row r="7880" spans="1:12" x14ac:dyDescent="0.2">
      <c r="G7880" s="9" t="s">
        <v>618</v>
      </c>
      <c r="I7880" s="269">
        <v>295948</v>
      </c>
      <c r="J7880" s="269">
        <v>0</v>
      </c>
      <c r="K7880" s="269">
        <v>295948</v>
      </c>
      <c r="L7880" s="270" t="s">
        <v>615</v>
      </c>
    </row>
    <row r="7881" spans="1:12" x14ac:dyDescent="0.2">
      <c r="G7881" s="9" t="s">
        <v>610</v>
      </c>
      <c r="I7881" s="267">
        <v>665892</v>
      </c>
      <c r="J7881" s="267">
        <v>0</v>
      </c>
      <c r="K7881" s="267">
        <v>665892</v>
      </c>
      <c r="L7881" s="9" t="s">
        <v>617</v>
      </c>
    </row>
    <row r="7884" spans="1:12" x14ac:dyDescent="0.2">
      <c r="A7884" s="4" t="s">
        <v>209</v>
      </c>
      <c r="G7884" s="9" t="s">
        <v>612</v>
      </c>
      <c r="I7884" s="267">
        <v>665892</v>
      </c>
      <c r="J7884" s="267">
        <v>0</v>
      </c>
      <c r="K7884" s="267">
        <v>665892</v>
      </c>
      <c r="L7884" s="2" t="s">
        <v>615</v>
      </c>
    </row>
    <row r="7886" spans="1:12" x14ac:dyDescent="0.2">
      <c r="A7886" s="1" t="s">
        <v>80</v>
      </c>
      <c r="B7886" s="1" t="s">
        <v>81</v>
      </c>
      <c r="C7886" s="268" t="s">
        <v>82</v>
      </c>
      <c r="D7886" s="1" t="s">
        <v>83</v>
      </c>
      <c r="E7886" s="1" t="s">
        <v>84</v>
      </c>
      <c r="F7886" s="268" t="s">
        <v>85</v>
      </c>
      <c r="G7886" s="1" t="s">
        <v>86</v>
      </c>
      <c r="I7886" s="268" t="s">
        <v>613</v>
      </c>
      <c r="J7886" s="268" t="s">
        <v>614</v>
      </c>
      <c r="K7886" s="268" t="s">
        <v>87</v>
      </c>
    </row>
    <row r="7888" spans="1:12" x14ac:dyDescent="0.2">
      <c r="A7888" s="8">
        <v>9</v>
      </c>
      <c r="B7888" s="2" t="s">
        <v>209</v>
      </c>
      <c r="C7888" s="7">
        <v>28</v>
      </c>
      <c r="D7888" s="2" t="s">
        <v>622</v>
      </c>
      <c r="F7888" s="7">
        <v>0</v>
      </c>
      <c r="G7888" s="2" t="s">
        <v>2207</v>
      </c>
      <c r="I7888" s="8">
        <v>46820</v>
      </c>
      <c r="K7888" s="12">
        <v>712712</v>
      </c>
      <c r="L7888" s="1" t="s">
        <v>615</v>
      </c>
    </row>
    <row r="7890" spans="1:12" x14ac:dyDescent="0.2">
      <c r="A7890" s="8">
        <v>17</v>
      </c>
      <c r="B7890" s="2" t="s">
        <v>209</v>
      </c>
      <c r="C7890" s="7">
        <v>54</v>
      </c>
      <c r="D7890" s="2" t="s">
        <v>90</v>
      </c>
      <c r="F7890" s="7">
        <v>0</v>
      </c>
      <c r="G7890" s="2" t="s">
        <v>2208</v>
      </c>
      <c r="I7890" s="8">
        <v>22210</v>
      </c>
      <c r="K7890" s="12">
        <v>734922</v>
      </c>
      <c r="L7890" s="1" t="s">
        <v>615</v>
      </c>
    </row>
    <row r="7892" spans="1:12" x14ac:dyDescent="0.2">
      <c r="A7892" s="8">
        <v>25</v>
      </c>
      <c r="B7892" s="2" t="s">
        <v>209</v>
      </c>
      <c r="C7892" s="7">
        <v>74</v>
      </c>
      <c r="D7892" s="2" t="s">
        <v>622</v>
      </c>
      <c r="F7892" s="7">
        <v>0</v>
      </c>
      <c r="G7892" s="2" t="s">
        <v>2209</v>
      </c>
      <c r="I7892" s="8">
        <v>59280</v>
      </c>
      <c r="K7892" s="12">
        <v>794202</v>
      </c>
      <c r="L7892" s="1" t="s">
        <v>615</v>
      </c>
    </row>
    <row r="7894" spans="1:12" x14ac:dyDescent="0.2">
      <c r="A7894" s="8">
        <v>30</v>
      </c>
      <c r="B7894" s="2" t="s">
        <v>209</v>
      </c>
      <c r="C7894" s="7">
        <v>116</v>
      </c>
      <c r="D7894" s="2" t="s">
        <v>88</v>
      </c>
      <c r="F7894" s="7">
        <v>0</v>
      </c>
      <c r="G7894" s="2" t="s">
        <v>2210</v>
      </c>
      <c r="I7894" s="8">
        <v>254262</v>
      </c>
      <c r="K7894" s="12">
        <v>1048464</v>
      </c>
      <c r="L7894" s="1" t="s">
        <v>615</v>
      </c>
    </row>
    <row r="7896" spans="1:12" x14ac:dyDescent="0.2">
      <c r="A7896" s="8">
        <v>30</v>
      </c>
      <c r="B7896" s="2" t="s">
        <v>209</v>
      </c>
      <c r="C7896" s="7">
        <v>116</v>
      </c>
      <c r="D7896" s="2" t="s">
        <v>88</v>
      </c>
      <c r="F7896" s="7">
        <v>0</v>
      </c>
      <c r="G7896" s="2" t="s">
        <v>2211</v>
      </c>
      <c r="I7896" s="8">
        <v>351925</v>
      </c>
      <c r="K7896" s="12">
        <v>1400389</v>
      </c>
      <c r="L7896" s="1" t="s">
        <v>615</v>
      </c>
    </row>
    <row r="7898" spans="1:12" x14ac:dyDescent="0.2">
      <c r="A7898" s="8">
        <v>30</v>
      </c>
      <c r="B7898" s="2" t="s">
        <v>209</v>
      </c>
      <c r="C7898" s="7">
        <v>116</v>
      </c>
      <c r="D7898" s="2" t="s">
        <v>88</v>
      </c>
      <c r="F7898" s="7">
        <v>0</v>
      </c>
      <c r="G7898" s="2" t="s">
        <v>2212</v>
      </c>
      <c r="I7898" s="8">
        <v>159800</v>
      </c>
      <c r="K7898" s="12">
        <v>1560189</v>
      </c>
      <c r="L7898" s="1" t="s">
        <v>615</v>
      </c>
    </row>
    <row r="7900" spans="1:12" x14ac:dyDescent="0.2">
      <c r="A7900" s="8">
        <v>30</v>
      </c>
      <c r="B7900" s="2" t="s">
        <v>209</v>
      </c>
      <c r="C7900" s="7">
        <v>116</v>
      </c>
      <c r="D7900" s="2" t="s">
        <v>88</v>
      </c>
      <c r="F7900" s="7">
        <v>0</v>
      </c>
      <c r="G7900" s="2" t="s">
        <v>2213</v>
      </c>
      <c r="I7900" s="8">
        <v>169800</v>
      </c>
      <c r="K7900" s="12">
        <v>1729989</v>
      </c>
      <c r="L7900" s="1" t="s">
        <v>615</v>
      </c>
    </row>
    <row r="7903" spans="1:12" x14ac:dyDescent="0.2">
      <c r="G7903" s="9" t="s">
        <v>1787</v>
      </c>
      <c r="I7903" s="269">
        <v>1064097</v>
      </c>
      <c r="J7903" s="269">
        <v>0</v>
      </c>
      <c r="K7903" s="269">
        <v>1064097</v>
      </c>
      <c r="L7903" s="270" t="s">
        <v>615</v>
      </c>
    </row>
    <row r="7904" spans="1:12" x14ac:dyDescent="0.2">
      <c r="G7904" s="9" t="s">
        <v>610</v>
      </c>
      <c r="I7904" s="267">
        <v>1729989</v>
      </c>
      <c r="J7904" s="267">
        <v>0</v>
      </c>
      <c r="K7904" s="267">
        <v>1729989</v>
      </c>
      <c r="L7904" s="9" t="s">
        <v>617</v>
      </c>
    </row>
    <row r="7907" spans="1:12" x14ac:dyDescent="0.2">
      <c r="A7907" s="4" t="s">
        <v>210</v>
      </c>
      <c r="G7907" s="9" t="s">
        <v>612</v>
      </c>
      <c r="I7907" s="267">
        <v>1729989</v>
      </c>
      <c r="J7907" s="267">
        <v>0</v>
      </c>
      <c r="K7907" s="267">
        <v>1729989</v>
      </c>
      <c r="L7907" s="2" t="s">
        <v>615</v>
      </c>
    </row>
    <row r="7909" spans="1:12" x14ac:dyDescent="0.2">
      <c r="A7909" s="1" t="s">
        <v>80</v>
      </c>
      <c r="B7909" s="1" t="s">
        <v>81</v>
      </c>
      <c r="C7909" s="268" t="s">
        <v>82</v>
      </c>
      <c r="D7909" s="1" t="s">
        <v>83</v>
      </c>
      <c r="E7909" s="1" t="s">
        <v>84</v>
      </c>
      <c r="F7909" s="268" t="s">
        <v>85</v>
      </c>
      <c r="G7909" s="1" t="s">
        <v>86</v>
      </c>
      <c r="I7909" s="268" t="s">
        <v>613</v>
      </c>
      <c r="J7909" s="268" t="s">
        <v>614</v>
      </c>
      <c r="K7909" s="268" t="s">
        <v>87</v>
      </c>
    </row>
    <row r="7911" spans="1:12" x14ac:dyDescent="0.2">
      <c r="A7911" s="8">
        <v>4</v>
      </c>
      <c r="B7911" s="2" t="s">
        <v>210</v>
      </c>
      <c r="C7911" s="7">
        <v>11</v>
      </c>
      <c r="D7911" s="2" t="s">
        <v>88</v>
      </c>
      <c r="F7911" s="7">
        <v>0</v>
      </c>
      <c r="G7911" s="2" t="s">
        <v>2214</v>
      </c>
      <c r="I7911" s="8">
        <v>81040</v>
      </c>
      <c r="K7911" s="12">
        <v>1811029</v>
      </c>
      <c r="L7911" s="1" t="s">
        <v>615</v>
      </c>
    </row>
    <row r="7913" spans="1:12" x14ac:dyDescent="0.2">
      <c r="A7913" s="8">
        <v>5</v>
      </c>
      <c r="B7913" s="2" t="s">
        <v>210</v>
      </c>
      <c r="C7913" s="7">
        <v>12</v>
      </c>
      <c r="D7913" s="2" t="s">
        <v>90</v>
      </c>
      <c r="F7913" s="7">
        <v>0</v>
      </c>
      <c r="G7913" s="2" t="s">
        <v>2215</v>
      </c>
      <c r="I7913" s="8">
        <v>11900</v>
      </c>
      <c r="K7913" s="12">
        <v>1822929</v>
      </c>
      <c r="L7913" s="1" t="s">
        <v>615</v>
      </c>
    </row>
    <row r="7915" spans="1:12" x14ac:dyDescent="0.2">
      <c r="A7915" s="8">
        <v>5</v>
      </c>
      <c r="B7915" s="2" t="s">
        <v>210</v>
      </c>
      <c r="C7915" s="7">
        <v>12</v>
      </c>
      <c r="D7915" s="2" t="s">
        <v>90</v>
      </c>
      <c r="F7915" s="7">
        <v>0</v>
      </c>
      <c r="G7915" s="2" t="s">
        <v>2216</v>
      </c>
      <c r="I7915" s="8">
        <v>169410</v>
      </c>
      <c r="K7915" s="12">
        <v>1992339</v>
      </c>
      <c r="L7915" s="1" t="s">
        <v>615</v>
      </c>
    </row>
    <row r="7917" spans="1:12" x14ac:dyDescent="0.2">
      <c r="A7917" s="8">
        <v>5</v>
      </c>
      <c r="B7917" s="2" t="s">
        <v>210</v>
      </c>
      <c r="C7917" s="7">
        <v>12</v>
      </c>
      <c r="D7917" s="2" t="s">
        <v>90</v>
      </c>
      <c r="F7917" s="7">
        <v>0</v>
      </c>
      <c r="G7917" s="2" t="s">
        <v>2217</v>
      </c>
      <c r="I7917" s="8">
        <v>18980</v>
      </c>
      <c r="K7917" s="12">
        <v>2011319</v>
      </c>
      <c r="L7917" s="1" t="s">
        <v>615</v>
      </c>
    </row>
    <row r="7919" spans="1:12" x14ac:dyDescent="0.2">
      <c r="A7919" s="8">
        <v>25</v>
      </c>
      <c r="B7919" s="2" t="s">
        <v>210</v>
      </c>
      <c r="C7919" s="7">
        <v>40</v>
      </c>
      <c r="D7919" s="2" t="s">
        <v>90</v>
      </c>
      <c r="F7919" s="7">
        <v>0</v>
      </c>
      <c r="G7919" s="2" t="s">
        <v>2218</v>
      </c>
      <c r="I7919" s="8">
        <v>56821</v>
      </c>
      <c r="K7919" s="12">
        <v>2068140</v>
      </c>
      <c r="L7919" s="1" t="s">
        <v>615</v>
      </c>
    </row>
    <row r="7921" spans="1:12" x14ac:dyDescent="0.2">
      <c r="A7921" s="8">
        <v>30</v>
      </c>
      <c r="B7921" s="2" t="s">
        <v>210</v>
      </c>
      <c r="C7921" s="7">
        <v>54</v>
      </c>
      <c r="D7921" s="2" t="s">
        <v>90</v>
      </c>
      <c r="F7921" s="7">
        <v>0</v>
      </c>
      <c r="G7921" s="2" t="s">
        <v>2152</v>
      </c>
      <c r="I7921" s="8">
        <v>99372</v>
      </c>
      <c r="K7921" s="12">
        <v>2167512</v>
      </c>
      <c r="L7921" s="1" t="s">
        <v>615</v>
      </c>
    </row>
    <row r="7923" spans="1:12" x14ac:dyDescent="0.2">
      <c r="A7923" s="8">
        <v>31</v>
      </c>
      <c r="B7923" s="2" t="s">
        <v>210</v>
      </c>
      <c r="C7923" s="7">
        <v>88</v>
      </c>
      <c r="D7923" s="2" t="s">
        <v>88</v>
      </c>
      <c r="F7923" s="7">
        <v>0</v>
      </c>
      <c r="G7923" s="2" t="s">
        <v>2219</v>
      </c>
      <c r="I7923" s="8">
        <v>5000</v>
      </c>
      <c r="K7923" s="12">
        <v>2172512</v>
      </c>
      <c r="L7923" s="1" t="s">
        <v>615</v>
      </c>
    </row>
    <row r="7925" spans="1:12" x14ac:dyDescent="0.2">
      <c r="A7925" s="8">
        <v>31</v>
      </c>
      <c r="B7925" s="2" t="s">
        <v>210</v>
      </c>
      <c r="C7925" s="7">
        <v>88</v>
      </c>
      <c r="D7925" s="2" t="s">
        <v>88</v>
      </c>
      <c r="F7925" s="7">
        <v>0</v>
      </c>
      <c r="G7925" s="2" t="s">
        <v>2219</v>
      </c>
      <c r="I7925" s="8">
        <v>5580</v>
      </c>
      <c r="K7925" s="12">
        <v>2178092</v>
      </c>
      <c r="L7925" s="1" t="s">
        <v>615</v>
      </c>
    </row>
    <row r="7927" spans="1:12" x14ac:dyDescent="0.2">
      <c r="A7927" s="8">
        <v>31</v>
      </c>
      <c r="B7927" s="2" t="s">
        <v>210</v>
      </c>
      <c r="C7927" s="7">
        <v>100</v>
      </c>
      <c r="D7927" s="2" t="s">
        <v>88</v>
      </c>
      <c r="F7927" s="7">
        <v>0</v>
      </c>
      <c r="G7927" s="2" t="s">
        <v>2220</v>
      </c>
      <c r="I7927" s="8">
        <v>471200</v>
      </c>
      <c r="K7927" s="12">
        <v>2649292</v>
      </c>
      <c r="L7927" s="1" t="s">
        <v>615</v>
      </c>
    </row>
    <row r="7930" spans="1:12" x14ac:dyDescent="0.2">
      <c r="G7930" s="9" t="s">
        <v>1816</v>
      </c>
      <c r="I7930" s="269">
        <v>919303</v>
      </c>
      <c r="J7930" s="269">
        <v>0</v>
      </c>
      <c r="K7930" s="269">
        <v>919303</v>
      </c>
      <c r="L7930" s="270" t="s">
        <v>615</v>
      </c>
    </row>
    <row r="7931" spans="1:12" x14ac:dyDescent="0.2">
      <c r="G7931" s="9" t="s">
        <v>610</v>
      </c>
      <c r="I7931" s="267">
        <v>2649292</v>
      </c>
      <c r="J7931" s="267">
        <v>0</v>
      </c>
      <c r="K7931" s="267">
        <v>2649292</v>
      </c>
      <c r="L7931" s="9" t="s">
        <v>617</v>
      </c>
    </row>
    <row r="7934" spans="1:12" x14ac:dyDescent="0.2">
      <c r="A7934" s="4" t="s">
        <v>211</v>
      </c>
      <c r="G7934" s="9" t="s">
        <v>612</v>
      </c>
      <c r="I7934" s="267">
        <v>2649292</v>
      </c>
      <c r="J7934" s="267">
        <v>0</v>
      </c>
      <c r="K7934" s="267">
        <v>2649292</v>
      </c>
      <c r="L7934" s="2" t="s">
        <v>615</v>
      </c>
    </row>
    <row r="7936" spans="1:12" x14ac:dyDescent="0.2">
      <c r="A7936" s="1" t="s">
        <v>80</v>
      </c>
      <c r="B7936" s="1" t="s">
        <v>81</v>
      </c>
      <c r="C7936" s="268" t="s">
        <v>82</v>
      </c>
      <c r="D7936" s="1" t="s">
        <v>83</v>
      </c>
      <c r="E7936" s="1" t="s">
        <v>84</v>
      </c>
      <c r="F7936" s="268" t="s">
        <v>85</v>
      </c>
      <c r="G7936" s="1" t="s">
        <v>86</v>
      </c>
      <c r="I7936" s="268" t="s">
        <v>613</v>
      </c>
      <c r="J7936" s="268" t="s">
        <v>614</v>
      </c>
      <c r="K7936" s="268" t="s">
        <v>87</v>
      </c>
    </row>
    <row r="7938" spans="1:12" x14ac:dyDescent="0.2">
      <c r="A7938" s="8">
        <v>8</v>
      </c>
      <c r="B7938" s="2" t="s">
        <v>211</v>
      </c>
      <c r="C7938" s="7">
        <v>14</v>
      </c>
      <c r="D7938" s="2" t="s">
        <v>90</v>
      </c>
      <c r="F7938" s="7">
        <v>0</v>
      </c>
      <c r="G7938" s="2" t="s">
        <v>2348</v>
      </c>
      <c r="I7938" s="8">
        <v>92617</v>
      </c>
      <c r="K7938" s="12">
        <v>2741909</v>
      </c>
      <c r="L7938" s="1" t="s">
        <v>615</v>
      </c>
    </row>
    <row r="7940" spans="1:12" x14ac:dyDescent="0.2">
      <c r="A7940" s="8">
        <v>25</v>
      </c>
      <c r="B7940" s="2" t="s">
        <v>211</v>
      </c>
      <c r="C7940" s="7">
        <v>76</v>
      </c>
      <c r="D7940" s="2" t="s">
        <v>88</v>
      </c>
      <c r="F7940" s="7">
        <v>0</v>
      </c>
      <c r="G7940" s="2" t="s">
        <v>2395</v>
      </c>
      <c r="I7940" s="8">
        <v>78290</v>
      </c>
      <c r="K7940" s="12">
        <v>2820199</v>
      </c>
      <c r="L7940" s="1" t="s">
        <v>615</v>
      </c>
    </row>
    <row r="7942" spans="1:12" x14ac:dyDescent="0.2">
      <c r="A7942" s="8">
        <v>25</v>
      </c>
      <c r="B7942" s="2" t="s">
        <v>211</v>
      </c>
      <c r="C7942" s="7">
        <v>77</v>
      </c>
      <c r="D7942" s="2" t="s">
        <v>622</v>
      </c>
      <c r="F7942" s="7">
        <v>0</v>
      </c>
      <c r="G7942" s="2" t="s">
        <v>2400</v>
      </c>
      <c r="I7942" s="8">
        <v>31500</v>
      </c>
      <c r="K7942" s="12">
        <v>2851699</v>
      </c>
      <c r="L7942" s="1" t="s">
        <v>615</v>
      </c>
    </row>
    <row r="7944" spans="1:12" x14ac:dyDescent="0.2">
      <c r="A7944" s="8">
        <v>25</v>
      </c>
      <c r="B7944" s="2" t="s">
        <v>211</v>
      </c>
      <c r="C7944" s="7">
        <v>77</v>
      </c>
      <c r="D7944" s="2" t="s">
        <v>622</v>
      </c>
      <c r="F7944" s="7">
        <v>0</v>
      </c>
      <c r="G7944" s="2" t="s">
        <v>2401</v>
      </c>
      <c r="I7944" s="8">
        <v>77500</v>
      </c>
      <c r="K7944" s="12">
        <v>2929199</v>
      </c>
      <c r="L7944" s="1" t="s">
        <v>615</v>
      </c>
    </row>
    <row r="7946" spans="1:12" x14ac:dyDescent="0.2">
      <c r="A7946" s="8">
        <v>25</v>
      </c>
      <c r="B7946" s="2" t="s">
        <v>211</v>
      </c>
      <c r="C7946" s="7">
        <v>77</v>
      </c>
      <c r="D7946" s="2" t="s">
        <v>622</v>
      </c>
      <c r="F7946" s="7">
        <v>0</v>
      </c>
      <c r="G7946" s="2" t="s">
        <v>2402</v>
      </c>
      <c r="I7946" s="8">
        <v>68430</v>
      </c>
      <c r="K7946" s="12">
        <v>2997629</v>
      </c>
      <c r="L7946" s="1" t="s">
        <v>615</v>
      </c>
    </row>
    <row r="7948" spans="1:12" x14ac:dyDescent="0.2">
      <c r="A7948" s="8">
        <v>30</v>
      </c>
      <c r="B7948" s="2" t="s">
        <v>211</v>
      </c>
      <c r="C7948" s="7">
        <v>87</v>
      </c>
      <c r="D7948" s="2" t="s">
        <v>88</v>
      </c>
      <c r="F7948" s="7">
        <v>0</v>
      </c>
      <c r="G7948" s="2" t="s">
        <v>2437</v>
      </c>
      <c r="I7948" s="8">
        <v>13830</v>
      </c>
      <c r="K7948" s="12">
        <v>3011459</v>
      </c>
      <c r="L7948" s="1" t="s">
        <v>615</v>
      </c>
    </row>
    <row r="7950" spans="1:12" x14ac:dyDescent="0.2">
      <c r="A7950" s="8">
        <v>30</v>
      </c>
      <c r="B7950" s="2" t="s">
        <v>211</v>
      </c>
      <c r="C7950" s="7">
        <v>87</v>
      </c>
      <c r="D7950" s="2" t="s">
        <v>88</v>
      </c>
      <c r="F7950" s="7">
        <v>0</v>
      </c>
      <c r="G7950" s="2" t="s">
        <v>2439</v>
      </c>
      <c r="I7950" s="8">
        <v>53586</v>
      </c>
      <c r="K7950" s="12">
        <v>3065045</v>
      </c>
      <c r="L7950" s="1" t="s">
        <v>615</v>
      </c>
    </row>
    <row r="7952" spans="1:12" x14ac:dyDescent="0.2">
      <c r="A7952" s="8">
        <v>30</v>
      </c>
      <c r="B7952" s="2" t="s">
        <v>211</v>
      </c>
      <c r="C7952" s="7">
        <v>87</v>
      </c>
      <c r="D7952" s="2" t="s">
        <v>88</v>
      </c>
      <c r="F7952" s="7">
        <v>0</v>
      </c>
      <c r="G7952" s="2" t="s">
        <v>2441</v>
      </c>
      <c r="I7952" s="8">
        <v>20800</v>
      </c>
      <c r="K7952" s="12">
        <v>3085845</v>
      </c>
      <c r="L7952" s="1" t="s">
        <v>615</v>
      </c>
    </row>
    <row r="7954" spans="1:12" x14ac:dyDescent="0.2">
      <c r="A7954" s="8">
        <v>30</v>
      </c>
      <c r="B7954" s="2" t="s">
        <v>211</v>
      </c>
      <c r="C7954" s="7">
        <v>87</v>
      </c>
      <c r="D7954" s="2" t="s">
        <v>88</v>
      </c>
      <c r="F7954" s="7">
        <v>0</v>
      </c>
      <c r="G7954" s="2" t="s">
        <v>2441</v>
      </c>
      <c r="I7954" s="8">
        <v>13880</v>
      </c>
      <c r="K7954" s="12">
        <v>3099725</v>
      </c>
      <c r="L7954" s="1" t="s">
        <v>615</v>
      </c>
    </row>
    <row r="7956" spans="1:12" x14ac:dyDescent="0.2">
      <c r="A7956" s="8">
        <v>30</v>
      </c>
      <c r="B7956" s="2" t="s">
        <v>211</v>
      </c>
      <c r="C7956" s="7">
        <v>87</v>
      </c>
      <c r="D7956" s="2" t="s">
        <v>88</v>
      </c>
      <c r="F7956" s="7">
        <v>0</v>
      </c>
      <c r="G7956" s="2" t="s">
        <v>2441</v>
      </c>
      <c r="I7956" s="8">
        <v>10300</v>
      </c>
      <c r="K7956" s="12">
        <v>3110025</v>
      </c>
      <c r="L7956" s="1" t="s">
        <v>615</v>
      </c>
    </row>
    <row r="7958" spans="1:12" x14ac:dyDescent="0.2">
      <c r="A7958" s="8">
        <v>30</v>
      </c>
      <c r="B7958" s="2" t="s">
        <v>211</v>
      </c>
      <c r="C7958" s="7">
        <v>87</v>
      </c>
      <c r="D7958" s="2" t="s">
        <v>88</v>
      </c>
      <c r="F7958" s="7">
        <v>0</v>
      </c>
      <c r="G7958" s="2" t="s">
        <v>2447</v>
      </c>
      <c r="I7958" s="8">
        <v>3480</v>
      </c>
      <c r="K7958" s="12">
        <v>3113505</v>
      </c>
      <c r="L7958" s="1" t="s">
        <v>615</v>
      </c>
    </row>
    <row r="7960" spans="1:12" x14ac:dyDescent="0.2">
      <c r="A7960" s="8">
        <v>30</v>
      </c>
      <c r="B7960" s="2" t="s">
        <v>211</v>
      </c>
      <c r="C7960" s="7">
        <v>94</v>
      </c>
      <c r="D7960" s="2" t="s">
        <v>88</v>
      </c>
      <c r="F7960" s="7">
        <v>0</v>
      </c>
      <c r="G7960" s="2" t="s">
        <v>2504</v>
      </c>
      <c r="I7960" s="8">
        <v>160000</v>
      </c>
      <c r="K7960" s="12">
        <v>3273505</v>
      </c>
      <c r="L7960" s="1" t="s">
        <v>615</v>
      </c>
    </row>
    <row r="7962" spans="1:12" x14ac:dyDescent="0.2">
      <c r="A7962" s="8">
        <v>30</v>
      </c>
      <c r="B7962" s="2" t="s">
        <v>211</v>
      </c>
      <c r="C7962" s="7">
        <v>94</v>
      </c>
      <c r="D7962" s="2" t="s">
        <v>88</v>
      </c>
      <c r="F7962" s="7">
        <v>0</v>
      </c>
      <c r="G7962" s="2" t="s">
        <v>2505</v>
      </c>
      <c r="I7962" s="8">
        <v>160000</v>
      </c>
      <c r="K7962" s="12">
        <v>3433505</v>
      </c>
      <c r="L7962" s="1" t="s">
        <v>615</v>
      </c>
    </row>
    <row r="7965" spans="1:12" x14ac:dyDescent="0.2">
      <c r="G7965" s="9" t="s">
        <v>2551</v>
      </c>
      <c r="I7965" s="269">
        <v>784213</v>
      </c>
      <c r="J7965" s="269">
        <v>0</v>
      </c>
      <c r="K7965" s="269">
        <v>784213</v>
      </c>
      <c r="L7965" s="270" t="s">
        <v>615</v>
      </c>
    </row>
    <row r="7966" spans="1:12" x14ac:dyDescent="0.2">
      <c r="G7966" s="9" t="s">
        <v>610</v>
      </c>
      <c r="I7966" s="267">
        <v>3433505</v>
      </c>
      <c r="J7966" s="267">
        <v>0</v>
      </c>
      <c r="K7966" s="267">
        <v>3433505</v>
      </c>
      <c r="L7966" s="9" t="s">
        <v>617</v>
      </c>
    </row>
    <row r="7969" spans="1:12" x14ac:dyDescent="0.2">
      <c r="A7969" s="4" t="s">
        <v>212</v>
      </c>
      <c r="G7969" s="9" t="s">
        <v>612</v>
      </c>
      <c r="I7969" s="267">
        <v>3433505</v>
      </c>
      <c r="J7969" s="267">
        <v>0</v>
      </c>
      <c r="K7969" s="267">
        <v>3433505</v>
      </c>
      <c r="L7969" s="2" t="s">
        <v>615</v>
      </c>
    </row>
    <row r="7971" spans="1:12" x14ac:dyDescent="0.2">
      <c r="A7971" s="1" t="s">
        <v>80</v>
      </c>
      <c r="B7971" s="1" t="s">
        <v>81</v>
      </c>
      <c r="C7971" s="268" t="s">
        <v>82</v>
      </c>
      <c r="D7971" s="1" t="s">
        <v>83</v>
      </c>
      <c r="E7971" s="1" t="s">
        <v>84</v>
      </c>
      <c r="F7971" s="268" t="s">
        <v>85</v>
      </c>
      <c r="G7971" s="1" t="s">
        <v>86</v>
      </c>
      <c r="I7971" s="268" t="s">
        <v>613</v>
      </c>
      <c r="J7971" s="268" t="s">
        <v>614</v>
      </c>
      <c r="K7971" s="268" t="s">
        <v>87</v>
      </c>
    </row>
    <row r="7973" spans="1:12" x14ac:dyDescent="0.2">
      <c r="A7973" s="8">
        <v>31</v>
      </c>
      <c r="B7973" s="2" t="s">
        <v>212</v>
      </c>
      <c r="C7973" s="7">
        <v>74</v>
      </c>
      <c r="D7973" s="2" t="s">
        <v>90</v>
      </c>
      <c r="F7973" s="7">
        <v>0</v>
      </c>
      <c r="G7973" s="2" t="s">
        <v>2421</v>
      </c>
      <c r="I7973" s="8">
        <v>61590</v>
      </c>
      <c r="K7973" s="12">
        <v>3495095</v>
      </c>
      <c r="L7973" s="1" t="s">
        <v>615</v>
      </c>
    </row>
    <row r="7975" spans="1:12" x14ac:dyDescent="0.2">
      <c r="A7975" s="8">
        <v>31</v>
      </c>
      <c r="B7975" s="2" t="s">
        <v>212</v>
      </c>
      <c r="C7975" s="7">
        <v>76</v>
      </c>
      <c r="D7975" s="2" t="s">
        <v>90</v>
      </c>
      <c r="F7975" s="7">
        <v>0</v>
      </c>
      <c r="G7975" s="2" t="s">
        <v>2678</v>
      </c>
      <c r="I7975" s="8">
        <v>15800</v>
      </c>
      <c r="K7975" s="12">
        <v>3510895</v>
      </c>
      <c r="L7975" s="1" t="s">
        <v>615</v>
      </c>
    </row>
    <row r="7978" spans="1:12" x14ac:dyDescent="0.2">
      <c r="G7978" s="9" t="s">
        <v>2555</v>
      </c>
      <c r="I7978" s="269">
        <v>77390</v>
      </c>
      <c r="J7978" s="269">
        <v>0</v>
      </c>
      <c r="K7978" s="269">
        <v>77390</v>
      </c>
      <c r="L7978" s="270" t="s">
        <v>615</v>
      </c>
    </row>
    <row r="7979" spans="1:12" x14ac:dyDescent="0.2">
      <c r="G7979" s="9" t="s">
        <v>610</v>
      </c>
      <c r="I7979" s="267">
        <v>3510895</v>
      </c>
      <c r="J7979" s="267">
        <v>0</v>
      </c>
      <c r="K7979" s="267">
        <v>3510895</v>
      </c>
      <c r="L7979" s="9" t="s">
        <v>617</v>
      </c>
    </row>
    <row r="7981" spans="1:12" x14ac:dyDescent="0.2">
      <c r="A7981" s="5" t="s">
        <v>742</v>
      </c>
      <c r="I7981" s="267">
        <v>3510895</v>
      </c>
      <c r="J7981" s="267">
        <v>0</v>
      </c>
      <c r="K7981" s="267">
        <v>3510895</v>
      </c>
      <c r="L7981" s="2" t="s">
        <v>617</v>
      </c>
    </row>
    <row r="7984" spans="1:12" x14ac:dyDescent="0.2">
      <c r="A7984" s="4" t="s">
        <v>743</v>
      </c>
    </row>
    <row r="7986" spans="1:12" x14ac:dyDescent="0.2">
      <c r="A7986" s="4" t="s">
        <v>123</v>
      </c>
      <c r="G7986" s="9" t="s">
        <v>612</v>
      </c>
      <c r="I7986" s="267">
        <v>0</v>
      </c>
      <c r="J7986" s="267">
        <v>0</v>
      </c>
      <c r="K7986" s="267">
        <v>0</v>
      </c>
    </row>
    <row r="7988" spans="1:12" x14ac:dyDescent="0.2">
      <c r="A7988" s="1" t="s">
        <v>80</v>
      </c>
      <c r="B7988" s="1" t="s">
        <v>81</v>
      </c>
      <c r="C7988" s="268" t="s">
        <v>82</v>
      </c>
      <c r="D7988" s="1" t="s">
        <v>83</v>
      </c>
      <c r="E7988" s="1" t="s">
        <v>84</v>
      </c>
      <c r="F7988" s="268" t="s">
        <v>85</v>
      </c>
      <c r="G7988" s="1" t="s">
        <v>86</v>
      </c>
      <c r="I7988" s="268" t="s">
        <v>613</v>
      </c>
      <c r="J7988" s="268" t="s">
        <v>614</v>
      </c>
      <c r="K7988" s="268" t="s">
        <v>87</v>
      </c>
    </row>
    <row r="7990" spans="1:12" x14ac:dyDescent="0.2">
      <c r="A7990" s="8">
        <v>1</v>
      </c>
      <c r="B7990" s="2" t="s">
        <v>123</v>
      </c>
      <c r="C7990" s="7">
        <v>45</v>
      </c>
      <c r="D7990" s="2" t="s">
        <v>90</v>
      </c>
      <c r="F7990" s="7">
        <v>0</v>
      </c>
      <c r="G7990" s="2" t="s">
        <v>1437</v>
      </c>
      <c r="I7990" s="8">
        <v>67830</v>
      </c>
      <c r="K7990" s="12">
        <v>67830</v>
      </c>
      <c r="L7990" s="1" t="s">
        <v>615</v>
      </c>
    </row>
    <row r="7993" spans="1:12" x14ac:dyDescent="0.2">
      <c r="G7993" s="9" t="s">
        <v>623</v>
      </c>
      <c r="I7993" s="269">
        <v>67830</v>
      </c>
      <c r="J7993" s="269">
        <v>0</v>
      </c>
      <c r="K7993" s="269">
        <v>67830</v>
      </c>
      <c r="L7993" s="270" t="s">
        <v>615</v>
      </c>
    </row>
    <row r="7994" spans="1:12" x14ac:dyDescent="0.2">
      <c r="G7994" s="9" t="s">
        <v>610</v>
      </c>
      <c r="I7994" s="267">
        <v>67830</v>
      </c>
      <c r="J7994" s="267">
        <v>0</v>
      </c>
      <c r="K7994" s="267">
        <v>67830</v>
      </c>
      <c r="L7994" s="9" t="s">
        <v>617</v>
      </c>
    </row>
    <row r="7996" spans="1:12" x14ac:dyDescent="0.2">
      <c r="A7996" s="5" t="s">
        <v>744</v>
      </c>
      <c r="I7996" s="267">
        <v>67830</v>
      </c>
      <c r="J7996" s="267">
        <v>0</v>
      </c>
      <c r="K7996" s="267">
        <v>67830</v>
      </c>
      <c r="L7996" s="2" t="s">
        <v>617</v>
      </c>
    </row>
    <row r="7999" spans="1:12" x14ac:dyDescent="0.2">
      <c r="A7999" s="4" t="s">
        <v>745</v>
      </c>
    </row>
    <row r="8001" spans="1:12" x14ac:dyDescent="0.2">
      <c r="A8001" s="4" t="s">
        <v>79</v>
      </c>
      <c r="G8001" s="9" t="s">
        <v>612</v>
      </c>
      <c r="I8001" s="267">
        <v>0</v>
      </c>
      <c r="J8001" s="267">
        <v>0</v>
      </c>
      <c r="K8001" s="267">
        <v>0</v>
      </c>
    </row>
    <row r="8003" spans="1:12" x14ac:dyDescent="0.2">
      <c r="A8003" s="1" t="s">
        <v>80</v>
      </c>
      <c r="B8003" s="1" t="s">
        <v>81</v>
      </c>
      <c r="C8003" s="268" t="s">
        <v>82</v>
      </c>
      <c r="D8003" s="1" t="s">
        <v>83</v>
      </c>
      <c r="E8003" s="1" t="s">
        <v>84</v>
      </c>
      <c r="F8003" s="268" t="s">
        <v>85</v>
      </c>
      <c r="G8003" s="1" t="s">
        <v>86</v>
      </c>
      <c r="I8003" s="268" t="s">
        <v>613</v>
      </c>
      <c r="J8003" s="268" t="s">
        <v>614</v>
      </c>
      <c r="K8003" s="268" t="s">
        <v>87</v>
      </c>
    </row>
    <row r="8005" spans="1:12" x14ac:dyDescent="0.2">
      <c r="A8005" s="8">
        <v>26</v>
      </c>
      <c r="B8005" s="2" t="s">
        <v>79</v>
      </c>
      <c r="C8005" s="7">
        <v>26</v>
      </c>
      <c r="D8005" s="2" t="s">
        <v>90</v>
      </c>
      <c r="F8005" s="7">
        <v>0</v>
      </c>
      <c r="G8005" s="2" t="s">
        <v>1252</v>
      </c>
      <c r="I8005" s="8">
        <v>63130</v>
      </c>
      <c r="K8005" s="12">
        <v>63130</v>
      </c>
      <c r="L8005" s="1" t="s">
        <v>615</v>
      </c>
    </row>
    <row r="8007" spans="1:12" x14ac:dyDescent="0.2">
      <c r="A8007" s="8">
        <v>29</v>
      </c>
      <c r="B8007" s="2" t="s">
        <v>79</v>
      </c>
      <c r="C8007" s="7">
        <v>60</v>
      </c>
      <c r="D8007" s="2" t="s">
        <v>90</v>
      </c>
      <c r="F8007" s="7">
        <v>0</v>
      </c>
      <c r="G8007" s="2" t="s">
        <v>1287</v>
      </c>
      <c r="I8007" s="8">
        <v>180405</v>
      </c>
      <c r="K8007" s="12">
        <v>243535</v>
      </c>
      <c r="L8007" s="1" t="s">
        <v>615</v>
      </c>
    </row>
    <row r="8009" spans="1:12" x14ac:dyDescent="0.2">
      <c r="A8009" s="8">
        <v>30</v>
      </c>
      <c r="B8009" s="2" t="s">
        <v>79</v>
      </c>
      <c r="C8009" s="7">
        <v>62</v>
      </c>
      <c r="D8009" s="2" t="s">
        <v>88</v>
      </c>
      <c r="F8009" s="7">
        <v>0</v>
      </c>
      <c r="G8009" s="2" t="s">
        <v>1298</v>
      </c>
      <c r="I8009" s="8">
        <v>16100</v>
      </c>
      <c r="K8009" s="12">
        <v>259635</v>
      </c>
      <c r="L8009" s="1" t="s">
        <v>615</v>
      </c>
    </row>
    <row r="8011" spans="1:12" x14ac:dyDescent="0.2">
      <c r="A8011" s="8">
        <v>30</v>
      </c>
      <c r="B8011" s="2" t="s">
        <v>79</v>
      </c>
      <c r="C8011" s="7">
        <v>62</v>
      </c>
      <c r="D8011" s="2" t="s">
        <v>88</v>
      </c>
      <c r="F8011" s="7">
        <v>0</v>
      </c>
      <c r="G8011" s="2" t="s">
        <v>1305</v>
      </c>
      <c r="I8011" s="8">
        <v>92710</v>
      </c>
      <c r="K8011" s="12">
        <v>352345</v>
      </c>
      <c r="L8011" s="1" t="s">
        <v>615</v>
      </c>
    </row>
    <row r="8014" spans="1:12" x14ac:dyDescent="0.2">
      <c r="G8014" s="9" t="s">
        <v>616</v>
      </c>
      <c r="I8014" s="269">
        <v>352345</v>
      </c>
      <c r="J8014" s="269">
        <v>0</v>
      </c>
      <c r="K8014" s="269">
        <v>352345</v>
      </c>
      <c r="L8014" s="270" t="s">
        <v>615</v>
      </c>
    </row>
    <row r="8015" spans="1:12" x14ac:dyDescent="0.2">
      <c r="G8015" s="9" t="s">
        <v>610</v>
      </c>
      <c r="I8015" s="267">
        <v>352345</v>
      </c>
      <c r="J8015" s="267">
        <v>0</v>
      </c>
      <c r="K8015" s="267">
        <v>352345</v>
      </c>
      <c r="L8015" s="9" t="s">
        <v>617</v>
      </c>
    </row>
    <row r="8018" spans="1:12" x14ac:dyDescent="0.2">
      <c r="A8018" s="4" t="s">
        <v>123</v>
      </c>
      <c r="G8018" s="9" t="s">
        <v>612</v>
      </c>
      <c r="I8018" s="267">
        <v>352345</v>
      </c>
      <c r="J8018" s="267">
        <v>0</v>
      </c>
      <c r="K8018" s="267">
        <v>352345</v>
      </c>
      <c r="L8018" s="2" t="s">
        <v>615</v>
      </c>
    </row>
    <row r="8020" spans="1:12" x14ac:dyDescent="0.2">
      <c r="A8020" s="1" t="s">
        <v>80</v>
      </c>
      <c r="B8020" s="1" t="s">
        <v>81</v>
      </c>
      <c r="C8020" s="268" t="s">
        <v>82</v>
      </c>
      <c r="D8020" s="1" t="s">
        <v>83</v>
      </c>
      <c r="E8020" s="1" t="s">
        <v>84</v>
      </c>
      <c r="F8020" s="268" t="s">
        <v>85</v>
      </c>
      <c r="G8020" s="1" t="s">
        <v>86</v>
      </c>
      <c r="I8020" s="268" t="s">
        <v>613</v>
      </c>
      <c r="J8020" s="268" t="s">
        <v>614</v>
      </c>
      <c r="K8020" s="268" t="s">
        <v>87</v>
      </c>
    </row>
    <row r="8022" spans="1:12" x14ac:dyDescent="0.2">
      <c r="A8022" s="8">
        <v>1</v>
      </c>
      <c r="B8022" s="2" t="s">
        <v>123</v>
      </c>
      <c r="C8022" s="7">
        <v>3</v>
      </c>
      <c r="D8022" s="2" t="s">
        <v>90</v>
      </c>
      <c r="F8022" s="7">
        <v>0</v>
      </c>
      <c r="G8022" s="2" t="s">
        <v>1393</v>
      </c>
      <c r="I8022" s="8">
        <v>206166</v>
      </c>
      <c r="K8022" s="12">
        <v>558511</v>
      </c>
      <c r="L8022" s="1" t="s">
        <v>615</v>
      </c>
    </row>
    <row r="8024" spans="1:12" x14ac:dyDescent="0.2">
      <c r="A8024" s="8">
        <v>1</v>
      </c>
      <c r="B8024" s="2" t="s">
        <v>123</v>
      </c>
      <c r="C8024" s="7">
        <v>45</v>
      </c>
      <c r="D8024" s="2" t="s">
        <v>90</v>
      </c>
      <c r="F8024" s="7">
        <v>0</v>
      </c>
      <c r="G8024" s="2" t="s">
        <v>1436</v>
      </c>
      <c r="I8024" s="8">
        <v>84300</v>
      </c>
      <c r="K8024" s="12">
        <v>642811</v>
      </c>
      <c r="L8024" s="1" t="s">
        <v>615</v>
      </c>
    </row>
    <row r="8026" spans="1:12" x14ac:dyDescent="0.2">
      <c r="A8026" s="8">
        <v>1</v>
      </c>
      <c r="B8026" s="2" t="s">
        <v>123</v>
      </c>
      <c r="C8026" s="7">
        <v>48</v>
      </c>
      <c r="D8026" s="2" t="s">
        <v>90</v>
      </c>
      <c r="F8026" s="7">
        <v>0</v>
      </c>
      <c r="G8026" s="2" t="s">
        <v>1443</v>
      </c>
      <c r="I8026" s="8">
        <v>21800</v>
      </c>
      <c r="K8026" s="12">
        <v>664611</v>
      </c>
      <c r="L8026" s="1" t="s">
        <v>615</v>
      </c>
    </row>
    <row r="8029" spans="1:12" x14ac:dyDescent="0.2">
      <c r="G8029" s="9" t="s">
        <v>623</v>
      </c>
      <c r="I8029" s="269">
        <v>312266</v>
      </c>
      <c r="J8029" s="269">
        <v>0</v>
      </c>
      <c r="K8029" s="269">
        <v>312266</v>
      </c>
      <c r="L8029" s="270" t="s">
        <v>615</v>
      </c>
    </row>
    <row r="8030" spans="1:12" x14ac:dyDescent="0.2">
      <c r="G8030" s="9" t="s">
        <v>610</v>
      </c>
      <c r="I8030" s="267">
        <v>664611</v>
      </c>
      <c r="J8030" s="267">
        <v>0</v>
      </c>
      <c r="K8030" s="267">
        <v>664611</v>
      </c>
      <c r="L8030" s="9" t="s">
        <v>617</v>
      </c>
    </row>
    <row r="8033" spans="1:12" x14ac:dyDescent="0.2">
      <c r="A8033" s="4" t="s">
        <v>208</v>
      </c>
      <c r="G8033" s="9" t="s">
        <v>612</v>
      </c>
      <c r="I8033" s="267">
        <v>664611</v>
      </c>
      <c r="J8033" s="267">
        <v>0</v>
      </c>
      <c r="K8033" s="267">
        <v>664611</v>
      </c>
      <c r="L8033" s="2" t="s">
        <v>615</v>
      </c>
    </row>
    <row r="8035" spans="1:12" x14ac:dyDescent="0.2">
      <c r="A8035" s="1" t="s">
        <v>80</v>
      </c>
      <c r="B8035" s="1" t="s">
        <v>81</v>
      </c>
      <c r="C8035" s="268" t="s">
        <v>82</v>
      </c>
      <c r="D8035" s="1" t="s">
        <v>83</v>
      </c>
      <c r="E8035" s="1" t="s">
        <v>84</v>
      </c>
      <c r="F8035" s="268" t="s">
        <v>85</v>
      </c>
      <c r="G8035" s="1" t="s">
        <v>86</v>
      </c>
      <c r="I8035" s="268" t="s">
        <v>613</v>
      </c>
      <c r="J8035" s="268" t="s">
        <v>614</v>
      </c>
      <c r="K8035" s="268" t="s">
        <v>87</v>
      </c>
    </row>
    <row r="8037" spans="1:12" x14ac:dyDescent="0.2">
      <c r="A8037" s="8">
        <v>6</v>
      </c>
      <c r="B8037" s="2" t="s">
        <v>208</v>
      </c>
      <c r="C8037" s="7">
        <v>19</v>
      </c>
      <c r="D8037" s="2" t="s">
        <v>90</v>
      </c>
      <c r="F8037" s="7">
        <v>0</v>
      </c>
      <c r="G8037" s="2" t="s">
        <v>1550</v>
      </c>
      <c r="I8037" s="8">
        <v>91688</v>
      </c>
      <c r="K8037" s="12">
        <v>756299</v>
      </c>
      <c r="L8037" s="1" t="s">
        <v>615</v>
      </c>
    </row>
    <row r="8039" spans="1:12" x14ac:dyDescent="0.2">
      <c r="A8039" s="8">
        <v>26</v>
      </c>
      <c r="B8039" s="2" t="s">
        <v>208</v>
      </c>
      <c r="C8039" s="7">
        <v>91</v>
      </c>
      <c r="D8039" s="2" t="s">
        <v>90</v>
      </c>
      <c r="F8039" s="7">
        <v>0</v>
      </c>
      <c r="G8039" s="2" t="s">
        <v>1639</v>
      </c>
      <c r="I8039" s="8">
        <v>6369</v>
      </c>
      <c r="K8039" s="12">
        <v>762668</v>
      </c>
      <c r="L8039" s="1" t="s">
        <v>615</v>
      </c>
    </row>
    <row r="8042" spans="1:12" x14ac:dyDescent="0.2">
      <c r="G8042" s="9" t="s">
        <v>618</v>
      </c>
      <c r="I8042" s="269">
        <v>98057</v>
      </c>
      <c r="J8042" s="269">
        <v>0</v>
      </c>
      <c r="K8042" s="269">
        <v>98057</v>
      </c>
      <c r="L8042" s="270" t="s">
        <v>615</v>
      </c>
    </row>
    <row r="8043" spans="1:12" x14ac:dyDescent="0.2">
      <c r="G8043" s="9" t="s">
        <v>610</v>
      </c>
      <c r="I8043" s="267">
        <v>762668</v>
      </c>
      <c r="J8043" s="267">
        <v>0</v>
      </c>
      <c r="K8043" s="267">
        <v>762668</v>
      </c>
      <c r="L8043" s="9" t="s">
        <v>617</v>
      </c>
    </row>
    <row r="8046" spans="1:12" x14ac:dyDescent="0.2">
      <c r="A8046" s="4" t="s">
        <v>209</v>
      </c>
      <c r="G8046" s="9" t="s">
        <v>612</v>
      </c>
      <c r="I8046" s="267">
        <v>762668</v>
      </c>
      <c r="J8046" s="267">
        <v>0</v>
      </c>
      <c r="K8046" s="267">
        <v>762668</v>
      </c>
      <c r="L8046" s="2" t="s">
        <v>615</v>
      </c>
    </row>
    <row r="8048" spans="1:12" x14ac:dyDescent="0.2">
      <c r="A8048" s="1" t="s">
        <v>80</v>
      </c>
      <c r="B8048" s="1" t="s">
        <v>81</v>
      </c>
      <c r="C8048" s="268" t="s">
        <v>82</v>
      </c>
      <c r="D8048" s="1" t="s">
        <v>83</v>
      </c>
      <c r="E8048" s="1" t="s">
        <v>84</v>
      </c>
      <c r="F8048" s="268" t="s">
        <v>85</v>
      </c>
      <c r="G8048" s="1" t="s">
        <v>86</v>
      </c>
      <c r="I8048" s="268" t="s">
        <v>613</v>
      </c>
      <c r="J8048" s="268" t="s">
        <v>614</v>
      </c>
      <c r="K8048" s="268" t="s">
        <v>87</v>
      </c>
    </row>
    <row r="8050" spans="1:12" x14ac:dyDescent="0.2">
      <c r="A8050" s="8">
        <v>9</v>
      </c>
      <c r="B8050" s="2" t="s">
        <v>209</v>
      </c>
      <c r="C8050" s="7">
        <v>28</v>
      </c>
      <c r="D8050" s="2" t="s">
        <v>622</v>
      </c>
      <c r="F8050" s="7">
        <v>0</v>
      </c>
      <c r="G8050" s="2" t="s">
        <v>2221</v>
      </c>
      <c r="I8050" s="8">
        <v>102419</v>
      </c>
      <c r="K8050" s="12">
        <v>865087</v>
      </c>
      <c r="L8050" s="1" t="s">
        <v>615</v>
      </c>
    </row>
    <row r="8052" spans="1:12" x14ac:dyDescent="0.2">
      <c r="A8052" s="8">
        <v>25</v>
      </c>
      <c r="B8052" s="2" t="s">
        <v>209</v>
      </c>
      <c r="C8052" s="7">
        <v>74</v>
      </c>
      <c r="D8052" s="2" t="s">
        <v>622</v>
      </c>
      <c r="F8052" s="7">
        <v>0</v>
      </c>
      <c r="G8052" s="2" t="s">
        <v>2222</v>
      </c>
      <c r="I8052" s="8">
        <v>95660</v>
      </c>
      <c r="K8052" s="12">
        <v>960747</v>
      </c>
      <c r="L8052" s="1" t="s">
        <v>615</v>
      </c>
    </row>
    <row r="8055" spans="1:12" x14ac:dyDescent="0.2">
      <c r="G8055" s="9" t="s">
        <v>1787</v>
      </c>
      <c r="I8055" s="269">
        <v>198079</v>
      </c>
      <c r="J8055" s="269">
        <v>0</v>
      </c>
      <c r="K8055" s="269">
        <v>198079</v>
      </c>
      <c r="L8055" s="270" t="s">
        <v>615</v>
      </c>
    </row>
    <row r="8056" spans="1:12" x14ac:dyDescent="0.2">
      <c r="G8056" s="9" t="s">
        <v>610</v>
      </c>
      <c r="I8056" s="267">
        <v>960747</v>
      </c>
      <c r="J8056" s="267">
        <v>0</v>
      </c>
      <c r="K8056" s="267">
        <v>960747</v>
      </c>
      <c r="L8056" s="9" t="s">
        <v>617</v>
      </c>
    </row>
    <row r="8059" spans="1:12" x14ac:dyDescent="0.2">
      <c r="A8059" s="4" t="s">
        <v>210</v>
      </c>
      <c r="G8059" s="9" t="s">
        <v>612</v>
      </c>
      <c r="I8059" s="267">
        <v>960747</v>
      </c>
      <c r="J8059" s="267">
        <v>0</v>
      </c>
      <c r="K8059" s="267">
        <v>960747</v>
      </c>
      <c r="L8059" s="2" t="s">
        <v>615</v>
      </c>
    </row>
    <row r="8061" spans="1:12" x14ac:dyDescent="0.2">
      <c r="A8061" s="1" t="s">
        <v>80</v>
      </c>
      <c r="B8061" s="1" t="s">
        <v>81</v>
      </c>
      <c r="C8061" s="268" t="s">
        <v>82</v>
      </c>
      <c r="D8061" s="1" t="s">
        <v>83</v>
      </c>
      <c r="E8061" s="1" t="s">
        <v>84</v>
      </c>
      <c r="F8061" s="268" t="s">
        <v>85</v>
      </c>
      <c r="G8061" s="1" t="s">
        <v>86</v>
      </c>
      <c r="I8061" s="268" t="s">
        <v>613</v>
      </c>
      <c r="J8061" s="268" t="s">
        <v>614</v>
      </c>
      <c r="K8061" s="268" t="s">
        <v>87</v>
      </c>
    </row>
    <row r="8063" spans="1:12" x14ac:dyDescent="0.2">
      <c r="A8063" s="8">
        <v>5</v>
      </c>
      <c r="B8063" s="2" t="s">
        <v>210</v>
      </c>
      <c r="C8063" s="7">
        <v>12</v>
      </c>
      <c r="D8063" s="2" t="s">
        <v>90</v>
      </c>
      <c r="F8063" s="7">
        <v>0</v>
      </c>
      <c r="G8063" s="2" t="s">
        <v>2223</v>
      </c>
      <c r="I8063" s="8">
        <v>86695</v>
      </c>
      <c r="K8063" s="12">
        <v>1047442</v>
      </c>
      <c r="L8063" s="1" t="s">
        <v>615</v>
      </c>
    </row>
    <row r="8065" spans="1:12" x14ac:dyDescent="0.2">
      <c r="A8065" s="8">
        <v>25</v>
      </c>
      <c r="B8065" s="2" t="s">
        <v>210</v>
      </c>
      <c r="C8065" s="7">
        <v>40</v>
      </c>
      <c r="D8065" s="2" t="s">
        <v>90</v>
      </c>
      <c r="F8065" s="7">
        <v>0</v>
      </c>
      <c r="G8065" s="2" t="s">
        <v>2224</v>
      </c>
      <c r="I8065" s="8">
        <v>91600</v>
      </c>
      <c r="K8065" s="12">
        <v>1139042</v>
      </c>
      <c r="L8065" s="1" t="s">
        <v>615</v>
      </c>
    </row>
    <row r="8067" spans="1:12" x14ac:dyDescent="0.2">
      <c r="A8067" s="8">
        <v>30</v>
      </c>
      <c r="B8067" s="2" t="s">
        <v>210</v>
      </c>
      <c r="C8067" s="7">
        <v>54</v>
      </c>
      <c r="D8067" s="2" t="s">
        <v>90</v>
      </c>
      <c r="F8067" s="7">
        <v>0</v>
      </c>
      <c r="G8067" s="2" t="s">
        <v>2225</v>
      </c>
      <c r="I8067" s="8">
        <v>37380</v>
      </c>
      <c r="K8067" s="12">
        <v>1176422</v>
      </c>
      <c r="L8067" s="1" t="s">
        <v>615</v>
      </c>
    </row>
    <row r="8070" spans="1:12" x14ac:dyDescent="0.2">
      <c r="G8070" s="9" t="s">
        <v>1816</v>
      </c>
      <c r="I8070" s="269">
        <v>215675</v>
      </c>
      <c r="J8070" s="269">
        <v>0</v>
      </c>
      <c r="K8070" s="269">
        <v>215675</v>
      </c>
      <c r="L8070" s="270" t="s">
        <v>615</v>
      </c>
    </row>
    <row r="8071" spans="1:12" x14ac:dyDescent="0.2">
      <c r="G8071" s="9" t="s">
        <v>610</v>
      </c>
      <c r="I8071" s="267">
        <v>1176422</v>
      </c>
      <c r="J8071" s="267">
        <v>0</v>
      </c>
      <c r="K8071" s="267">
        <v>1176422</v>
      </c>
      <c r="L8071" s="9" t="s">
        <v>617</v>
      </c>
    </row>
    <row r="8074" spans="1:12" x14ac:dyDescent="0.2">
      <c r="A8074" s="4" t="s">
        <v>211</v>
      </c>
      <c r="G8074" s="9" t="s">
        <v>612</v>
      </c>
      <c r="I8074" s="267">
        <v>1176422</v>
      </c>
      <c r="J8074" s="267">
        <v>0</v>
      </c>
      <c r="K8074" s="267">
        <v>1176422</v>
      </c>
      <c r="L8074" s="2" t="s">
        <v>615</v>
      </c>
    </row>
    <row r="8076" spans="1:12" x14ac:dyDescent="0.2">
      <c r="A8076" s="1" t="s">
        <v>80</v>
      </c>
      <c r="B8076" s="1" t="s">
        <v>81</v>
      </c>
      <c r="C8076" s="268" t="s">
        <v>82</v>
      </c>
      <c r="D8076" s="1" t="s">
        <v>83</v>
      </c>
      <c r="E8076" s="1" t="s">
        <v>84</v>
      </c>
      <c r="F8076" s="268" t="s">
        <v>85</v>
      </c>
      <c r="G8076" s="1" t="s">
        <v>86</v>
      </c>
      <c r="I8076" s="268" t="s">
        <v>613</v>
      </c>
      <c r="J8076" s="268" t="s">
        <v>614</v>
      </c>
      <c r="K8076" s="268" t="s">
        <v>87</v>
      </c>
    </row>
    <row r="8078" spans="1:12" x14ac:dyDescent="0.2">
      <c r="A8078" s="8">
        <v>8</v>
      </c>
      <c r="B8078" s="2" t="s">
        <v>211</v>
      </c>
      <c r="C8078" s="7">
        <v>14</v>
      </c>
      <c r="D8078" s="2" t="s">
        <v>90</v>
      </c>
      <c r="F8078" s="7">
        <v>0</v>
      </c>
      <c r="G8078" s="2" t="s">
        <v>2349</v>
      </c>
      <c r="I8078" s="8">
        <v>31850</v>
      </c>
      <c r="K8078" s="12">
        <v>1208272</v>
      </c>
      <c r="L8078" s="1" t="s">
        <v>615</v>
      </c>
    </row>
    <row r="8080" spans="1:12" x14ac:dyDescent="0.2">
      <c r="A8080" s="8">
        <v>25</v>
      </c>
      <c r="B8080" s="2" t="s">
        <v>211</v>
      </c>
      <c r="C8080" s="7">
        <v>76</v>
      </c>
      <c r="D8080" s="2" t="s">
        <v>88</v>
      </c>
      <c r="F8080" s="7">
        <v>0</v>
      </c>
      <c r="G8080" s="2" t="s">
        <v>2397</v>
      </c>
      <c r="I8080" s="8">
        <v>37090</v>
      </c>
      <c r="K8080" s="12">
        <v>1245362</v>
      </c>
      <c r="L8080" s="1" t="s">
        <v>615</v>
      </c>
    </row>
    <row r="8082" spans="1:12" x14ac:dyDescent="0.2">
      <c r="A8082" s="8">
        <v>30</v>
      </c>
      <c r="B8082" s="2" t="s">
        <v>211</v>
      </c>
      <c r="C8082" s="7">
        <v>87</v>
      </c>
      <c r="D8082" s="2" t="s">
        <v>88</v>
      </c>
      <c r="F8082" s="7">
        <v>0</v>
      </c>
      <c r="G8082" s="2" t="s">
        <v>2440</v>
      </c>
      <c r="I8082" s="8">
        <v>58589</v>
      </c>
      <c r="K8082" s="12">
        <v>1303951</v>
      </c>
      <c r="L8082" s="1" t="s">
        <v>615</v>
      </c>
    </row>
    <row r="8084" spans="1:12" x14ac:dyDescent="0.2">
      <c r="A8084" s="8">
        <v>30</v>
      </c>
      <c r="B8084" s="2" t="s">
        <v>211</v>
      </c>
      <c r="C8084" s="7">
        <v>87</v>
      </c>
      <c r="D8084" s="2" t="s">
        <v>88</v>
      </c>
      <c r="F8084" s="7">
        <v>0</v>
      </c>
      <c r="G8084" s="2" t="s">
        <v>2442</v>
      </c>
      <c r="I8084" s="8">
        <v>172276</v>
      </c>
      <c r="K8084" s="12">
        <v>1476227</v>
      </c>
      <c r="L8084" s="1" t="s">
        <v>615</v>
      </c>
    </row>
    <row r="8086" spans="1:12" x14ac:dyDescent="0.2">
      <c r="A8086" s="8">
        <v>30</v>
      </c>
      <c r="B8086" s="2" t="s">
        <v>211</v>
      </c>
      <c r="C8086" s="7">
        <v>87</v>
      </c>
      <c r="D8086" s="2" t="s">
        <v>88</v>
      </c>
      <c r="F8086" s="7">
        <v>0</v>
      </c>
      <c r="G8086" s="2" t="s">
        <v>2442</v>
      </c>
      <c r="I8086" s="8">
        <v>61300</v>
      </c>
      <c r="K8086" s="12">
        <v>1537527</v>
      </c>
      <c r="L8086" s="1" t="s">
        <v>615</v>
      </c>
    </row>
    <row r="8089" spans="1:12" x14ac:dyDescent="0.2">
      <c r="G8089" s="9" t="s">
        <v>2551</v>
      </c>
      <c r="I8089" s="269">
        <v>361105</v>
      </c>
      <c r="J8089" s="269">
        <v>0</v>
      </c>
      <c r="K8089" s="269">
        <v>361105</v>
      </c>
      <c r="L8089" s="270" t="s">
        <v>615</v>
      </c>
    </row>
    <row r="8090" spans="1:12" x14ac:dyDescent="0.2">
      <c r="G8090" s="9" t="s">
        <v>610</v>
      </c>
      <c r="I8090" s="267">
        <v>1537527</v>
      </c>
      <c r="J8090" s="267">
        <v>0</v>
      </c>
      <c r="K8090" s="267">
        <v>1537527</v>
      </c>
      <c r="L8090" s="9" t="s">
        <v>617</v>
      </c>
    </row>
    <row r="8093" spans="1:12" x14ac:dyDescent="0.2">
      <c r="A8093" s="4" t="s">
        <v>212</v>
      </c>
      <c r="G8093" s="9" t="s">
        <v>612</v>
      </c>
      <c r="I8093" s="267">
        <v>1537527</v>
      </c>
      <c r="J8093" s="267">
        <v>0</v>
      </c>
      <c r="K8093" s="267">
        <v>1537527</v>
      </c>
      <c r="L8093" s="2" t="s">
        <v>615</v>
      </c>
    </row>
    <row r="8095" spans="1:12" x14ac:dyDescent="0.2">
      <c r="A8095" s="1" t="s">
        <v>80</v>
      </c>
      <c r="B8095" s="1" t="s">
        <v>81</v>
      </c>
      <c r="C8095" s="268" t="s">
        <v>82</v>
      </c>
      <c r="D8095" s="1" t="s">
        <v>83</v>
      </c>
      <c r="E8095" s="1" t="s">
        <v>84</v>
      </c>
      <c r="F8095" s="268" t="s">
        <v>85</v>
      </c>
      <c r="G8095" s="1" t="s">
        <v>86</v>
      </c>
      <c r="I8095" s="268" t="s">
        <v>613</v>
      </c>
      <c r="J8095" s="268" t="s">
        <v>614</v>
      </c>
      <c r="K8095" s="268" t="s">
        <v>87</v>
      </c>
    </row>
    <row r="8097" spans="1:12" x14ac:dyDescent="0.2">
      <c r="A8097" s="8">
        <v>31</v>
      </c>
      <c r="B8097" s="2" t="s">
        <v>212</v>
      </c>
      <c r="C8097" s="7">
        <v>74</v>
      </c>
      <c r="D8097" s="2" t="s">
        <v>90</v>
      </c>
      <c r="F8097" s="7">
        <v>0</v>
      </c>
      <c r="G8097" s="2" t="s">
        <v>2421</v>
      </c>
      <c r="I8097" s="8">
        <v>96990</v>
      </c>
      <c r="K8097" s="12">
        <v>1634517</v>
      </c>
      <c r="L8097" s="1" t="s">
        <v>615</v>
      </c>
    </row>
    <row r="8099" spans="1:12" x14ac:dyDescent="0.2">
      <c r="A8099" s="8">
        <v>31</v>
      </c>
      <c r="B8099" s="2" t="s">
        <v>212</v>
      </c>
      <c r="C8099" s="7">
        <v>76</v>
      </c>
      <c r="D8099" s="2" t="s">
        <v>90</v>
      </c>
      <c r="F8099" s="7">
        <v>0</v>
      </c>
      <c r="G8099" s="2" t="s">
        <v>2678</v>
      </c>
      <c r="I8099" s="8">
        <v>147800</v>
      </c>
      <c r="K8099" s="12">
        <v>1782317</v>
      </c>
      <c r="L8099" s="1" t="s">
        <v>615</v>
      </c>
    </row>
    <row r="8102" spans="1:12" x14ac:dyDescent="0.2">
      <c r="G8102" s="9" t="s">
        <v>2555</v>
      </c>
      <c r="I8102" s="269">
        <v>244790</v>
      </c>
      <c r="J8102" s="269">
        <v>0</v>
      </c>
      <c r="K8102" s="269">
        <v>244790</v>
      </c>
      <c r="L8102" s="270" t="s">
        <v>615</v>
      </c>
    </row>
    <row r="8103" spans="1:12" x14ac:dyDescent="0.2">
      <c r="G8103" s="9" t="s">
        <v>610</v>
      </c>
      <c r="I8103" s="267">
        <v>1782317</v>
      </c>
      <c r="J8103" s="267">
        <v>0</v>
      </c>
      <c r="K8103" s="267">
        <v>1782317</v>
      </c>
      <c r="L8103" s="9" t="s">
        <v>617</v>
      </c>
    </row>
    <row r="8105" spans="1:12" x14ac:dyDescent="0.2">
      <c r="A8105" s="5" t="s">
        <v>746</v>
      </c>
      <c r="I8105" s="267">
        <v>1782317</v>
      </c>
      <c r="J8105" s="267">
        <v>0</v>
      </c>
      <c r="K8105" s="267">
        <v>1782317</v>
      </c>
      <c r="L8105" s="2" t="s">
        <v>617</v>
      </c>
    </row>
    <row r="8108" spans="1:12" x14ac:dyDescent="0.2">
      <c r="A8108" s="4" t="s">
        <v>2226</v>
      </c>
    </row>
    <row r="8110" spans="1:12" x14ac:dyDescent="0.2">
      <c r="A8110" s="4" t="s">
        <v>209</v>
      </c>
      <c r="G8110" s="9" t="s">
        <v>612</v>
      </c>
      <c r="I8110" s="267">
        <v>0</v>
      </c>
      <c r="J8110" s="267">
        <v>0</v>
      </c>
      <c r="K8110" s="267">
        <v>0</v>
      </c>
    </row>
    <row r="8112" spans="1:12" x14ac:dyDescent="0.2">
      <c r="A8112" s="1" t="s">
        <v>80</v>
      </c>
      <c r="B8112" s="1" t="s">
        <v>81</v>
      </c>
      <c r="C8112" s="268" t="s">
        <v>82</v>
      </c>
      <c r="D8112" s="1" t="s">
        <v>83</v>
      </c>
      <c r="E8112" s="1" t="s">
        <v>84</v>
      </c>
      <c r="F8112" s="268" t="s">
        <v>85</v>
      </c>
      <c r="G8112" s="1" t="s">
        <v>86</v>
      </c>
      <c r="I8112" s="268" t="s">
        <v>613</v>
      </c>
      <c r="J8112" s="268" t="s">
        <v>614</v>
      </c>
      <c r="K8112" s="268" t="s">
        <v>87</v>
      </c>
    </row>
    <row r="8114" spans="1:12" x14ac:dyDescent="0.2">
      <c r="A8114" s="8">
        <v>18</v>
      </c>
      <c r="B8114" s="2" t="s">
        <v>209</v>
      </c>
      <c r="C8114" s="7">
        <v>64</v>
      </c>
      <c r="D8114" s="2" t="s">
        <v>90</v>
      </c>
      <c r="F8114" s="7">
        <v>0</v>
      </c>
      <c r="G8114" s="2" t="s">
        <v>2227</v>
      </c>
      <c r="J8114" s="8">
        <v>1</v>
      </c>
      <c r="K8114" s="12">
        <v>-1</v>
      </c>
      <c r="L8114" s="1" t="s">
        <v>619</v>
      </c>
    </row>
    <row r="8116" spans="1:12" x14ac:dyDescent="0.2">
      <c r="A8116" s="8">
        <v>30</v>
      </c>
      <c r="B8116" s="2" t="s">
        <v>209</v>
      </c>
      <c r="C8116" s="7">
        <v>116</v>
      </c>
      <c r="D8116" s="2" t="s">
        <v>88</v>
      </c>
      <c r="F8116" s="7">
        <v>0</v>
      </c>
      <c r="G8116" s="2" t="s">
        <v>2228</v>
      </c>
      <c r="I8116" s="8">
        <v>476000</v>
      </c>
      <c r="K8116" s="12">
        <v>475999</v>
      </c>
      <c r="L8116" s="1" t="s">
        <v>615</v>
      </c>
    </row>
    <row r="8118" spans="1:12" x14ac:dyDescent="0.2">
      <c r="A8118" s="8">
        <v>30</v>
      </c>
      <c r="B8118" s="2" t="s">
        <v>209</v>
      </c>
      <c r="C8118" s="7">
        <v>116</v>
      </c>
      <c r="D8118" s="2" t="s">
        <v>88</v>
      </c>
      <c r="F8118" s="7">
        <v>0</v>
      </c>
      <c r="G8118" s="2" t="s">
        <v>2229</v>
      </c>
      <c r="I8118" s="8">
        <v>4297321</v>
      </c>
      <c r="K8118" s="12">
        <v>4773320</v>
      </c>
      <c r="L8118" s="1" t="s">
        <v>615</v>
      </c>
    </row>
    <row r="8120" spans="1:12" x14ac:dyDescent="0.2">
      <c r="A8120" s="8">
        <v>30</v>
      </c>
      <c r="B8120" s="2" t="s">
        <v>209</v>
      </c>
      <c r="C8120" s="7">
        <v>117</v>
      </c>
      <c r="D8120" s="2" t="s">
        <v>88</v>
      </c>
      <c r="F8120" s="7">
        <v>0</v>
      </c>
      <c r="G8120" s="2" t="s">
        <v>2230</v>
      </c>
      <c r="I8120" s="8">
        <v>444444</v>
      </c>
      <c r="K8120" s="12">
        <v>5217764</v>
      </c>
      <c r="L8120" s="1" t="s">
        <v>615</v>
      </c>
    </row>
    <row r="8123" spans="1:12" x14ac:dyDescent="0.2">
      <c r="G8123" s="9" t="s">
        <v>1787</v>
      </c>
      <c r="I8123" s="269">
        <v>5217765</v>
      </c>
      <c r="J8123" s="269">
        <v>1</v>
      </c>
      <c r="K8123" s="269">
        <v>5217764</v>
      </c>
      <c r="L8123" s="270" t="s">
        <v>615</v>
      </c>
    </row>
    <row r="8124" spans="1:12" x14ac:dyDescent="0.2">
      <c r="G8124" s="9" t="s">
        <v>610</v>
      </c>
      <c r="I8124" s="267">
        <v>5217765</v>
      </c>
      <c r="J8124" s="267">
        <v>1</v>
      </c>
      <c r="K8124" s="267">
        <v>5217764</v>
      </c>
      <c r="L8124" s="9" t="s">
        <v>617</v>
      </c>
    </row>
    <row r="8127" spans="1:12" x14ac:dyDescent="0.2">
      <c r="A8127" s="4" t="s">
        <v>210</v>
      </c>
      <c r="G8127" s="9" t="s">
        <v>612</v>
      </c>
      <c r="I8127" s="267">
        <v>5217765</v>
      </c>
      <c r="J8127" s="267">
        <v>1</v>
      </c>
      <c r="K8127" s="267">
        <v>5217764</v>
      </c>
      <c r="L8127" s="2" t="s">
        <v>615</v>
      </c>
    </row>
    <row r="8129" spans="1:12" x14ac:dyDescent="0.2">
      <c r="A8129" s="1" t="s">
        <v>80</v>
      </c>
      <c r="B8129" s="1" t="s">
        <v>81</v>
      </c>
      <c r="C8129" s="268" t="s">
        <v>82</v>
      </c>
      <c r="D8129" s="1" t="s">
        <v>83</v>
      </c>
      <c r="E8129" s="1" t="s">
        <v>84</v>
      </c>
      <c r="F8129" s="268" t="s">
        <v>85</v>
      </c>
      <c r="G8129" s="1" t="s">
        <v>86</v>
      </c>
      <c r="I8129" s="268" t="s">
        <v>613</v>
      </c>
      <c r="J8129" s="268" t="s">
        <v>614</v>
      </c>
      <c r="K8129" s="268" t="s">
        <v>87</v>
      </c>
    </row>
    <row r="8131" spans="1:12" x14ac:dyDescent="0.2">
      <c r="A8131" s="8">
        <v>8</v>
      </c>
      <c r="B8131" s="2" t="s">
        <v>210</v>
      </c>
      <c r="C8131" s="7">
        <v>14</v>
      </c>
      <c r="D8131" s="2" t="s">
        <v>622</v>
      </c>
      <c r="F8131" s="7">
        <v>0</v>
      </c>
      <c r="G8131" s="2" t="s">
        <v>2231</v>
      </c>
      <c r="I8131" s="8">
        <v>300000</v>
      </c>
      <c r="K8131" s="12">
        <v>5517764</v>
      </c>
      <c r="L8131" s="1" t="s">
        <v>615</v>
      </c>
    </row>
    <row r="8133" spans="1:12" x14ac:dyDescent="0.2">
      <c r="A8133" s="8">
        <v>31</v>
      </c>
      <c r="B8133" s="2" t="s">
        <v>210</v>
      </c>
      <c r="C8133" s="7">
        <v>100</v>
      </c>
      <c r="D8133" s="2" t="s">
        <v>88</v>
      </c>
      <c r="F8133" s="7">
        <v>0</v>
      </c>
      <c r="G8133" s="2" t="s">
        <v>2232</v>
      </c>
      <c r="I8133" s="8">
        <v>2189600</v>
      </c>
      <c r="K8133" s="12">
        <v>7707364</v>
      </c>
      <c r="L8133" s="1" t="s">
        <v>615</v>
      </c>
    </row>
    <row r="8135" spans="1:12" x14ac:dyDescent="0.2">
      <c r="A8135" s="8">
        <v>31</v>
      </c>
      <c r="B8135" s="2" t="s">
        <v>210</v>
      </c>
      <c r="C8135" s="7">
        <v>100</v>
      </c>
      <c r="D8135" s="2" t="s">
        <v>88</v>
      </c>
      <c r="F8135" s="7">
        <v>0</v>
      </c>
      <c r="G8135" s="2" t="s">
        <v>2233</v>
      </c>
      <c r="I8135" s="8">
        <v>380800</v>
      </c>
      <c r="K8135" s="12">
        <v>8088164</v>
      </c>
      <c r="L8135" s="1" t="s">
        <v>615</v>
      </c>
    </row>
    <row r="8137" spans="1:12" x14ac:dyDescent="0.2">
      <c r="A8137" s="8">
        <v>31</v>
      </c>
      <c r="B8137" s="2" t="s">
        <v>210</v>
      </c>
      <c r="C8137" s="7">
        <v>100</v>
      </c>
      <c r="D8137" s="2" t="s">
        <v>88</v>
      </c>
      <c r="F8137" s="7">
        <v>0</v>
      </c>
      <c r="G8137" s="2" t="s">
        <v>2234</v>
      </c>
      <c r="I8137" s="8">
        <v>19278</v>
      </c>
      <c r="K8137" s="12">
        <v>8107442</v>
      </c>
      <c r="L8137" s="1" t="s">
        <v>615</v>
      </c>
    </row>
    <row r="8139" spans="1:12" x14ac:dyDescent="0.2">
      <c r="A8139" s="8">
        <v>31</v>
      </c>
      <c r="B8139" s="2" t="s">
        <v>210</v>
      </c>
      <c r="C8139" s="7">
        <v>101</v>
      </c>
      <c r="D8139" s="2" t="s">
        <v>88</v>
      </c>
      <c r="F8139" s="7">
        <v>0</v>
      </c>
      <c r="G8139" s="2" t="s">
        <v>2235</v>
      </c>
      <c r="I8139" s="8">
        <v>111111</v>
      </c>
      <c r="K8139" s="12">
        <v>8218553</v>
      </c>
      <c r="L8139" s="1" t="s">
        <v>615</v>
      </c>
    </row>
    <row r="8142" spans="1:12" x14ac:dyDescent="0.2">
      <c r="G8142" s="9" t="s">
        <v>1816</v>
      </c>
      <c r="I8142" s="269">
        <v>3000789</v>
      </c>
      <c r="J8142" s="269">
        <v>0</v>
      </c>
      <c r="K8142" s="269">
        <v>3000789</v>
      </c>
      <c r="L8142" s="270" t="s">
        <v>615</v>
      </c>
    </row>
    <row r="8143" spans="1:12" x14ac:dyDescent="0.2">
      <c r="G8143" s="9" t="s">
        <v>610</v>
      </c>
      <c r="I8143" s="267">
        <v>8218554</v>
      </c>
      <c r="J8143" s="267">
        <v>1</v>
      </c>
      <c r="K8143" s="267">
        <v>8218553</v>
      </c>
      <c r="L8143" s="9" t="s">
        <v>617</v>
      </c>
    </row>
    <row r="8146" spans="1:12" x14ac:dyDescent="0.2">
      <c r="A8146" s="4" t="s">
        <v>211</v>
      </c>
      <c r="G8146" s="9" t="s">
        <v>612</v>
      </c>
      <c r="I8146" s="267">
        <v>8218554</v>
      </c>
      <c r="J8146" s="267">
        <v>1</v>
      </c>
      <c r="K8146" s="267">
        <v>8218553</v>
      </c>
      <c r="L8146" s="2" t="s">
        <v>615</v>
      </c>
    </row>
    <row r="8148" spans="1:12" x14ac:dyDescent="0.2">
      <c r="A8148" s="1" t="s">
        <v>80</v>
      </c>
      <c r="B8148" s="1" t="s">
        <v>81</v>
      </c>
      <c r="C8148" s="268" t="s">
        <v>82</v>
      </c>
      <c r="D8148" s="1" t="s">
        <v>83</v>
      </c>
      <c r="E8148" s="1" t="s">
        <v>84</v>
      </c>
      <c r="F8148" s="268" t="s">
        <v>85</v>
      </c>
      <c r="G8148" s="1" t="s">
        <v>86</v>
      </c>
      <c r="I8148" s="268" t="s">
        <v>613</v>
      </c>
      <c r="J8148" s="268" t="s">
        <v>614</v>
      </c>
      <c r="K8148" s="268" t="s">
        <v>87</v>
      </c>
    </row>
    <row r="8150" spans="1:12" x14ac:dyDescent="0.2">
      <c r="A8150" s="8">
        <v>30</v>
      </c>
      <c r="B8150" s="2" t="s">
        <v>211</v>
      </c>
      <c r="C8150" s="7">
        <v>93</v>
      </c>
      <c r="D8150" s="2" t="s">
        <v>88</v>
      </c>
      <c r="F8150" s="7">
        <v>0</v>
      </c>
      <c r="G8150" s="2" t="s">
        <v>2465</v>
      </c>
      <c r="I8150" s="8">
        <v>111111</v>
      </c>
      <c r="K8150" s="12">
        <v>8329664</v>
      </c>
      <c r="L8150" s="1" t="s">
        <v>615</v>
      </c>
    </row>
    <row r="8153" spans="1:12" x14ac:dyDescent="0.2">
      <c r="G8153" s="9" t="s">
        <v>2551</v>
      </c>
      <c r="I8153" s="269">
        <v>111111</v>
      </c>
      <c r="J8153" s="269">
        <v>0</v>
      </c>
      <c r="K8153" s="269">
        <v>111111</v>
      </c>
      <c r="L8153" s="270" t="s">
        <v>615</v>
      </c>
    </row>
    <row r="8154" spans="1:12" x14ac:dyDescent="0.2">
      <c r="G8154" s="9" t="s">
        <v>610</v>
      </c>
      <c r="I8154" s="267">
        <v>8329665</v>
      </c>
      <c r="J8154" s="267">
        <v>1</v>
      </c>
      <c r="K8154" s="267">
        <v>8329664</v>
      </c>
      <c r="L8154" s="9" t="s">
        <v>617</v>
      </c>
    </row>
    <row r="8156" spans="1:12" x14ac:dyDescent="0.2">
      <c r="A8156" s="5" t="s">
        <v>2236</v>
      </c>
      <c r="I8156" s="267">
        <v>8329665</v>
      </c>
      <c r="J8156" s="267">
        <v>1</v>
      </c>
      <c r="K8156" s="267">
        <v>8329664</v>
      </c>
      <c r="L8156" s="2" t="s">
        <v>617</v>
      </c>
    </row>
    <row r="8159" spans="1:12" x14ac:dyDescent="0.2">
      <c r="A8159" s="4" t="s">
        <v>747</v>
      </c>
    </row>
    <row r="8161" spans="1:12" x14ac:dyDescent="0.2">
      <c r="A8161" s="4" t="s">
        <v>79</v>
      </c>
      <c r="G8161" s="9" t="s">
        <v>612</v>
      </c>
      <c r="I8161" s="267">
        <v>0</v>
      </c>
      <c r="J8161" s="267">
        <v>0</v>
      </c>
      <c r="K8161" s="267">
        <v>0</v>
      </c>
    </row>
    <row r="8163" spans="1:12" x14ac:dyDescent="0.2">
      <c r="A8163" s="1" t="s">
        <v>80</v>
      </c>
      <c r="B8163" s="1" t="s">
        <v>81</v>
      </c>
      <c r="C8163" s="268" t="s">
        <v>82</v>
      </c>
      <c r="D8163" s="1" t="s">
        <v>83</v>
      </c>
      <c r="E8163" s="1" t="s">
        <v>84</v>
      </c>
      <c r="F8163" s="268" t="s">
        <v>85</v>
      </c>
      <c r="G8163" s="1" t="s">
        <v>86</v>
      </c>
      <c r="I8163" s="268" t="s">
        <v>613</v>
      </c>
      <c r="J8163" s="268" t="s">
        <v>614</v>
      </c>
      <c r="K8163" s="268" t="s">
        <v>87</v>
      </c>
    </row>
    <row r="8165" spans="1:12" x14ac:dyDescent="0.2">
      <c r="A8165" s="8">
        <v>29</v>
      </c>
      <c r="B8165" s="2" t="s">
        <v>79</v>
      </c>
      <c r="C8165" s="7">
        <v>60</v>
      </c>
      <c r="D8165" s="2" t="s">
        <v>90</v>
      </c>
      <c r="F8165" s="7">
        <v>0</v>
      </c>
      <c r="G8165" s="2" t="s">
        <v>1290</v>
      </c>
      <c r="I8165" s="8">
        <v>56875</v>
      </c>
      <c r="K8165" s="12">
        <v>56875</v>
      </c>
      <c r="L8165" s="1" t="s">
        <v>615</v>
      </c>
    </row>
    <row r="8167" spans="1:12" x14ac:dyDescent="0.2">
      <c r="A8167" s="8">
        <v>30</v>
      </c>
      <c r="B8167" s="2" t="s">
        <v>79</v>
      </c>
      <c r="C8167" s="7">
        <v>62</v>
      </c>
      <c r="D8167" s="2" t="s">
        <v>88</v>
      </c>
      <c r="F8167" s="7">
        <v>0</v>
      </c>
      <c r="G8167" s="2" t="s">
        <v>1299</v>
      </c>
      <c r="I8167" s="8">
        <v>360000</v>
      </c>
      <c r="K8167" s="12">
        <v>416875</v>
      </c>
      <c r="L8167" s="1" t="s">
        <v>615</v>
      </c>
    </row>
    <row r="8169" spans="1:12" x14ac:dyDescent="0.2">
      <c r="A8169" s="8">
        <v>30</v>
      </c>
      <c r="B8169" s="2" t="s">
        <v>79</v>
      </c>
      <c r="C8169" s="7">
        <v>62</v>
      </c>
      <c r="D8169" s="2" t="s">
        <v>88</v>
      </c>
      <c r="F8169" s="7">
        <v>0</v>
      </c>
      <c r="G8169" s="2" t="s">
        <v>1306</v>
      </c>
      <c r="I8169" s="8">
        <v>35000</v>
      </c>
      <c r="K8169" s="12">
        <v>451875</v>
      </c>
      <c r="L8169" s="1" t="s">
        <v>615</v>
      </c>
    </row>
    <row r="8171" spans="1:12" x14ac:dyDescent="0.2">
      <c r="A8171" s="8">
        <v>31</v>
      </c>
      <c r="B8171" s="2" t="s">
        <v>79</v>
      </c>
      <c r="C8171" s="7">
        <v>74</v>
      </c>
      <c r="D8171" s="2" t="s">
        <v>88</v>
      </c>
      <c r="F8171" s="7">
        <v>0</v>
      </c>
      <c r="G8171" s="2" t="s">
        <v>1321</v>
      </c>
      <c r="I8171" s="8">
        <v>120</v>
      </c>
      <c r="K8171" s="12">
        <v>451995</v>
      </c>
      <c r="L8171" s="1" t="s">
        <v>615</v>
      </c>
    </row>
    <row r="8173" spans="1:12" x14ac:dyDescent="0.2">
      <c r="A8173" s="8">
        <v>31</v>
      </c>
      <c r="B8173" s="2" t="s">
        <v>79</v>
      </c>
      <c r="C8173" s="7">
        <v>77</v>
      </c>
      <c r="D8173" s="2" t="s">
        <v>88</v>
      </c>
      <c r="F8173" s="7">
        <v>0</v>
      </c>
      <c r="G8173" s="2" t="s">
        <v>579</v>
      </c>
      <c r="I8173" s="8">
        <v>1</v>
      </c>
      <c r="K8173" s="12">
        <v>451996</v>
      </c>
      <c r="L8173" s="1" t="s">
        <v>615</v>
      </c>
    </row>
    <row r="8175" spans="1:12" x14ac:dyDescent="0.2">
      <c r="A8175" s="8">
        <v>31</v>
      </c>
      <c r="B8175" s="2" t="s">
        <v>79</v>
      </c>
      <c r="C8175" s="7">
        <v>78</v>
      </c>
      <c r="D8175" s="2" t="s">
        <v>88</v>
      </c>
      <c r="F8175" s="7">
        <v>0</v>
      </c>
      <c r="G8175" s="2" t="s">
        <v>1368</v>
      </c>
      <c r="J8175" s="8">
        <v>2</v>
      </c>
      <c r="K8175" s="12">
        <v>451994</v>
      </c>
      <c r="L8175" s="1" t="s">
        <v>615</v>
      </c>
    </row>
    <row r="8178" spans="1:12" x14ac:dyDescent="0.2">
      <c r="G8178" s="9" t="s">
        <v>616</v>
      </c>
      <c r="I8178" s="269">
        <v>451996</v>
      </c>
      <c r="J8178" s="269">
        <v>2</v>
      </c>
      <c r="K8178" s="269">
        <v>451994</v>
      </c>
      <c r="L8178" s="270" t="s">
        <v>615</v>
      </c>
    </row>
    <row r="8179" spans="1:12" x14ac:dyDescent="0.2">
      <c r="G8179" s="9" t="s">
        <v>610</v>
      </c>
      <c r="I8179" s="267">
        <v>451996</v>
      </c>
      <c r="J8179" s="267">
        <v>2</v>
      </c>
      <c r="K8179" s="267">
        <v>451994</v>
      </c>
      <c r="L8179" s="9" t="s">
        <v>617</v>
      </c>
    </row>
    <row r="8182" spans="1:12" x14ac:dyDescent="0.2">
      <c r="A8182" s="4" t="s">
        <v>123</v>
      </c>
      <c r="G8182" s="9" t="s">
        <v>612</v>
      </c>
      <c r="I8182" s="267">
        <v>451996</v>
      </c>
      <c r="J8182" s="267">
        <v>2</v>
      </c>
      <c r="K8182" s="267">
        <v>451994</v>
      </c>
      <c r="L8182" s="2" t="s">
        <v>615</v>
      </c>
    </row>
    <row r="8184" spans="1:12" x14ac:dyDescent="0.2">
      <c r="A8184" s="1" t="s">
        <v>80</v>
      </c>
      <c r="B8184" s="1" t="s">
        <v>81</v>
      </c>
      <c r="C8184" s="268" t="s">
        <v>82</v>
      </c>
      <c r="D8184" s="1" t="s">
        <v>83</v>
      </c>
      <c r="E8184" s="1" t="s">
        <v>84</v>
      </c>
      <c r="F8184" s="268" t="s">
        <v>85</v>
      </c>
      <c r="G8184" s="1" t="s">
        <v>86</v>
      </c>
      <c r="I8184" s="268" t="s">
        <v>613</v>
      </c>
      <c r="J8184" s="268" t="s">
        <v>614</v>
      </c>
      <c r="K8184" s="268" t="s">
        <v>87</v>
      </c>
    </row>
    <row r="8186" spans="1:12" x14ac:dyDescent="0.2">
      <c r="A8186" s="8">
        <v>28</v>
      </c>
      <c r="B8186" s="2" t="s">
        <v>123</v>
      </c>
      <c r="C8186" s="7">
        <v>65</v>
      </c>
      <c r="D8186" s="2" t="s">
        <v>622</v>
      </c>
      <c r="F8186" s="7">
        <v>0</v>
      </c>
      <c r="G8186" s="2" t="s">
        <v>1464</v>
      </c>
      <c r="I8186" s="8">
        <v>47000</v>
      </c>
      <c r="K8186" s="12">
        <v>498994</v>
      </c>
      <c r="L8186" s="1" t="s">
        <v>615</v>
      </c>
    </row>
    <row r="8188" spans="1:12" x14ac:dyDescent="0.2">
      <c r="A8188" s="8">
        <v>28</v>
      </c>
      <c r="B8188" s="2" t="s">
        <v>123</v>
      </c>
      <c r="C8188" s="7">
        <v>65</v>
      </c>
      <c r="D8188" s="2" t="s">
        <v>622</v>
      </c>
      <c r="F8188" s="7">
        <v>0</v>
      </c>
      <c r="G8188" s="2" t="s">
        <v>1471</v>
      </c>
      <c r="I8188" s="8">
        <v>12780</v>
      </c>
      <c r="K8188" s="12">
        <v>511774</v>
      </c>
      <c r="L8188" s="1" t="s">
        <v>615</v>
      </c>
    </row>
    <row r="8190" spans="1:12" x14ac:dyDescent="0.2">
      <c r="A8190" s="8">
        <v>28</v>
      </c>
      <c r="B8190" s="2" t="s">
        <v>123</v>
      </c>
      <c r="C8190" s="7">
        <v>66</v>
      </c>
      <c r="D8190" s="2" t="s">
        <v>88</v>
      </c>
      <c r="F8190" s="7">
        <v>0</v>
      </c>
      <c r="G8190" s="2" t="s">
        <v>1474</v>
      </c>
      <c r="I8190" s="8">
        <v>45108</v>
      </c>
      <c r="K8190" s="12">
        <v>556882</v>
      </c>
      <c r="L8190" s="1" t="s">
        <v>615</v>
      </c>
    </row>
    <row r="8192" spans="1:12" x14ac:dyDescent="0.2">
      <c r="A8192" s="8">
        <v>28</v>
      </c>
      <c r="B8192" s="2" t="s">
        <v>123</v>
      </c>
      <c r="C8192" s="7">
        <v>89</v>
      </c>
      <c r="D8192" s="2" t="s">
        <v>88</v>
      </c>
      <c r="F8192" s="7">
        <v>0</v>
      </c>
      <c r="G8192" s="2" t="s">
        <v>579</v>
      </c>
      <c r="I8192" s="8">
        <v>1</v>
      </c>
      <c r="K8192" s="12">
        <v>556883</v>
      </c>
      <c r="L8192" s="1" t="s">
        <v>615</v>
      </c>
    </row>
    <row r="8195" spans="1:12" x14ac:dyDescent="0.2">
      <c r="G8195" s="9" t="s">
        <v>623</v>
      </c>
      <c r="I8195" s="269">
        <v>104889</v>
      </c>
      <c r="J8195" s="269">
        <v>0</v>
      </c>
      <c r="K8195" s="269">
        <v>104889</v>
      </c>
      <c r="L8195" s="270" t="s">
        <v>615</v>
      </c>
    </row>
    <row r="8196" spans="1:12" x14ac:dyDescent="0.2">
      <c r="G8196" s="9" t="s">
        <v>610</v>
      </c>
      <c r="I8196" s="267">
        <v>556885</v>
      </c>
      <c r="J8196" s="267">
        <v>2</v>
      </c>
      <c r="K8196" s="267">
        <v>556883</v>
      </c>
      <c r="L8196" s="9" t="s">
        <v>617</v>
      </c>
    </row>
    <row r="8199" spans="1:12" x14ac:dyDescent="0.2">
      <c r="A8199" s="4" t="s">
        <v>208</v>
      </c>
      <c r="G8199" s="9" t="s">
        <v>612</v>
      </c>
      <c r="I8199" s="267">
        <v>556885</v>
      </c>
      <c r="J8199" s="267">
        <v>2</v>
      </c>
      <c r="K8199" s="267">
        <v>556883</v>
      </c>
      <c r="L8199" s="2" t="s">
        <v>615</v>
      </c>
    </row>
    <row r="8201" spans="1:12" x14ac:dyDescent="0.2">
      <c r="A8201" s="1" t="s">
        <v>80</v>
      </c>
      <c r="B8201" s="1" t="s">
        <v>81</v>
      </c>
      <c r="C8201" s="268" t="s">
        <v>82</v>
      </c>
      <c r="D8201" s="1" t="s">
        <v>83</v>
      </c>
      <c r="E8201" s="1" t="s">
        <v>84</v>
      </c>
      <c r="F8201" s="268" t="s">
        <v>85</v>
      </c>
      <c r="G8201" s="1" t="s">
        <v>86</v>
      </c>
      <c r="I8201" s="268" t="s">
        <v>613</v>
      </c>
      <c r="J8201" s="268" t="s">
        <v>614</v>
      </c>
      <c r="K8201" s="268" t="s">
        <v>87</v>
      </c>
    </row>
    <row r="8203" spans="1:12" x14ac:dyDescent="0.2">
      <c r="A8203" s="8">
        <v>6</v>
      </c>
      <c r="B8203" s="2" t="s">
        <v>208</v>
      </c>
      <c r="C8203" s="7">
        <v>19</v>
      </c>
      <c r="D8203" s="2" t="s">
        <v>90</v>
      </c>
      <c r="F8203" s="7">
        <v>0</v>
      </c>
      <c r="G8203" s="2" t="s">
        <v>1552</v>
      </c>
      <c r="I8203" s="8">
        <v>50000</v>
      </c>
      <c r="K8203" s="12">
        <v>606883</v>
      </c>
      <c r="L8203" s="1" t="s">
        <v>615</v>
      </c>
    </row>
    <row r="8205" spans="1:12" x14ac:dyDescent="0.2">
      <c r="A8205" s="8">
        <v>6</v>
      </c>
      <c r="B8205" s="2" t="s">
        <v>208</v>
      </c>
      <c r="C8205" s="7">
        <v>19</v>
      </c>
      <c r="D8205" s="2" t="s">
        <v>90</v>
      </c>
      <c r="F8205" s="7">
        <v>0</v>
      </c>
      <c r="G8205" s="2" t="s">
        <v>1553</v>
      </c>
      <c r="I8205" s="8">
        <v>80000</v>
      </c>
      <c r="K8205" s="12">
        <v>686883</v>
      </c>
      <c r="L8205" s="1" t="s">
        <v>615</v>
      </c>
    </row>
    <row r="8207" spans="1:12" x14ac:dyDescent="0.2">
      <c r="A8207" s="8">
        <v>6</v>
      </c>
      <c r="B8207" s="2" t="s">
        <v>208</v>
      </c>
      <c r="C8207" s="7">
        <v>19</v>
      </c>
      <c r="D8207" s="2" t="s">
        <v>90</v>
      </c>
      <c r="F8207" s="7">
        <v>0</v>
      </c>
      <c r="G8207" s="2" t="s">
        <v>1554</v>
      </c>
      <c r="I8207" s="8">
        <v>4790</v>
      </c>
      <c r="K8207" s="12">
        <v>691673</v>
      </c>
      <c r="L8207" s="1" t="s">
        <v>615</v>
      </c>
    </row>
    <row r="8209" spans="1:12" x14ac:dyDescent="0.2">
      <c r="A8209" s="8">
        <v>6</v>
      </c>
      <c r="B8209" s="2" t="s">
        <v>208</v>
      </c>
      <c r="C8209" s="7">
        <v>19</v>
      </c>
      <c r="D8209" s="2" t="s">
        <v>90</v>
      </c>
      <c r="F8209" s="7">
        <v>0</v>
      </c>
      <c r="G8209" s="2" t="s">
        <v>1555</v>
      </c>
      <c r="I8209" s="8">
        <v>315292</v>
      </c>
      <c r="K8209" s="12">
        <v>1006965</v>
      </c>
      <c r="L8209" s="1" t="s">
        <v>615</v>
      </c>
    </row>
    <row r="8211" spans="1:12" x14ac:dyDescent="0.2">
      <c r="A8211" s="8">
        <v>26</v>
      </c>
      <c r="B8211" s="2" t="s">
        <v>208</v>
      </c>
      <c r="C8211" s="7">
        <v>79</v>
      </c>
      <c r="D8211" s="2" t="s">
        <v>88</v>
      </c>
      <c r="F8211" s="7">
        <v>0</v>
      </c>
      <c r="G8211" s="2" t="s">
        <v>1611</v>
      </c>
      <c r="I8211" s="8">
        <v>143500</v>
      </c>
      <c r="K8211" s="12">
        <v>1150465</v>
      </c>
      <c r="L8211" s="1" t="s">
        <v>615</v>
      </c>
    </row>
    <row r="8213" spans="1:12" x14ac:dyDescent="0.2">
      <c r="A8213" s="8">
        <v>26</v>
      </c>
      <c r="B8213" s="2" t="s">
        <v>208</v>
      </c>
      <c r="C8213" s="7">
        <v>79</v>
      </c>
      <c r="D8213" s="2" t="s">
        <v>88</v>
      </c>
      <c r="F8213" s="7">
        <v>0</v>
      </c>
      <c r="G8213" s="2" t="s">
        <v>1616</v>
      </c>
      <c r="I8213" s="8">
        <v>50288</v>
      </c>
      <c r="K8213" s="12">
        <v>1200753</v>
      </c>
      <c r="L8213" s="1" t="s">
        <v>615</v>
      </c>
    </row>
    <row r="8215" spans="1:12" x14ac:dyDescent="0.2">
      <c r="A8215" s="8">
        <v>26</v>
      </c>
      <c r="B8215" s="2" t="s">
        <v>208</v>
      </c>
      <c r="C8215" s="7">
        <v>80</v>
      </c>
      <c r="D8215" s="2" t="s">
        <v>88</v>
      </c>
      <c r="F8215" s="7">
        <v>0</v>
      </c>
      <c r="G8215" s="2" t="s">
        <v>1623</v>
      </c>
      <c r="I8215" s="8">
        <v>60000</v>
      </c>
      <c r="K8215" s="12">
        <v>1260753</v>
      </c>
      <c r="L8215" s="1" t="s">
        <v>615</v>
      </c>
    </row>
    <row r="8217" spans="1:12" x14ac:dyDescent="0.2">
      <c r="A8217" s="8">
        <v>31</v>
      </c>
      <c r="B8217" s="2" t="s">
        <v>208</v>
      </c>
      <c r="C8217" s="7">
        <v>97</v>
      </c>
      <c r="D8217" s="2" t="s">
        <v>88</v>
      </c>
      <c r="F8217" s="7">
        <v>0</v>
      </c>
      <c r="G8217" s="2" t="s">
        <v>1659</v>
      </c>
      <c r="J8217" s="8">
        <v>8</v>
      </c>
      <c r="K8217" s="12">
        <v>1260745</v>
      </c>
      <c r="L8217" s="1" t="s">
        <v>615</v>
      </c>
    </row>
    <row r="8220" spans="1:12" x14ac:dyDescent="0.2">
      <c r="G8220" s="9" t="s">
        <v>618</v>
      </c>
      <c r="I8220" s="269">
        <v>703870</v>
      </c>
      <c r="J8220" s="269">
        <v>8</v>
      </c>
      <c r="K8220" s="269">
        <v>703862</v>
      </c>
      <c r="L8220" s="270" t="s">
        <v>615</v>
      </c>
    </row>
    <row r="8221" spans="1:12" x14ac:dyDescent="0.2">
      <c r="G8221" s="9" t="s">
        <v>610</v>
      </c>
      <c r="I8221" s="267">
        <v>1260755</v>
      </c>
      <c r="J8221" s="267">
        <v>10</v>
      </c>
      <c r="K8221" s="267">
        <v>1260745</v>
      </c>
      <c r="L8221" s="9" t="s">
        <v>617</v>
      </c>
    </row>
    <row r="8224" spans="1:12" x14ac:dyDescent="0.2">
      <c r="A8224" s="4" t="s">
        <v>209</v>
      </c>
      <c r="G8224" s="9" t="s">
        <v>612</v>
      </c>
      <c r="I8224" s="267">
        <v>1260755</v>
      </c>
      <c r="J8224" s="267">
        <v>10</v>
      </c>
      <c r="K8224" s="267">
        <v>1260745</v>
      </c>
      <c r="L8224" s="2" t="s">
        <v>615</v>
      </c>
    </row>
    <row r="8226" spans="1:12" x14ac:dyDescent="0.2">
      <c r="A8226" s="1" t="s">
        <v>80</v>
      </c>
      <c r="B8226" s="1" t="s">
        <v>81</v>
      </c>
      <c r="C8226" s="268" t="s">
        <v>82</v>
      </c>
      <c r="D8226" s="1" t="s">
        <v>83</v>
      </c>
      <c r="E8226" s="1" t="s">
        <v>84</v>
      </c>
      <c r="F8226" s="268" t="s">
        <v>85</v>
      </c>
      <c r="G8226" s="1" t="s">
        <v>86</v>
      </c>
      <c r="I8226" s="268" t="s">
        <v>613</v>
      </c>
      <c r="J8226" s="268" t="s">
        <v>614</v>
      </c>
      <c r="K8226" s="268" t="s">
        <v>87</v>
      </c>
    </row>
    <row r="8228" spans="1:12" x14ac:dyDescent="0.2">
      <c r="A8228" s="8">
        <v>9</v>
      </c>
      <c r="B8228" s="2" t="s">
        <v>209</v>
      </c>
      <c r="C8228" s="7">
        <v>28</v>
      </c>
      <c r="D8228" s="2" t="s">
        <v>622</v>
      </c>
      <c r="F8228" s="7">
        <v>0</v>
      </c>
      <c r="G8228" s="2" t="s">
        <v>2237</v>
      </c>
      <c r="I8228" s="8">
        <v>36944</v>
      </c>
      <c r="K8228" s="12">
        <v>1297689</v>
      </c>
      <c r="L8228" s="1" t="s">
        <v>615</v>
      </c>
    </row>
    <row r="8230" spans="1:12" x14ac:dyDescent="0.2">
      <c r="A8230" s="8">
        <v>17</v>
      </c>
      <c r="B8230" s="2" t="s">
        <v>209</v>
      </c>
      <c r="C8230" s="7">
        <v>54</v>
      </c>
      <c r="D8230" s="2" t="s">
        <v>90</v>
      </c>
      <c r="F8230" s="7">
        <v>0</v>
      </c>
      <c r="G8230" s="2" t="s">
        <v>2238</v>
      </c>
      <c r="I8230" s="8">
        <v>35000</v>
      </c>
      <c r="K8230" s="12">
        <v>1332689</v>
      </c>
      <c r="L8230" s="1" t="s">
        <v>615</v>
      </c>
    </row>
    <row r="8232" spans="1:12" x14ac:dyDescent="0.2">
      <c r="A8232" s="8">
        <v>25</v>
      </c>
      <c r="B8232" s="2" t="s">
        <v>209</v>
      </c>
      <c r="C8232" s="7">
        <v>74</v>
      </c>
      <c r="D8232" s="2" t="s">
        <v>622</v>
      </c>
      <c r="F8232" s="7">
        <v>0</v>
      </c>
      <c r="G8232" s="2" t="s">
        <v>2239</v>
      </c>
      <c r="I8232" s="8">
        <v>39064</v>
      </c>
      <c r="K8232" s="12">
        <v>1371753</v>
      </c>
      <c r="L8232" s="1" t="s">
        <v>615</v>
      </c>
    </row>
    <row r="8234" spans="1:12" x14ac:dyDescent="0.2">
      <c r="A8234" s="8">
        <v>30</v>
      </c>
      <c r="B8234" s="2" t="s">
        <v>209</v>
      </c>
      <c r="C8234" s="7">
        <v>116</v>
      </c>
      <c r="D8234" s="2" t="s">
        <v>88</v>
      </c>
      <c r="F8234" s="7">
        <v>0</v>
      </c>
      <c r="G8234" s="2" t="s">
        <v>2240</v>
      </c>
      <c r="I8234" s="8">
        <v>28330</v>
      </c>
      <c r="K8234" s="12">
        <v>1400083</v>
      </c>
      <c r="L8234" s="1" t="s">
        <v>615</v>
      </c>
    </row>
    <row r="8236" spans="1:12" x14ac:dyDescent="0.2">
      <c r="A8236" s="8">
        <v>30</v>
      </c>
      <c r="B8236" s="2" t="s">
        <v>209</v>
      </c>
      <c r="C8236" s="7">
        <v>119</v>
      </c>
      <c r="D8236" s="2" t="s">
        <v>88</v>
      </c>
      <c r="F8236" s="7">
        <v>0</v>
      </c>
      <c r="G8236" s="2" t="s">
        <v>1926</v>
      </c>
      <c r="I8236" s="8">
        <v>2</v>
      </c>
      <c r="K8236" s="12">
        <v>1400085</v>
      </c>
      <c r="L8236" s="1" t="s">
        <v>615</v>
      </c>
    </row>
    <row r="8238" spans="1:12" x14ac:dyDescent="0.2">
      <c r="A8238" s="8">
        <v>30</v>
      </c>
      <c r="B8238" s="2" t="s">
        <v>209</v>
      </c>
      <c r="C8238" s="7">
        <v>119</v>
      </c>
      <c r="D8238" s="2" t="s">
        <v>88</v>
      </c>
      <c r="F8238" s="7">
        <v>0</v>
      </c>
      <c r="G8238" s="2" t="s">
        <v>2040</v>
      </c>
      <c r="J8238" s="8">
        <v>5</v>
      </c>
      <c r="K8238" s="12">
        <v>1400080</v>
      </c>
      <c r="L8238" s="1" t="s">
        <v>615</v>
      </c>
    </row>
    <row r="8240" spans="1:12" x14ac:dyDescent="0.2">
      <c r="A8240" s="8">
        <v>30</v>
      </c>
      <c r="B8240" s="2" t="s">
        <v>209</v>
      </c>
      <c r="C8240" s="7">
        <v>119</v>
      </c>
      <c r="D8240" s="2" t="s">
        <v>88</v>
      </c>
      <c r="F8240" s="7">
        <v>0</v>
      </c>
      <c r="G8240" s="2" t="s">
        <v>2040</v>
      </c>
      <c r="I8240" s="8">
        <v>1</v>
      </c>
      <c r="K8240" s="12">
        <v>1400081</v>
      </c>
      <c r="L8240" s="1" t="s">
        <v>615</v>
      </c>
    </row>
    <row r="8243" spans="1:12" x14ac:dyDescent="0.2">
      <c r="G8243" s="9" t="s">
        <v>1787</v>
      </c>
      <c r="I8243" s="269">
        <v>139341</v>
      </c>
      <c r="J8243" s="269">
        <v>5</v>
      </c>
      <c r="K8243" s="269">
        <v>139336</v>
      </c>
      <c r="L8243" s="270" t="s">
        <v>615</v>
      </c>
    </row>
    <row r="8244" spans="1:12" x14ac:dyDescent="0.2">
      <c r="G8244" s="9" t="s">
        <v>610</v>
      </c>
      <c r="I8244" s="267">
        <v>1400096</v>
      </c>
      <c r="J8244" s="267">
        <v>15</v>
      </c>
      <c r="K8244" s="267">
        <v>1400081</v>
      </c>
      <c r="L8244" s="9" t="s">
        <v>617</v>
      </c>
    </row>
    <row r="8247" spans="1:12" x14ac:dyDescent="0.2">
      <c r="A8247" s="4" t="s">
        <v>210</v>
      </c>
      <c r="G8247" s="9" t="s">
        <v>612</v>
      </c>
      <c r="I8247" s="267">
        <v>1400096</v>
      </c>
      <c r="J8247" s="267">
        <v>15</v>
      </c>
      <c r="K8247" s="267">
        <v>1400081</v>
      </c>
      <c r="L8247" s="2" t="s">
        <v>615</v>
      </c>
    </row>
    <row r="8249" spans="1:12" x14ac:dyDescent="0.2">
      <c r="A8249" s="1" t="s">
        <v>80</v>
      </c>
      <c r="B8249" s="1" t="s">
        <v>81</v>
      </c>
      <c r="C8249" s="268" t="s">
        <v>82</v>
      </c>
      <c r="D8249" s="1" t="s">
        <v>83</v>
      </c>
      <c r="E8249" s="1" t="s">
        <v>84</v>
      </c>
      <c r="F8249" s="268" t="s">
        <v>85</v>
      </c>
      <c r="G8249" s="1" t="s">
        <v>86</v>
      </c>
      <c r="I8249" s="268" t="s">
        <v>613</v>
      </c>
      <c r="J8249" s="268" t="s">
        <v>614</v>
      </c>
      <c r="K8249" s="268" t="s">
        <v>87</v>
      </c>
    </row>
    <row r="8251" spans="1:12" x14ac:dyDescent="0.2">
      <c r="A8251" s="8">
        <v>4</v>
      </c>
      <c r="B8251" s="2" t="s">
        <v>210</v>
      </c>
      <c r="C8251" s="7">
        <v>11</v>
      </c>
      <c r="D8251" s="2" t="s">
        <v>88</v>
      </c>
      <c r="F8251" s="7">
        <v>0</v>
      </c>
      <c r="G8251" s="2" t="s">
        <v>2241</v>
      </c>
      <c r="I8251" s="8">
        <v>121100</v>
      </c>
      <c r="K8251" s="12">
        <v>1521181</v>
      </c>
      <c r="L8251" s="1" t="s">
        <v>615</v>
      </c>
    </row>
    <row r="8253" spans="1:12" x14ac:dyDescent="0.2">
      <c r="A8253" s="8">
        <v>25</v>
      </c>
      <c r="B8253" s="2" t="s">
        <v>210</v>
      </c>
      <c r="C8253" s="7">
        <v>39</v>
      </c>
      <c r="D8253" s="2" t="s">
        <v>90</v>
      </c>
      <c r="F8253" s="7">
        <v>0</v>
      </c>
      <c r="G8253" s="2" t="s">
        <v>2242</v>
      </c>
      <c r="I8253" s="8">
        <v>164260</v>
      </c>
      <c r="K8253" s="12">
        <v>1685441</v>
      </c>
      <c r="L8253" s="1" t="s">
        <v>615</v>
      </c>
    </row>
    <row r="8255" spans="1:12" x14ac:dyDescent="0.2">
      <c r="A8255" s="8">
        <v>25</v>
      </c>
      <c r="B8255" s="2" t="s">
        <v>210</v>
      </c>
      <c r="C8255" s="7">
        <v>40</v>
      </c>
      <c r="D8255" s="2" t="s">
        <v>90</v>
      </c>
      <c r="F8255" s="7">
        <v>0</v>
      </c>
      <c r="G8255" s="2" t="s">
        <v>2243</v>
      </c>
      <c r="I8255" s="8">
        <v>34830</v>
      </c>
      <c r="K8255" s="12">
        <v>1720271</v>
      </c>
      <c r="L8255" s="1" t="s">
        <v>615</v>
      </c>
    </row>
    <row r="8257" spans="1:12" x14ac:dyDescent="0.2">
      <c r="A8257" s="8">
        <v>25</v>
      </c>
      <c r="B8257" s="2" t="s">
        <v>210</v>
      </c>
      <c r="C8257" s="7">
        <v>40</v>
      </c>
      <c r="D8257" s="2" t="s">
        <v>90</v>
      </c>
      <c r="F8257" s="7">
        <v>0</v>
      </c>
      <c r="G8257" s="2" t="s">
        <v>2244</v>
      </c>
      <c r="J8257" s="8">
        <v>1</v>
      </c>
      <c r="K8257" s="12">
        <v>1720270</v>
      </c>
      <c r="L8257" s="1" t="s">
        <v>615</v>
      </c>
    </row>
    <row r="8259" spans="1:12" x14ac:dyDescent="0.2">
      <c r="A8259" s="8">
        <v>31</v>
      </c>
      <c r="B8259" s="2" t="s">
        <v>210</v>
      </c>
      <c r="C8259" s="7">
        <v>100</v>
      </c>
      <c r="D8259" s="2" t="s">
        <v>88</v>
      </c>
      <c r="F8259" s="7">
        <v>0</v>
      </c>
      <c r="G8259" s="2" t="s">
        <v>2245</v>
      </c>
      <c r="I8259" s="8">
        <v>497134</v>
      </c>
      <c r="K8259" s="12">
        <v>2217404</v>
      </c>
      <c r="L8259" s="1" t="s">
        <v>615</v>
      </c>
    </row>
    <row r="8261" spans="1:12" x14ac:dyDescent="0.2">
      <c r="A8261" s="8">
        <v>31</v>
      </c>
      <c r="B8261" s="2" t="s">
        <v>210</v>
      </c>
      <c r="C8261" s="7">
        <v>102</v>
      </c>
      <c r="D8261" s="2" t="s">
        <v>88</v>
      </c>
      <c r="F8261" s="7">
        <v>0</v>
      </c>
      <c r="G8261" s="2" t="s">
        <v>579</v>
      </c>
      <c r="I8261" s="8">
        <v>3</v>
      </c>
      <c r="K8261" s="12">
        <v>2217407</v>
      </c>
      <c r="L8261" s="1" t="s">
        <v>615</v>
      </c>
    </row>
    <row r="8264" spans="1:12" x14ac:dyDescent="0.2">
      <c r="G8264" s="9" t="s">
        <v>1816</v>
      </c>
      <c r="I8264" s="269">
        <v>817327</v>
      </c>
      <c r="J8264" s="269">
        <v>1</v>
      </c>
      <c r="K8264" s="269">
        <v>817326</v>
      </c>
      <c r="L8264" s="270" t="s">
        <v>615</v>
      </c>
    </row>
    <row r="8265" spans="1:12" x14ac:dyDescent="0.2">
      <c r="G8265" s="9" t="s">
        <v>610</v>
      </c>
      <c r="I8265" s="267">
        <v>2217423</v>
      </c>
      <c r="J8265" s="267">
        <v>16</v>
      </c>
      <c r="K8265" s="267">
        <v>2217407</v>
      </c>
      <c r="L8265" s="9" t="s">
        <v>617</v>
      </c>
    </row>
    <row r="8268" spans="1:12" x14ac:dyDescent="0.2">
      <c r="A8268" s="4" t="s">
        <v>211</v>
      </c>
      <c r="G8268" s="9" t="s">
        <v>612</v>
      </c>
      <c r="I8268" s="267">
        <v>2217423</v>
      </c>
      <c r="J8268" s="267">
        <v>16</v>
      </c>
      <c r="K8268" s="267">
        <v>2217407</v>
      </c>
      <c r="L8268" s="2" t="s">
        <v>615</v>
      </c>
    </row>
    <row r="8270" spans="1:12" x14ac:dyDescent="0.2">
      <c r="A8270" s="1" t="s">
        <v>80</v>
      </c>
      <c r="B8270" s="1" t="s">
        <v>81</v>
      </c>
      <c r="C8270" s="268" t="s">
        <v>82</v>
      </c>
      <c r="D8270" s="1" t="s">
        <v>83</v>
      </c>
      <c r="E8270" s="1" t="s">
        <v>84</v>
      </c>
      <c r="F8270" s="268" t="s">
        <v>85</v>
      </c>
      <c r="G8270" s="1" t="s">
        <v>86</v>
      </c>
      <c r="I8270" s="268" t="s">
        <v>613</v>
      </c>
      <c r="J8270" s="268" t="s">
        <v>614</v>
      </c>
      <c r="K8270" s="268" t="s">
        <v>87</v>
      </c>
    </row>
    <row r="8272" spans="1:12" x14ac:dyDescent="0.2">
      <c r="A8272" s="8">
        <v>30</v>
      </c>
      <c r="B8272" s="2" t="s">
        <v>211</v>
      </c>
      <c r="C8272" s="7">
        <v>87</v>
      </c>
      <c r="D8272" s="2" t="s">
        <v>88</v>
      </c>
      <c r="F8272" s="7">
        <v>0</v>
      </c>
      <c r="G8272" s="2" t="s">
        <v>2448</v>
      </c>
      <c r="I8272" s="8">
        <v>6600</v>
      </c>
      <c r="K8272" s="12">
        <v>2224007</v>
      </c>
      <c r="L8272" s="1" t="s">
        <v>615</v>
      </c>
    </row>
    <row r="8274" spans="1:12" x14ac:dyDescent="0.2">
      <c r="A8274" s="8">
        <v>30</v>
      </c>
      <c r="B8274" s="2" t="s">
        <v>211</v>
      </c>
      <c r="C8274" s="7">
        <v>92</v>
      </c>
      <c r="D8274" s="2" t="s">
        <v>88</v>
      </c>
      <c r="F8274" s="7">
        <v>0</v>
      </c>
      <c r="G8274" s="2" t="s">
        <v>579</v>
      </c>
      <c r="I8274" s="8">
        <v>1</v>
      </c>
      <c r="K8274" s="12">
        <v>2224008</v>
      </c>
      <c r="L8274" s="1" t="s">
        <v>615</v>
      </c>
    </row>
    <row r="8276" spans="1:12" x14ac:dyDescent="0.2">
      <c r="A8276" s="8">
        <v>30</v>
      </c>
      <c r="B8276" s="2" t="s">
        <v>211</v>
      </c>
      <c r="C8276" s="7">
        <v>94</v>
      </c>
      <c r="D8276" s="2" t="s">
        <v>88</v>
      </c>
      <c r="F8276" s="7">
        <v>0</v>
      </c>
      <c r="G8276" s="2" t="s">
        <v>2506</v>
      </c>
      <c r="I8276" s="8">
        <v>211404</v>
      </c>
      <c r="K8276" s="12">
        <v>2435412</v>
      </c>
      <c r="L8276" s="1" t="s">
        <v>615</v>
      </c>
    </row>
    <row r="8279" spans="1:12" x14ac:dyDescent="0.2">
      <c r="G8279" s="9" t="s">
        <v>2551</v>
      </c>
      <c r="I8279" s="269">
        <v>218005</v>
      </c>
      <c r="J8279" s="269">
        <v>0</v>
      </c>
      <c r="K8279" s="269">
        <v>218005</v>
      </c>
      <c r="L8279" s="270" t="s">
        <v>615</v>
      </c>
    </row>
    <row r="8280" spans="1:12" x14ac:dyDescent="0.2">
      <c r="G8280" s="9" t="s">
        <v>610</v>
      </c>
      <c r="I8280" s="267">
        <v>2435428</v>
      </c>
      <c r="J8280" s="267">
        <v>16</v>
      </c>
      <c r="K8280" s="267">
        <v>2435412</v>
      </c>
      <c r="L8280" s="9" t="s">
        <v>617</v>
      </c>
    </row>
    <row r="8283" spans="1:12" x14ac:dyDescent="0.2">
      <c r="A8283" s="4" t="s">
        <v>212</v>
      </c>
      <c r="G8283" s="9" t="s">
        <v>612</v>
      </c>
      <c r="I8283" s="267">
        <v>2435428</v>
      </c>
      <c r="J8283" s="267">
        <v>16</v>
      </c>
      <c r="K8283" s="267">
        <v>2435412</v>
      </c>
      <c r="L8283" s="2" t="s">
        <v>615</v>
      </c>
    </row>
    <row r="8285" spans="1:12" x14ac:dyDescent="0.2">
      <c r="A8285" s="1" t="s">
        <v>80</v>
      </c>
      <c r="B8285" s="1" t="s">
        <v>81</v>
      </c>
      <c r="C8285" s="268" t="s">
        <v>82</v>
      </c>
      <c r="D8285" s="1" t="s">
        <v>83</v>
      </c>
      <c r="E8285" s="1" t="s">
        <v>84</v>
      </c>
      <c r="F8285" s="268" t="s">
        <v>85</v>
      </c>
      <c r="G8285" s="1" t="s">
        <v>86</v>
      </c>
      <c r="I8285" s="268" t="s">
        <v>613</v>
      </c>
      <c r="J8285" s="268" t="s">
        <v>614</v>
      </c>
      <c r="K8285" s="268" t="s">
        <v>87</v>
      </c>
    </row>
    <row r="8287" spans="1:12" x14ac:dyDescent="0.2">
      <c r="A8287" s="8">
        <v>31</v>
      </c>
      <c r="B8287" s="2" t="s">
        <v>212</v>
      </c>
      <c r="C8287" s="7">
        <v>74</v>
      </c>
      <c r="D8287" s="2" t="s">
        <v>90</v>
      </c>
      <c r="F8287" s="7">
        <v>0</v>
      </c>
      <c r="G8287" s="2" t="s">
        <v>2421</v>
      </c>
      <c r="I8287" s="8">
        <v>40000</v>
      </c>
      <c r="K8287" s="12">
        <v>2475412</v>
      </c>
      <c r="L8287" s="1" t="s">
        <v>615</v>
      </c>
    </row>
    <row r="8289" spans="1:12" x14ac:dyDescent="0.2">
      <c r="A8289" s="8">
        <v>31</v>
      </c>
      <c r="B8289" s="2" t="s">
        <v>212</v>
      </c>
      <c r="C8289" s="7">
        <v>78</v>
      </c>
      <c r="D8289" s="2" t="s">
        <v>88</v>
      </c>
      <c r="F8289" s="7">
        <v>0</v>
      </c>
      <c r="G8289" s="2" t="s">
        <v>2679</v>
      </c>
      <c r="I8289" s="8">
        <v>55500</v>
      </c>
      <c r="K8289" s="12">
        <v>2530912</v>
      </c>
      <c r="L8289" s="1" t="s">
        <v>615</v>
      </c>
    </row>
    <row r="8291" spans="1:12" x14ac:dyDescent="0.2">
      <c r="A8291" s="8">
        <v>31</v>
      </c>
      <c r="B8291" s="2" t="s">
        <v>212</v>
      </c>
      <c r="C8291" s="7">
        <v>85</v>
      </c>
      <c r="D8291" s="2" t="s">
        <v>88</v>
      </c>
      <c r="F8291" s="7">
        <v>0</v>
      </c>
      <c r="G8291" s="2" t="s">
        <v>579</v>
      </c>
      <c r="J8291" s="8">
        <v>1</v>
      </c>
      <c r="K8291" s="12">
        <v>2530911</v>
      </c>
      <c r="L8291" s="1" t="s">
        <v>615</v>
      </c>
    </row>
    <row r="8294" spans="1:12" x14ac:dyDescent="0.2">
      <c r="G8294" s="9" t="s">
        <v>2555</v>
      </c>
      <c r="I8294" s="269">
        <v>95500</v>
      </c>
      <c r="J8294" s="269">
        <v>1</v>
      </c>
      <c r="K8294" s="269">
        <v>95499</v>
      </c>
      <c r="L8294" s="270" t="s">
        <v>615</v>
      </c>
    </row>
    <row r="8295" spans="1:12" x14ac:dyDescent="0.2">
      <c r="G8295" s="9" t="s">
        <v>610</v>
      </c>
      <c r="I8295" s="267">
        <v>2530928</v>
      </c>
      <c r="J8295" s="267">
        <v>17</v>
      </c>
      <c r="K8295" s="267">
        <v>2530911</v>
      </c>
      <c r="L8295" s="9" t="s">
        <v>617</v>
      </c>
    </row>
    <row r="8297" spans="1:12" x14ac:dyDescent="0.2">
      <c r="A8297" s="5" t="s">
        <v>748</v>
      </c>
      <c r="I8297" s="267">
        <v>2530928</v>
      </c>
      <c r="J8297" s="267">
        <v>17</v>
      </c>
      <c r="K8297" s="267">
        <v>2530911</v>
      </c>
      <c r="L8297" s="2" t="s">
        <v>617</v>
      </c>
    </row>
    <row r="8300" spans="1:12" x14ac:dyDescent="0.2">
      <c r="A8300" s="4" t="s">
        <v>749</v>
      </c>
    </row>
    <row r="8302" spans="1:12" x14ac:dyDescent="0.2">
      <c r="A8302" s="4" t="s">
        <v>123</v>
      </c>
      <c r="G8302" s="9" t="s">
        <v>612</v>
      </c>
      <c r="I8302" s="267">
        <v>0</v>
      </c>
      <c r="J8302" s="267">
        <v>0</v>
      </c>
      <c r="K8302" s="267">
        <v>0</v>
      </c>
    </row>
    <row r="8304" spans="1:12" x14ac:dyDescent="0.2">
      <c r="A8304" s="1" t="s">
        <v>80</v>
      </c>
      <c r="B8304" s="1" t="s">
        <v>81</v>
      </c>
      <c r="C8304" s="268" t="s">
        <v>82</v>
      </c>
      <c r="D8304" s="1" t="s">
        <v>83</v>
      </c>
      <c r="E8304" s="1" t="s">
        <v>84</v>
      </c>
      <c r="F8304" s="268" t="s">
        <v>85</v>
      </c>
      <c r="G8304" s="1" t="s">
        <v>86</v>
      </c>
      <c r="I8304" s="268" t="s">
        <v>613</v>
      </c>
      <c r="J8304" s="268" t="s">
        <v>614</v>
      </c>
      <c r="K8304" s="268" t="s">
        <v>87</v>
      </c>
    </row>
    <row r="8306" spans="1:12" x14ac:dyDescent="0.2">
      <c r="A8306" s="8">
        <v>28</v>
      </c>
      <c r="B8306" s="2" t="s">
        <v>123</v>
      </c>
      <c r="C8306" s="7">
        <v>87</v>
      </c>
      <c r="D8306" s="2" t="s">
        <v>88</v>
      </c>
      <c r="F8306" s="7">
        <v>0</v>
      </c>
      <c r="G8306" s="2" t="s">
        <v>2038</v>
      </c>
      <c r="I8306" s="8">
        <v>15163</v>
      </c>
      <c r="K8306" s="12">
        <v>15163</v>
      </c>
      <c r="L8306" s="1" t="s">
        <v>615</v>
      </c>
    </row>
    <row r="8309" spans="1:12" x14ac:dyDescent="0.2">
      <c r="G8309" s="9" t="s">
        <v>623</v>
      </c>
      <c r="I8309" s="269">
        <v>15163</v>
      </c>
      <c r="J8309" s="269">
        <v>0</v>
      </c>
      <c r="K8309" s="269">
        <v>15163</v>
      </c>
      <c r="L8309" s="270" t="s">
        <v>615</v>
      </c>
    </row>
    <row r="8310" spans="1:12" x14ac:dyDescent="0.2">
      <c r="G8310" s="9" t="s">
        <v>610</v>
      </c>
      <c r="I8310" s="267">
        <v>15163</v>
      </c>
      <c r="J8310" s="267">
        <v>0</v>
      </c>
      <c r="K8310" s="267">
        <v>15163</v>
      </c>
      <c r="L8310" s="9" t="s">
        <v>617</v>
      </c>
    </row>
    <row r="8313" spans="1:12" x14ac:dyDescent="0.2">
      <c r="A8313" s="4" t="s">
        <v>208</v>
      </c>
      <c r="G8313" s="9" t="s">
        <v>612</v>
      </c>
      <c r="I8313" s="267">
        <v>15163</v>
      </c>
      <c r="J8313" s="267">
        <v>0</v>
      </c>
      <c r="K8313" s="267">
        <v>15163</v>
      </c>
      <c r="L8313" s="2" t="s">
        <v>615</v>
      </c>
    </row>
    <row r="8315" spans="1:12" x14ac:dyDescent="0.2">
      <c r="A8315" s="1" t="s">
        <v>80</v>
      </c>
      <c r="B8315" s="1" t="s">
        <v>81</v>
      </c>
      <c r="C8315" s="268" t="s">
        <v>82</v>
      </c>
      <c r="D8315" s="1" t="s">
        <v>83</v>
      </c>
      <c r="E8315" s="1" t="s">
        <v>84</v>
      </c>
      <c r="F8315" s="268" t="s">
        <v>85</v>
      </c>
      <c r="G8315" s="1" t="s">
        <v>86</v>
      </c>
      <c r="I8315" s="268" t="s">
        <v>613</v>
      </c>
      <c r="J8315" s="268" t="s">
        <v>614</v>
      </c>
      <c r="K8315" s="268" t="s">
        <v>87</v>
      </c>
    </row>
    <row r="8317" spans="1:12" x14ac:dyDescent="0.2">
      <c r="A8317" s="8">
        <v>31</v>
      </c>
      <c r="B8317" s="2" t="s">
        <v>208</v>
      </c>
      <c r="C8317" s="7">
        <v>100</v>
      </c>
      <c r="D8317" s="2" t="s">
        <v>88</v>
      </c>
      <c r="F8317" s="7">
        <v>0</v>
      </c>
      <c r="G8317" s="2" t="s">
        <v>1699</v>
      </c>
      <c r="I8317" s="8">
        <v>13602</v>
      </c>
      <c r="K8317" s="12">
        <v>28765</v>
      </c>
      <c r="L8317" s="1" t="s">
        <v>615</v>
      </c>
    </row>
    <row r="8320" spans="1:12" x14ac:dyDescent="0.2">
      <c r="G8320" s="9" t="s">
        <v>618</v>
      </c>
      <c r="I8320" s="269">
        <v>13602</v>
      </c>
      <c r="J8320" s="269">
        <v>0</v>
      </c>
      <c r="K8320" s="269">
        <v>13602</v>
      </c>
      <c r="L8320" s="270" t="s">
        <v>615</v>
      </c>
    </row>
    <row r="8321" spans="1:12" x14ac:dyDescent="0.2">
      <c r="G8321" s="9" t="s">
        <v>610</v>
      </c>
      <c r="I8321" s="267">
        <v>28765</v>
      </c>
      <c r="J8321" s="267">
        <v>0</v>
      </c>
      <c r="K8321" s="267">
        <v>28765</v>
      </c>
      <c r="L8321" s="9" t="s">
        <v>617</v>
      </c>
    </row>
    <row r="8324" spans="1:12" x14ac:dyDescent="0.2">
      <c r="A8324" s="4" t="s">
        <v>209</v>
      </c>
      <c r="G8324" s="9" t="s">
        <v>612</v>
      </c>
      <c r="I8324" s="267">
        <v>28765</v>
      </c>
      <c r="J8324" s="267">
        <v>0</v>
      </c>
      <c r="K8324" s="267">
        <v>28765</v>
      </c>
      <c r="L8324" s="2" t="s">
        <v>615</v>
      </c>
    </row>
    <row r="8326" spans="1:12" x14ac:dyDescent="0.2">
      <c r="A8326" s="1" t="s">
        <v>80</v>
      </c>
      <c r="B8326" s="1" t="s">
        <v>81</v>
      </c>
      <c r="C8326" s="268" t="s">
        <v>82</v>
      </c>
      <c r="D8326" s="1" t="s">
        <v>83</v>
      </c>
      <c r="E8326" s="1" t="s">
        <v>84</v>
      </c>
      <c r="F8326" s="268" t="s">
        <v>85</v>
      </c>
      <c r="G8326" s="1" t="s">
        <v>86</v>
      </c>
      <c r="I8326" s="268" t="s">
        <v>613</v>
      </c>
      <c r="J8326" s="268" t="s">
        <v>614</v>
      </c>
      <c r="K8326" s="268" t="s">
        <v>87</v>
      </c>
    </row>
    <row r="8328" spans="1:12" x14ac:dyDescent="0.2">
      <c r="A8328" s="8">
        <v>2</v>
      </c>
      <c r="B8328" s="2" t="s">
        <v>209</v>
      </c>
      <c r="C8328" s="7">
        <v>23</v>
      </c>
      <c r="D8328" s="2" t="s">
        <v>90</v>
      </c>
      <c r="F8328" s="7">
        <v>0</v>
      </c>
      <c r="G8328" s="2" t="s">
        <v>1849</v>
      </c>
      <c r="I8328" s="8">
        <v>16895</v>
      </c>
      <c r="K8328" s="12">
        <v>45660</v>
      </c>
      <c r="L8328" s="1" t="s">
        <v>615</v>
      </c>
    </row>
    <row r="8330" spans="1:12" x14ac:dyDescent="0.2">
      <c r="A8330" s="8">
        <v>30</v>
      </c>
      <c r="B8330" s="2" t="s">
        <v>209</v>
      </c>
      <c r="C8330" s="7">
        <v>116</v>
      </c>
      <c r="D8330" s="2" t="s">
        <v>88</v>
      </c>
      <c r="F8330" s="7">
        <v>0</v>
      </c>
      <c r="G8330" s="2" t="s">
        <v>2246</v>
      </c>
      <c r="I8330" s="8">
        <v>32120</v>
      </c>
      <c r="K8330" s="12">
        <v>77780</v>
      </c>
      <c r="L8330" s="1" t="s">
        <v>615</v>
      </c>
    </row>
    <row r="8332" spans="1:12" x14ac:dyDescent="0.2">
      <c r="A8332" s="8">
        <v>30</v>
      </c>
      <c r="B8332" s="2" t="s">
        <v>209</v>
      </c>
      <c r="C8332" s="7">
        <v>116</v>
      </c>
      <c r="D8332" s="2" t="s">
        <v>88</v>
      </c>
      <c r="F8332" s="7">
        <v>0</v>
      </c>
      <c r="G8332" s="2" t="s">
        <v>2247</v>
      </c>
      <c r="I8332" s="8">
        <v>5616</v>
      </c>
      <c r="K8332" s="12">
        <v>83396</v>
      </c>
      <c r="L8332" s="1" t="s">
        <v>615</v>
      </c>
    </row>
    <row r="8335" spans="1:12" x14ac:dyDescent="0.2">
      <c r="G8335" s="9" t="s">
        <v>1787</v>
      </c>
      <c r="I8335" s="269">
        <v>54631</v>
      </c>
      <c r="J8335" s="269">
        <v>0</v>
      </c>
      <c r="K8335" s="269">
        <v>54631</v>
      </c>
      <c r="L8335" s="270" t="s">
        <v>615</v>
      </c>
    </row>
    <row r="8336" spans="1:12" x14ac:dyDescent="0.2">
      <c r="G8336" s="9" t="s">
        <v>610</v>
      </c>
      <c r="I8336" s="267">
        <v>83396</v>
      </c>
      <c r="J8336" s="267">
        <v>0</v>
      </c>
      <c r="K8336" s="267">
        <v>83396</v>
      </c>
      <c r="L8336" s="9" t="s">
        <v>617</v>
      </c>
    </row>
    <row r="8339" spans="1:12" x14ac:dyDescent="0.2">
      <c r="A8339" s="4" t="s">
        <v>210</v>
      </c>
      <c r="G8339" s="9" t="s">
        <v>612</v>
      </c>
      <c r="I8339" s="267">
        <v>83396</v>
      </c>
      <c r="J8339" s="267">
        <v>0</v>
      </c>
      <c r="K8339" s="267">
        <v>83396</v>
      </c>
      <c r="L8339" s="2" t="s">
        <v>615</v>
      </c>
    </row>
    <row r="8341" spans="1:12" x14ac:dyDescent="0.2">
      <c r="A8341" s="1" t="s">
        <v>80</v>
      </c>
      <c r="B8341" s="1" t="s">
        <v>81</v>
      </c>
      <c r="C8341" s="268" t="s">
        <v>82</v>
      </c>
      <c r="D8341" s="1" t="s">
        <v>83</v>
      </c>
      <c r="E8341" s="1" t="s">
        <v>84</v>
      </c>
      <c r="F8341" s="268" t="s">
        <v>85</v>
      </c>
      <c r="G8341" s="1" t="s">
        <v>86</v>
      </c>
      <c r="I8341" s="268" t="s">
        <v>613</v>
      </c>
      <c r="J8341" s="268" t="s">
        <v>614</v>
      </c>
      <c r="K8341" s="268" t="s">
        <v>87</v>
      </c>
    </row>
    <row r="8343" spans="1:12" x14ac:dyDescent="0.2">
      <c r="A8343" s="8">
        <v>31</v>
      </c>
      <c r="B8343" s="2" t="s">
        <v>210</v>
      </c>
      <c r="C8343" s="7">
        <v>100</v>
      </c>
      <c r="D8343" s="2" t="s">
        <v>88</v>
      </c>
      <c r="F8343" s="7">
        <v>0</v>
      </c>
      <c r="G8343" s="2" t="s">
        <v>2248</v>
      </c>
      <c r="I8343" s="8">
        <v>5619</v>
      </c>
      <c r="K8343" s="12">
        <v>89015</v>
      </c>
      <c r="L8343" s="1" t="s">
        <v>615</v>
      </c>
    </row>
    <row r="8346" spans="1:12" x14ac:dyDescent="0.2">
      <c r="G8346" s="9" t="s">
        <v>1816</v>
      </c>
      <c r="I8346" s="269">
        <v>5619</v>
      </c>
      <c r="J8346" s="269">
        <v>0</v>
      </c>
      <c r="K8346" s="269">
        <v>5619</v>
      </c>
      <c r="L8346" s="270" t="s">
        <v>615</v>
      </c>
    </row>
    <row r="8347" spans="1:12" x14ac:dyDescent="0.2">
      <c r="G8347" s="9" t="s">
        <v>610</v>
      </c>
      <c r="I8347" s="267">
        <v>89015</v>
      </c>
      <c r="J8347" s="267">
        <v>0</v>
      </c>
      <c r="K8347" s="267">
        <v>89015</v>
      </c>
      <c r="L8347" s="9" t="s">
        <v>617</v>
      </c>
    </row>
    <row r="8350" spans="1:12" x14ac:dyDescent="0.2">
      <c r="A8350" s="4" t="s">
        <v>211</v>
      </c>
      <c r="G8350" s="9" t="s">
        <v>612</v>
      </c>
      <c r="I8350" s="267">
        <v>89015</v>
      </c>
      <c r="J8350" s="267">
        <v>0</v>
      </c>
      <c r="K8350" s="267">
        <v>89015</v>
      </c>
      <c r="L8350" s="2" t="s">
        <v>615</v>
      </c>
    </row>
    <row r="8352" spans="1:12" x14ac:dyDescent="0.2">
      <c r="A8352" s="1" t="s">
        <v>80</v>
      </c>
      <c r="B8352" s="1" t="s">
        <v>81</v>
      </c>
      <c r="C8352" s="268" t="s">
        <v>82</v>
      </c>
      <c r="D8352" s="1" t="s">
        <v>83</v>
      </c>
      <c r="E8352" s="1" t="s">
        <v>84</v>
      </c>
      <c r="F8352" s="268" t="s">
        <v>85</v>
      </c>
      <c r="G8352" s="1" t="s">
        <v>86</v>
      </c>
      <c r="I8352" s="268" t="s">
        <v>613</v>
      </c>
      <c r="J8352" s="268" t="s">
        <v>614</v>
      </c>
      <c r="K8352" s="268" t="s">
        <v>87</v>
      </c>
    </row>
    <row r="8354" spans="1:12" x14ac:dyDescent="0.2">
      <c r="A8354" s="8">
        <v>30</v>
      </c>
      <c r="B8354" s="2" t="s">
        <v>211</v>
      </c>
      <c r="C8354" s="7">
        <v>94</v>
      </c>
      <c r="D8354" s="2" t="s">
        <v>88</v>
      </c>
      <c r="F8354" s="7">
        <v>0</v>
      </c>
      <c r="G8354" s="2" t="s">
        <v>2483</v>
      </c>
      <c r="I8354" s="8">
        <v>12059</v>
      </c>
      <c r="K8354" s="12">
        <v>101074</v>
      </c>
      <c r="L8354" s="1" t="s">
        <v>615</v>
      </c>
    </row>
    <row r="8357" spans="1:12" x14ac:dyDescent="0.2">
      <c r="G8357" s="9" t="s">
        <v>2551</v>
      </c>
      <c r="I8357" s="269">
        <v>12059</v>
      </c>
      <c r="J8357" s="269">
        <v>0</v>
      </c>
      <c r="K8357" s="269">
        <v>12059</v>
      </c>
      <c r="L8357" s="270" t="s">
        <v>615</v>
      </c>
    </row>
    <row r="8358" spans="1:12" x14ac:dyDescent="0.2">
      <c r="G8358" s="9" t="s">
        <v>610</v>
      </c>
      <c r="I8358" s="267">
        <v>101074</v>
      </c>
      <c r="J8358" s="267">
        <v>0</v>
      </c>
      <c r="K8358" s="267">
        <v>101074</v>
      </c>
      <c r="L8358" s="9" t="s">
        <v>617</v>
      </c>
    </row>
    <row r="8361" spans="1:12" x14ac:dyDescent="0.2">
      <c r="A8361" s="4" t="s">
        <v>212</v>
      </c>
      <c r="G8361" s="9" t="s">
        <v>612</v>
      </c>
      <c r="I8361" s="267">
        <v>101074</v>
      </c>
      <c r="J8361" s="267">
        <v>0</v>
      </c>
      <c r="K8361" s="267">
        <v>101074</v>
      </c>
      <c r="L8361" s="2" t="s">
        <v>615</v>
      </c>
    </row>
    <row r="8363" spans="1:12" x14ac:dyDescent="0.2">
      <c r="A8363" s="1" t="s">
        <v>80</v>
      </c>
      <c r="B8363" s="1" t="s">
        <v>81</v>
      </c>
      <c r="C8363" s="268" t="s">
        <v>82</v>
      </c>
      <c r="D8363" s="1" t="s">
        <v>83</v>
      </c>
      <c r="E8363" s="1" t="s">
        <v>84</v>
      </c>
      <c r="F8363" s="268" t="s">
        <v>85</v>
      </c>
      <c r="G8363" s="1" t="s">
        <v>86</v>
      </c>
      <c r="I8363" s="268" t="s">
        <v>613</v>
      </c>
      <c r="J8363" s="268" t="s">
        <v>614</v>
      </c>
      <c r="K8363" s="268" t="s">
        <v>87</v>
      </c>
    </row>
    <row r="8365" spans="1:12" x14ac:dyDescent="0.2">
      <c r="A8365" s="8">
        <v>31</v>
      </c>
      <c r="B8365" s="2" t="s">
        <v>212</v>
      </c>
      <c r="C8365" s="7">
        <v>84</v>
      </c>
      <c r="D8365" s="2" t="s">
        <v>88</v>
      </c>
      <c r="F8365" s="7">
        <v>0</v>
      </c>
      <c r="G8365" s="2" t="s">
        <v>2680</v>
      </c>
      <c r="I8365" s="8">
        <v>75279</v>
      </c>
      <c r="K8365" s="12">
        <v>176353</v>
      </c>
      <c r="L8365" s="1" t="s">
        <v>615</v>
      </c>
    </row>
    <row r="8368" spans="1:12" x14ac:dyDescent="0.2">
      <c r="G8368" s="9" t="s">
        <v>2555</v>
      </c>
      <c r="I8368" s="269">
        <v>75279</v>
      </c>
      <c r="J8368" s="269">
        <v>0</v>
      </c>
      <c r="K8368" s="269">
        <v>75279</v>
      </c>
      <c r="L8368" s="270" t="s">
        <v>615</v>
      </c>
    </row>
    <row r="8369" spans="1:12" x14ac:dyDescent="0.2">
      <c r="G8369" s="9" t="s">
        <v>610</v>
      </c>
      <c r="I8369" s="267">
        <v>176353</v>
      </c>
      <c r="J8369" s="267">
        <v>0</v>
      </c>
      <c r="K8369" s="267">
        <v>176353</v>
      </c>
      <c r="L8369" s="9" t="s">
        <v>617</v>
      </c>
    </row>
    <row r="8371" spans="1:12" x14ac:dyDescent="0.2">
      <c r="A8371" s="5" t="s">
        <v>750</v>
      </c>
      <c r="I8371" s="267">
        <v>176353</v>
      </c>
      <c r="J8371" s="267">
        <v>0</v>
      </c>
      <c r="K8371" s="267">
        <v>176353</v>
      </c>
      <c r="L8371" s="2" t="s">
        <v>617</v>
      </c>
    </row>
    <row r="8374" spans="1:12" x14ac:dyDescent="0.2">
      <c r="A8374" s="4" t="s">
        <v>751</v>
      </c>
    </row>
    <row r="8376" spans="1:12" x14ac:dyDescent="0.2">
      <c r="A8376" s="4" t="s">
        <v>79</v>
      </c>
      <c r="G8376" s="9" t="s">
        <v>612</v>
      </c>
      <c r="I8376" s="267">
        <v>0</v>
      </c>
      <c r="J8376" s="267">
        <v>0</v>
      </c>
      <c r="K8376" s="267">
        <v>0</v>
      </c>
    </row>
    <row r="8378" spans="1:12" x14ac:dyDescent="0.2">
      <c r="A8378" s="1" t="s">
        <v>80</v>
      </c>
      <c r="B8378" s="1" t="s">
        <v>81</v>
      </c>
      <c r="C8378" s="268" t="s">
        <v>82</v>
      </c>
      <c r="D8378" s="1" t="s">
        <v>83</v>
      </c>
      <c r="E8378" s="1" t="s">
        <v>84</v>
      </c>
      <c r="F8378" s="268" t="s">
        <v>85</v>
      </c>
      <c r="G8378" s="1" t="s">
        <v>86</v>
      </c>
      <c r="I8378" s="268" t="s">
        <v>613</v>
      </c>
      <c r="J8378" s="268" t="s">
        <v>614</v>
      </c>
      <c r="K8378" s="268" t="s">
        <v>87</v>
      </c>
    </row>
    <row r="8380" spans="1:12" x14ac:dyDescent="0.2">
      <c r="A8380" s="8">
        <v>4</v>
      </c>
      <c r="B8380" s="2" t="s">
        <v>79</v>
      </c>
      <c r="C8380" s="7">
        <v>7</v>
      </c>
      <c r="D8380" s="2" t="s">
        <v>622</v>
      </c>
      <c r="F8380" s="7">
        <v>0</v>
      </c>
      <c r="G8380" s="2" t="s">
        <v>1232</v>
      </c>
      <c r="J8380" s="8">
        <v>40000</v>
      </c>
      <c r="K8380" s="12">
        <v>-40000</v>
      </c>
      <c r="L8380" s="1" t="s">
        <v>619</v>
      </c>
    </row>
    <row r="8382" spans="1:12" x14ac:dyDescent="0.2">
      <c r="A8382" s="8">
        <v>4</v>
      </c>
      <c r="B8382" s="2" t="s">
        <v>79</v>
      </c>
      <c r="C8382" s="7">
        <v>8</v>
      </c>
      <c r="D8382" s="2" t="s">
        <v>622</v>
      </c>
      <c r="F8382" s="7">
        <v>0</v>
      </c>
      <c r="G8382" s="2" t="s">
        <v>1233</v>
      </c>
      <c r="J8382" s="8">
        <v>10000</v>
      </c>
      <c r="K8382" s="12">
        <v>-50000</v>
      </c>
      <c r="L8382" s="1" t="s">
        <v>619</v>
      </c>
    </row>
    <row r="8384" spans="1:12" x14ac:dyDescent="0.2">
      <c r="A8384" s="8">
        <v>5</v>
      </c>
      <c r="B8384" s="2" t="s">
        <v>79</v>
      </c>
      <c r="C8384" s="7">
        <v>6</v>
      </c>
      <c r="D8384" s="2" t="s">
        <v>622</v>
      </c>
      <c r="F8384" s="7">
        <v>0</v>
      </c>
      <c r="G8384" s="2" t="s">
        <v>1234</v>
      </c>
      <c r="J8384" s="8">
        <v>35000</v>
      </c>
      <c r="K8384" s="12">
        <v>-85000</v>
      </c>
      <c r="L8384" s="1" t="s">
        <v>619</v>
      </c>
    </row>
    <row r="8386" spans="1:12" x14ac:dyDescent="0.2">
      <c r="A8386" s="8">
        <v>8</v>
      </c>
      <c r="B8386" s="2" t="s">
        <v>79</v>
      </c>
      <c r="C8386" s="7">
        <v>11</v>
      </c>
      <c r="D8386" s="2" t="s">
        <v>622</v>
      </c>
      <c r="F8386" s="7">
        <v>0</v>
      </c>
      <c r="G8386" s="2" t="s">
        <v>1236</v>
      </c>
      <c r="J8386" s="8">
        <v>25000</v>
      </c>
      <c r="K8386" s="12">
        <v>-110000</v>
      </c>
      <c r="L8386" s="1" t="s">
        <v>619</v>
      </c>
    </row>
    <row r="8388" spans="1:12" x14ac:dyDescent="0.2">
      <c r="A8388" s="8">
        <v>9</v>
      </c>
      <c r="B8388" s="2" t="s">
        <v>79</v>
      </c>
      <c r="C8388" s="7">
        <v>12</v>
      </c>
      <c r="D8388" s="2" t="s">
        <v>622</v>
      </c>
      <c r="F8388" s="7">
        <v>0</v>
      </c>
      <c r="G8388" s="2" t="s">
        <v>1237</v>
      </c>
      <c r="J8388" s="8">
        <v>30000</v>
      </c>
      <c r="K8388" s="12">
        <v>-140000</v>
      </c>
      <c r="L8388" s="1" t="s">
        <v>619</v>
      </c>
    </row>
    <row r="8390" spans="1:12" x14ac:dyDescent="0.2">
      <c r="A8390" s="8">
        <v>11</v>
      </c>
      <c r="B8390" s="2" t="s">
        <v>79</v>
      </c>
      <c r="C8390" s="7">
        <v>13</v>
      </c>
      <c r="D8390" s="2" t="s">
        <v>622</v>
      </c>
      <c r="F8390" s="7">
        <v>0</v>
      </c>
      <c r="G8390" s="2" t="s">
        <v>1238</v>
      </c>
      <c r="J8390" s="8">
        <v>50000</v>
      </c>
      <c r="K8390" s="12">
        <v>-190000</v>
      </c>
      <c r="L8390" s="1" t="s">
        <v>619</v>
      </c>
    </row>
    <row r="8392" spans="1:12" x14ac:dyDescent="0.2">
      <c r="A8392" s="8">
        <v>12</v>
      </c>
      <c r="B8392" s="2" t="s">
        <v>79</v>
      </c>
      <c r="C8392" s="7">
        <v>14</v>
      </c>
      <c r="D8392" s="2" t="s">
        <v>622</v>
      </c>
      <c r="F8392" s="7">
        <v>0</v>
      </c>
      <c r="G8392" s="2" t="s">
        <v>1239</v>
      </c>
      <c r="J8392" s="8">
        <v>30000</v>
      </c>
      <c r="K8392" s="12">
        <v>-220000</v>
      </c>
      <c r="L8392" s="1" t="s">
        <v>619</v>
      </c>
    </row>
    <row r="8394" spans="1:12" x14ac:dyDescent="0.2">
      <c r="A8394" s="8">
        <v>22</v>
      </c>
      <c r="B8394" s="2" t="s">
        <v>79</v>
      </c>
      <c r="C8394" s="7">
        <v>15</v>
      </c>
      <c r="D8394" s="2" t="s">
        <v>622</v>
      </c>
      <c r="F8394" s="7">
        <v>0</v>
      </c>
      <c r="G8394" s="2" t="s">
        <v>1240</v>
      </c>
      <c r="J8394" s="8">
        <v>30000</v>
      </c>
      <c r="K8394" s="12">
        <v>-250000</v>
      </c>
      <c r="L8394" s="1" t="s">
        <v>619</v>
      </c>
    </row>
    <row r="8396" spans="1:12" x14ac:dyDescent="0.2">
      <c r="A8396" s="8">
        <v>22</v>
      </c>
      <c r="B8396" s="2" t="s">
        <v>79</v>
      </c>
      <c r="C8396" s="7">
        <v>17</v>
      </c>
      <c r="D8396" s="2" t="s">
        <v>622</v>
      </c>
      <c r="F8396" s="7">
        <v>0</v>
      </c>
      <c r="G8396" s="2" t="s">
        <v>1241</v>
      </c>
      <c r="J8396" s="8">
        <v>60000</v>
      </c>
      <c r="K8396" s="12">
        <v>-310000</v>
      </c>
      <c r="L8396" s="1" t="s">
        <v>619</v>
      </c>
    </row>
    <row r="8398" spans="1:12" x14ac:dyDescent="0.2">
      <c r="A8398" s="8">
        <v>23</v>
      </c>
      <c r="B8398" s="2" t="s">
        <v>79</v>
      </c>
      <c r="C8398" s="7">
        <v>18</v>
      </c>
      <c r="D8398" s="2" t="s">
        <v>622</v>
      </c>
      <c r="F8398" s="7">
        <v>0</v>
      </c>
      <c r="G8398" s="2" t="s">
        <v>1242</v>
      </c>
      <c r="J8398" s="8">
        <v>10000</v>
      </c>
      <c r="K8398" s="12">
        <v>-320000</v>
      </c>
      <c r="L8398" s="1" t="s">
        <v>619</v>
      </c>
    </row>
    <row r="8400" spans="1:12" x14ac:dyDescent="0.2">
      <c r="A8400" s="8">
        <v>23</v>
      </c>
      <c r="B8400" s="2" t="s">
        <v>79</v>
      </c>
      <c r="C8400" s="7">
        <v>19</v>
      </c>
      <c r="D8400" s="2" t="s">
        <v>622</v>
      </c>
      <c r="F8400" s="7">
        <v>0</v>
      </c>
      <c r="G8400" s="2" t="s">
        <v>1243</v>
      </c>
      <c r="J8400" s="8">
        <v>10000</v>
      </c>
      <c r="K8400" s="12">
        <v>-330000</v>
      </c>
      <c r="L8400" s="1" t="s">
        <v>619</v>
      </c>
    </row>
    <row r="8402" spans="1:12" x14ac:dyDescent="0.2">
      <c r="A8402" s="8">
        <v>23</v>
      </c>
      <c r="B8402" s="2" t="s">
        <v>79</v>
      </c>
      <c r="C8402" s="7">
        <v>69</v>
      </c>
      <c r="D8402" s="2" t="s">
        <v>622</v>
      </c>
      <c r="F8402" s="7">
        <v>0</v>
      </c>
      <c r="G8402" s="2" t="s">
        <v>1245</v>
      </c>
      <c r="J8402" s="8">
        <v>75000</v>
      </c>
      <c r="K8402" s="12">
        <v>-405000</v>
      </c>
      <c r="L8402" s="1" t="s">
        <v>619</v>
      </c>
    </row>
    <row r="8404" spans="1:12" x14ac:dyDescent="0.2">
      <c r="A8404" s="8">
        <v>24</v>
      </c>
      <c r="B8404" s="2" t="s">
        <v>79</v>
      </c>
      <c r="C8404" s="7">
        <v>20</v>
      </c>
      <c r="D8404" s="2" t="s">
        <v>622</v>
      </c>
      <c r="F8404" s="7">
        <v>0</v>
      </c>
      <c r="G8404" s="2" t="s">
        <v>1246</v>
      </c>
      <c r="J8404" s="8">
        <v>50000</v>
      </c>
      <c r="K8404" s="12">
        <v>-455000</v>
      </c>
      <c r="L8404" s="1" t="s">
        <v>619</v>
      </c>
    </row>
    <row r="8406" spans="1:12" x14ac:dyDescent="0.2">
      <c r="A8406" s="8">
        <v>24</v>
      </c>
      <c r="B8406" s="2" t="s">
        <v>79</v>
      </c>
      <c r="C8406" s="7">
        <v>21</v>
      </c>
      <c r="D8406" s="2" t="s">
        <v>622</v>
      </c>
      <c r="F8406" s="7">
        <v>0</v>
      </c>
      <c r="G8406" s="2" t="s">
        <v>1247</v>
      </c>
      <c r="J8406" s="8">
        <v>70000</v>
      </c>
      <c r="K8406" s="12">
        <v>-525000</v>
      </c>
      <c r="L8406" s="1" t="s">
        <v>619</v>
      </c>
    </row>
    <row r="8408" spans="1:12" x14ac:dyDescent="0.2">
      <c r="A8408" s="8">
        <v>24</v>
      </c>
      <c r="B8408" s="2" t="s">
        <v>79</v>
      </c>
      <c r="C8408" s="7">
        <v>22</v>
      </c>
      <c r="D8408" s="2" t="s">
        <v>622</v>
      </c>
      <c r="F8408" s="7">
        <v>0</v>
      </c>
      <c r="G8408" s="2" t="s">
        <v>1248</v>
      </c>
      <c r="J8408" s="8">
        <v>60000</v>
      </c>
      <c r="K8408" s="12">
        <v>-585000</v>
      </c>
      <c r="L8408" s="1" t="s">
        <v>619</v>
      </c>
    </row>
    <row r="8410" spans="1:12" x14ac:dyDescent="0.2">
      <c r="A8410" s="8">
        <v>30</v>
      </c>
      <c r="B8410" s="2" t="s">
        <v>79</v>
      </c>
      <c r="C8410" s="7">
        <v>64</v>
      </c>
      <c r="D8410" s="2" t="s">
        <v>622</v>
      </c>
      <c r="F8410" s="7">
        <v>0</v>
      </c>
      <c r="G8410" s="2" t="s">
        <v>1308</v>
      </c>
      <c r="J8410" s="8">
        <v>25000</v>
      </c>
      <c r="K8410" s="12">
        <v>-610000</v>
      </c>
      <c r="L8410" s="1" t="s">
        <v>619</v>
      </c>
    </row>
    <row r="8412" spans="1:12" x14ac:dyDescent="0.2">
      <c r="A8412" s="8">
        <v>30</v>
      </c>
      <c r="B8412" s="2" t="s">
        <v>79</v>
      </c>
      <c r="C8412" s="7">
        <v>65</v>
      </c>
      <c r="D8412" s="2" t="s">
        <v>622</v>
      </c>
      <c r="F8412" s="7">
        <v>0</v>
      </c>
      <c r="G8412" s="2" t="s">
        <v>1309</v>
      </c>
      <c r="J8412" s="8">
        <v>20000</v>
      </c>
      <c r="K8412" s="12">
        <v>-630000</v>
      </c>
      <c r="L8412" s="1" t="s">
        <v>619</v>
      </c>
    </row>
    <row r="8415" spans="1:12" x14ac:dyDescent="0.2">
      <c r="G8415" s="9" t="s">
        <v>616</v>
      </c>
      <c r="I8415" s="269">
        <v>0</v>
      </c>
      <c r="J8415" s="269">
        <v>630000</v>
      </c>
      <c r="K8415" s="269">
        <v>-630000</v>
      </c>
      <c r="L8415" s="270" t="s">
        <v>619</v>
      </c>
    </row>
    <row r="8416" spans="1:12" x14ac:dyDescent="0.2">
      <c r="G8416" s="9" t="s">
        <v>610</v>
      </c>
      <c r="I8416" s="267">
        <v>0</v>
      </c>
      <c r="J8416" s="267">
        <v>630000</v>
      </c>
      <c r="K8416" s="267">
        <v>-630000</v>
      </c>
      <c r="L8416" s="9" t="s">
        <v>620</v>
      </c>
    </row>
    <row r="8419" spans="1:12" x14ac:dyDescent="0.2">
      <c r="A8419" s="4" t="s">
        <v>123</v>
      </c>
      <c r="G8419" s="9" t="s">
        <v>612</v>
      </c>
      <c r="I8419" s="267">
        <v>0</v>
      </c>
      <c r="J8419" s="267">
        <v>630000</v>
      </c>
      <c r="K8419" s="267">
        <v>-630000</v>
      </c>
      <c r="L8419" s="2" t="s">
        <v>619</v>
      </c>
    </row>
    <row r="8421" spans="1:12" x14ac:dyDescent="0.2">
      <c r="A8421" s="1" t="s">
        <v>80</v>
      </c>
      <c r="B8421" s="1" t="s">
        <v>81</v>
      </c>
      <c r="C8421" s="268" t="s">
        <v>82</v>
      </c>
      <c r="D8421" s="1" t="s">
        <v>83</v>
      </c>
      <c r="E8421" s="1" t="s">
        <v>84</v>
      </c>
      <c r="F8421" s="268" t="s">
        <v>85</v>
      </c>
      <c r="G8421" s="1" t="s">
        <v>86</v>
      </c>
      <c r="I8421" s="268" t="s">
        <v>613</v>
      </c>
      <c r="J8421" s="268" t="s">
        <v>614</v>
      </c>
      <c r="K8421" s="268" t="s">
        <v>87</v>
      </c>
    </row>
    <row r="8423" spans="1:12" x14ac:dyDescent="0.2">
      <c r="A8423" s="8">
        <v>1</v>
      </c>
      <c r="B8423" s="2" t="s">
        <v>123</v>
      </c>
      <c r="C8423" s="7">
        <v>1</v>
      </c>
      <c r="D8423" s="2" t="s">
        <v>622</v>
      </c>
      <c r="F8423" s="7">
        <v>0</v>
      </c>
      <c r="G8423" s="2" t="s">
        <v>1391</v>
      </c>
      <c r="J8423" s="8">
        <v>30000</v>
      </c>
      <c r="K8423" s="12">
        <v>-660000</v>
      </c>
      <c r="L8423" s="1" t="s">
        <v>619</v>
      </c>
    </row>
    <row r="8425" spans="1:12" x14ac:dyDescent="0.2">
      <c r="A8425" s="8">
        <v>1</v>
      </c>
      <c r="B8425" s="2" t="s">
        <v>123</v>
      </c>
      <c r="C8425" s="7">
        <v>2</v>
      </c>
      <c r="D8425" s="2" t="s">
        <v>622</v>
      </c>
      <c r="F8425" s="7">
        <v>0</v>
      </c>
      <c r="G8425" s="2" t="s">
        <v>1392</v>
      </c>
      <c r="J8425" s="8">
        <v>60000</v>
      </c>
      <c r="K8425" s="12">
        <v>-720000</v>
      </c>
      <c r="L8425" s="1" t="s">
        <v>619</v>
      </c>
    </row>
    <row r="8427" spans="1:12" x14ac:dyDescent="0.2">
      <c r="A8427" s="8">
        <v>2</v>
      </c>
      <c r="B8427" s="2" t="s">
        <v>123</v>
      </c>
      <c r="C8427" s="7">
        <v>53</v>
      </c>
      <c r="D8427" s="2" t="s">
        <v>622</v>
      </c>
      <c r="F8427" s="7">
        <v>0</v>
      </c>
      <c r="G8427" s="2" t="s">
        <v>1448</v>
      </c>
      <c r="J8427" s="8">
        <v>40000</v>
      </c>
      <c r="K8427" s="12">
        <v>-760000</v>
      </c>
      <c r="L8427" s="1" t="s">
        <v>619</v>
      </c>
    </row>
    <row r="8429" spans="1:12" x14ac:dyDescent="0.2">
      <c r="A8429" s="8">
        <v>2</v>
      </c>
      <c r="B8429" s="2" t="s">
        <v>123</v>
      </c>
      <c r="C8429" s="7">
        <v>54</v>
      </c>
      <c r="D8429" s="2" t="s">
        <v>622</v>
      </c>
      <c r="F8429" s="7">
        <v>0</v>
      </c>
      <c r="G8429" s="2" t="s">
        <v>1449</v>
      </c>
      <c r="J8429" s="8">
        <v>20000</v>
      </c>
      <c r="K8429" s="12">
        <v>-780000</v>
      </c>
      <c r="L8429" s="1" t="s">
        <v>619</v>
      </c>
    </row>
    <row r="8431" spans="1:12" x14ac:dyDescent="0.2">
      <c r="A8431" s="8">
        <v>26</v>
      </c>
      <c r="B8431" s="2" t="s">
        <v>123</v>
      </c>
      <c r="C8431" s="7">
        <v>55</v>
      </c>
      <c r="D8431" s="2" t="s">
        <v>622</v>
      </c>
      <c r="F8431" s="7">
        <v>0</v>
      </c>
      <c r="G8431" s="2" t="s">
        <v>1450</v>
      </c>
      <c r="J8431" s="8">
        <v>400000</v>
      </c>
      <c r="K8431" s="12">
        <v>-1180000</v>
      </c>
      <c r="L8431" s="1" t="s">
        <v>619</v>
      </c>
    </row>
    <row r="8433" spans="1:12" x14ac:dyDescent="0.2">
      <c r="A8433" s="8">
        <v>26</v>
      </c>
      <c r="B8433" s="2" t="s">
        <v>123</v>
      </c>
      <c r="C8433" s="7">
        <v>56</v>
      </c>
      <c r="D8433" s="2" t="s">
        <v>622</v>
      </c>
      <c r="F8433" s="7">
        <v>0</v>
      </c>
      <c r="G8433" s="2" t="s">
        <v>1451</v>
      </c>
      <c r="J8433" s="8">
        <v>50000</v>
      </c>
      <c r="K8433" s="12">
        <v>-1230000</v>
      </c>
      <c r="L8433" s="1" t="s">
        <v>619</v>
      </c>
    </row>
    <row r="8435" spans="1:12" x14ac:dyDescent="0.2">
      <c r="A8435" s="8">
        <v>26</v>
      </c>
      <c r="B8435" s="2" t="s">
        <v>123</v>
      </c>
      <c r="C8435" s="7">
        <v>57</v>
      </c>
      <c r="D8435" s="2" t="s">
        <v>622</v>
      </c>
      <c r="F8435" s="7">
        <v>0</v>
      </c>
      <c r="G8435" s="2" t="s">
        <v>1452</v>
      </c>
      <c r="J8435" s="8">
        <v>25000</v>
      </c>
      <c r="K8435" s="12">
        <v>-1255000</v>
      </c>
      <c r="L8435" s="1" t="s">
        <v>619</v>
      </c>
    </row>
    <row r="8437" spans="1:12" x14ac:dyDescent="0.2">
      <c r="A8437" s="8">
        <v>26</v>
      </c>
      <c r="B8437" s="2" t="s">
        <v>123</v>
      </c>
      <c r="C8437" s="7">
        <v>58</v>
      </c>
      <c r="D8437" s="2" t="s">
        <v>622</v>
      </c>
      <c r="F8437" s="7">
        <v>0</v>
      </c>
      <c r="G8437" s="2" t="s">
        <v>1453</v>
      </c>
      <c r="J8437" s="8">
        <v>30000</v>
      </c>
      <c r="K8437" s="12">
        <v>-1285000</v>
      </c>
      <c r="L8437" s="1" t="s">
        <v>619</v>
      </c>
    </row>
    <row r="8439" spans="1:12" x14ac:dyDescent="0.2">
      <c r="A8439" s="8">
        <v>26</v>
      </c>
      <c r="B8439" s="2" t="s">
        <v>123</v>
      </c>
      <c r="C8439" s="7">
        <v>71</v>
      </c>
      <c r="D8439" s="2" t="s">
        <v>622</v>
      </c>
      <c r="F8439" s="7">
        <v>0</v>
      </c>
      <c r="G8439" s="2" t="s">
        <v>1454</v>
      </c>
      <c r="J8439" s="8">
        <v>20000</v>
      </c>
      <c r="K8439" s="12">
        <v>-1305000</v>
      </c>
      <c r="L8439" s="1" t="s">
        <v>619</v>
      </c>
    </row>
    <row r="8441" spans="1:12" x14ac:dyDescent="0.2">
      <c r="A8441" s="8">
        <v>27</v>
      </c>
      <c r="B8441" s="2" t="s">
        <v>123</v>
      </c>
      <c r="C8441" s="7">
        <v>59</v>
      </c>
      <c r="D8441" s="2" t="s">
        <v>622</v>
      </c>
      <c r="F8441" s="7">
        <v>0</v>
      </c>
      <c r="G8441" s="2" t="s">
        <v>1455</v>
      </c>
      <c r="J8441" s="8">
        <v>30000</v>
      </c>
      <c r="K8441" s="12">
        <v>-1335000</v>
      </c>
      <c r="L8441" s="1" t="s">
        <v>619</v>
      </c>
    </row>
    <row r="8443" spans="1:12" x14ac:dyDescent="0.2">
      <c r="A8443" s="8">
        <v>27</v>
      </c>
      <c r="B8443" s="2" t="s">
        <v>123</v>
      </c>
      <c r="C8443" s="7">
        <v>60</v>
      </c>
      <c r="D8443" s="2" t="s">
        <v>622</v>
      </c>
      <c r="F8443" s="7">
        <v>0</v>
      </c>
      <c r="G8443" s="2" t="s">
        <v>1456</v>
      </c>
      <c r="J8443" s="8">
        <v>10000</v>
      </c>
      <c r="K8443" s="12">
        <v>-1345000</v>
      </c>
      <c r="L8443" s="1" t="s">
        <v>619</v>
      </c>
    </row>
    <row r="8445" spans="1:12" x14ac:dyDescent="0.2">
      <c r="A8445" s="8">
        <v>27</v>
      </c>
      <c r="B8445" s="2" t="s">
        <v>123</v>
      </c>
      <c r="C8445" s="7">
        <v>61</v>
      </c>
      <c r="D8445" s="2" t="s">
        <v>622</v>
      </c>
      <c r="F8445" s="7">
        <v>0</v>
      </c>
      <c r="G8445" s="2" t="s">
        <v>1457</v>
      </c>
      <c r="J8445" s="8">
        <v>200000</v>
      </c>
      <c r="K8445" s="12">
        <v>-1545000</v>
      </c>
      <c r="L8445" s="1" t="s">
        <v>619</v>
      </c>
    </row>
    <row r="8447" spans="1:12" x14ac:dyDescent="0.2">
      <c r="A8447" s="8">
        <v>28</v>
      </c>
      <c r="B8447" s="2" t="s">
        <v>123</v>
      </c>
      <c r="C8447" s="7">
        <v>62</v>
      </c>
      <c r="D8447" s="2" t="s">
        <v>622</v>
      </c>
      <c r="F8447" s="7">
        <v>0</v>
      </c>
      <c r="G8447" s="2" t="s">
        <v>1458</v>
      </c>
      <c r="J8447" s="8">
        <v>30000</v>
      </c>
      <c r="K8447" s="12">
        <v>-1575000</v>
      </c>
      <c r="L8447" s="1" t="s">
        <v>619</v>
      </c>
    </row>
    <row r="8449" spans="1:12" x14ac:dyDescent="0.2">
      <c r="A8449" s="8">
        <v>28</v>
      </c>
      <c r="B8449" s="2" t="s">
        <v>123</v>
      </c>
      <c r="C8449" s="7">
        <v>63</v>
      </c>
      <c r="D8449" s="2" t="s">
        <v>622</v>
      </c>
      <c r="F8449" s="7">
        <v>0</v>
      </c>
      <c r="G8449" s="2" t="s">
        <v>1459</v>
      </c>
      <c r="J8449" s="8">
        <v>60000</v>
      </c>
      <c r="K8449" s="12">
        <v>-1635000</v>
      </c>
      <c r="L8449" s="1" t="s">
        <v>619</v>
      </c>
    </row>
    <row r="8451" spans="1:12" x14ac:dyDescent="0.2">
      <c r="A8451" s="8">
        <v>28</v>
      </c>
      <c r="B8451" s="2" t="s">
        <v>123</v>
      </c>
      <c r="C8451" s="7">
        <v>64</v>
      </c>
      <c r="D8451" s="2" t="s">
        <v>622</v>
      </c>
      <c r="F8451" s="7">
        <v>0</v>
      </c>
      <c r="G8451" s="2" t="s">
        <v>1460</v>
      </c>
      <c r="J8451" s="8">
        <v>100000</v>
      </c>
      <c r="K8451" s="12">
        <v>-1735000</v>
      </c>
      <c r="L8451" s="1" t="s">
        <v>619</v>
      </c>
    </row>
    <row r="8454" spans="1:12" x14ac:dyDescent="0.2">
      <c r="G8454" s="9" t="s">
        <v>623</v>
      </c>
      <c r="I8454" s="269">
        <v>0</v>
      </c>
      <c r="J8454" s="269">
        <v>1105000</v>
      </c>
      <c r="K8454" s="269">
        <v>-1105000</v>
      </c>
      <c r="L8454" s="270" t="s">
        <v>619</v>
      </c>
    </row>
    <row r="8455" spans="1:12" x14ac:dyDescent="0.2">
      <c r="G8455" s="9" t="s">
        <v>610</v>
      </c>
      <c r="I8455" s="267">
        <v>0</v>
      </c>
      <c r="J8455" s="267">
        <v>1735000</v>
      </c>
      <c r="K8455" s="267">
        <v>-1735000</v>
      </c>
      <c r="L8455" s="9" t="s">
        <v>620</v>
      </c>
    </row>
    <row r="8458" spans="1:12" x14ac:dyDescent="0.2">
      <c r="A8458" s="4" t="s">
        <v>208</v>
      </c>
      <c r="G8458" s="9" t="s">
        <v>612</v>
      </c>
      <c r="I8458" s="267">
        <v>0</v>
      </c>
      <c r="J8458" s="267">
        <v>1735000</v>
      </c>
      <c r="K8458" s="267">
        <v>-1735000</v>
      </c>
      <c r="L8458" s="2" t="s">
        <v>619</v>
      </c>
    </row>
    <row r="8460" spans="1:12" x14ac:dyDescent="0.2">
      <c r="A8460" s="1" t="s">
        <v>80</v>
      </c>
      <c r="B8460" s="1" t="s">
        <v>81</v>
      </c>
      <c r="C8460" s="268" t="s">
        <v>82</v>
      </c>
      <c r="D8460" s="1" t="s">
        <v>83</v>
      </c>
      <c r="E8460" s="1" t="s">
        <v>84</v>
      </c>
      <c r="F8460" s="268" t="s">
        <v>85</v>
      </c>
      <c r="G8460" s="1" t="s">
        <v>86</v>
      </c>
      <c r="I8460" s="268" t="s">
        <v>613</v>
      </c>
      <c r="J8460" s="268" t="s">
        <v>614</v>
      </c>
      <c r="K8460" s="268" t="s">
        <v>87</v>
      </c>
    </row>
    <row r="8462" spans="1:12" x14ac:dyDescent="0.2">
      <c r="A8462" s="8">
        <v>1</v>
      </c>
      <c r="B8462" s="2" t="s">
        <v>208</v>
      </c>
      <c r="C8462" s="7">
        <v>1</v>
      </c>
      <c r="D8462" s="2" t="s">
        <v>622</v>
      </c>
      <c r="F8462" s="7">
        <v>0</v>
      </c>
      <c r="G8462" s="2" t="s">
        <v>1525</v>
      </c>
      <c r="J8462" s="8">
        <v>10000</v>
      </c>
      <c r="K8462" s="12">
        <v>-1745000</v>
      </c>
      <c r="L8462" s="1" t="s">
        <v>619</v>
      </c>
    </row>
    <row r="8464" spans="1:12" x14ac:dyDescent="0.2">
      <c r="A8464" s="8">
        <v>26</v>
      </c>
      <c r="B8464" s="2" t="s">
        <v>208</v>
      </c>
      <c r="C8464" s="7">
        <v>95</v>
      </c>
      <c r="D8464" s="2" t="s">
        <v>622</v>
      </c>
      <c r="F8464" s="7">
        <v>0</v>
      </c>
      <c r="G8464" s="2" t="s">
        <v>1643</v>
      </c>
      <c r="J8464" s="8">
        <v>20000</v>
      </c>
      <c r="K8464" s="12">
        <v>-1765000</v>
      </c>
      <c r="L8464" s="1" t="s">
        <v>619</v>
      </c>
    </row>
    <row r="8467" spans="1:12" x14ac:dyDescent="0.2">
      <c r="G8467" s="9" t="s">
        <v>618</v>
      </c>
      <c r="I8467" s="269">
        <v>0</v>
      </c>
      <c r="J8467" s="269">
        <v>30000</v>
      </c>
      <c r="K8467" s="269">
        <v>-30000</v>
      </c>
      <c r="L8467" s="270" t="s">
        <v>619</v>
      </c>
    </row>
    <row r="8468" spans="1:12" x14ac:dyDescent="0.2">
      <c r="G8468" s="9" t="s">
        <v>610</v>
      </c>
      <c r="I8468" s="267">
        <v>0</v>
      </c>
      <c r="J8468" s="267">
        <v>1765000</v>
      </c>
      <c r="K8468" s="267">
        <v>-1765000</v>
      </c>
      <c r="L8468" s="9" t="s">
        <v>620</v>
      </c>
    </row>
    <row r="8471" spans="1:12" x14ac:dyDescent="0.2">
      <c r="A8471" s="4" t="s">
        <v>209</v>
      </c>
      <c r="G8471" s="9" t="s">
        <v>612</v>
      </c>
      <c r="I8471" s="267">
        <v>0</v>
      </c>
      <c r="J8471" s="267">
        <v>1765000</v>
      </c>
      <c r="K8471" s="267">
        <v>-1765000</v>
      </c>
      <c r="L8471" s="2" t="s">
        <v>619</v>
      </c>
    </row>
    <row r="8473" spans="1:12" x14ac:dyDescent="0.2">
      <c r="A8473" s="1" t="s">
        <v>80</v>
      </c>
      <c r="B8473" s="1" t="s">
        <v>81</v>
      </c>
      <c r="C8473" s="268" t="s">
        <v>82</v>
      </c>
      <c r="D8473" s="1" t="s">
        <v>83</v>
      </c>
      <c r="E8473" s="1" t="s">
        <v>84</v>
      </c>
      <c r="F8473" s="268" t="s">
        <v>85</v>
      </c>
      <c r="G8473" s="1" t="s">
        <v>86</v>
      </c>
      <c r="I8473" s="268" t="s">
        <v>613</v>
      </c>
      <c r="J8473" s="268" t="s">
        <v>614</v>
      </c>
      <c r="K8473" s="268" t="s">
        <v>87</v>
      </c>
    </row>
    <row r="8475" spans="1:12" x14ac:dyDescent="0.2">
      <c r="A8475" s="8">
        <v>23</v>
      </c>
      <c r="B8475" s="2" t="s">
        <v>209</v>
      </c>
      <c r="C8475" s="7">
        <v>68</v>
      </c>
      <c r="D8475" s="2" t="s">
        <v>622</v>
      </c>
      <c r="F8475" s="7">
        <v>0</v>
      </c>
      <c r="G8475" s="2" t="s">
        <v>1785</v>
      </c>
      <c r="J8475" s="8">
        <v>20000</v>
      </c>
      <c r="K8475" s="12">
        <v>-1785000</v>
      </c>
      <c r="L8475" s="1" t="s">
        <v>619</v>
      </c>
    </row>
    <row r="8478" spans="1:12" x14ac:dyDescent="0.2">
      <c r="G8478" s="9" t="s">
        <v>1787</v>
      </c>
      <c r="I8478" s="269">
        <v>0</v>
      </c>
      <c r="J8478" s="269">
        <v>20000</v>
      </c>
      <c r="K8478" s="269">
        <v>-20000</v>
      </c>
      <c r="L8478" s="270" t="s">
        <v>619</v>
      </c>
    </row>
    <row r="8479" spans="1:12" x14ac:dyDescent="0.2">
      <c r="G8479" s="9" t="s">
        <v>610</v>
      </c>
      <c r="I8479" s="267">
        <v>0</v>
      </c>
      <c r="J8479" s="267">
        <v>1785000</v>
      </c>
      <c r="K8479" s="267">
        <v>-1785000</v>
      </c>
      <c r="L8479" s="9" t="s">
        <v>620</v>
      </c>
    </row>
    <row r="8482" spans="1:12" x14ac:dyDescent="0.2">
      <c r="A8482" s="4" t="s">
        <v>210</v>
      </c>
      <c r="G8482" s="9" t="s">
        <v>612</v>
      </c>
      <c r="I8482" s="267">
        <v>0</v>
      </c>
      <c r="J8482" s="267">
        <v>1785000</v>
      </c>
      <c r="K8482" s="267">
        <v>-1785000</v>
      </c>
      <c r="L8482" s="2" t="s">
        <v>619</v>
      </c>
    </row>
    <row r="8484" spans="1:12" x14ac:dyDescent="0.2">
      <c r="A8484" s="1" t="s">
        <v>80</v>
      </c>
      <c r="B8484" s="1" t="s">
        <v>81</v>
      </c>
      <c r="C8484" s="268" t="s">
        <v>82</v>
      </c>
      <c r="D8484" s="1" t="s">
        <v>83</v>
      </c>
      <c r="E8484" s="1" t="s">
        <v>84</v>
      </c>
      <c r="F8484" s="268" t="s">
        <v>85</v>
      </c>
      <c r="G8484" s="1" t="s">
        <v>86</v>
      </c>
      <c r="I8484" s="268" t="s">
        <v>613</v>
      </c>
      <c r="J8484" s="268" t="s">
        <v>614</v>
      </c>
      <c r="K8484" s="268" t="s">
        <v>87</v>
      </c>
    </row>
    <row r="8486" spans="1:12" x14ac:dyDescent="0.2">
      <c r="A8486" s="8">
        <v>31</v>
      </c>
      <c r="B8486" s="2" t="s">
        <v>210</v>
      </c>
      <c r="C8486" s="7">
        <v>82</v>
      </c>
      <c r="D8486" s="2" t="s">
        <v>622</v>
      </c>
      <c r="F8486" s="7">
        <v>0</v>
      </c>
      <c r="G8486" s="2" t="s">
        <v>1810</v>
      </c>
      <c r="J8486" s="8">
        <v>60000</v>
      </c>
      <c r="K8486" s="12">
        <v>-1845000</v>
      </c>
      <c r="L8486" s="1" t="s">
        <v>619</v>
      </c>
    </row>
    <row r="8488" spans="1:12" x14ac:dyDescent="0.2">
      <c r="A8488" s="8">
        <v>31</v>
      </c>
      <c r="B8488" s="2" t="s">
        <v>210</v>
      </c>
      <c r="C8488" s="7">
        <v>84</v>
      </c>
      <c r="D8488" s="2" t="s">
        <v>622</v>
      </c>
      <c r="F8488" s="7">
        <v>0</v>
      </c>
      <c r="G8488" s="2" t="s">
        <v>1812</v>
      </c>
      <c r="J8488" s="8">
        <v>30000</v>
      </c>
      <c r="K8488" s="12">
        <v>-1875000</v>
      </c>
      <c r="L8488" s="1" t="s">
        <v>619</v>
      </c>
    </row>
    <row r="8490" spans="1:12" x14ac:dyDescent="0.2">
      <c r="A8490" s="8">
        <v>31</v>
      </c>
      <c r="B8490" s="2" t="s">
        <v>210</v>
      </c>
      <c r="C8490" s="7">
        <v>85</v>
      </c>
      <c r="D8490" s="2" t="s">
        <v>622</v>
      </c>
      <c r="F8490" s="7">
        <v>0</v>
      </c>
      <c r="G8490" s="2" t="s">
        <v>1813</v>
      </c>
      <c r="J8490" s="8">
        <v>20000</v>
      </c>
      <c r="K8490" s="12">
        <v>-1895000</v>
      </c>
      <c r="L8490" s="1" t="s">
        <v>619</v>
      </c>
    </row>
    <row r="8493" spans="1:12" x14ac:dyDescent="0.2">
      <c r="G8493" s="9" t="s">
        <v>1816</v>
      </c>
      <c r="I8493" s="269">
        <v>0</v>
      </c>
      <c r="J8493" s="269">
        <v>110000</v>
      </c>
      <c r="K8493" s="269">
        <v>-110000</v>
      </c>
      <c r="L8493" s="270" t="s">
        <v>619</v>
      </c>
    </row>
    <row r="8494" spans="1:12" x14ac:dyDescent="0.2">
      <c r="G8494" s="9" t="s">
        <v>610</v>
      </c>
      <c r="I8494" s="267">
        <v>0</v>
      </c>
      <c r="J8494" s="267">
        <v>1895000</v>
      </c>
      <c r="K8494" s="267">
        <v>-1895000</v>
      </c>
      <c r="L8494" s="9" t="s">
        <v>620</v>
      </c>
    </row>
    <row r="8497" spans="1:12" x14ac:dyDescent="0.2">
      <c r="A8497" s="4" t="s">
        <v>211</v>
      </c>
      <c r="G8497" s="9" t="s">
        <v>612</v>
      </c>
      <c r="I8497" s="267">
        <v>0</v>
      </c>
      <c r="J8497" s="267">
        <v>1895000</v>
      </c>
      <c r="K8497" s="267">
        <v>-1895000</v>
      </c>
      <c r="L8497" s="2" t="s">
        <v>619</v>
      </c>
    </row>
    <row r="8499" spans="1:12" x14ac:dyDescent="0.2">
      <c r="A8499" s="1" t="s">
        <v>80</v>
      </c>
      <c r="B8499" s="1" t="s">
        <v>81</v>
      </c>
      <c r="C8499" s="268" t="s">
        <v>82</v>
      </c>
      <c r="D8499" s="1" t="s">
        <v>83</v>
      </c>
      <c r="E8499" s="1" t="s">
        <v>84</v>
      </c>
      <c r="F8499" s="268" t="s">
        <v>85</v>
      </c>
      <c r="G8499" s="1" t="s">
        <v>86</v>
      </c>
      <c r="I8499" s="268" t="s">
        <v>613</v>
      </c>
      <c r="J8499" s="268" t="s">
        <v>614</v>
      </c>
      <c r="K8499" s="268" t="s">
        <v>87</v>
      </c>
    </row>
    <row r="8501" spans="1:12" x14ac:dyDescent="0.2">
      <c r="A8501" s="8">
        <v>30</v>
      </c>
      <c r="B8501" s="2" t="s">
        <v>211</v>
      </c>
      <c r="C8501" s="7">
        <v>90</v>
      </c>
      <c r="D8501" s="2" t="s">
        <v>622</v>
      </c>
      <c r="F8501" s="7">
        <v>0</v>
      </c>
      <c r="G8501" s="2" t="s">
        <v>2453</v>
      </c>
      <c r="J8501" s="8">
        <v>30000</v>
      </c>
      <c r="K8501" s="12">
        <v>-1925000</v>
      </c>
      <c r="L8501" s="1" t="s">
        <v>619</v>
      </c>
    </row>
    <row r="8504" spans="1:12" x14ac:dyDescent="0.2">
      <c r="G8504" s="9" t="s">
        <v>2551</v>
      </c>
      <c r="I8504" s="269">
        <v>0</v>
      </c>
      <c r="J8504" s="269">
        <v>30000</v>
      </c>
      <c r="K8504" s="269">
        <v>-30000</v>
      </c>
      <c r="L8504" s="270" t="s">
        <v>619</v>
      </c>
    </row>
    <row r="8505" spans="1:12" x14ac:dyDescent="0.2">
      <c r="G8505" s="9" t="s">
        <v>610</v>
      </c>
      <c r="I8505" s="267">
        <v>0</v>
      </c>
      <c r="J8505" s="267">
        <v>1925000</v>
      </c>
      <c r="K8505" s="267">
        <v>-1925000</v>
      </c>
      <c r="L8505" s="9" t="s">
        <v>620</v>
      </c>
    </row>
    <row r="8508" spans="1:12" x14ac:dyDescent="0.2">
      <c r="A8508" s="4" t="s">
        <v>212</v>
      </c>
      <c r="G8508" s="9" t="s">
        <v>612</v>
      </c>
      <c r="I8508" s="267">
        <v>0</v>
      </c>
      <c r="J8508" s="267">
        <v>1925000</v>
      </c>
      <c r="K8508" s="267">
        <v>-1925000</v>
      </c>
      <c r="L8508" s="2" t="s">
        <v>619</v>
      </c>
    </row>
    <row r="8510" spans="1:12" x14ac:dyDescent="0.2">
      <c r="A8510" s="1" t="s">
        <v>80</v>
      </c>
      <c r="B8510" s="1" t="s">
        <v>81</v>
      </c>
      <c r="C8510" s="268" t="s">
        <v>82</v>
      </c>
      <c r="D8510" s="1" t="s">
        <v>83</v>
      </c>
      <c r="E8510" s="1" t="s">
        <v>84</v>
      </c>
      <c r="F8510" s="268" t="s">
        <v>85</v>
      </c>
      <c r="G8510" s="1" t="s">
        <v>86</v>
      </c>
      <c r="I8510" s="268" t="s">
        <v>613</v>
      </c>
      <c r="J8510" s="268" t="s">
        <v>614</v>
      </c>
      <c r="K8510" s="268" t="s">
        <v>87</v>
      </c>
    </row>
    <row r="8512" spans="1:12" x14ac:dyDescent="0.2">
      <c r="A8512" s="8">
        <v>31</v>
      </c>
      <c r="B8512" s="2" t="s">
        <v>212</v>
      </c>
      <c r="C8512" s="7">
        <v>69</v>
      </c>
      <c r="D8512" s="2" t="s">
        <v>622</v>
      </c>
      <c r="F8512" s="7">
        <v>0</v>
      </c>
      <c r="G8512" s="2" t="s">
        <v>2552</v>
      </c>
      <c r="J8512" s="8">
        <v>20000</v>
      </c>
      <c r="K8512" s="12">
        <v>-1945000</v>
      </c>
      <c r="L8512" s="1" t="s">
        <v>619</v>
      </c>
    </row>
    <row r="8514" spans="1:12" x14ac:dyDescent="0.2">
      <c r="A8514" s="8">
        <v>31</v>
      </c>
      <c r="B8514" s="2" t="s">
        <v>212</v>
      </c>
      <c r="C8514" s="7">
        <v>70</v>
      </c>
      <c r="D8514" s="2" t="s">
        <v>622</v>
      </c>
      <c r="F8514" s="7">
        <v>0</v>
      </c>
      <c r="G8514" s="2" t="s">
        <v>2553</v>
      </c>
      <c r="J8514" s="8">
        <v>30000</v>
      </c>
      <c r="K8514" s="12">
        <v>-1975000</v>
      </c>
      <c r="L8514" s="1" t="s">
        <v>619</v>
      </c>
    </row>
    <row r="8517" spans="1:12" x14ac:dyDescent="0.2">
      <c r="G8517" s="9" t="s">
        <v>2555</v>
      </c>
      <c r="I8517" s="269">
        <v>0</v>
      </c>
      <c r="J8517" s="269">
        <v>50000</v>
      </c>
      <c r="K8517" s="269">
        <v>-50000</v>
      </c>
      <c r="L8517" s="270" t="s">
        <v>619</v>
      </c>
    </row>
    <row r="8518" spans="1:12" x14ac:dyDescent="0.2">
      <c r="G8518" s="9" t="s">
        <v>610</v>
      </c>
      <c r="I8518" s="267">
        <v>0</v>
      </c>
      <c r="J8518" s="267">
        <v>1975000</v>
      </c>
      <c r="K8518" s="267">
        <v>-1975000</v>
      </c>
      <c r="L8518" s="9" t="s">
        <v>620</v>
      </c>
    </row>
    <row r="8520" spans="1:12" x14ac:dyDescent="0.2">
      <c r="A8520" s="5" t="s">
        <v>752</v>
      </c>
      <c r="I8520" s="267">
        <v>0</v>
      </c>
      <c r="J8520" s="267">
        <v>1975000</v>
      </c>
      <c r="K8520" s="267">
        <v>-1975000</v>
      </c>
      <c r="L8520" s="2" t="s">
        <v>620</v>
      </c>
    </row>
    <row r="8523" spans="1:12" x14ac:dyDescent="0.2">
      <c r="A8523" s="4" t="s">
        <v>753</v>
      </c>
    </row>
    <row r="8525" spans="1:12" x14ac:dyDescent="0.2">
      <c r="A8525" s="4" t="s">
        <v>79</v>
      </c>
      <c r="G8525" s="9" t="s">
        <v>612</v>
      </c>
      <c r="I8525" s="267">
        <v>0</v>
      </c>
      <c r="J8525" s="267">
        <v>0</v>
      </c>
      <c r="K8525" s="267">
        <v>0</v>
      </c>
    </row>
    <row r="8527" spans="1:12" x14ac:dyDescent="0.2">
      <c r="A8527" s="1" t="s">
        <v>80</v>
      </c>
      <c r="B8527" s="1" t="s">
        <v>81</v>
      </c>
      <c r="C8527" s="268" t="s">
        <v>82</v>
      </c>
      <c r="D8527" s="1" t="s">
        <v>83</v>
      </c>
      <c r="E8527" s="1" t="s">
        <v>84</v>
      </c>
      <c r="F8527" s="268" t="s">
        <v>85</v>
      </c>
      <c r="G8527" s="1" t="s">
        <v>86</v>
      </c>
      <c r="I8527" s="268" t="s">
        <v>613</v>
      </c>
      <c r="J8527" s="268" t="s">
        <v>614</v>
      </c>
      <c r="K8527" s="268" t="s">
        <v>87</v>
      </c>
    </row>
    <row r="8529" spans="1:12" x14ac:dyDescent="0.2">
      <c r="A8529" s="8">
        <v>8</v>
      </c>
      <c r="B8529" s="2" t="s">
        <v>79</v>
      </c>
      <c r="C8529" s="7">
        <v>9</v>
      </c>
      <c r="D8529" s="2" t="s">
        <v>622</v>
      </c>
      <c r="F8529" s="7">
        <v>0</v>
      </c>
      <c r="G8529" s="2" t="s">
        <v>1235</v>
      </c>
      <c r="J8529" s="8">
        <v>10216</v>
      </c>
      <c r="K8529" s="12">
        <v>-10216</v>
      </c>
      <c r="L8529" s="1" t="s">
        <v>619</v>
      </c>
    </row>
    <row r="8531" spans="1:12" x14ac:dyDescent="0.2">
      <c r="A8531" s="8">
        <v>29</v>
      </c>
      <c r="B8531" s="2" t="s">
        <v>79</v>
      </c>
      <c r="C8531" s="7">
        <v>61</v>
      </c>
      <c r="D8531" s="2" t="s">
        <v>622</v>
      </c>
      <c r="F8531" s="7">
        <v>0</v>
      </c>
      <c r="G8531" s="2" t="s">
        <v>1293</v>
      </c>
      <c r="J8531" s="8">
        <v>4720000</v>
      </c>
      <c r="K8531" s="12">
        <v>-4730216</v>
      </c>
      <c r="L8531" s="1" t="s">
        <v>619</v>
      </c>
    </row>
    <row r="8533" spans="1:12" x14ac:dyDescent="0.2">
      <c r="A8533" s="8">
        <v>29</v>
      </c>
      <c r="B8533" s="2" t="s">
        <v>79</v>
      </c>
      <c r="C8533" s="7">
        <v>66</v>
      </c>
      <c r="D8533" s="2" t="s">
        <v>622</v>
      </c>
      <c r="F8533" s="7">
        <v>0</v>
      </c>
      <c r="G8533" s="2" t="s">
        <v>1294</v>
      </c>
      <c r="J8533" s="8">
        <v>97000</v>
      </c>
      <c r="K8533" s="12">
        <v>-4827216</v>
      </c>
      <c r="L8533" s="1" t="s">
        <v>619</v>
      </c>
    </row>
    <row r="8535" spans="1:12" x14ac:dyDescent="0.2">
      <c r="A8535" s="8">
        <v>30</v>
      </c>
      <c r="B8535" s="2" t="s">
        <v>79</v>
      </c>
      <c r="C8535" s="7">
        <v>67</v>
      </c>
      <c r="D8535" s="2" t="s">
        <v>622</v>
      </c>
      <c r="F8535" s="7">
        <v>0</v>
      </c>
      <c r="G8535" s="2" t="s">
        <v>1294</v>
      </c>
      <c r="J8535" s="8">
        <v>140000</v>
      </c>
      <c r="K8535" s="12">
        <v>-4967216</v>
      </c>
      <c r="L8535" s="1" t="s">
        <v>619</v>
      </c>
    </row>
    <row r="8538" spans="1:12" x14ac:dyDescent="0.2">
      <c r="G8538" s="9" t="s">
        <v>616</v>
      </c>
      <c r="I8538" s="269">
        <v>0</v>
      </c>
      <c r="J8538" s="269">
        <v>4967216</v>
      </c>
      <c r="K8538" s="269">
        <v>-4967216</v>
      </c>
      <c r="L8538" s="270" t="s">
        <v>619</v>
      </c>
    </row>
    <row r="8539" spans="1:12" x14ac:dyDescent="0.2">
      <c r="G8539" s="9" t="s">
        <v>610</v>
      </c>
      <c r="I8539" s="267">
        <v>0</v>
      </c>
      <c r="J8539" s="267">
        <v>4967216</v>
      </c>
      <c r="K8539" s="267">
        <v>-4967216</v>
      </c>
      <c r="L8539" s="9" t="s">
        <v>620</v>
      </c>
    </row>
    <row r="8542" spans="1:12" x14ac:dyDescent="0.2">
      <c r="A8542" s="4" t="s">
        <v>123</v>
      </c>
      <c r="G8542" s="9" t="s">
        <v>612</v>
      </c>
      <c r="I8542" s="267">
        <v>0</v>
      </c>
      <c r="J8542" s="267">
        <v>4967216</v>
      </c>
      <c r="K8542" s="267">
        <v>-4967216</v>
      </c>
      <c r="L8542" s="2" t="s">
        <v>619</v>
      </c>
    </row>
    <row r="8544" spans="1:12" x14ac:dyDescent="0.2">
      <c r="A8544" s="1" t="s">
        <v>80</v>
      </c>
      <c r="B8544" s="1" t="s">
        <v>81</v>
      </c>
      <c r="C8544" s="268" t="s">
        <v>82</v>
      </c>
      <c r="D8544" s="1" t="s">
        <v>83</v>
      </c>
      <c r="E8544" s="1" t="s">
        <v>84</v>
      </c>
      <c r="F8544" s="268" t="s">
        <v>85</v>
      </c>
      <c r="G8544" s="1" t="s">
        <v>86</v>
      </c>
      <c r="I8544" s="268" t="s">
        <v>613</v>
      </c>
      <c r="J8544" s="268" t="s">
        <v>614</v>
      </c>
      <c r="K8544" s="268" t="s">
        <v>87</v>
      </c>
    </row>
    <row r="8546" spans="1:12" x14ac:dyDescent="0.2">
      <c r="A8546" s="8">
        <v>28</v>
      </c>
      <c r="B8546" s="2" t="s">
        <v>123</v>
      </c>
      <c r="C8546" s="7">
        <v>73</v>
      </c>
      <c r="D8546" s="2" t="s">
        <v>90</v>
      </c>
      <c r="F8546" s="7">
        <v>0</v>
      </c>
      <c r="G8546" s="2" t="s">
        <v>1498</v>
      </c>
      <c r="J8546" s="8">
        <v>97000</v>
      </c>
      <c r="K8546" s="12">
        <v>-5064216</v>
      </c>
      <c r="L8546" s="1" t="s">
        <v>619</v>
      </c>
    </row>
    <row r="8548" spans="1:12" x14ac:dyDescent="0.2">
      <c r="A8548" s="8">
        <v>28</v>
      </c>
      <c r="B8548" s="2" t="s">
        <v>123</v>
      </c>
      <c r="C8548" s="7">
        <v>74</v>
      </c>
      <c r="D8548" s="2" t="s">
        <v>90</v>
      </c>
      <c r="F8548" s="7">
        <v>0</v>
      </c>
      <c r="G8548" s="2" t="s">
        <v>1498</v>
      </c>
      <c r="J8548" s="8">
        <v>120000</v>
      </c>
      <c r="K8548" s="12">
        <v>-5184216</v>
      </c>
      <c r="L8548" s="1" t="s">
        <v>619</v>
      </c>
    </row>
    <row r="8551" spans="1:12" x14ac:dyDescent="0.2">
      <c r="G8551" s="9" t="s">
        <v>623</v>
      </c>
      <c r="I8551" s="269">
        <v>0</v>
      </c>
      <c r="J8551" s="269">
        <v>217000</v>
      </c>
      <c r="K8551" s="269">
        <v>-217000</v>
      </c>
      <c r="L8551" s="270" t="s">
        <v>619</v>
      </c>
    </row>
    <row r="8552" spans="1:12" x14ac:dyDescent="0.2">
      <c r="G8552" s="9" t="s">
        <v>610</v>
      </c>
      <c r="I8552" s="267">
        <v>0</v>
      </c>
      <c r="J8552" s="267">
        <v>5184216</v>
      </c>
      <c r="K8552" s="267">
        <v>-5184216</v>
      </c>
      <c r="L8552" s="9" t="s">
        <v>620</v>
      </c>
    </row>
    <row r="8555" spans="1:12" x14ac:dyDescent="0.2">
      <c r="A8555" s="4" t="s">
        <v>208</v>
      </c>
      <c r="G8555" s="9" t="s">
        <v>612</v>
      </c>
      <c r="I8555" s="267">
        <v>0</v>
      </c>
      <c r="J8555" s="267">
        <v>5184216</v>
      </c>
      <c r="K8555" s="267">
        <v>-5184216</v>
      </c>
      <c r="L8555" s="2" t="s">
        <v>619</v>
      </c>
    </row>
    <row r="8557" spans="1:12" x14ac:dyDescent="0.2">
      <c r="A8557" s="1" t="s">
        <v>80</v>
      </c>
      <c r="B8557" s="1" t="s">
        <v>81</v>
      </c>
      <c r="C8557" s="268" t="s">
        <v>82</v>
      </c>
      <c r="D8557" s="1" t="s">
        <v>83</v>
      </c>
      <c r="E8557" s="1" t="s">
        <v>84</v>
      </c>
      <c r="F8557" s="268" t="s">
        <v>85</v>
      </c>
      <c r="G8557" s="1" t="s">
        <v>86</v>
      </c>
      <c r="I8557" s="268" t="s">
        <v>613</v>
      </c>
      <c r="J8557" s="268" t="s">
        <v>614</v>
      </c>
      <c r="K8557" s="268" t="s">
        <v>87</v>
      </c>
    </row>
    <row r="8559" spans="1:12" x14ac:dyDescent="0.2">
      <c r="A8559" s="8">
        <v>28</v>
      </c>
      <c r="B8559" s="2" t="s">
        <v>208</v>
      </c>
      <c r="C8559" s="7">
        <v>89</v>
      </c>
      <c r="D8559" s="2" t="s">
        <v>622</v>
      </c>
      <c r="F8559" s="7">
        <v>0</v>
      </c>
      <c r="G8559" s="2" t="s">
        <v>1652</v>
      </c>
      <c r="J8559" s="8">
        <v>87000</v>
      </c>
      <c r="K8559" s="12">
        <v>-5271216</v>
      </c>
      <c r="L8559" s="1" t="s">
        <v>619</v>
      </c>
    </row>
    <row r="8562" spans="1:12" x14ac:dyDescent="0.2">
      <c r="G8562" s="9" t="s">
        <v>618</v>
      </c>
      <c r="I8562" s="269">
        <v>0</v>
      </c>
      <c r="J8562" s="269">
        <v>87000</v>
      </c>
      <c r="K8562" s="269">
        <v>-87000</v>
      </c>
      <c r="L8562" s="270" t="s">
        <v>619</v>
      </c>
    </row>
    <row r="8563" spans="1:12" x14ac:dyDescent="0.2">
      <c r="G8563" s="9" t="s">
        <v>610</v>
      </c>
      <c r="I8563" s="267">
        <v>0</v>
      </c>
      <c r="J8563" s="267">
        <v>5271216</v>
      </c>
      <c r="K8563" s="267">
        <v>-5271216</v>
      </c>
      <c r="L8563" s="9" t="s">
        <v>620</v>
      </c>
    </row>
    <row r="8566" spans="1:12" x14ac:dyDescent="0.2">
      <c r="A8566" s="4" t="s">
        <v>209</v>
      </c>
      <c r="G8566" s="9" t="s">
        <v>612</v>
      </c>
      <c r="I8566" s="267">
        <v>0</v>
      </c>
      <c r="J8566" s="267">
        <v>5271216</v>
      </c>
      <c r="K8566" s="267">
        <v>-5271216</v>
      </c>
      <c r="L8566" s="2" t="s">
        <v>619</v>
      </c>
    </row>
    <row r="8568" spans="1:12" x14ac:dyDescent="0.2">
      <c r="A8568" s="1" t="s">
        <v>80</v>
      </c>
      <c r="B8568" s="1" t="s">
        <v>81</v>
      </c>
      <c r="C8568" s="268" t="s">
        <v>82</v>
      </c>
      <c r="D8568" s="1" t="s">
        <v>83</v>
      </c>
      <c r="E8568" s="1" t="s">
        <v>84</v>
      </c>
      <c r="F8568" s="268" t="s">
        <v>85</v>
      </c>
      <c r="G8568" s="1" t="s">
        <v>86</v>
      </c>
      <c r="I8568" s="268" t="s">
        <v>613</v>
      </c>
      <c r="J8568" s="268" t="s">
        <v>614</v>
      </c>
      <c r="K8568" s="268" t="s">
        <v>87</v>
      </c>
    </row>
    <row r="8570" spans="1:12" x14ac:dyDescent="0.2">
      <c r="A8570" s="8">
        <v>17</v>
      </c>
      <c r="B8570" s="2" t="s">
        <v>209</v>
      </c>
      <c r="C8570" s="7">
        <v>100</v>
      </c>
      <c r="D8570" s="2" t="s">
        <v>622</v>
      </c>
      <c r="F8570" s="7">
        <v>0</v>
      </c>
      <c r="G8570" s="2" t="s">
        <v>1818</v>
      </c>
      <c r="J8570" s="8">
        <v>87000</v>
      </c>
      <c r="K8570" s="12">
        <v>-5358216</v>
      </c>
      <c r="L8570" s="1" t="s">
        <v>619</v>
      </c>
    </row>
    <row r="8572" spans="1:12" x14ac:dyDescent="0.2">
      <c r="A8572" s="8">
        <v>20</v>
      </c>
      <c r="B8572" s="2" t="s">
        <v>209</v>
      </c>
      <c r="C8572" s="7">
        <v>102</v>
      </c>
      <c r="D8572" s="2" t="s">
        <v>622</v>
      </c>
      <c r="F8572" s="7">
        <v>0</v>
      </c>
      <c r="G8572" s="2" t="s">
        <v>1820</v>
      </c>
      <c r="J8572" s="8">
        <v>318593</v>
      </c>
      <c r="K8572" s="12">
        <v>-5676809</v>
      </c>
      <c r="L8572" s="1" t="s">
        <v>619</v>
      </c>
    </row>
    <row r="8574" spans="1:12" x14ac:dyDescent="0.2">
      <c r="A8574" s="8">
        <v>23</v>
      </c>
      <c r="B8574" s="2" t="s">
        <v>209</v>
      </c>
      <c r="C8574" s="7">
        <v>103</v>
      </c>
      <c r="D8574" s="2" t="s">
        <v>622</v>
      </c>
      <c r="F8574" s="7">
        <v>0</v>
      </c>
      <c r="G8574" s="2" t="s">
        <v>1821</v>
      </c>
      <c r="J8574" s="8">
        <v>168600</v>
      </c>
      <c r="K8574" s="12">
        <v>-5845409</v>
      </c>
      <c r="L8574" s="1" t="s">
        <v>619</v>
      </c>
    </row>
    <row r="8576" spans="1:12" x14ac:dyDescent="0.2">
      <c r="A8576" s="8">
        <v>23</v>
      </c>
      <c r="B8576" s="2" t="s">
        <v>209</v>
      </c>
      <c r="C8576" s="7">
        <v>104</v>
      </c>
      <c r="D8576" s="2" t="s">
        <v>622</v>
      </c>
      <c r="F8576" s="7">
        <v>0</v>
      </c>
      <c r="G8576" s="2" t="s">
        <v>1822</v>
      </c>
      <c r="J8576" s="8">
        <v>30780</v>
      </c>
      <c r="K8576" s="12">
        <v>-5876189</v>
      </c>
      <c r="L8576" s="1" t="s">
        <v>619</v>
      </c>
    </row>
    <row r="8578" spans="1:12" x14ac:dyDescent="0.2">
      <c r="A8578" s="8">
        <v>24</v>
      </c>
      <c r="B8578" s="2" t="s">
        <v>209</v>
      </c>
      <c r="C8578" s="7">
        <v>105</v>
      </c>
      <c r="D8578" s="2" t="s">
        <v>622</v>
      </c>
      <c r="F8578" s="7">
        <v>0</v>
      </c>
      <c r="G8578" s="2" t="s">
        <v>1823</v>
      </c>
      <c r="J8578" s="8">
        <v>77060</v>
      </c>
      <c r="K8578" s="12">
        <v>-5953249</v>
      </c>
      <c r="L8578" s="1" t="s">
        <v>619</v>
      </c>
    </row>
    <row r="8580" spans="1:12" x14ac:dyDescent="0.2">
      <c r="A8580" s="8">
        <v>30</v>
      </c>
      <c r="B8580" s="2" t="s">
        <v>209</v>
      </c>
      <c r="C8580" s="7">
        <v>106</v>
      </c>
      <c r="D8580" s="2" t="s">
        <v>622</v>
      </c>
      <c r="F8580" s="7">
        <v>0</v>
      </c>
      <c r="G8580" s="2" t="s">
        <v>1824</v>
      </c>
      <c r="J8580" s="8">
        <v>50000</v>
      </c>
      <c r="K8580" s="12">
        <v>-6003249</v>
      </c>
      <c r="L8580" s="1" t="s">
        <v>619</v>
      </c>
    </row>
    <row r="8583" spans="1:12" x14ac:dyDescent="0.2">
      <c r="G8583" s="9" t="s">
        <v>1787</v>
      </c>
      <c r="I8583" s="269">
        <v>0</v>
      </c>
      <c r="J8583" s="269">
        <v>732033</v>
      </c>
      <c r="K8583" s="269">
        <v>-732033</v>
      </c>
      <c r="L8583" s="270" t="s">
        <v>619</v>
      </c>
    </row>
    <row r="8584" spans="1:12" x14ac:dyDescent="0.2">
      <c r="G8584" s="9" t="s">
        <v>610</v>
      </c>
      <c r="I8584" s="267">
        <v>0</v>
      </c>
      <c r="J8584" s="267">
        <v>6003249</v>
      </c>
      <c r="K8584" s="267">
        <v>-6003249</v>
      </c>
      <c r="L8584" s="9" t="s">
        <v>620</v>
      </c>
    </row>
    <row r="8587" spans="1:12" x14ac:dyDescent="0.2">
      <c r="A8587" s="4" t="s">
        <v>210</v>
      </c>
      <c r="G8587" s="9" t="s">
        <v>612</v>
      </c>
      <c r="I8587" s="267">
        <v>0</v>
      </c>
      <c r="J8587" s="267">
        <v>6003249</v>
      </c>
      <c r="K8587" s="267">
        <v>-6003249</v>
      </c>
      <c r="L8587" s="2" t="s">
        <v>619</v>
      </c>
    </row>
    <row r="8589" spans="1:12" x14ac:dyDescent="0.2">
      <c r="A8589" s="1" t="s">
        <v>80</v>
      </c>
      <c r="B8589" s="1" t="s">
        <v>81</v>
      </c>
      <c r="C8589" s="268" t="s">
        <v>82</v>
      </c>
      <c r="D8589" s="1" t="s">
        <v>83</v>
      </c>
      <c r="E8589" s="1" t="s">
        <v>84</v>
      </c>
      <c r="F8589" s="268" t="s">
        <v>85</v>
      </c>
      <c r="G8589" s="1" t="s">
        <v>86</v>
      </c>
      <c r="I8589" s="268" t="s">
        <v>613</v>
      </c>
      <c r="J8589" s="268" t="s">
        <v>614</v>
      </c>
      <c r="K8589" s="268" t="s">
        <v>87</v>
      </c>
    </row>
    <row r="8591" spans="1:12" x14ac:dyDescent="0.2">
      <c r="A8591" s="8">
        <v>31</v>
      </c>
      <c r="B8591" s="2" t="s">
        <v>210</v>
      </c>
      <c r="C8591" s="7">
        <v>86</v>
      </c>
      <c r="D8591" s="2" t="s">
        <v>622</v>
      </c>
      <c r="F8591" s="7">
        <v>0</v>
      </c>
      <c r="G8591" s="2" t="s">
        <v>1826</v>
      </c>
      <c r="J8591" s="8">
        <v>157000</v>
      </c>
      <c r="K8591" s="12">
        <v>-6160249</v>
      </c>
      <c r="L8591" s="1" t="s">
        <v>619</v>
      </c>
    </row>
    <row r="8594" spans="1:12" x14ac:dyDescent="0.2">
      <c r="G8594" s="9" t="s">
        <v>1816</v>
      </c>
      <c r="I8594" s="269">
        <v>0</v>
      </c>
      <c r="J8594" s="269">
        <v>157000</v>
      </c>
      <c r="K8594" s="269">
        <v>-157000</v>
      </c>
      <c r="L8594" s="270" t="s">
        <v>619</v>
      </c>
    </row>
    <row r="8595" spans="1:12" x14ac:dyDescent="0.2">
      <c r="G8595" s="9" t="s">
        <v>610</v>
      </c>
      <c r="I8595" s="267">
        <v>0</v>
      </c>
      <c r="J8595" s="267">
        <v>6160249</v>
      </c>
      <c r="K8595" s="267">
        <v>-6160249</v>
      </c>
      <c r="L8595" s="9" t="s">
        <v>620</v>
      </c>
    </row>
    <row r="8597" spans="1:12" x14ac:dyDescent="0.2">
      <c r="A8597" s="5" t="s">
        <v>754</v>
      </c>
      <c r="I8597" s="267">
        <v>0</v>
      </c>
      <c r="J8597" s="267">
        <v>6160249</v>
      </c>
      <c r="K8597" s="267">
        <v>-6160249</v>
      </c>
      <c r="L8597" s="2" t="s">
        <v>620</v>
      </c>
    </row>
    <row r="8600" spans="1:12" x14ac:dyDescent="0.2">
      <c r="A8600" s="4" t="s">
        <v>2681</v>
      </c>
    </row>
    <row r="8602" spans="1:12" x14ac:dyDescent="0.2">
      <c r="A8602" s="4" t="s">
        <v>212</v>
      </c>
      <c r="G8602" s="9" t="s">
        <v>612</v>
      </c>
      <c r="I8602" s="267">
        <v>0</v>
      </c>
      <c r="J8602" s="267">
        <v>0</v>
      </c>
      <c r="K8602" s="267">
        <v>0</v>
      </c>
    </row>
    <row r="8604" spans="1:12" x14ac:dyDescent="0.2">
      <c r="A8604" s="1" t="s">
        <v>80</v>
      </c>
      <c r="B8604" s="1" t="s">
        <v>81</v>
      </c>
      <c r="C8604" s="268" t="s">
        <v>82</v>
      </c>
      <c r="D8604" s="1" t="s">
        <v>83</v>
      </c>
      <c r="E8604" s="1" t="s">
        <v>84</v>
      </c>
      <c r="F8604" s="268" t="s">
        <v>85</v>
      </c>
      <c r="G8604" s="1" t="s">
        <v>86</v>
      </c>
      <c r="I8604" s="268" t="s">
        <v>613</v>
      </c>
      <c r="J8604" s="268" t="s">
        <v>614</v>
      </c>
      <c r="K8604" s="268" t="s">
        <v>87</v>
      </c>
    </row>
    <row r="8606" spans="1:12" x14ac:dyDescent="0.2">
      <c r="A8606" s="8">
        <v>11</v>
      </c>
      <c r="B8606" s="2" t="s">
        <v>212</v>
      </c>
      <c r="C8606" s="7">
        <v>21</v>
      </c>
      <c r="D8606" s="2" t="s">
        <v>622</v>
      </c>
      <c r="F8606" s="7">
        <v>0</v>
      </c>
      <c r="G8606" s="2" t="s">
        <v>2556</v>
      </c>
      <c r="J8606" s="8">
        <v>90000</v>
      </c>
      <c r="K8606" s="12">
        <v>-90000</v>
      </c>
      <c r="L8606" s="1" t="s">
        <v>619</v>
      </c>
    </row>
    <row r="8608" spans="1:12" x14ac:dyDescent="0.2">
      <c r="A8608" s="8">
        <v>31</v>
      </c>
      <c r="B8608" s="2" t="s">
        <v>212</v>
      </c>
      <c r="C8608" s="7">
        <v>73</v>
      </c>
      <c r="D8608" s="2" t="s">
        <v>622</v>
      </c>
      <c r="F8608" s="7">
        <v>0</v>
      </c>
      <c r="G8608" s="2" t="s">
        <v>1826</v>
      </c>
      <c r="J8608" s="8">
        <v>147000</v>
      </c>
      <c r="K8608" s="12">
        <v>-237000</v>
      </c>
      <c r="L8608" s="1" t="s">
        <v>619</v>
      </c>
    </row>
    <row r="8611" spans="1:12" x14ac:dyDescent="0.2">
      <c r="G8611" s="9" t="s">
        <v>2555</v>
      </c>
      <c r="I8611" s="269">
        <v>0</v>
      </c>
      <c r="J8611" s="269">
        <v>237000</v>
      </c>
      <c r="K8611" s="269">
        <v>-237000</v>
      </c>
      <c r="L8611" s="270" t="s">
        <v>619</v>
      </c>
    </row>
    <row r="8612" spans="1:12" x14ac:dyDescent="0.2">
      <c r="G8612" s="9" t="s">
        <v>610</v>
      </c>
      <c r="I8612" s="267">
        <v>0</v>
      </c>
      <c r="J8612" s="267">
        <v>237000</v>
      </c>
      <c r="K8612" s="267">
        <v>-237000</v>
      </c>
      <c r="L8612" s="9" t="s">
        <v>620</v>
      </c>
    </row>
    <row r="8614" spans="1:12" x14ac:dyDescent="0.2">
      <c r="A8614" s="5" t="s">
        <v>2682</v>
      </c>
      <c r="I8614" s="267">
        <v>0</v>
      </c>
      <c r="J8614" s="267">
        <v>237000</v>
      </c>
      <c r="K8614" s="267">
        <v>-237000</v>
      </c>
      <c r="L8614" s="2" t="s">
        <v>620</v>
      </c>
    </row>
    <row r="8617" spans="1:12" x14ac:dyDescent="0.2">
      <c r="A8617" s="4" t="s">
        <v>755</v>
      </c>
    </row>
    <row r="8619" spans="1:12" x14ac:dyDescent="0.2">
      <c r="A8619" s="4" t="s">
        <v>79</v>
      </c>
      <c r="G8619" s="9" t="s">
        <v>612</v>
      </c>
      <c r="I8619" s="267">
        <v>0</v>
      </c>
      <c r="J8619" s="267">
        <v>0</v>
      </c>
      <c r="K8619" s="267">
        <v>0</v>
      </c>
    </row>
    <row r="8621" spans="1:12" x14ac:dyDescent="0.2">
      <c r="A8621" s="1" t="s">
        <v>80</v>
      </c>
      <c r="B8621" s="1" t="s">
        <v>81</v>
      </c>
      <c r="C8621" s="268" t="s">
        <v>82</v>
      </c>
      <c r="D8621" s="1" t="s">
        <v>83</v>
      </c>
      <c r="E8621" s="1" t="s">
        <v>84</v>
      </c>
      <c r="F8621" s="268" t="s">
        <v>85</v>
      </c>
      <c r="G8621" s="1" t="s">
        <v>86</v>
      </c>
      <c r="I8621" s="268" t="s">
        <v>613</v>
      </c>
      <c r="J8621" s="268" t="s">
        <v>614</v>
      </c>
      <c r="K8621" s="268" t="s">
        <v>87</v>
      </c>
    </row>
    <row r="8623" spans="1:12" x14ac:dyDescent="0.2">
      <c r="A8623" s="8">
        <v>19</v>
      </c>
      <c r="B8623" s="2" t="s">
        <v>79</v>
      </c>
      <c r="C8623" s="7">
        <v>16</v>
      </c>
      <c r="D8623" s="2" t="s">
        <v>622</v>
      </c>
      <c r="F8623" s="7">
        <v>0</v>
      </c>
      <c r="G8623" s="2" t="s">
        <v>1032</v>
      </c>
      <c r="J8623" s="8">
        <v>1000000</v>
      </c>
      <c r="K8623" s="12">
        <v>-1000000</v>
      </c>
      <c r="L8623" s="1" t="s">
        <v>619</v>
      </c>
    </row>
    <row r="8626" spans="1:12" x14ac:dyDescent="0.2">
      <c r="G8626" s="9" t="s">
        <v>616</v>
      </c>
      <c r="I8626" s="269">
        <v>0</v>
      </c>
      <c r="J8626" s="269">
        <v>1000000</v>
      </c>
      <c r="K8626" s="269">
        <v>-1000000</v>
      </c>
      <c r="L8626" s="270" t="s">
        <v>619</v>
      </c>
    </row>
    <row r="8627" spans="1:12" x14ac:dyDescent="0.2">
      <c r="G8627" s="9" t="s">
        <v>610</v>
      </c>
      <c r="I8627" s="267">
        <v>0</v>
      </c>
      <c r="J8627" s="267">
        <v>1000000</v>
      </c>
      <c r="K8627" s="267">
        <v>-1000000</v>
      </c>
      <c r="L8627" s="9" t="s">
        <v>620</v>
      </c>
    </row>
    <row r="8630" spans="1:12" x14ac:dyDescent="0.2">
      <c r="A8630" s="4" t="s">
        <v>123</v>
      </c>
      <c r="G8630" s="9" t="s">
        <v>612</v>
      </c>
      <c r="I8630" s="267">
        <v>0</v>
      </c>
      <c r="J8630" s="267">
        <v>1000000</v>
      </c>
      <c r="K8630" s="267">
        <v>-1000000</v>
      </c>
      <c r="L8630" s="2" t="s">
        <v>619</v>
      </c>
    </row>
    <row r="8632" spans="1:12" x14ac:dyDescent="0.2">
      <c r="A8632" s="1" t="s">
        <v>80</v>
      </c>
      <c r="B8632" s="1" t="s">
        <v>81</v>
      </c>
      <c r="C8632" s="268" t="s">
        <v>82</v>
      </c>
      <c r="D8632" s="1" t="s">
        <v>83</v>
      </c>
      <c r="E8632" s="1" t="s">
        <v>84</v>
      </c>
      <c r="F8632" s="268" t="s">
        <v>85</v>
      </c>
      <c r="G8632" s="1" t="s">
        <v>86</v>
      </c>
      <c r="I8632" s="268" t="s">
        <v>613</v>
      </c>
      <c r="J8632" s="268" t="s">
        <v>614</v>
      </c>
      <c r="K8632" s="268" t="s">
        <v>87</v>
      </c>
    </row>
    <row r="8634" spans="1:12" x14ac:dyDescent="0.2">
      <c r="A8634" s="8">
        <v>28</v>
      </c>
      <c r="B8634" s="2" t="s">
        <v>123</v>
      </c>
      <c r="C8634" s="7">
        <v>75</v>
      </c>
      <c r="D8634" s="2" t="s">
        <v>90</v>
      </c>
      <c r="F8634" s="7">
        <v>0</v>
      </c>
      <c r="G8634" s="2" t="s">
        <v>1499</v>
      </c>
      <c r="J8634" s="8">
        <v>100000</v>
      </c>
      <c r="K8634" s="12">
        <v>-1100000</v>
      </c>
      <c r="L8634" s="1" t="s">
        <v>619</v>
      </c>
    </row>
    <row r="8636" spans="1:12" x14ac:dyDescent="0.2">
      <c r="A8636" s="8">
        <v>28</v>
      </c>
      <c r="B8636" s="2" t="s">
        <v>123</v>
      </c>
      <c r="C8636" s="7">
        <v>76</v>
      </c>
      <c r="D8636" s="2" t="s">
        <v>622</v>
      </c>
      <c r="F8636" s="7">
        <v>0</v>
      </c>
      <c r="G8636" s="2" t="s">
        <v>1500</v>
      </c>
      <c r="J8636" s="8">
        <v>900000</v>
      </c>
      <c r="K8636" s="12">
        <v>-2000000</v>
      </c>
      <c r="L8636" s="1" t="s">
        <v>619</v>
      </c>
    </row>
    <row r="8639" spans="1:12" x14ac:dyDescent="0.2">
      <c r="G8639" s="9" t="s">
        <v>623</v>
      </c>
      <c r="I8639" s="269">
        <v>0</v>
      </c>
      <c r="J8639" s="269">
        <v>1000000</v>
      </c>
      <c r="K8639" s="269">
        <v>-1000000</v>
      </c>
      <c r="L8639" s="270" t="s">
        <v>619</v>
      </c>
    </row>
    <row r="8640" spans="1:12" x14ac:dyDescent="0.2">
      <c r="G8640" s="9" t="s">
        <v>610</v>
      </c>
      <c r="I8640" s="267">
        <v>0</v>
      </c>
      <c r="J8640" s="267">
        <v>2000000</v>
      </c>
      <c r="K8640" s="267">
        <v>-2000000</v>
      </c>
      <c r="L8640" s="9" t="s">
        <v>620</v>
      </c>
    </row>
    <row r="8643" spans="1:12" x14ac:dyDescent="0.2">
      <c r="A8643" s="4" t="s">
        <v>208</v>
      </c>
      <c r="G8643" s="9" t="s">
        <v>612</v>
      </c>
      <c r="I8643" s="267">
        <v>0</v>
      </c>
      <c r="J8643" s="267">
        <v>2000000</v>
      </c>
      <c r="K8643" s="267">
        <v>-2000000</v>
      </c>
      <c r="L8643" s="2" t="s">
        <v>619</v>
      </c>
    </row>
    <row r="8645" spans="1:12" x14ac:dyDescent="0.2">
      <c r="A8645" s="1" t="s">
        <v>80</v>
      </c>
      <c r="B8645" s="1" t="s">
        <v>81</v>
      </c>
      <c r="C8645" s="268" t="s">
        <v>82</v>
      </c>
      <c r="D8645" s="1" t="s">
        <v>83</v>
      </c>
      <c r="E8645" s="1" t="s">
        <v>84</v>
      </c>
      <c r="F8645" s="268" t="s">
        <v>85</v>
      </c>
      <c r="G8645" s="1" t="s">
        <v>86</v>
      </c>
      <c r="I8645" s="268" t="s">
        <v>613</v>
      </c>
      <c r="J8645" s="268" t="s">
        <v>614</v>
      </c>
      <c r="K8645" s="268" t="s">
        <v>87</v>
      </c>
    </row>
    <row r="8647" spans="1:12" x14ac:dyDescent="0.2">
      <c r="A8647" s="8">
        <v>26</v>
      </c>
      <c r="B8647" s="2" t="s">
        <v>208</v>
      </c>
      <c r="C8647" s="7">
        <v>94</v>
      </c>
      <c r="D8647" s="2" t="s">
        <v>622</v>
      </c>
      <c r="F8647" s="7">
        <v>0</v>
      </c>
      <c r="G8647" s="2" t="s">
        <v>582</v>
      </c>
      <c r="J8647" s="8">
        <v>900000</v>
      </c>
      <c r="K8647" s="12">
        <v>-2900000</v>
      </c>
      <c r="L8647" s="1" t="s">
        <v>619</v>
      </c>
    </row>
    <row r="8649" spans="1:12" x14ac:dyDescent="0.2">
      <c r="A8649" s="8">
        <v>28</v>
      </c>
      <c r="B8649" s="2" t="s">
        <v>208</v>
      </c>
      <c r="C8649" s="7">
        <v>88</v>
      </c>
      <c r="D8649" s="2" t="s">
        <v>622</v>
      </c>
      <c r="F8649" s="7">
        <v>0</v>
      </c>
      <c r="G8649" s="2" t="s">
        <v>582</v>
      </c>
      <c r="J8649" s="8">
        <v>100000</v>
      </c>
      <c r="K8649" s="12">
        <v>-3000000</v>
      </c>
      <c r="L8649" s="1" t="s">
        <v>619</v>
      </c>
    </row>
    <row r="8652" spans="1:12" x14ac:dyDescent="0.2">
      <c r="G8652" s="9" t="s">
        <v>618</v>
      </c>
      <c r="I8652" s="269">
        <v>0</v>
      </c>
      <c r="J8652" s="269">
        <v>1000000</v>
      </c>
      <c r="K8652" s="269">
        <v>-1000000</v>
      </c>
      <c r="L8652" s="270" t="s">
        <v>619</v>
      </c>
    </row>
    <row r="8653" spans="1:12" x14ac:dyDescent="0.2">
      <c r="G8653" s="9" t="s">
        <v>610</v>
      </c>
      <c r="I8653" s="267">
        <v>0</v>
      </c>
      <c r="J8653" s="267">
        <v>3000000</v>
      </c>
      <c r="K8653" s="267">
        <v>-3000000</v>
      </c>
      <c r="L8653" s="9" t="s">
        <v>620</v>
      </c>
    </row>
    <row r="8656" spans="1:12" x14ac:dyDescent="0.2">
      <c r="A8656" s="4" t="s">
        <v>209</v>
      </c>
      <c r="G8656" s="9" t="s">
        <v>612</v>
      </c>
      <c r="I8656" s="267">
        <v>0</v>
      </c>
      <c r="J8656" s="267">
        <v>3000000</v>
      </c>
      <c r="K8656" s="267">
        <v>-3000000</v>
      </c>
      <c r="L8656" s="2" t="s">
        <v>619</v>
      </c>
    </row>
    <row r="8658" spans="1:12" x14ac:dyDescent="0.2">
      <c r="A8658" s="1" t="s">
        <v>80</v>
      </c>
      <c r="B8658" s="1" t="s">
        <v>81</v>
      </c>
      <c r="C8658" s="268" t="s">
        <v>82</v>
      </c>
      <c r="D8658" s="1" t="s">
        <v>83</v>
      </c>
      <c r="E8658" s="1" t="s">
        <v>84</v>
      </c>
      <c r="F8658" s="268" t="s">
        <v>85</v>
      </c>
      <c r="G8658" s="1" t="s">
        <v>86</v>
      </c>
      <c r="I8658" s="268" t="s">
        <v>613</v>
      </c>
      <c r="J8658" s="268" t="s">
        <v>614</v>
      </c>
      <c r="K8658" s="268" t="s">
        <v>87</v>
      </c>
    </row>
    <row r="8660" spans="1:12" x14ac:dyDescent="0.2">
      <c r="A8660" s="8">
        <v>19</v>
      </c>
      <c r="B8660" s="2" t="s">
        <v>209</v>
      </c>
      <c r="C8660" s="7">
        <v>101</v>
      </c>
      <c r="D8660" s="2" t="s">
        <v>622</v>
      </c>
      <c r="F8660" s="7">
        <v>0</v>
      </c>
      <c r="G8660" s="2" t="s">
        <v>1819</v>
      </c>
      <c r="J8660" s="8">
        <v>20000</v>
      </c>
      <c r="K8660" s="12">
        <v>-3020000</v>
      </c>
      <c r="L8660" s="1" t="s">
        <v>619</v>
      </c>
    </row>
    <row r="8662" spans="1:12" x14ac:dyDescent="0.2">
      <c r="A8662" s="8">
        <v>25</v>
      </c>
      <c r="B8662" s="2" t="s">
        <v>209</v>
      </c>
      <c r="C8662" s="7">
        <v>73</v>
      </c>
      <c r="D8662" s="2" t="s">
        <v>622</v>
      </c>
      <c r="F8662" s="7">
        <v>0</v>
      </c>
      <c r="G8662" s="2" t="s">
        <v>1786</v>
      </c>
      <c r="J8662" s="8">
        <v>180000</v>
      </c>
      <c r="K8662" s="12">
        <v>-3200000</v>
      </c>
      <c r="L8662" s="1" t="s">
        <v>619</v>
      </c>
    </row>
    <row r="8665" spans="1:12" x14ac:dyDescent="0.2">
      <c r="G8665" s="9" t="s">
        <v>1787</v>
      </c>
      <c r="I8665" s="269">
        <v>0</v>
      </c>
      <c r="J8665" s="269">
        <v>200000</v>
      </c>
      <c r="K8665" s="269">
        <v>-200000</v>
      </c>
      <c r="L8665" s="270" t="s">
        <v>619</v>
      </c>
    </row>
    <row r="8666" spans="1:12" x14ac:dyDescent="0.2">
      <c r="G8666" s="9" t="s">
        <v>610</v>
      </c>
      <c r="I8666" s="267">
        <v>0</v>
      </c>
      <c r="J8666" s="267">
        <v>3200000</v>
      </c>
      <c r="K8666" s="267">
        <v>-3200000</v>
      </c>
      <c r="L8666" s="9" t="s">
        <v>620</v>
      </c>
    </row>
    <row r="8669" spans="1:12" x14ac:dyDescent="0.2">
      <c r="A8669" s="4" t="s">
        <v>210</v>
      </c>
      <c r="G8669" s="9" t="s">
        <v>612</v>
      </c>
      <c r="I8669" s="267">
        <v>0</v>
      </c>
      <c r="J8669" s="267">
        <v>3200000</v>
      </c>
      <c r="K8669" s="267">
        <v>-3200000</v>
      </c>
      <c r="L8669" s="2" t="s">
        <v>619</v>
      </c>
    </row>
    <row r="8671" spans="1:12" x14ac:dyDescent="0.2">
      <c r="A8671" s="1" t="s">
        <v>80</v>
      </c>
      <c r="B8671" s="1" t="s">
        <v>81</v>
      </c>
      <c r="C8671" s="268" t="s">
        <v>82</v>
      </c>
      <c r="D8671" s="1" t="s">
        <v>83</v>
      </c>
      <c r="E8671" s="1" t="s">
        <v>84</v>
      </c>
      <c r="F8671" s="268" t="s">
        <v>85</v>
      </c>
      <c r="G8671" s="1" t="s">
        <v>86</v>
      </c>
      <c r="I8671" s="268" t="s">
        <v>613</v>
      </c>
      <c r="J8671" s="268" t="s">
        <v>614</v>
      </c>
      <c r="K8671" s="268" t="s">
        <v>87</v>
      </c>
    </row>
    <row r="8673" spans="1:12" x14ac:dyDescent="0.2">
      <c r="A8673" s="8">
        <v>31</v>
      </c>
      <c r="B8673" s="2" t="s">
        <v>210</v>
      </c>
      <c r="C8673" s="7">
        <v>83</v>
      </c>
      <c r="D8673" s="2" t="s">
        <v>622</v>
      </c>
      <c r="F8673" s="7">
        <v>0</v>
      </c>
      <c r="G8673" s="2" t="s">
        <v>1811</v>
      </c>
      <c r="J8673" s="8">
        <v>200000</v>
      </c>
      <c r="K8673" s="12">
        <v>-3400000</v>
      </c>
      <c r="L8673" s="1" t="s">
        <v>619</v>
      </c>
    </row>
    <row r="8676" spans="1:12" x14ac:dyDescent="0.2">
      <c r="G8676" s="9" t="s">
        <v>1816</v>
      </c>
      <c r="I8676" s="269">
        <v>0</v>
      </c>
      <c r="J8676" s="269">
        <v>200000</v>
      </c>
      <c r="K8676" s="269">
        <v>-200000</v>
      </c>
      <c r="L8676" s="270" t="s">
        <v>619</v>
      </c>
    </row>
    <row r="8677" spans="1:12" x14ac:dyDescent="0.2">
      <c r="G8677" s="9" t="s">
        <v>610</v>
      </c>
      <c r="I8677" s="267">
        <v>0</v>
      </c>
      <c r="J8677" s="267">
        <v>3400000</v>
      </c>
      <c r="K8677" s="267">
        <v>-3400000</v>
      </c>
      <c r="L8677" s="9" t="s">
        <v>620</v>
      </c>
    </row>
    <row r="8680" spans="1:12" x14ac:dyDescent="0.2">
      <c r="A8680" s="4" t="s">
        <v>211</v>
      </c>
      <c r="G8680" s="9" t="s">
        <v>612</v>
      </c>
      <c r="I8680" s="267">
        <v>0</v>
      </c>
      <c r="J8680" s="267">
        <v>3400000</v>
      </c>
      <c r="K8680" s="267">
        <v>-3400000</v>
      </c>
      <c r="L8680" s="2" t="s">
        <v>619</v>
      </c>
    </row>
    <row r="8682" spans="1:12" x14ac:dyDescent="0.2">
      <c r="A8682" s="1" t="s">
        <v>80</v>
      </c>
      <c r="B8682" s="1" t="s">
        <v>81</v>
      </c>
      <c r="C8682" s="268" t="s">
        <v>82</v>
      </c>
      <c r="D8682" s="1" t="s">
        <v>83</v>
      </c>
      <c r="E8682" s="1" t="s">
        <v>84</v>
      </c>
      <c r="F8682" s="268" t="s">
        <v>85</v>
      </c>
      <c r="G8682" s="1" t="s">
        <v>86</v>
      </c>
      <c r="I8682" s="268" t="s">
        <v>613</v>
      </c>
      <c r="J8682" s="268" t="s">
        <v>614</v>
      </c>
      <c r="K8682" s="268" t="s">
        <v>87</v>
      </c>
    </row>
    <row r="8684" spans="1:12" x14ac:dyDescent="0.2">
      <c r="A8684" s="8">
        <v>30</v>
      </c>
      <c r="B8684" s="2" t="s">
        <v>211</v>
      </c>
      <c r="C8684" s="7">
        <v>89</v>
      </c>
      <c r="D8684" s="2" t="s">
        <v>622</v>
      </c>
      <c r="F8684" s="7">
        <v>0</v>
      </c>
      <c r="G8684" s="2" t="s">
        <v>2452</v>
      </c>
      <c r="J8684" s="8">
        <v>200000</v>
      </c>
      <c r="K8684" s="12">
        <v>-3600000</v>
      </c>
      <c r="L8684" s="1" t="s">
        <v>619</v>
      </c>
    </row>
    <row r="8687" spans="1:12" x14ac:dyDescent="0.2">
      <c r="G8687" s="9" t="s">
        <v>2551</v>
      </c>
      <c r="I8687" s="269">
        <v>0</v>
      </c>
      <c r="J8687" s="269">
        <v>200000</v>
      </c>
      <c r="K8687" s="269">
        <v>-200000</v>
      </c>
      <c r="L8687" s="270" t="s">
        <v>619</v>
      </c>
    </row>
    <row r="8688" spans="1:12" x14ac:dyDescent="0.2">
      <c r="G8688" s="9" t="s">
        <v>610</v>
      </c>
      <c r="I8688" s="267">
        <v>0</v>
      </c>
      <c r="J8688" s="267">
        <v>3600000</v>
      </c>
      <c r="K8688" s="267">
        <v>-3600000</v>
      </c>
      <c r="L8688" s="9" t="s">
        <v>620</v>
      </c>
    </row>
    <row r="8691" spans="1:12" x14ac:dyDescent="0.2">
      <c r="A8691" s="4" t="s">
        <v>212</v>
      </c>
      <c r="G8691" s="9" t="s">
        <v>612</v>
      </c>
      <c r="I8691" s="267">
        <v>0</v>
      </c>
      <c r="J8691" s="267">
        <v>3600000</v>
      </c>
      <c r="K8691" s="267">
        <v>-3600000</v>
      </c>
      <c r="L8691" s="2" t="s">
        <v>619</v>
      </c>
    </row>
    <row r="8693" spans="1:12" x14ac:dyDescent="0.2">
      <c r="A8693" s="1" t="s">
        <v>80</v>
      </c>
      <c r="B8693" s="1" t="s">
        <v>81</v>
      </c>
      <c r="C8693" s="268" t="s">
        <v>82</v>
      </c>
      <c r="D8693" s="1" t="s">
        <v>83</v>
      </c>
      <c r="E8693" s="1" t="s">
        <v>84</v>
      </c>
      <c r="F8693" s="268" t="s">
        <v>85</v>
      </c>
      <c r="G8693" s="1" t="s">
        <v>86</v>
      </c>
      <c r="I8693" s="268" t="s">
        <v>613</v>
      </c>
      <c r="J8693" s="268" t="s">
        <v>614</v>
      </c>
      <c r="K8693" s="268" t="s">
        <v>87</v>
      </c>
    </row>
    <row r="8695" spans="1:12" x14ac:dyDescent="0.2">
      <c r="A8695" s="8">
        <v>31</v>
      </c>
      <c r="B8695" s="2" t="s">
        <v>212</v>
      </c>
      <c r="C8695" s="7">
        <v>71</v>
      </c>
      <c r="D8695" s="2" t="s">
        <v>622</v>
      </c>
      <c r="F8695" s="7">
        <v>0</v>
      </c>
      <c r="G8695" s="2" t="s">
        <v>2554</v>
      </c>
      <c r="J8695" s="8">
        <v>180000</v>
      </c>
      <c r="K8695" s="12">
        <v>-3780000</v>
      </c>
      <c r="L8695" s="1" t="s">
        <v>619</v>
      </c>
    </row>
    <row r="8697" spans="1:12" x14ac:dyDescent="0.2">
      <c r="A8697" s="8">
        <v>31</v>
      </c>
      <c r="B8697" s="2" t="s">
        <v>212</v>
      </c>
      <c r="C8697" s="7">
        <v>72</v>
      </c>
      <c r="D8697" s="2" t="s">
        <v>622</v>
      </c>
      <c r="F8697" s="7">
        <v>0</v>
      </c>
      <c r="G8697" s="2" t="s">
        <v>2557</v>
      </c>
      <c r="J8697" s="8">
        <v>20000</v>
      </c>
      <c r="K8697" s="12">
        <v>-3800000</v>
      </c>
      <c r="L8697" s="1" t="s">
        <v>619</v>
      </c>
    </row>
    <row r="8700" spans="1:12" x14ac:dyDescent="0.2">
      <c r="G8700" s="9" t="s">
        <v>2555</v>
      </c>
      <c r="I8700" s="269">
        <v>0</v>
      </c>
      <c r="J8700" s="269">
        <v>200000</v>
      </c>
      <c r="K8700" s="269">
        <v>-200000</v>
      </c>
      <c r="L8700" s="270" t="s">
        <v>619</v>
      </c>
    </row>
    <row r="8701" spans="1:12" x14ac:dyDescent="0.2">
      <c r="G8701" s="9" t="s">
        <v>610</v>
      </c>
      <c r="I8701" s="267">
        <v>0</v>
      </c>
      <c r="J8701" s="267">
        <v>3800000</v>
      </c>
      <c r="K8701" s="267">
        <v>-3800000</v>
      </c>
      <c r="L8701" s="9" t="s">
        <v>620</v>
      </c>
    </row>
    <row r="8703" spans="1:12" x14ac:dyDescent="0.2">
      <c r="A8703" s="5" t="s">
        <v>756</v>
      </c>
      <c r="I8703" s="267">
        <v>0</v>
      </c>
      <c r="J8703" s="267">
        <v>3800000</v>
      </c>
      <c r="K8703" s="267">
        <v>-3800000</v>
      </c>
      <c r="L8703" s="2" t="s">
        <v>620</v>
      </c>
    </row>
    <row r="8706" spans="1:12" x14ac:dyDescent="0.2">
      <c r="A8706" s="4" t="s">
        <v>1139</v>
      </c>
    </row>
    <row r="8708" spans="1:12" x14ac:dyDescent="0.2">
      <c r="A8708" s="4" t="s">
        <v>79</v>
      </c>
      <c r="G8708" s="9" t="s">
        <v>612</v>
      </c>
      <c r="I8708" s="267">
        <v>0</v>
      </c>
      <c r="J8708" s="267">
        <v>0</v>
      </c>
      <c r="K8708" s="267">
        <v>0</v>
      </c>
    </row>
    <row r="8710" spans="1:12" x14ac:dyDescent="0.2">
      <c r="A8710" s="1" t="s">
        <v>80</v>
      </c>
      <c r="B8710" s="1" t="s">
        <v>81</v>
      </c>
      <c r="C8710" s="268" t="s">
        <v>82</v>
      </c>
      <c r="D8710" s="1" t="s">
        <v>83</v>
      </c>
      <c r="E8710" s="1" t="s">
        <v>84</v>
      </c>
      <c r="F8710" s="268" t="s">
        <v>85</v>
      </c>
      <c r="G8710" s="1" t="s">
        <v>86</v>
      </c>
      <c r="I8710" s="268" t="s">
        <v>613</v>
      </c>
      <c r="J8710" s="268" t="s">
        <v>614</v>
      </c>
      <c r="K8710" s="268" t="s">
        <v>87</v>
      </c>
    </row>
    <row r="8712" spans="1:12" x14ac:dyDescent="0.2">
      <c r="A8712" s="8">
        <v>2</v>
      </c>
      <c r="B8712" s="2" t="s">
        <v>79</v>
      </c>
      <c r="C8712" s="7">
        <v>5</v>
      </c>
      <c r="D8712" s="2" t="s">
        <v>622</v>
      </c>
      <c r="F8712" s="7">
        <v>0</v>
      </c>
      <c r="G8712" s="2" t="s">
        <v>1226</v>
      </c>
      <c r="J8712" s="8">
        <v>4980</v>
      </c>
      <c r="K8712" s="12">
        <v>-4980</v>
      </c>
      <c r="L8712" s="1" t="s">
        <v>619</v>
      </c>
    </row>
    <row r="8714" spans="1:12" x14ac:dyDescent="0.2">
      <c r="A8714" s="8">
        <v>2</v>
      </c>
      <c r="B8714" s="2" t="s">
        <v>79</v>
      </c>
      <c r="C8714" s="7">
        <v>5</v>
      </c>
      <c r="D8714" s="2" t="s">
        <v>622</v>
      </c>
      <c r="F8714" s="7">
        <v>0</v>
      </c>
      <c r="G8714" s="2" t="s">
        <v>1227</v>
      </c>
      <c r="J8714" s="8">
        <v>1402</v>
      </c>
      <c r="K8714" s="12">
        <v>-6382</v>
      </c>
      <c r="L8714" s="1" t="s">
        <v>619</v>
      </c>
    </row>
    <row r="8716" spans="1:12" x14ac:dyDescent="0.2">
      <c r="A8716" s="8">
        <v>2</v>
      </c>
      <c r="B8716" s="2" t="s">
        <v>79</v>
      </c>
      <c r="C8716" s="7">
        <v>5</v>
      </c>
      <c r="D8716" s="2" t="s">
        <v>622</v>
      </c>
      <c r="F8716" s="7">
        <v>0</v>
      </c>
      <c r="G8716" s="2" t="s">
        <v>1228</v>
      </c>
      <c r="J8716" s="8">
        <v>992</v>
      </c>
      <c r="K8716" s="12">
        <v>-7374</v>
      </c>
      <c r="L8716" s="1" t="s">
        <v>619</v>
      </c>
    </row>
    <row r="8718" spans="1:12" x14ac:dyDescent="0.2">
      <c r="A8718" s="8">
        <v>2</v>
      </c>
      <c r="B8718" s="2" t="s">
        <v>79</v>
      </c>
      <c r="C8718" s="7">
        <v>5</v>
      </c>
      <c r="D8718" s="2" t="s">
        <v>622</v>
      </c>
      <c r="F8718" s="7">
        <v>0</v>
      </c>
      <c r="G8718" s="2" t="s">
        <v>1229</v>
      </c>
      <c r="J8718" s="8">
        <v>600</v>
      </c>
      <c r="K8718" s="12">
        <v>-7974</v>
      </c>
      <c r="L8718" s="1" t="s">
        <v>619</v>
      </c>
    </row>
    <row r="8720" spans="1:12" x14ac:dyDescent="0.2">
      <c r="A8720" s="8">
        <v>2</v>
      </c>
      <c r="B8720" s="2" t="s">
        <v>79</v>
      </c>
      <c r="C8720" s="7">
        <v>5</v>
      </c>
      <c r="D8720" s="2" t="s">
        <v>622</v>
      </c>
      <c r="F8720" s="7">
        <v>0</v>
      </c>
      <c r="G8720" s="2" t="s">
        <v>1230</v>
      </c>
      <c r="J8720" s="8">
        <v>542</v>
      </c>
      <c r="K8720" s="12">
        <v>-8516</v>
      </c>
      <c r="L8720" s="1" t="s">
        <v>619</v>
      </c>
    </row>
    <row r="8722" spans="1:12" x14ac:dyDescent="0.2">
      <c r="A8722" s="8">
        <v>2</v>
      </c>
      <c r="B8722" s="2" t="s">
        <v>79</v>
      </c>
      <c r="C8722" s="7">
        <v>5</v>
      </c>
      <c r="D8722" s="2" t="s">
        <v>622</v>
      </c>
      <c r="F8722" s="7">
        <v>0</v>
      </c>
      <c r="G8722" s="2" t="s">
        <v>1227</v>
      </c>
      <c r="J8722" s="8">
        <v>540</v>
      </c>
      <c r="K8722" s="12">
        <v>-9056</v>
      </c>
      <c r="L8722" s="1" t="s">
        <v>619</v>
      </c>
    </row>
    <row r="8724" spans="1:12" x14ac:dyDescent="0.2">
      <c r="A8724" s="8">
        <v>2</v>
      </c>
      <c r="B8724" s="2" t="s">
        <v>79</v>
      </c>
      <c r="C8724" s="7">
        <v>5</v>
      </c>
      <c r="D8724" s="2" t="s">
        <v>622</v>
      </c>
      <c r="F8724" s="7">
        <v>0</v>
      </c>
      <c r="G8724" s="2" t="s">
        <v>1231</v>
      </c>
      <c r="J8724" s="8">
        <v>463</v>
      </c>
      <c r="K8724" s="12">
        <v>-9519</v>
      </c>
      <c r="L8724" s="1" t="s">
        <v>619</v>
      </c>
    </row>
    <row r="8727" spans="1:12" x14ac:dyDescent="0.2">
      <c r="G8727" s="9" t="s">
        <v>616</v>
      </c>
      <c r="I8727" s="269">
        <v>0</v>
      </c>
      <c r="J8727" s="269">
        <v>9519</v>
      </c>
      <c r="K8727" s="269">
        <v>-9519</v>
      </c>
      <c r="L8727" s="270" t="s">
        <v>619</v>
      </c>
    </row>
    <row r="8728" spans="1:12" x14ac:dyDescent="0.2">
      <c r="G8728" s="9" t="s">
        <v>610</v>
      </c>
      <c r="I8728" s="267">
        <v>0</v>
      </c>
      <c r="J8728" s="267">
        <v>9519</v>
      </c>
      <c r="K8728" s="267">
        <v>-9519</v>
      </c>
      <c r="L8728" s="9" t="s">
        <v>620</v>
      </c>
    </row>
    <row r="8731" spans="1:12" x14ac:dyDescent="0.2">
      <c r="A8731" s="4" t="s">
        <v>123</v>
      </c>
      <c r="G8731" s="9" t="s">
        <v>612</v>
      </c>
      <c r="I8731" s="267">
        <v>0</v>
      </c>
      <c r="J8731" s="267">
        <v>9519</v>
      </c>
      <c r="K8731" s="267">
        <v>-9519</v>
      </c>
      <c r="L8731" s="2" t="s">
        <v>619</v>
      </c>
    </row>
    <row r="8733" spans="1:12" x14ac:dyDescent="0.2">
      <c r="A8733" s="1" t="s">
        <v>80</v>
      </c>
      <c r="B8733" s="1" t="s">
        <v>81</v>
      </c>
      <c r="C8733" s="268" t="s">
        <v>82</v>
      </c>
      <c r="D8733" s="1" t="s">
        <v>83</v>
      </c>
      <c r="E8733" s="1" t="s">
        <v>84</v>
      </c>
      <c r="F8733" s="268" t="s">
        <v>85</v>
      </c>
      <c r="G8733" s="1" t="s">
        <v>86</v>
      </c>
      <c r="I8733" s="268" t="s">
        <v>613</v>
      </c>
      <c r="J8733" s="268" t="s">
        <v>614</v>
      </c>
      <c r="K8733" s="268" t="s">
        <v>87</v>
      </c>
    </row>
    <row r="8735" spans="1:12" x14ac:dyDescent="0.2">
      <c r="A8735" s="8">
        <v>28</v>
      </c>
      <c r="B8735" s="2" t="s">
        <v>123</v>
      </c>
      <c r="C8735" s="7">
        <v>77</v>
      </c>
      <c r="D8735" s="2" t="s">
        <v>622</v>
      </c>
      <c r="F8735" s="7">
        <v>0</v>
      </c>
      <c r="G8735" s="2" t="s">
        <v>1501</v>
      </c>
      <c r="J8735" s="8">
        <v>4540</v>
      </c>
      <c r="K8735" s="12">
        <v>-14059</v>
      </c>
      <c r="L8735" s="1" t="s">
        <v>619</v>
      </c>
    </row>
    <row r="8737" spans="1:12" x14ac:dyDescent="0.2">
      <c r="A8737" s="8">
        <v>28</v>
      </c>
      <c r="B8737" s="2" t="s">
        <v>123</v>
      </c>
      <c r="C8737" s="7">
        <v>78</v>
      </c>
      <c r="D8737" s="2" t="s">
        <v>622</v>
      </c>
      <c r="F8737" s="7">
        <v>0</v>
      </c>
      <c r="G8737" s="2" t="s">
        <v>1502</v>
      </c>
      <c r="J8737" s="8">
        <v>46000</v>
      </c>
      <c r="K8737" s="12">
        <v>-60059</v>
      </c>
      <c r="L8737" s="1" t="s">
        <v>619</v>
      </c>
    </row>
    <row r="8740" spans="1:12" x14ac:dyDescent="0.2">
      <c r="G8740" s="9" t="s">
        <v>623</v>
      </c>
      <c r="I8740" s="269">
        <v>0</v>
      </c>
      <c r="J8740" s="269">
        <v>50540</v>
      </c>
      <c r="K8740" s="269">
        <v>-50540</v>
      </c>
      <c r="L8740" s="270" t="s">
        <v>619</v>
      </c>
    </row>
    <row r="8741" spans="1:12" x14ac:dyDescent="0.2">
      <c r="G8741" s="9" t="s">
        <v>610</v>
      </c>
      <c r="I8741" s="267">
        <v>0</v>
      </c>
      <c r="J8741" s="267">
        <v>60059</v>
      </c>
      <c r="K8741" s="267">
        <v>-60059</v>
      </c>
      <c r="L8741" s="9" t="s">
        <v>620</v>
      </c>
    </row>
    <row r="8744" spans="1:12" x14ac:dyDescent="0.2">
      <c r="A8744" s="4" t="s">
        <v>208</v>
      </c>
      <c r="G8744" s="9" t="s">
        <v>612</v>
      </c>
      <c r="I8744" s="267">
        <v>0</v>
      </c>
      <c r="J8744" s="267">
        <v>60059</v>
      </c>
      <c r="K8744" s="267">
        <v>-60059</v>
      </c>
      <c r="L8744" s="2" t="s">
        <v>619</v>
      </c>
    </row>
    <row r="8746" spans="1:12" x14ac:dyDescent="0.2">
      <c r="A8746" s="1" t="s">
        <v>80</v>
      </c>
      <c r="B8746" s="1" t="s">
        <v>81</v>
      </c>
      <c r="C8746" s="268" t="s">
        <v>82</v>
      </c>
      <c r="D8746" s="1" t="s">
        <v>83</v>
      </c>
      <c r="E8746" s="1" t="s">
        <v>84</v>
      </c>
      <c r="F8746" s="268" t="s">
        <v>85</v>
      </c>
      <c r="G8746" s="1" t="s">
        <v>86</v>
      </c>
      <c r="I8746" s="268" t="s">
        <v>613</v>
      </c>
      <c r="J8746" s="268" t="s">
        <v>614</v>
      </c>
      <c r="K8746" s="268" t="s">
        <v>87</v>
      </c>
    </row>
    <row r="8748" spans="1:12" x14ac:dyDescent="0.2">
      <c r="A8748" s="8">
        <v>26</v>
      </c>
      <c r="B8748" s="2" t="s">
        <v>208</v>
      </c>
      <c r="C8748" s="7">
        <v>92</v>
      </c>
      <c r="D8748" s="2" t="s">
        <v>622</v>
      </c>
      <c r="F8748" s="7">
        <v>0</v>
      </c>
      <c r="G8748" s="2" t="s">
        <v>1642</v>
      </c>
      <c r="J8748" s="8">
        <v>1000</v>
      </c>
      <c r="K8748" s="12">
        <v>-61059</v>
      </c>
      <c r="L8748" s="1" t="s">
        <v>619</v>
      </c>
    </row>
    <row r="8751" spans="1:12" x14ac:dyDescent="0.2">
      <c r="G8751" s="9" t="s">
        <v>618</v>
      </c>
      <c r="I8751" s="269">
        <v>0</v>
      </c>
      <c r="J8751" s="269">
        <v>1000</v>
      </c>
      <c r="K8751" s="269">
        <v>-1000</v>
      </c>
      <c r="L8751" s="270" t="s">
        <v>619</v>
      </c>
    </row>
    <row r="8752" spans="1:12" x14ac:dyDescent="0.2">
      <c r="G8752" s="9" t="s">
        <v>610</v>
      </c>
      <c r="I8752" s="267">
        <v>0</v>
      </c>
      <c r="J8752" s="267">
        <v>61059</v>
      </c>
      <c r="K8752" s="267">
        <v>-61059</v>
      </c>
      <c r="L8752" s="9" t="s">
        <v>620</v>
      </c>
    </row>
    <row r="8755" spans="1:12" x14ac:dyDescent="0.2">
      <c r="A8755" s="4" t="s">
        <v>209</v>
      </c>
      <c r="G8755" s="9" t="s">
        <v>612</v>
      </c>
      <c r="I8755" s="267">
        <v>0</v>
      </c>
      <c r="J8755" s="267">
        <v>61059</v>
      </c>
      <c r="K8755" s="267">
        <v>-61059</v>
      </c>
      <c r="L8755" s="2" t="s">
        <v>619</v>
      </c>
    </row>
    <row r="8757" spans="1:12" x14ac:dyDescent="0.2">
      <c r="A8757" s="1" t="s">
        <v>80</v>
      </c>
      <c r="B8757" s="1" t="s">
        <v>81</v>
      </c>
      <c r="C8757" s="268" t="s">
        <v>82</v>
      </c>
      <c r="D8757" s="1" t="s">
        <v>83</v>
      </c>
      <c r="E8757" s="1" t="s">
        <v>84</v>
      </c>
      <c r="F8757" s="268" t="s">
        <v>85</v>
      </c>
      <c r="G8757" s="1" t="s">
        <v>86</v>
      </c>
      <c r="I8757" s="268" t="s">
        <v>613</v>
      </c>
      <c r="J8757" s="268" t="s">
        <v>614</v>
      </c>
      <c r="K8757" s="268" t="s">
        <v>87</v>
      </c>
    </row>
    <row r="8759" spans="1:12" x14ac:dyDescent="0.2">
      <c r="A8759" s="8">
        <v>2</v>
      </c>
      <c r="B8759" s="2" t="s">
        <v>209</v>
      </c>
      <c r="C8759" s="7">
        <v>20</v>
      </c>
      <c r="D8759" s="2" t="s">
        <v>622</v>
      </c>
      <c r="F8759" s="7">
        <v>0</v>
      </c>
      <c r="G8759" s="2" t="s">
        <v>1784</v>
      </c>
      <c r="J8759" s="8">
        <v>19442</v>
      </c>
      <c r="K8759" s="12">
        <v>-80501</v>
      </c>
      <c r="L8759" s="1" t="s">
        <v>619</v>
      </c>
    </row>
    <row r="8762" spans="1:12" x14ac:dyDescent="0.2">
      <c r="G8762" s="9" t="s">
        <v>1787</v>
      </c>
      <c r="I8762" s="269">
        <v>0</v>
      </c>
      <c r="J8762" s="269">
        <v>19442</v>
      </c>
      <c r="K8762" s="269">
        <v>-19442</v>
      </c>
      <c r="L8762" s="270" t="s">
        <v>619</v>
      </c>
    </row>
    <row r="8763" spans="1:12" x14ac:dyDescent="0.2">
      <c r="G8763" s="9" t="s">
        <v>610</v>
      </c>
      <c r="I8763" s="267">
        <v>0</v>
      </c>
      <c r="J8763" s="267">
        <v>80501</v>
      </c>
      <c r="K8763" s="267">
        <v>-80501</v>
      </c>
      <c r="L8763" s="9" t="s">
        <v>620</v>
      </c>
    </row>
    <row r="8765" spans="1:12" x14ac:dyDescent="0.2">
      <c r="A8765" s="5" t="s">
        <v>1140</v>
      </c>
      <c r="I8765" s="267">
        <v>0</v>
      </c>
      <c r="J8765" s="267">
        <v>80501</v>
      </c>
      <c r="K8765" s="267">
        <v>-80501</v>
      </c>
      <c r="L8765" s="2" t="s">
        <v>620</v>
      </c>
    </row>
    <row r="8768" spans="1:12" x14ac:dyDescent="0.2">
      <c r="A8768" s="4" t="s">
        <v>1054</v>
      </c>
    </row>
    <row r="8770" spans="1:12" x14ac:dyDescent="0.2">
      <c r="A8770" s="4" t="s">
        <v>123</v>
      </c>
      <c r="G8770" s="9" t="s">
        <v>612</v>
      </c>
      <c r="I8770" s="267">
        <v>0</v>
      </c>
      <c r="J8770" s="267">
        <v>0</v>
      </c>
      <c r="K8770" s="267">
        <v>0</v>
      </c>
    </row>
    <row r="8772" spans="1:12" x14ac:dyDescent="0.2">
      <c r="A8772" s="1" t="s">
        <v>80</v>
      </c>
      <c r="B8772" s="1" t="s">
        <v>81</v>
      </c>
      <c r="C8772" s="268" t="s">
        <v>82</v>
      </c>
      <c r="D8772" s="1" t="s">
        <v>83</v>
      </c>
      <c r="E8772" s="1" t="s">
        <v>84</v>
      </c>
      <c r="F8772" s="268" t="s">
        <v>85</v>
      </c>
      <c r="G8772" s="1" t="s">
        <v>86</v>
      </c>
      <c r="I8772" s="268" t="s">
        <v>613</v>
      </c>
      <c r="J8772" s="268" t="s">
        <v>614</v>
      </c>
      <c r="K8772" s="268" t="s">
        <v>87</v>
      </c>
    </row>
    <row r="8774" spans="1:12" x14ac:dyDescent="0.2">
      <c r="A8774" s="8">
        <v>1</v>
      </c>
      <c r="B8774" s="2" t="s">
        <v>123</v>
      </c>
      <c r="C8774" s="7">
        <v>28</v>
      </c>
      <c r="D8774" s="2" t="s">
        <v>622</v>
      </c>
      <c r="F8774" s="7">
        <v>0</v>
      </c>
      <c r="G8774" s="2" t="s">
        <v>1419</v>
      </c>
      <c r="J8774" s="8">
        <v>39479865</v>
      </c>
      <c r="K8774" s="12">
        <v>-39479865</v>
      </c>
      <c r="L8774" s="1" t="s">
        <v>619</v>
      </c>
    </row>
    <row r="8776" spans="1:12" x14ac:dyDescent="0.2">
      <c r="A8776" s="8">
        <v>28</v>
      </c>
      <c r="B8776" s="2" t="s">
        <v>123</v>
      </c>
      <c r="C8776" s="7">
        <v>82</v>
      </c>
      <c r="D8776" s="2" t="s">
        <v>622</v>
      </c>
      <c r="F8776" s="7">
        <v>0</v>
      </c>
      <c r="G8776" s="2" t="s">
        <v>589</v>
      </c>
      <c r="J8776" s="8">
        <v>51000</v>
      </c>
      <c r="K8776" s="12">
        <v>-39530865</v>
      </c>
      <c r="L8776" s="1" t="s">
        <v>619</v>
      </c>
    </row>
    <row r="8778" spans="1:12" x14ac:dyDescent="0.2">
      <c r="A8778" s="8">
        <v>28</v>
      </c>
      <c r="B8778" s="2" t="s">
        <v>123</v>
      </c>
      <c r="C8778" s="7">
        <v>85</v>
      </c>
      <c r="D8778" s="2" t="s">
        <v>88</v>
      </c>
      <c r="F8778" s="7">
        <v>0</v>
      </c>
      <c r="G8778" s="2" t="s">
        <v>1506</v>
      </c>
      <c r="J8778" s="8">
        <v>3550</v>
      </c>
      <c r="K8778" s="12">
        <v>-39534415</v>
      </c>
      <c r="L8778" s="1" t="s">
        <v>619</v>
      </c>
    </row>
    <row r="8781" spans="1:12" x14ac:dyDescent="0.2">
      <c r="G8781" s="9" t="s">
        <v>623</v>
      </c>
      <c r="I8781" s="269">
        <v>0</v>
      </c>
      <c r="J8781" s="269">
        <v>39534415</v>
      </c>
      <c r="K8781" s="269">
        <v>-39534415</v>
      </c>
      <c r="L8781" s="270" t="s">
        <v>619</v>
      </c>
    </row>
    <row r="8782" spans="1:12" x14ac:dyDescent="0.2">
      <c r="G8782" s="9" t="s">
        <v>610</v>
      </c>
      <c r="I8782" s="267">
        <v>0</v>
      </c>
      <c r="J8782" s="267">
        <v>39534415</v>
      </c>
      <c r="K8782" s="267">
        <v>-39534415</v>
      </c>
      <c r="L8782" s="9" t="s">
        <v>620</v>
      </c>
    </row>
    <row r="8785" spans="1:12" x14ac:dyDescent="0.2">
      <c r="A8785" s="4" t="s">
        <v>208</v>
      </c>
      <c r="G8785" s="9" t="s">
        <v>612</v>
      </c>
      <c r="I8785" s="267">
        <v>0</v>
      </c>
      <c r="J8785" s="267">
        <v>39534415</v>
      </c>
      <c r="K8785" s="267">
        <v>-39534415</v>
      </c>
      <c r="L8785" s="2" t="s">
        <v>619</v>
      </c>
    </row>
    <row r="8787" spans="1:12" x14ac:dyDescent="0.2">
      <c r="A8787" s="1" t="s">
        <v>80</v>
      </c>
      <c r="B8787" s="1" t="s">
        <v>81</v>
      </c>
      <c r="C8787" s="268" t="s">
        <v>82</v>
      </c>
      <c r="D8787" s="1" t="s">
        <v>83</v>
      </c>
      <c r="E8787" s="1" t="s">
        <v>84</v>
      </c>
      <c r="F8787" s="268" t="s">
        <v>85</v>
      </c>
      <c r="G8787" s="1" t="s">
        <v>86</v>
      </c>
      <c r="I8787" s="268" t="s">
        <v>613</v>
      </c>
      <c r="J8787" s="268" t="s">
        <v>614</v>
      </c>
      <c r="K8787" s="268" t="s">
        <v>87</v>
      </c>
    </row>
    <row r="8789" spans="1:12" x14ac:dyDescent="0.2">
      <c r="A8789" s="8">
        <v>26</v>
      </c>
      <c r="B8789" s="2" t="s">
        <v>208</v>
      </c>
      <c r="C8789" s="7">
        <v>86</v>
      </c>
      <c r="D8789" s="2" t="s">
        <v>622</v>
      </c>
      <c r="F8789" s="7">
        <v>0</v>
      </c>
      <c r="G8789" s="2" t="s">
        <v>1637</v>
      </c>
      <c r="J8789" s="8">
        <v>33405565</v>
      </c>
      <c r="K8789" s="12">
        <v>-72939980</v>
      </c>
      <c r="L8789" s="1" t="s">
        <v>619</v>
      </c>
    </row>
    <row r="8792" spans="1:12" x14ac:dyDescent="0.2">
      <c r="G8792" s="9" t="s">
        <v>618</v>
      </c>
      <c r="I8792" s="269">
        <v>0</v>
      </c>
      <c r="J8792" s="269">
        <v>33405565</v>
      </c>
      <c r="K8792" s="269">
        <v>-33405565</v>
      </c>
      <c r="L8792" s="270" t="s">
        <v>619</v>
      </c>
    </row>
    <row r="8793" spans="1:12" x14ac:dyDescent="0.2">
      <c r="G8793" s="9" t="s">
        <v>610</v>
      </c>
      <c r="I8793" s="267">
        <v>0</v>
      </c>
      <c r="J8793" s="267">
        <v>72939980</v>
      </c>
      <c r="K8793" s="267">
        <v>-72939980</v>
      </c>
      <c r="L8793" s="9" t="s">
        <v>620</v>
      </c>
    </row>
    <row r="8796" spans="1:12" x14ac:dyDescent="0.2">
      <c r="A8796" s="4" t="s">
        <v>209</v>
      </c>
      <c r="G8796" s="9" t="s">
        <v>612</v>
      </c>
      <c r="I8796" s="267">
        <v>0</v>
      </c>
      <c r="J8796" s="267">
        <v>72939980</v>
      </c>
      <c r="K8796" s="267">
        <v>-72939980</v>
      </c>
      <c r="L8796" s="2" t="s">
        <v>619</v>
      </c>
    </row>
    <row r="8798" spans="1:12" x14ac:dyDescent="0.2">
      <c r="A8798" s="1" t="s">
        <v>80</v>
      </c>
      <c r="B8798" s="1" t="s">
        <v>81</v>
      </c>
      <c r="C8798" s="268" t="s">
        <v>82</v>
      </c>
      <c r="D8798" s="1" t="s">
        <v>83</v>
      </c>
      <c r="E8798" s="1" t="s">
        <v>84</v>
      </c>
      <c r="F8798" s="268" t="s">
        <v>85</v>
      </c>
      <c r="G8798" s="1" t="s">
        <v>86</v>
      </c>
      <c r="I8798" s="268" t="s">
        <v>613</v>
      </c>
      <c r="J8798" s="268" t="s">
        <v>614</v>
      </c>
      <c r="K8798" s="268" t="s">
        <v>87</v>
      </c>
    </row>
    <row r="8800" spans="1:12" x14ac:dyDescent="0.2">
      <c r="A8800" s="8">
        <v>30</v>
      </c>
      <c r="B8800" s="2" t="s">
        <v>209</v>
      </c>
      <c r="C8800" s="7">
        <v>113</v>
      </c>
      <c r="D8800" s="2" t="s">
        <v>622</v>
      </c>
      <c r="F8800" s="7">
        <v>0</v>
      </c>
      <c r="G8800" s="2" t="s">
        <v>1985</v>
      </c>
      <c r="J8800" s="8">
        <v>9327270</v>
      </c>
      <c r="K8800" s="12">
        <v>-82267250</v>
      </c>
      <c r="L8800" s="1" t="s">
        <v>619</v>
      </c>
    </row>
    <row r="8802" spans="1:12" x14ac:dyDescent="0.2">
      <c r="A8802" s="8">
        <v>30</v>
      </c>
      <c r="B8802" s="2" t="s">
        <v>209</v>
      </c>
      <c r="C8802" s="7">
        <v>114</v>
      </c>
      <c r="D8802" s="2" t="s">
        <v>622</v>
      </c>
      <c r="F8802" s="7">
        <v>0</v>
      </c>
      <c r="G8802" s="2" t="s">
        <v>1986</v>
      </c>
      <c r="J8802" s="8">
        <v>10967508</v>
      </c>
      <c r="K8802" s="12">
        <v>-93234758</v>
      </c>
      <c r="L8802" s="1" t="s">
        <v>619</v>
      </c>
    </row>
    <row r="8805" spans="1:12" x14ac:dyDescent="0.2">
      <c r="G8805" s="9" t="s">
        <v>1787</v>
      </c>
      <c r="I8805" s="269">
        <v>0</v>
      </c>
      <c r="J8805" s="269">
        <v>20294778</v>
      </c>
      <c r="K8805" s="269">
        <v>-20294778</v>
      </c>
      <c r="L8805" s="270" t="s">
        <v>619</v>
      </c>
    </row>
    <row r="8806" spans="1:12" x14ac:dyDescent="0.2">
      <c r="G8806" s="9" t="s">
        <v>610</v>
      </c>
      <c r="I8806" s="267">
        <v>0</v>
      </c>
      <c r="J8806" s="267">
        <v>93234758</v>
      </c>
      <c r="K8806" s="267">
        <v>-93234758</v>
      </c>
      <c r="L8806" s="9" t="s">
        <v>620</v>
      </c>
    </row>
    <row r="8809" spans="1:12" x14ac:dyDescent="0.2">
      <c r="A8809" s="4" t="s">
        <v>211</v>
      </c>
      <c r="G8809" s="9" t="s">
        <v>612</v>
      </c>
      <c r="I8809" s="267">
        <v>0</v>
      </c>
      <c r="J8809" s="267">
        <v>93234758</v>
      </c>
      <c r="K8809" s="267">
        <v>-93234758</v>
      </c>
      <c r="L8809" s="2" t="s">
        <v>619</v>
      </c>
    </row>
    <row r="8811" spans="1:12" x14ac:dyDescent="0.2">
      <c r="A8811" s="1" t="s">
        <v>80</v>
      </c>
      <c r="B8811" s="1" t="s">
        <v>81</v>
      </c>
      <c r="C8811" s="268" t="s">
        <v>82</v>
      </c>
      <c r="D8811" s="1" t="s">
        <v>83</v>
      </c>
      <c r="E8811" s="1" t="s">
        <v>84</v>
      </c>
      <c r="F8811" s="268" t="s">
        <v>85</v>
      </c>
      <c r="G8811" s="1" t="s">
        <v>86</v>
      </c>
      <c r="I8811" s="268" t="s">
        <v>613</v>
      </c>
      <c r="J8811" s="268" t="s">
        <v>614</v>
      </c>
      <c r="K8811" s="268" t="s">
        <v>87</v>
      </c>
    </row>
    <row r="8813" spans="1:12" x14ac:dyDescent="0.2">
      <c r="A8813" s="8">
        <v>30</v>
      </c>
      <c r="B8813" s="2" t="s">
        <v>211</v>
      </c>
      <c r="C8813" s="7">
        <v>69</v>
      </c>
      <c r="D8813" s="2" t="s">
        <v>622</v>
      </c>
      <c r="F8813" s="7">
        <v>0</v>
      </c>
      <c r="G8813" s="2" t="s">
        <v>2424</v>
      </c>
      <c r="J8813" s="8">
        <v>13173277</v>
      </c>
      <c r="K8813" s="12">
        <v>-106408035</v>
      </c>
      <c r="L8813" s="1" t="s">
        <v>619</v>
      </c>
    </row>
    <row r="8815" spans="1:12" x14ac:dyDescent="0.2">
      <c r="A8815" s="8">
        <v>30</v>
      </c>
      <c r="B8815" s="2" t="s">
        <v>211</v>
      </c>
      <c r="C8815" s="7">
        <v>69</v>
      </c>
      <c r="D8815" s="2" t="s">
        <v>622</v>
      </c>
      <c r="F8815" s="7">
        <v>0</v>
      </c>
      <c r="G8815" s="2" t="s">
        <v>2425</v>
      </c>
      <c r="J8815" s="8">
        <v>53308177</v>
      </c>
      <c r="K8815" s="12">
        <v>-159716212</v>
      </c>
      <c r="L8815" s="1" t="s">
        <v>619</v>
      </c>
    </row>
    <row r="8817" spans="1:12" x14ac:dyDescent="0.2">
      <c r="A8817" s="8">
        <v>30</v>
      </c>
      <c r="B8817" s="2" t="s">
        <v>211</v>
      </c>
      <c r="C8817" s="7">
        <v>69</v>
      </c>
      <c r="D8817" s="2" t="s">
        <v>622</v>
      </c>
      <c r="F8817" s="7">
        <v>0</v>
      </c>
      <c r="G8817" s="2" t="s">
        <v>2426</v>
      </c>
      <c r="J8817" s="8">
        <v>93926133</v>
      </c>
      <c r="K8817" s="12">
        <v>-253642345</v>
      </c>
      <c r="L8817" s="1" t="s">
        <v>619</v>
      </c>
    </row>
    <row r="8820" spans="1:12" x14ac:dyDescent="0.2">
      <c r="G8820" s="9" t="s">
        <v>2551</v>
      </c>
      <c r="I8820" s="269">
        <v>0</v>
      </c>
      <c r="J8820" s="269">
        <v>160407587</v>
      </c>
      <c r="K8820" s="269">
        <v>-160407587</v>
      </c>
      <c r="L8820" s="270" t="s">
        <v>619</v>
      </c>
    </row>
    <row r="8821" spans="1:12" x14ac:dyDescent="0.2">
      <c r="G8821" s="9" t="s">
        <v>610</v>
      </c>
      <c r="I8821" s="267">
        <v>0</v>
      </c>
      <c r="J8821" s="267">
        <v>253642345</v>
      </c>
      <c r="K8821" s="267">
        <v>-253642345</v>
      </c>
      <c r="L8821" s="9" t="s">
        <v>620</v>
      </c>
    </row>
    <row r="8824" spans="1:12" x14ac:dyDescent="0.2">
      <c r="A8824" s="4" t="s">
        <v>212</v>
      </c>
      <c r="G8824" s="9" t="s">
        <v>612</v>
      </c>
      <c r="I8824" s="267">
        <v>0</v>
      </c>
      <c r="J8824" s="267">
        <v>253642345</v>
      </c>
      <c r="K8824" s="267">
        <v>-253642345</v>
      </c>
      <c r="L8824" s="2" t="s">
        <v>619</v>
      </c>
    </row>
    <row r="8826" spans="1:12" x14ac:dyDescent="0.2">
      <c r="A8826" s="1" t="s">
        <v>80</v>
      </c>
      <c r="B8826" s="1" t="s">
        <v>81</v>
      </c>
      <c r="C8826" s="268" t="s">
        <v>82</v>
      </c>
      <c r="D8826" s="1" t="s">
        <v>83</v>
      </c>
      <c r="E8826" s="1" t="s">
        <v>84</v>
      </c>
      <c r="F8826" s="268" t="s">
        <v>85</v>
      </c>
      <c r="G8826" s="1" t="s">
        <v>86</v>
      </c>
      <c r="I8826" s="268" t="s">
        <v>613</v>
      </c>
      <c r="J8826" s="268" t="s">
        <v>614</v>
      </c>
      <c r="K8826" s="268" t="s">
        <v>87</v>
      </c>
    </row>
    <row r="8828" spans="1:12" x14ac:dyDescent="0.2">
      <c r="A8828" s="8">
        <v>10</v>
      </c>
      <c r="B8828" s="2" t="s">
        <v>212</v>
      </c>
      <c r="C8828" s="7">
        <v>18</v>
      </c>
      <c r="D8828" s="2" t="s">
        <v>622</v>
      </c>
      <c r="F8828" s="7">
        <v>0</v>
      </c>
      <c r="G8828" s="2" t="s">
        <v>2609</v>
      </c>
      <c r="J8828" s="8">
        <v>33049378</v>
      </c>
      <c r="K8828" s="12">
        <v>-286691723</v>
      </c>
      <c r="L8828" s="1" t="s">
        <v>619</v>
      </c>
    </row>
    <row r="8830" spans="1:12" x14ac:dyDescent="0.2">
      <c r="A8830" s="8">
        <v>10</v>
      </c>
      <c r="B8830" s="2" t="s">
        <v>212</v>
      </c>
      <c r="C8830" s="7">
        <v>18</v>
      </c>
      <c r="D8830" s="2" t="s">
        <v>622</v>
      </c>
      <c r="F8830" s="7">
        <v>0</v>
      </c>
      <c r="G8830" s="2" t="s">
        <v>2609</v>
      </c>
      <c r="J8830" s="8">
        <v>32913066</v>
      </c>
      <c r="K8830" s="12">
        <v>-319604789</v>
      </c>
      <c r="L8830" s="1" t="s">
        <v>619</v>
      </c>
    </row>
    <row r="8833" spans="1:12" x14ac:dyDescent="0.2">
      <c r="G8833" s="9" t="s">
        <v>2555</v>
      </c>
      <c r="I8833" s="269">
        <v>0</v>
      </c>
      <c r="J8833" s="269">
        <v>65962444</v>
      </c>
      <c r="K8833" s="269">
        <v>-65962444</v>
      </c>
      <c r="L8833" s="270" t="s">
        <v>619</v>
      </c>
    </row>
    <row r="8834" spans="1:12" x14ac:dyDescent="0.2">
      <c r="G8834" s="9" t="s">
        <v>610</v>
      </c>
      <c r="I8834" s="267">
        <v>0</v>
      </c>
      <c r="J8834" s="267">
        <v>319604789</v>
      </c>
      <c r="K8834" s="267">
        <v>-319604789</v>
      </c>
      <c r="L8834" s="9" t="s">
        <v>620</v>
      </c>
    </row>
    <row r="8836" spans="1:12" x14ac:dyDescent="0.2">
      <c r="A8836" s="5" t="s">
        <v>1055</v>
      </c>
      <c r="I8836" s="267">
        <v>0</v>
      </c>
      <c r="J8836" s="267">
        <v>319604789</v>
      </c>
      <c r="K8836" s="267">
        <v>-319604789</v>
      </c>
      <c r="L8836" s="2" t="s">
        <v>620</v>
      </c>
    </row>
    <row r="8839" spans="1:12" x14ac:dyDescent="0.2">
      <c r="A8839" s="4" t="s">
        <v>757</v>
      </c>
    </row>
    <row r="8841" spans="1:12" x14ac:dyDescent="0.2">
      <c r="A8841" s="4" t="s">
        <v>79</v>
      </c>
      <c r="G8841" s="9" t="s">
        <v>612</v>
      </c>
      <c r="I8841" s="267">
        <v>0</v>
      </c>
      <c r="J8841" s="267">
        <v>0</v>
      </c>
      <c r="K8841" s="267">
        <v>0</v>
      </c>
    </row>
    <row r="8843" spans="1:12" x14ac:dyDescent="0.2">
      <c r="A8843" s="1" t="s">
        <v>80</v>
      </c>
      <c r="B8843" s="1" t="s">
        <v>81</v>
      </c>
      <c r="C8843" s="268" t="s">
        <v>82</v>
      </c>
      <c r="D8843" s="1" t="s">
        <v>83</v>
      </c>
      <c r="E8843" s="1" t="s">
        <v>84</v>
      </c>
      <c r="F8843" s="268" t="s">
        <v>85</v>
      </c>
      <c r="G8843" s="1" t="s">
        <v>86</v>
      </c>
      <c r="I8843" s="268" t="s">
        <v>613</v>
      </c>
      <c r="J8843" s="268" t="s">
        <v>614</v>
      </c>
      <c r="K8843" s="268" t="s">
        <v>87</v>
      </c>
    </row>
    <row r="8845" spans="1:12" x14ac:dyDescent="0.2">
      <c r="A8845" s="8">
        <v>2</v>
      </c>
      <c r="B8845" s="2" t="s">
        <v>79</v>
      </c>
      <c r="C8845" s="7">
        <v>4</v>
      </c>
      <c r="D8845" s="2" t="s">
        <v>622</v>
      </c>
      <c r="F8845" s="7">
        <v>0</v>
      </c>
      <c r="G8845" s="2" t="s">
        <v>1225</v>
      </c>
      <c r="J8845" s="8">
        <v>316240</v>
      </c>
      <c r="K8845" s="12">
        <v>-316240</v>
      </c>
      <c r="L8845" s="1" t="s">
        <v>619</v>
      </c>
    </row>
    <row r="8848" spans="1:12" x14ac:dyDescent="0.2">
      <c r="G8848" s="9" t="s">
        <v>616</v>
      </c>
      <c r="I8848" s="269">
        <v>0</v>
      </c>
      <c r="J8848" s="269">
        <v>316240</v>
      </c>
      <c r="K8848" s="269">
        <v>-316240</v>
      </c>
      <c r="L8848" s="270" t="s">
        <v>619</v>
      </c>
    </row>
    <row r="8849" spans="1:12" x14ac:dyDescent="0.2">
      <c r="G8849" s="9" t="s">
        <v>610</v>
      </c>
      <c r="I8849" s="267">
        <v>0</v>
      </c>
      <c r="J8849" s="267">
        <v>316240</v>
      </c>
      <c r="K8849" s="267">
        <v>-316240</v>
      </c>
      <c r="L8849" s="9" t="s">
        <v>620</v>
      </c>
    </row>
    <row r="8852" spans="1:12" x14ac:dyDescent="0.2">
      <c r="A8852" s="4" t="s">
        <v>123</v>
      </c>
      <c r="G8852" s="9" t="s">
        <v>612</v>
      </c>
      <c r="I8852" s="267">
        <v>0</v>
      </c>
      <c r="J8852" s="267">
        <v>316240</v>
      </c>
      <c r="K8852" s="267">
        <v>-316240</v>
      </c>
      <c r="L8852" s="2" t="s">
        <v>619</v>
      </c>
    </row>
    <row r="8854" spans="1:12" x14ac:dyDescent="0.2">
      <c r="A8854" s="1" t="s">
        <v>80</v>
      </c>
      <c r="B8854" s="1" t="s">
        <v>81</v>
      </c>
      <c r="C8854" s="268" t="s">
        <v>82</v>
      </c>
      <c r="D8854" s="1" t="s">
        <v>83</v>
      </c>
      <c r="E8854" s="1" t="s">
        <v>84</v>
      </c>
      <c r="F8854" s="268" t="s">
        <v>85</v>
      </c>
      <c r="G8854" s="1" t="s">
        <v>86</v>
      </c>
      <c r="I8854" s="268" t="s">
        <v>613</v>
      </c>
      <c r="J8854" s="268" t="s">
        <v>614</v>
      </c>
      <c r="K8854" s="268" t="s">
        <v>87</v>
      </c>
    </row>
    <row r="8856" spans="1:12" x14ac:dyDescent="0.2">
      <c r="A8856" s="8">
        <v>28</v>
      </c>
      <c r="B8856" s="2" t="s">
        <v>123</v>
      </c>
      <c r="C8856" s="7">
        <v>81</v>
      </c>
      <c r="D8856" s="2" t="s">
        <v>622</v>
      </c>
      <c r="F8856" s="7">
        <v>0</v>
      </c>
      <c r="G8856" s="2" t="s">
        <v>1012</v>
      </c>
      <c r="J8856" s="8">
        <v>316620</v>
      </c>
      <c r="K8856" s="12">
        <v>-632860</v>
      </c>
      <c r="L8856" s="1" t="s">
        <v>619</v>
      </c>
    </row>
    <row r="8859" spans="1:12" x14ac:dyDescent="0.2">
      <c r="G8859" s="9" t="s">
        <v>623</v>
      </c>
      <c r="I8859" s="269">
        <v>0</v>
      </c>
      <c r="J8859" s="269">
        <v>316620</v>
      </c>
      <c r="K8859" s="269">
        <v>-316620</v>
      </c>
      <c r="L8859" s="270" t="s">
        <v>619</v>
      </c>
    </row>
    <row r="8860" spans="1:12" x14ac:dyDescent="0.2">
      <c r="G8860" s="9" t="s">
        <v>610</v>
      </c>
      <c r="I8860" s="267">
        <v>0</v>
      </c>
      <c r="J8860" s="267">
        <v>632860</v>
      </c>
      <c r="K8860" s="267">
        <v>-632860</v>
      </c>
      <c r="L8860" s="9" t="s">
        <v>620</v>
      </c>
    </row>
    <row r="8863" spans="1:12" x14ac:dyDescent="0.2">
      <c r="A8863" s="4" t="s">
        <v>208</v>
      </c>
      <c r="G8863" s="9" t="s">
        <v>612</v>
      </c>
      <c r="I8863" s="267">
        <v>0</v>
      </c>
      <c r="J8863" s="267">
        <v>632860</v>
      </c>
      <c r="K8863" s="267">
        <v>-632860</v>
      </c>
      <c r="L8863" s="2" t="s">
        <v>619</v>
      </c>
    </row>
    <row r="8865" spans="1:12" x14ac:dyDescent="0.2">
      <c r="A8865" s="1" t="s">
        <v>80</v>
      </c>
      <c r="B8865" s="1" t="s">
        <v>81</v>
      </c>
      <c r="C8865" s="268" t="s">
        <v>82</v>
      </c>
      <c r="D8865" s="1" t="s">
        <v>83</v>
      </c>
      <c r="E8865" s="1" t="s">
        <v>84</v>
      </c>
      <c r="F8865" s="268" t="s">
        <v>85</v>
      </c>
      <c r="G8865" s="1" t="s">
        <v>86</v>
      </c>
      <c r="I8865" s="268" t="s">
        <v>613</v>
      </c>
      <c r="J8865" s="268" t="s">
        <v>614</v>
      </c>
      <c r="K8865" s="268" t="s">
        <v>87</v>
      </c>
    </row>
    <row r="8867" spans="1:12" x14ac:dyDescent="0.2">
      <c r="A8867" s="8">
        <v>26</v>
      </c>
      <c r="B8867" s="2" t="s">
        <v>208</v>
      </c>
      <c r="C8867" s="7">
        <v>93</v>
      </c>
      <c r="D8867" s="2" t="s">
        <v>622</v>
      </c>
      <c r="F8867" s="7">
        <v>0</v>
      </c>
      <c r="G8867" s="2" t="s">
        <v>1012</v>
      </c>
      <c r="J8867" s="8">
        <v>318210</v>
      </c>
      <c r="K8867" s="12">
        <v>-951070</v>
      </c>
      <c r="L8867" s="1" t="s">
        <v>619</v>
      </c>
    </row>
    <row r="8869" spans="1:12" x14ac:dyDescent="0.2">
      <c r="A8869" s="8">
        <v>26</v>
      </c>
      <c r="B8869" s="2" t="s">
        <v>208</v>
      </c>
      <c r="C8869" s="7">
        <v>96</v>
      </c>
      <c r="D8869" s="2" t="s">
        <v>622</v>
      </c>
      <c r="F8869" s="7">
        <v>0</v>
      </c>
      <c r="G8869" s="2" t="s">
        <v>1644</v>
      </c>
      <c r="J8869" s="8">
        <v>318210</v>
      </c>
      <c r="K8869" s="12">
        <v>-1269280</v>
      </c>
      <c r="L8869" s="1" t="s">
        <v>619</v>
      </c>
    </row>
    <row r="8872" spans="1:12" x14ac:dyDescent="0.2">
      <c r="G8872" s="9" t="s">
        <v>618</v>
      </c>
      <c r="I8872" s="269">
        <v>0</v>
      </c>
      <c r="J8872" s="269">
        <v>636420</v>
      </c>
      <c r="K8872" s="269">
        <v>-636420</v>
      </c>
      <c r="L8872" s="270" t="s">
        <v>619</v>
      </c>
    </row>
    <row r="8873" spans="1:12" x14ac:dyDescent="0.2">
      <c r="G8873" s="9" t="s">
        <v>610</v>
      </c>
      <c r="I8873" s="267">
        <v>0</v>
      </c>
      <c r="J8873" s="267">
        <v>1269280</v>
      </c>
      <c r="K8873" s="267">
        <v>-1269280</v>
      </c>
      <c r="L8873" s="9" t="s">
        <v>620</v>
      </c>
    </row>
    <row r="8876" spans="1:12" x14ac:dyDescent="0.2">
      <c r="A8876" s="4" t="s">
        <v>210</v>
      </c>
      <c r="G8876" s="9" t="s">
        <v>612</v>
      </c>
      <c r="I8876" s="267">
        <v>0</v>
      </c>
      <c r="J8876" s="267">
        <v>1269280</v>
      </c>
      <c r="K8876" s="267">
        <v>-1269280</v>
      </c>
      <c r="L8876" s="2" t="s">
        <v>619</v>
      </c>
    </row>
    <row r="8878" spans="1:12" x14ac:dyDescent="0.2">
      <c r="A8878" s="1" t="s">
        <v>80</v>
      </c>
      <c r="B8878" s="1" t="s">
        <v>81</v>
      </c>
      <c r="C8878" s="268" t="s">
        <v>82</v>
      </c>
      <c r="D8878" s="1" t="s">
        <v>83</v>
      </c>
      <c r="E8878" s="1" t="s">
        <v>84</v>
      </c>
      <c r="F8878" s="268" t="s">
        <v>85</v>
      </c>
      <c r="G8878" s="1" t="s">
        <v>86</v>
      </c>
      <c r="I8878" s="268" t="s">
        <v>613</v>
      </c>
      <c r="J8878" s="268" t="s">
        <v>614</v>
      </c>
      <c r="K8878" s="268" t="s">
        <v>87</v>
      </c>
    </row>
    <row r="8880" spans="1:12" x14ac:dyDescent="0.2">
      <c r="A8880" s="8">
        <v>31</v>
      </c>
      <c r="B8880" s="2" t="s">
        <v>210</v>
      </c>
      <c r="C8880" s="7">
        <v>81</v>
      </c>
      <c r="D8880" s="2" t="s">
        <v>622</v>
      </c>
      <c r="F8880" s="7">
        <v>0</v>
      </c>
      <c r="G8880" s="2" t="s">
        <v>1809</v>
      </c>
      <c r="J8880" s="8">
        <v>318830</v>
      </c>
      <c r="K8880" s="12">
        <v>-1588110</v>
      </c>
      <c r="L8880" s="1" t="s">
        <v>619</v>
      </c>
    </row>
    <row r="8883" spans="1:12" x14ac:dyDescent="0.2">
      <c r="G8883" s="9" t="s">
        <v>1816</v>
      </c>
      <c r="I8883" s="269">
        <v>0</v>
      </c>
      <c r="J8883" s="269">
        <v>318830</v>
      </c>
      <c r="K8883" s="269">
        <v>-318830</v>
      </c>
      <c r="L8883" s="270" t="s">
        <v>619</v>
      </c>
    </row>
    <row r="8884" spans="1:12" x14ac:dyDescent="0.2">
      <c r="G8884" s="9" t="s">
        <v>610</v>
      </c>
      <c r="I8884" s="267">
        <v>0</v>
      </c>
      <c r="J8884" s="267">
        <v>1588110</v>
      </c>
      <c r="K8884" s="267">
        <v>-1588110</v>
      </c>
      <c r="L8884" s="9" t="s">
        <v>620</v>
      </c>
    </row>
    <row r="8887" spans="1:12" x14ac:dyDescent="0.2">
      <c r="A8887" s="4" t="s">
        <v>211</v>
      </c>
      <c r="G8887" s="9" t="s">
        <v>612</v>
      </c>
      <c r="I8887" s="267">
        <v>0</v>
      </c>
      <c r="J8887" s="267">
        <v>1588110</v>
      </c>
      <c r="K8887" s="267">
        <v>-1588110</v>
      </c>
      <c r="L8887" s="2" t="s">
        <v>619</v>
      </c>
    </row>
    <row r="8889" spans="1:12" x14ac:dyDescent="0.2">
      <c r="A8889" s="1" t="s">
        <v>80</v>
      </c>
      <c r="B8889" s="1" t="s">
        <v>81</v>
      </c>
      <c r="C8889" s="268" t="s">
        <v>82</v>
      </c>
      <c r="D8889" s="1" t="s">
        <v>83</v>
      </c>
      <c r="E8889" s="1" t="s">
        <v>84</v>
      </c>
      <c r="F8889" s="268" t="s">
        <v>85</v>
      </c>
      <c r="G8889" s="1" t="s">
        <v>86</v>
      </c>
      <c r="I8889" s="268" t="s">
        <v>613</v>
      </c>
      <c r="J8889" s="268" t="s">
        <v>614</v>
      </c>
      <c r="K8889" s="268" t="s">
        <v>87</v>
      </c>
    </row>
    <row r="8891" spans="1:12" x14ac:dyDescent="0.2">
      <c r="A8891" s="8">
        <v>30</v>
      </c>
      <c r="B8891" s="2" t="s">
        <v>211</v>
      </c>
      <c r="C8891" s="7">
        <v>91</v>
      </c>
      <c r="D8891" s="2" t="s">
        <v>622</v>
      </c>
      <c r="F8891" s="7">
        <v>0</v>
      </c>
      <c r="G8891" s="2" t="s">
        <v>1809</v>
      </c>
      <c r="J8891" s="8">
        <v>319990</v>
      </c>
      <c r="K8891" s="12">
        <v>-1908100</v>
      </c>
      <c r="L8891" s="1" t="s">
        <v>619</v>
      </c>
    </row>
    <row r="8894" spans="1:12" x14ac:dyDescent="0.2">
      <c r="G8894" s="9" t="s">
        <v>2551</v>
      </c>
      <c r="I8894" s="269">
        <v>0</v>
      </c>
      <c r="J8894" s="269">
        <v>319990</v>
      </c>
      <c r="K8894" s="269">
        <v>-319990</v>
      </c>
      <c r="L8894" s="270" t="s">
        <v>619</v>
      </c>
    </row>
    <row r="8895" spans="1:12" x14ac:dyDescent="0.2">
      <c r="G8895" s="9" t="s">
        <v>610</v>
      </c>
      <c r="I8895" s="267">
        <v>0</v>
      </c>
      <c r="J8895" s="267">
        <v>1908100</v>
      </c>
      <c r="K8895" s="267">
        <v>-1908100</v>
      </c>
      <c r="L8895" s="9" t="s">
        <v>620</v>
      </c>
    </row>
    <row r="8897" spans="1:12" x14ac:dyDescent="0.2">
      <c r="A8897" s="5" t="s">
        <v>758</v>
      </c>
      <c r="I8897" s="267">
        <v>0</v>
      </c>
      <c r="J8897" s="267">
        <v>1908100</v>
      </c>
      <c r="K8897" s="267">
        <v>-1908100</v>
      </c>
      <c r="L8897" s="2" t="s">
        <v>620</v>
      </c>
    </row>
    <row r="8900" spans="1:12" x14ac:dyDescent="0.2">
      <c r="A8900" s="4" t="s">
        <v>759</v>
      </c>
    </row>
    <row r="8902" spans="1:12" x14ac:dyDescent="0.2">
      <c r="A8902" s="4" t="s">
        <v>123</v>
      </c>
      <c r="G8902" s="9" t="s">
        <v>612</v>
      </c>
      <c r="I8902" s="267">
        <v>0</v>
      </c>
      <c r="J8902" s="267">
        <v>0</v>
      </c>
      <c r="K8902" s="267">
        <v>0</v>
      </c>
    </row>
    <row r="8904" spans="1:12" x14ac:dyDescent="0.2">
      <c r="A8904" s="1" t="s">
        <v>80</v>
      </c>
      <c r="B8904" s="1" t="s">
        <v>81</v>
      </c>
      <c r="C8904" s="268" t="s">
        <v>82</v>
      </c>
      <c r="D8904" s="1" t="s">
        <v>83</v>
      </c>
      <c r="E8904" s="1" t="s">
        <v>84</v>
      </c>
      <c r="F8904" s="268" t="s">
        <v>85</v>
      </c>
      <c r="G8904" s="1" t="s">
        <v>86</v>
      </c>
      <c r="I8904" s="268" t="s">
        <v>613</v>
      </c>
      <c r="J8904" s="268" t="s">
        <v>614</v>
      </c>
      <c r="K8904" s="268" t="s">
        <v>87</v>
      </c>
    </row>
    <row r="8906" spans="1:12" x14ac:dyDescent="0.2">
      <c r="A8906" s="8">
        <v>1</v>
      </c>
      <c r="B8906" s="2" t="s">
        <v>123</v>
      </c>
      <c r="C8906" s="7">
        <v>27</v>
      </c>
      <c r="D8906" s="2" t="s">
        <v>622</v>
      </c>
      <c r="F8906" s="7">
        <v>0</v>
      </c>
      <c r="G8906" s="2" t="s">
        <v>1418</v>
      </c>
      <c r="J8906" s="8">
        <v>261762241</v>
      </c>
      <c r="K8906" s="12">
        <v>-261762241</v>
      </c>
      <c r="L8906" s="1" t="s">
        <v>619</v>
      </c>
    </row>
    <row r="8909" spans="1:12" x14ac:dyDescent="0.2">
      <c r="G8909" s="9" t="s">
        <v>623</v>
      </c>
      <c r="I8909" s="269">
        <v>0</v>
      </c>
      <c r="J8909" s="269">
        <v>261762241</v>
      </c>
      <c r="K8909" s="269">
        <v>-261762241</v>
      </c>
      <c r="L8909" s="270" t="s">
        <v>619</v>
      </c>
    </row>
    <row r="8910" spans="1:12" x14ac:dyDescent="0.2">
      <c r="G8910" s="9" t="s">
        <v>610</v>
      </c>
      <c r="I8910" s="267">
        <v>0</v>
      </c>
      <c r="J8910" s="267">
        <v>261762241</v>
      </c>
      <c r="K8910" s="267">
        <v>-261762241</v>
      </c>
      <c r="L8910" s="9" t="s">
        <v>620</v>
      </c>
    </row>
    <row r="8913" spans="1:12" x14ac:dyDescent="0.2">
      <c r="A8913" s="4" t="s">
        <v>211</v>
      </c>
      <c r="G8913" s="9" t="s">
        <v>612</v>
      </c>
      <c r="I8913" s="267">
        <v>0</v>
      </c>
      <c r="J8913" s="267">
        <v>261762241</v>
      </c>
      <c r="K8913" s="267">
        <v>-261762241</v>
      </c>
      <c r="L8913" s="2" t="s">
        <v>619</v>
      </c>
    </row>
    <row r="8915" spans="1:12" x14ac:dyDescent="0.2">
      <c r="A8915" s="1" t="s">
        <v>80</v>
      </c>
      <c r="B8915" s="1" t="s">
        <v>81</v>
      </c>
      <c r="C8915" s="268" t="s">
        <v>82</v>
      </c>
      <c r="D8915" s="1" t="s">
        <v>83</v>
      </c>
      <c r="E8915" s="1" t="s">
        <v>84</v>
      </c>
      <c r="F8915" s="268" t="s">
        <v>85</v>
      </c>
      <c r="G8915" s="1" t="s">
        <v>86</v>
      </c>
      <c r="I8915" s="268" t="s">
        <v>613</v>
      </c>
      <c r="J8915" s="268" t="s">
        <v>614</v>
      </c>
      <c r="K8915" s="268" t="s">
        <v>87</v>
      </c>
    </row>
    <row r="8917" spans="1:12" x14ac:dyDescent="0.2">
      <c r="A8917" s="8">
        <v>30</v>
      </c>
      <c r="B8917" s="2" t="s">
        <v>211</v>
      </c>
      <c r="C8917" s="7">
        <v>68</v>
      </c>
      <c r="D8917" s="2" t="s">
        <v>622</v>
      </c>
      <c r="F8917" s="7">
        <v>0</v>
      </c>
      <c r="G8917" s="2" t="s">
        <v>2422</v>
      </c>
      <c r="J8917" s="8">
        <v>145939809</v>
      </c>
      <c r="K8917" s="12">
        <v>-407702050</v>
      </c>
      <c r="L8917" s="1" t="s">
        <v>619</v>
      </c>
    </row>
    <row r="8920" spans="1:12" x14ac:dyDescent="0.2">
      <c r="G8920" s="9" t="s">
        <v>2551</v>
      </c>
      <c r="I8920" s="269">
        <v>0</v>
      </c>
      <c r="J8920" s="269">
        <v>145939809</v>
      </c>
      <c r="K8920" s="269">
        <v>-145939809</v>
      </c>
      <c r="L8920" s="270" t="s">
        <v>619</v>
      </c>
    </row>
    <row r="8921" spans="1:12" x14ac:dyDescent="0.2">
      <c r="G8921" s="9" t="s">
        <v>610</v>
      </c>
      <c r="I8921" s="267">
        <v>0</v>
      </c>
      <c r="J8921" s="267">
        <v>407702050</v>
      </c>
      <c r="K8921" s="267">
        <v>-407702050</v>
      </c>
      <c r="L8921" s="9" t="s">
        <v>620</v>
      </c>
    </row>
    <row r="8923" spans="1:12" x14ac:dyDescent="0.2">
      <c r="A8923" s="5" t="s">
        <v>760</v>
      </c>
      <c r="I8923" s="267">
        <v>0</v>
      </c>
      <c r="J8923" s="267">
        <v>407702050</v>
      </c>
      <c r="K8923" s="267">
        <v>-407702050</v>
      </c>
      <c r="L8923" s="2" t="s">
        <v>620</v>
      </c>
    </row>
    <row r="8926" spans="1:12" x14ac:dyDescent="0.2">
      <c r="A8926" s="4" t="s">
        <v>2249</v>
      </c>
    </row>
    <row r="8928" spans="1:12" x14ac:dyDescent="0.2">
      <c r="A8928" s="4" t="s">
        <v>79</v>
      </c>
      <c r="G8928" s="9" t="s">
        <v>612</v>
      </c>
      <c r="I8928" s="267">
        <v>0</v>
      </c>
      <c r="J8928" s="267">
        <v>0</v>
      </c>
      <c r="K8928" s="267">
        <v>0</v>
      </c>
    </row>
    <row r="8930" spans="1:12" x14ac:dyDescent="0.2">
      <c r="A8930" s="1" t="s">
        <v>80</v>
      </c>
      <c r="B8930" s="1" t="s">
        <v>81</v>
      </c>
      <c r="C8930" s="268" t="s">
        <v>82</v>
      </c>
      <c r="D8930" s="1" t="s">
        <v>83</v>
      </c>
      <c r="E8930" s="1" t="s">
        <v>84</v>
      </c>
      <c r="F8930" s="268" t="s">
        <v>85</v>
      </c>
      <c r="G8930" s="1" t="s">
        <v>86</v>
      </c>
      <c r="I8930" s="268" t="s">
        <v>613</v>
      </c>
      <c r="J8930" s="268" t="s">
        <v>614</v>
      </c>
      <c r="K8930" s="268" t="s">
        <v>87</v>
      </c>
    </row>
    <row r="8932" spans="1:12" x14ac:dyDescent="0.2">
      <c r="A8932" s="8">
        <v>31</v>
      </c>
      <c r="B8932" s="2" t="s">
        <v>79</v>
      </c>
      <c r="C8932" s="7">
        <v>79</v>
      </c>
      <c r="D8932" s="2" t="s">
        <v>622</v>
      </c>
      <c r="F8932" s="7">
        <v>0</v>
      </c>
      <c r="G8932" s="2" t="s">
        <v>2043</v>
      </c>
      <c r="J8932" s="8">
        <v>140269</v>
      </c>
      <c r="K8932" s="12">
        <v>-140269</v>
      </c>
      <c r="L8932" s="1" t="s">
        <v>619</v>
      </c>
    </row>
    <row r="8935" spans="1:12" x14ac:dyDescent="0.2">
      <c r="G8935" s="9" t="s">
        <v>616</v>
      </c>
      <c r="I8935" s="269">
        <v>0</v>
      </c>
      <c r="J8935" s="269">
        <v>140269</v>
      </c>
      <c r="K8935" s="269">
        <v>-140269</v>
      </c>
      <c r="L8935" s="270" t="s">
        <v>619</v>
      </c>
    </row>
    <row r="8936" spans="1:12" x14ac:dyDescent="0.2">
      <c r="G8936" s="9" t="s">
        <v>610</v>
      </c>
      <c r="I8936" s="267">
        <v>0</v>
      </c>
      <c r="J8936" s="267">
        <v>140269</v>
      </c>
      <c r="K8936" s="267">
        <v>-140269</v>
      </c>
      <c r="L8936" s="9" t="s">
        <v>620</v>
      </c>
    </row>
    <row r="8938" spans="1:12" x14ac:dyDescent="0.2">
      <c r="A8938" s="5" t="s">
        <v>2250</v>
      </c>
      <c r="I8938" s="267">
        <v>0</v>
      </c>
      <c r="J8938" s="267">
        <v>140269</v>
      </c>
      <c r="K8938" s="267">
        <v>-140269</v>
      </c>
      <c r="L8938" s="2" t="s">
        <v>620</v>
      </c>
    </row>
  </sheetData>
  <customSheetViews>
    <customSheetView guid="{6698E5B6-2E69-4A58-B892-90E9A2C92828}" showPageBreaks="1" fitToPage="1">
      <selection sqref="A1:C4"/>
      <pageMargins left="0.70866141732283472" right="0.70866141732283472" top="0.74803149606299213" bottom="0.74803149606299213" header="0.31496062992125984" footer="0.31496062992125984"/>
      <pageSetup scale="55" fitToHeight="100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scale="32" fitToHeight="10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Q47"/>
  <sheetViews>
    <sheetView tabSelected="1" zoomScaleNormal="100" workbookViewId="0">
      <selection activeCell="J35" sqref="J35"/>
    </sheetView>
  </sheetViews>
  <sheetFormatPr baseColWidth="10" defaultRowHeight="15" x14ac:dyDescent="0.25"/>
  <cols>
    <col min="1" max="1" width="11.28515625" style="310" bestFit="1" customWidth="1"/>
    <col min="2" max="2" width="37.28515625" style="310" bestFit="1" customWidth="1"/>
    <col min="3" max="3" width="31.140625" style="310" bestFit="1" customWidth="1"/>
    <col min="4" max="6" width="11.85546875" style="310" customWidth="1"/>
    <col min="7" max="10" width="11.7109375" style="310" bestFit="1" customWidth="1"/>
    <col min="11" max="11" width="7.28515625" style="310" bestFit="1" customWidth="1"/>
    <col min="12" max="12" width="10.85546875" style="310" bestFit="1" customWidth="1"/>
    <col min="13" max="13" width="8.140625" style="310" bestFit="1" customWidth="1"/>
    <col min="14" max="14" width="10.5703125" style="310" bestFit="1" customWidth="1"/>
    <col min="15" max="15" width="10.140625" style="310" bestFit="1" customWidth="1"/>
    <col min="16" max="16" width="12.7109375" style="310" bestFit="1" customWidth="1"/>
    <col min="17" max="16384" width="11.42578125" style="310"/>
  </cols>
  <sheetData>
    <row r="1" spans="1:17" s="257" customFormat="1" ht="12" x14ac:dyDescent="0.2">
      <c r="A1" s="298" t="s">
        <v>0</v>
      </c>
      <c r="B1" s="299" t="s">
        <v>1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7" s="257" customFormat="1" ht="12" x14ac:dyDescent="0.2">
      <c r="A2" s="298" t="s">
        <v>4</v>
      </c>
      <c r="B2" s="299" t="s">
        <v>5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7" s="257" customFormat="1" ht="12" x14ac:dyDescent="0.2">
      <c r="A3" s="298" t="s">
        <v>181</v>
      </c>
      <c r="B3" s="299" t="s">
        <v>3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7" s="257" customFormat="1" ht="12" x14ac:dyDescent="0.2">
      <c r="A4" s="298" t="s">
        <v>7</v>
      </c>
      <c r="B4" s="299" t="s">
        <v>8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1:17" s="257" customFormat="1" ht="12" x14ac:dyDescent="0.2"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17" s="257" customFormat="1" ht="20.25" x14ac:dyDescent="0.2">
      <c r="D6" s="252"/>
      <c r="E6" s="300" t="s">
        <v>2702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17" s="257" customFormat="1" ht="12" x14ac:dyDescent="0.2">
      <c r="D7" s="252"/>
      <c r="E7" s="301" t="s">
        <v>1738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1:17" s="257" customFormat="1" ht="19.5" customHeight="1" x14ac:dyDescent="0.2">
      <c r="B8" s="314" t="s">
        <v>2703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</row>
    <row r="9" spans="1:17" s="106" customFormat="1" ht="12" x14ac:dyDescent="0.2">
      <c r="B9" s="302" t="s">
        <v>182</v>
      </c>
      <c r="C9" s="106" t="s">
        <v>231</v>
      </c>
      <c r="D9" s="303" t="s">
        <v>79</v>
      </c>
      <c r="E9" s="303" t="s">
        <v>123</v>
      </c>
      <c r="F9" s="303" t="s">
        <v>208</v>
      </c>
      <c r="G9" s="303" t="s">
        <v>209</v>
      </c>
      <c r="H9" s="303" t="s">
        <v>210</v>
      </c>
      <c r="I9" s="303" t="s">
        <v>211</v>
      </c>
      <c r="J9" s="303" t="s">
        <v>212</v>
      </c>
      <c r="K9" s="303" t="s">
        <v>213</v>
      </c>
      <c r="L9" s="303" t="s">
        <v>214</v>
      </c>
      <c r="M9" s="303" t="s">
        <v>144</v>
      </c>
      <c r="N9" s="303" t="s">
        <v>215</v>
      </c>
      <c r="O9" s="303" t="s">
        <v>145</v>
      </c>
      <c r="P9" s="303" t="s">
        <v>78</v>
      </c>
    </row>
    <row r="10" spans="1:17" s="17" customFormat="1" ht="12" x14ac:dyDescent="0.2">
      <c r="B10" s="304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7" s="257" customFormat="1" ht="12" x14ac:dyDescent="0.2">
      <c r="A11" s="298"/>
      <c r="B11" s="257" t="s">
        <v>227</v>
      </c>
      <c r="C11" s="257" t="s">
        <v>238</v>
      </c>
      <c r="D11" s="253">
        <v>1291689</v>
      </c>
      <c r="E11" s="306">
        <v>1232962</v>
      </c>
      <c r="F11" s="306">
        <v>1755660</v>
      </c>
      <c r="G11" s="306">
        <v>786983</v>
      </c>
      <c r="H11" s="306">
        <v>1291462</v>
      </c>
      <c r="I11" s="297">
        <v>1301462</v>
      </c>
      <c r="J11" s="297">
        <v>1887455</v>
      </c>
      <c r="K11" s="253"/>
      <c r="L11" s="253"/>
      <c r="M11" s="253"/>
      <c r="N11" s="253"/>
      <c r="O11" s="253"/>
      <c r="P11" s="307">
        <f>SUM(D11:O11)</f>
        <v>9547673</v>
      </c>
      <c r="Q11" s="257" t="s">
        <v>1737</v>
      </c>
    </row>
    <row r="12" spans="1:17" s="257" customFormat="1" ht="12" x14ac:dyDescent="0.2">
      <c r="A12" s="298"/>
      <c r="B12" s="257" t="s">
        <v>189</v>
      </c>
      <c r="C12" s="257" t="s">
        <v>234</v>
      </c>
      <c r="D12" s="253">
        <v>978018</v>
      </c>
      <c r="E12" s="306">
        <v>897853</v>
      </c>
      <c r="F12" s="306">
        <v>1542132</v>
      </c>
      <c r="G12" s="306">
        <v>1018839</v>
      </c>
      <c r="H12" s="306">
        <v>967853</v>
      </c>
      <c r="I12" s="297">
        <v>977853</v>
      </c>
      <c r="J12" s="297">
        <v>1553757</v>
      </c>
      <c r="K12" s="253"/>
      <c r="L12" s="253"/>
      <c r="M12" s="253"/>
      <c r="N12" s="253"/>
      <c r="O12" s="253"/>
      <c r="P12" s="307">
        <f t="shared" ref="P12:P23" si="0">SUM(D12:O12)</f>
        <v>7936305</v>
      </c>
    </row>
    <row r="13" spans="1:17" s="257" customFormat="1" ht="12" x14ac:dyDescent="0.2">
      <c r="A13" s="298"/>
      <c r="B13" s="257" t="s">
        <v>191</v>
      </c>
      <c r="C13" s="257" t="s">
        <v>241</v>
      </c>
      <c r="D13" s="253">
        <v>1571064</v>
      </c>
      <c r="E13" s="306">
        <v>1572265</v>
      </c>
      <c r="F13" s="306">
        <v>2029965</v>
      </c>
      <c r="G13" s="306">
        <v>1570765</v>
      </c>
      <c r="H13" s="306">
        <v>1570765</v>
      </c>
      <c r="I13" s="297">
        <v>1570765</v>
      </c>
      <c r="J13" s="297">
        <v>1572559</v>
      </c>
      <c r="K13" s="253"/>
      <c r="L13" s="253"/>
      <c r="M13" s="253"/>
      <c r="N13" s="253"/>
      <c r="O13" s="253"/>
      <c r="P13" s="307">
        <f t="shared" si="0"/>
        <v>11458148</v>
      </c>
    </row>
    <row r="14" spans="1:17" s="257" customFormat="1" ht="12" x14ac:dyDescent="0.2">
      <c r="A14" s="298"/>
      <c r="B14" s="257" t="s">
        <v>230</v>
      </c>
      <c r="C14" s="257" t="s">
        <v>239</v>
      </c>
      <c r="D14" s="253">
        <v>1478526</v>
      </c>
      <c r="E14" s="306">
        <v>1409764</v>
      </c>
      <c r="F14" s="306">
        <v>1932465</v>
      </c>
      <c r="G14" s="306">
        <v>1478264</v>
      </c>
      <c r="H14" s="306">
        <v>1468264</v>
      </c>
      <c r="I14" s="297">
        <v>1478264</v>
      </c>
      <c r="J14" s="297">
        <v>2069769</v>
      </c>
      <c r="K14" s="253"/>
      <c r="L14" s="253"/>
      <c r="M14" s="253"/>
      <c r="N14" s="253"/>
      <c r="O14" s="253"/>
      <c r="P14" s="307">
        <f t="shared" si="0"/>
        <v>11315316</v>
      </c>
    </row>
    <row r="15" spans="1:17" s="257" customFormat="1" ht="12" x14ac:dyDescent="0.2">
      <c r="A15" s="308"/>
      <c r="B15" s="257" t="s">
        <v>256</v>
      </c>
      <c r="C15" s="308" t="s">
        <v>258</v>
      </c>
      <c r="D15" s="306">
        <v>874369</v>
      </c>
      <c r="E15" s="306">
        <v>805723</v>
      </c>
      <c r="F15" s="306">
        <v>1328421</v>
      </c>
      <c r="G15" s="306">
        <v>874223</v>
      </c>
      <c r="H15" s="306">
        <v>869223</v>
      </c>
      <c r="I15" s="297">
        <v>874223</v>
      </c>
      <c r="J15" s="297">
        <v>1446896</v>
      </c>
      <c r="K15" s="253"/>
      <c r="L15" s="253"/>
      <c r="M15" s="253"/>
      <c r="N15" s="253"/>
      <c r="O15" s="253"/>
      <c r="P15" s="307">
        <f t="shared" si="0"/>
        <v>7073078</v>
      </c>
    </row>
    <row r="16" spans="1:17" s="257" customFormat="1" ht="12" x14ac:dyDescent="0.2">
      <c r="A16" s="298"/>
      <c r="B16" s="257" t="s">
        <v>190</v>
      </c>
      <c r="C16" s="257" t="s">
        <v>237</v>
      </c>
      <c r="D16" s="253">
        <v>1260399</v>
      </c>
      <c r="E16" s="306">
        <v>1046873</v>
      </c>
      <c r="F16" s="306">
        <v>1727318</v>
      </c>
      <c r="G16" s="306">
        <v>1156917</v>
      </c>
      <c r="H16" s="306">
        <v>1129861</v>
      </c>
      <c r="I16" s="297">
        <v>1220891</v>
      </c>
      <c r="J16" s="297">
        <v>1717352</v>
      </c>
      <c r="K16" s="253"/>
      <c r="L16" s="253"/>
      <c r="M16" s="253"/>
      <c r="N16" s="253"/>
      <c r="O16" s="253"/>
      <c r="P16" s="307">
        <f t="shared" si="0"/>
        <v>9259611</v>
      </c>
    </row>
    <row r="17" spans="1:16" s="257" customFormat="1" ht="12" x14ac:dyDescent="0.2">
      <c r="A17" s="298"/>
      <c r="B17" s="257" t="s">
        <v>197</v>
      </c>
      <c r="C17" s="257" t="s">
        <v>232</v>
      </c>
      <c r="D17" s="253">
        <v>290076</v>
      </c>
      <c r="E17" s="306">
        <v>290021</v>
      </c>
      <c r="F17" s="306">
        <v>749220</v>
      </c>
      <c r="G17" s="306">
        <v>290021</v>
      </c>
      <c r="H17" s="306">
        <v>290021</v>
      </c>
      <c r="I17" s="297">
        <v>290021</v>
      </c>
      <c r="J17" s="297">
        <v>660337</v>
      </c>
      <c r="K17" s="253"/>
      <c r="L17" s="253"/>
      <c r="M17" s="253"/>
      <c r="N17" s="253"/>
      <c r="O17" s="253"/>
      <c r="P17" s="307">
        <f t="shared" si="0"/>
        <v>2859717</v>
      </c>
    </row>
    <row r="18" spans="1:16" s="257" customFormat="1" ht="12" x14ac:dyDescent="0.2">
      <c r="A18" s="298"/>
      <c r="B18" s="257" t="s">
        <v>188</v>
      </c>
      <c r="C18" s="257" t="s">
        <v>232</v>
      </c>
      <c r="D18" s="253">
        <v>772134</v>
      </c>
      <c r="E18" s="306">
        <v>833484</v>
      </c>
      <c r="F18" s="306">
        <v>1257702</v>
      </c>
      <c r="G18" s="306">
        <v>807359</v>
      </c>
      <c r="H18" s="306">
        <v>899151</v>
      </c>
      <c r="I18" s="297">
        <v>942913</v>
      </c>
      <c r="J18" s="297">
        <v>1730585</v>
      </c>
      <c r="K18" s="253"/>
      <c r="L18" s="253"/>
      <c r="M18" s="253"/>
      <c r="N18" s="253"/>
      <c r="O18" s="253"/>
      <c r="P18" s="307">
        <f t="shared" si="0"/>
        <v>7243328</v>
      </c>
    </row>
    <row r="19" spans="1:16" s="257" customFormat="1" ht="12" x14ac:dyDescent="0.2">
      <c r="A19" s="298"/>
      <c r="B19" s="257" t="s">
        <v>199</v>
      </c>
      <c r="C19" s="257" t="s">
        <v>235</v>
      </c>
      <c r="D19" s="253">
        <v>941987</v>
      </c>
      <c r="E19" s="306">
        <v>930398</v>
      </c>
      <c r="F19" s="306">
        <v>1423167</v>
      </c>
      <c r="G19" s="306">
        <v>475561</v>
      </c>
      <c r="H19" s="306">
        <v>475561</v>
      </c>
      <c r="I19" s="297">
        <v>472861</v>
      </c>
      <c r="J19" s="297">
        <v>473401</v>
      </c>
      <c r="K19" s="253"/>
      <c r="L19" s="253"/>
      <c r="M19" s="253"/>
      <c r="N19" s="253"/>
      <c r="O19" s="253"/>
      <c r="P19" s="307">
        <f t="shared" si="0"/>
        <v>5192936</v>
      </c>
    </row>
    <row r="20" spans="1:16" s="257" customFormat="1" ht="12" x14ac:dyDescent="0.2">
      <c r="A20" s="298"/>
      <c r="B20" s="257" t="s">
        <v>1727</v>
      </c>
      <c r="C20" s="257" t="s">
        <v>1728</v>
      </c>
      <c r="D20" s="253"/>
      <c r="E20" s="306"/>
      <c r="F20" s="306">
        <v>475561</v>
      </c>
      <c r="G20" s="306">
        <v>931526</v>
      </c>
      <c r="H20" s="306">
        <v>975070</v>
      </c>
      <c r="I20" s="297">
        <v>1073328</v>
      </c>
      <c r="J20" s="297">
        <v>1498233</v>
      </c>
      <c r="K20" s="253"/>
      <c r="L20" s="253"/>
      <c r="M20" s="253"/>
      <c r="N20" s="253"/>
      <c r="O20" s="253"/>
      <c r="P20" s="307">
        <f t="shared" si="0"/>
        <v>4953718</v>
      </c>
    </row>
    <row r="21" spans="1:16" s="257" customFormat="1" ht="12" x14ac:dyDescent="0.2">
      <c r="A21" s="298"/>
      <c r="B21" s="257" t="s">
        <v>195</v>
      </c>
      <c r="C21" s="257" t="s">
        <v>232</v>
      </c>
      <c r="D21" s="253">
        <v>779246</v>
      </c>
      <c r="E21" s="306">
        <v>617637</v>
      </c>
      <c r="F21" s="306">
        <v>1169589</v>
      </c>
      <c r="G21" s="306">
        <v>716764</v>
      </c>
      <c r="H21" s="306">
        <v>679654</v>
      </c>
      <c r="I21" s="297">
        <v>742806</v>
      </c>
      <c r="J21" s="297">
        <v>1251032</v>
      </c>
      <c r="K21" s="253"/>
      <c r="L21" s="253"/>
      <c r="M21" s="253"/>
      <c r="N21" s="253"/>
      <c r="O21" s="253"/>
      <c r="P21" s="307">
        <f t="shared" si="0"/>
        <v>5956728</v>
      </c>
    </row>
    <row r="22" spans="1:16" s="257" customFormat="1" ht="12" x14ac:dyDescent="0.2">
      <c r="A22" s="298"/>
      <c r="B22" s="257" t="s">
        <v>200</v>
      </c>
      <c r="C22" s="257" t="s">
        <v>236</v>
      </c>
      <c r="D22" s="253">
        <v>661400</v>
      </c>
      <c r="E22" s="306">
        <v>576536</v>
      </c>
      <c r="F22" s="306">
        <v>1062535</v>
      </c>
      <c r="G22" s="306">
        <v>642238</v>
      </c>
      <c r="H22" s="306">
        <v>664276</v>
      </c>
      <c r="I22" s="297">
        <v>785420</v>
      </c>
      <c r="J22" s="297">
        <v>1195708</v>
      </c>
      <c r="K22" s="253"/>
      <c r="L22" s="253"/>
      <c r="M22" s="253"/>
      <c r="N22" s="253"/>
      <c r="O22" s="253"/>
      <c r="P22" s="307">
        <f t="shared" si="0"/>
        <v>5588113</v>
      </c>
    </row>
    <row r="23" spans="1:16" s="257" customFormat="1" ht="12" x14ac:dyDescent="0.2">
      <c r="A23" s="308"/>
      <c r="B23" s="257" t="s">
        <v>254</v>
      </c>
      <c r="C23" s="308" t="s">
        <v>258</v>
      </c>
      <c r="D23" s="306">
        <v>869062</v>
      </c>
      <c r="E23" s="306">
        <v>810414</v>
      </c>
      <c r="F23" s="253">
        <v>1333113</v>
      </c>
      <c r="G23" s="306">
        <v>878914</v>
      </c>
      <c r="H23" s="306">
        <v>873914</v>
      </c>
      <c r="I23" s="297">
        <v>878914</v>
      </c>
      <c r="J23" s="297">
        <v>1442403</v>
      </c>
      <c r="K23" s="253"/>
      <c r="L23" s="253"/>
      <c r="M23" s="253"/>
      <c r="N23" s="253"/>
      <c r="O23" s="253"/>
      <c r="P23" s="307">
        <f t="shared" si="0"/>
        <v>7086734</v>
      </c>
    </row>
    <row r="24" spans="1:16" s="257" customFormat="1" ht="11.25" customHeight="1" x14ac:dyDescent="0.2">
      <c r="A24" s="298"/>
      <c r="B24" s="257" t="s">
        <v>196</v>
      </c>
      <c r="C24" s="257" t="s">
        <v>233</v>
      </c>
      <c r="D24" s="253">
        <v>978299</v>
      </c>
      <c r="E24" s="306">
        <v>864479</v>
      </c>
      <c r="F24" s="306">
        <v>2388421</v>
      </c>
      <c r="K24" s="253"/>
      <c r="L24" s="253"/>
      <c r="M24" s="253"/>
      <c r="N24" s="253"/>
      <c r="O24" s="253"/>
      <c r="P24" s="307">
        <f>SUM(D24:O24)</f>
        <v>4231199</v>
      </c>
    </row>
    <row r="25" spans="1:16" s="257" customFormat="1" ht="12" x14ac:dyDescent="0.2">
      <c r="A25" s="298"/>
      <c r="B25" s="257" t="s">
        <v>996</v>
      </c>
      <c r="C25" s="257" t="s">
        <v>240</v>
      </c>
      <c r="D25" s="253">
        <v>263907</v>
      </c>
      <c r="E25" s="306">
        <v>361532</v>
      </c>
      <c r="F25" s="306">
        <v>30728</v>
      </c>
      <c r="K25" s="253"/>
      <c r="L25" s="253"/>
      <c r="M25" s="253"/>
      <c r="N25" s="253"/>
      <c r="O25" s="253"/>
      <c r="P25" s="307">
        <f>SUM(D25:O25)</f>
        <v>656167</v>
      </c>
    </row>
    <row r="26" spans="1:16" s="257" customFormat="1" ht="12" x14ac:dyDescent="0.2">
      <c r="A26" s="298"/>
      <c r="D26" s="309"/>
      <c r="E26" s="253"/>
      <c r="G26" s="253"/>
      <c r="H26" s="253"/>
      <c r="I26" s="253"/>
      <c r="J26" s="253"/>
      <c r="K26" s="253"/>
      <c r="L26" s="253"/>
      <c r="M26" s="253"/>
      <c r="N26" s="253"/>
      <c r="O26" s="253"/>
      <c r="P26" s="307"/>
    </row>
    <row r="27" spans="1:16" s="257" customFormat="1" ht="12" x14ac:dyDescent="0.2">
      <c r="A27" s="17"/>
      <c r="B27" s="17"/>
      <c r="C27" s="17"/>
      <c r="D27" s="254">
        <f>SUM(D11:D26)</f>
        <v>13010176</v>
      </c>
      <c r="E27" s="254">
        <f t="shared" ref="E27:O27" si="1">SUM(E11:E26)</f>
        <v>12249941</v>
      </c>
      <c r="F27" s="254">
        <f t="shared" si="1"/>
        <v>20205997</v>
      </c>
      <c r="G27" s="254">
        <f t="shared" si="1"/>
        <v>11628374</v>
      </c>
      <c r="H27" s="254">
        <f t="shared" si="1"/>
        <v>12155075</v>
      </c>
      <c r="I27" s="254">
        <f t="shared" si="1"/>
        <v>12609721</v>
      </c>
      <c r="J27" s="254">
        <f t="shared" si="1"/>
        <v>18499487</v>
      </c>
      <c r="K27" s="254">
        <f t="shared" si="1"/>
        <v>0</v>
      </c>
      <c r="L27" s="254">
        <f t="shared" si="1"/>
        <v>0</v>
      </c>
      <c r="M27" s="254">
        <f t="shared" si="1"/>
        <v>0</v>
      </c>
      <c r="N27" s="254">
        <f t="shared" si="1"/>
        <v>0</v>
      </c>
      <c r="O27" s="254">
        <f t="shared" si="1"/>
        <v>0</v>
      </c>
      <c r="P27" s="307">
        <f>SUM(P11:P26)</f>
        <v>100358771</v>
      </c>
    </row>
    <row r="28" spans="1:16" s="257" customFormat="1" x14ac:dyDescent="0.2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1">
        <f>+BCE!F60+BCE!F61+BCE!F62+BCE!F63+BCE!F64+BCE!F65+BCE!F67</f>
        <v>100358770</v>
      </c>
    </row>
    <row r="29" spans="1:16" s="257" customFormat="1" x14ac:dyDescent="0.25">
      <c r="A29" s="310"/>
      <c r="B29" s="304" t="s">
        <v>2687</v>
      </c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1">
        <f>+P27-P28</f>
        <v>1</v>
      </c>
    </row>
    <row r="30" spans="1:16" s="106" customFormat="1" ht="12" x14ac:dyDescent="0.2">
      <c r="B30" s="302" t="s">
        <v>182</v>
      </c>
      <c r="C30" s="106" t="s">
        <v>231</v>
      </c>
      <c r="D30" s="303" t="s">
        <v>79</v>
      </c>
      <c r="E30" s="303" t="s">
        <v>123</v>
      </c>
      <c r="F30" s="303" t="s">
        <v>208</v>
      </c>
      <c r="G30" s="303" t="s">
        <v>209</v>
      </c>
      <c r="H30" s="303" t="s">
        <v>210</v>
      </c>
      <c r="I30" s="303" t="s">
        <v>211</v>
      </c>
      <c r="J30" s="303" t="s">
        <v>212</v>
      </c>
      <c r="K30" s="303" t="s">
        <v>213</v>
      </c>
      <c r="L30" s="303" t="s">
        <v>214</v>
      </c>
      <c r="M30" s="303" t="s">
        <v>144</v>
      </c>
      <c r="N30" s="303" t="s">
        <v>215</v>
      </c>
      <c r="O30" s="303" t="s">
        <v>145</v>
      </c>
      <c r="P30" s="303" t="s">
        <v>78</v>
      </c>
    </row>
    <row r="31" spans="1:16" ht="12" customHeight="1" x14ac:dyDescent="0.25">
      <c r="B31" s="257" t="s">
        <v>2534</v>
      </c>
      <c r="C31" s="257" t="s">
        <v>2688</v>
      </c>
      <c r="D31" s="312"/>
      <c r="E31" s="312"/>
      <c r="F31" s="312"/>
      <c r="G31" s="312"/>
      <c r="H31" s="312"/>
      <c r="I31" s="312"/>
      <c r="J31" s="312">
        <f>3888888</f>
        <v>3888888</v>
      </c>
      <c r="K31" s="312"/>
      <c r="L31" s="312"/>
      <c r="M31" s="312"/>
      <c r="N31" s="312"/>
      <c r="O31" s="312"/>
      <c r="P31" s="312">
        <f t="shared" ref="P31:P45" si="2">SUM(D31:O31)</f>
        <v>3888888</v>
      </c>
    </row>
    <row r="32" spans="1:16" ht="12" customHeight="1" x14ac:dyDescent="0.25">
      <c r="B32" s="257" t="s">
        <v>2536</v>
      </c>
      <c r="C32" s="257" t="s">
        <v>2689</v>
      </c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>
        <f t="shared" si="2"/>
        <v>0</v>
      </c>
    </row>
    <row r="33" spans="2:16" ht="12" customHeight="1" x14ac:dyDescent="0.25">
      <c r="B33" s="257" t="s">
        <v>2537</v>
      </c>
      <c r="C33" s="257" t="s">
        <v>2690</v>
      </c>
      <c r="D33" s="312"/>
      <c r="E33" s="312"/>
      <c r="F33" s="312"/>
      <c r="G33" s="312"/>
      <c r="H33" s="312"/>
      <c r="I33" s="312"/>
      <c r="J33" s="312">
        <v>3111111</v>
      </c>
      <c r="K33" s="312"/>
      <c r="L33" s="312"/>
      <c r="M33" s="312"/>
      <c r="N33" s="312"/>
      <c r="O33" s="312"/>
      <c r="P33" s="312">
        <f t="shared" si="2"/>
        <v>3111111</v>
      </c>
    </row>
    <row r="34" spans="2:16" ht="12" customHeight="1" x14ac:dyDescent="0.25">
      <c r="B34" s="257" t="s">
        <v>2535</v>
      </c>
      <c r="C34" s="257" t="s">
        <v>2691</v>
      </c>
      <c r="D34" s="312"/>
      <c r="E34" s="312"/>
      <c r="F34" s="312"/>
      <c r="G34" s="312"/>
      <c r="H34" s="312"/>
      <c r="I34" s="312"/>
      <c r="J34" s="312">
        <v>1666667</v>
      </c>
      <c r="K34" s="312"/>
      <c r="L34" s="312"/>
      <c r="M34" s="312"/>
      <c r="N34" s="312"/>
      <c r="O34" s="312"/>
      <c r="P34" s="312">
        <f t="shared" si="2"/>
        <v>1666667</v>
      </c>
    </row>
    <row r="35" spans="2:16" ht="12" customHeight="1" x14ac:dyDescent="0.25">
      <c r="B35" s="257" t="s">
        <v>2693</v>
      </c>
      <c r="C35" s="257" t="s">
        <v>2692</v>
      </c>
      <c r="D35" s="312"/>
      <c r="E35" s="312"/>
      <c r="F35" s="312"/>
      <c r="G35" s="312"/>
      <c r="H35" s="312"/>
      <c r="I35" s="312"/>
      <c r="J35" s="312">
        <v>3333333</v>
      </c>
      <c r="K35" s="312"/>
      <c r="L35" s="312"/>
      <c r="M35" s="312"/>
      <c r="N35" s="312"/>
      <c r="O35" s="312"/>
      <c r="P35" s="312">
        <f t="shared" si="2"/>
        <v>3333333</v>
      </c>
    </row>
    <row r="36" spans="2:16" ht="12" customHeight="1" x14ac:dyDescent="0.25">
      <c r="B36" s="257" t="s">
        <v>2695</v>
      </c>
      <c r="C36" s="257" t="s">
        <v>2694</v>
      </c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>
        <f t="shared" si="2"/>
        <v>0</v>
      </c>
    </row>
    <row r="37" spans="2:16" ht="12" customHeight="1" x14ac:dyDescent="0.25">
      <c r="B37" s="257" t="s">
        <v>2697</v>
      </c>
      <c r="C37" s="257" t="s">
        <v>2696</v>
      </c>
      <c r="D37" s="312"/>
      <c r="E37" s="312"/>
      <c r="F37" s="312"/>
      <c r="G37" s="312"/>
      <c r="H37" s="312"/>
      <c r="I37" s="312"/>
      <c r="J37" s="312">
        <v>888888</v>
      </c>
      <c r="K37" s="312"/>
      <c r="L37" s="312"/>
      <c r="M37" s="312"/>
      <c r="N37" s="312"/>
      <c r="O37" s="312"/>
      <c r="P37" s="312">
        <f t="shared" si="2"/>
        <v>888888</v>
      </c>
    </row>
    <row r="38" spans="2:16" ht="12" customHeight="1" x14ac:dyDescent="0.25">
      <c r="B38" s="257" t="s">
        <v>2531</v>
      </c>
      <c r="C38" s="257" t="s">
        <v>1728</v>
      </c>
      <c r="D38" s="312">
        <v>450000</v>
      </c>
      <c r="E38" s="312">
        <v>450000</v>
      </c>
      <c r="F38" s="312">
        <v>450000</v>
      </c>
      <c r="G38" s="312">
        <v>450000</v>
      </c>
      <c r="H38" s="312">
        <v>450000</v>
      </c>
      <c r="I38" s="312">
        <v>450000</v>
      </c>
      <c r="J38" s="312">
        <v>450000</v>
      </c>
      <c r="K38" s="312"/>
      <c r="L38" s="312"/>
      <c r="M38" s="312"/>
      <c r="N38" s="312"/>
      <c r="O38" s="312"/>
      <c r="P38" s="312">
        <f t="shared" si="2"/>
        <v>3150000</v>
      </c>
    </row>
    <row r="39" spans="2:16" ht="12" customHeight="1" x14ac:dyDescent="0.25">
      <c r="B39" s="257" t="s">
        <v>2698</v>
      </c>
      <c r="C39" s="257" t="s">
        <v>1728</v>
      </c>
      <c r="D39" s="312">
        <v>500000</v>
      </c>
      <c r="E39" s="312">
        <v>500000</v>
      </c>
      <c r="F39" s="312">
        <v>500000</v>
      </c>
      <c r="G39" s="312">
        <v>500000</v>
      </c>
      <c r="H39" s="312">
        <v>500000</v>
      </c>
      <c r="I39" s="312">
        <v>500000</v>
      </c>
      <c r="J39" s="312">
        <v>500000</v>
      </c>
      <c r="K39" s="312"/>
      <c r="L39" s="312"/>
      <c r="M39" s="312"/>
      <c r="N39" s="312"/>
      <c r="O39" s="312"/>
      <c r="P39" s="312">
        <f t="shared" si="2"/>
        <v>3500000</v>
      </c>
    </row>
    <row r="40" spans="2:16" ht="12" customHeight="1" x14ac:dyDescent="0.25">
      <c r="B40" s="257" t="s">
        <v>1371</v>
      </c>
      <c r="C40" s="257" t="s">
        <v>2706</v>
      </c>
      <c r="D40" s="312">
        <v>333333</v>
      </c>
      <c r="E40" s="312">
        <v>333333</v>
      </c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>
        <f t="shared" si="2"/>
        <v>666666</v>
      </c>
    </row>
    <row r="41" spans="2:16" ht="12" customHeight="1" x14ac:dyDescent="0.25">
      <c r="B41" s="257" t="s">
        <v>1751</v>
      </c>
      <c r="C41" s="257" t="s">
        <v>2705</v>
      </c>
      <c r="D41" s="312">
        <v>444444</v>
      </c>
      <c r="E41" s="312">
        <v>444444</v>
      </c>
      <c r="F41" s="312">
        <v>444444</v>
      </c>
      <c r="G41" s="312"/>
      <c r="H41" s="312">
        <v>888888</v>
      </c>
      <c r="I41" s="312"/>
      <c r="J41" s="312"/>
      <c r="K41" s="312"/>
      <c r="L41" s="312"/>
      <c r="M41" s="312"/>
      <c r="N41" s="312"/>
      <c r="O41" s="312"/>
      <c r="P41" s="312">
        <f t="shared" si="2"/>
        <v>2222220</v>
      </c>
    </row>
    <row r="42" spans="2:16" ht="12" customHeight="1" x14ac:dyDescent="0.25">
      <c r="B42" s="257" t="s">
        <v>2709</v>
      </c>
      <c r="C42" s="257" t="s">
        <v>2699</v>
      </c>
      <c r="D42" s="312">
        <v>387447</v>
      </c>
      <c r="E42" s="312"/>
      <c r="F42" s="312">
        <v>450000</v>
      </c>
      <c r="G42" s="312"/>
      <c r="H42" s="312">
        <v>500000</v>
      </c>
      <c r="I42" s="312">
        <v>500000</v>
      </c>
      <c r="J42" s="312">
        <v>500000</v>
      </c>
      <c r="K42" s="312"/>
      <c r="L42" s="312"/>
      <c r="M42" s="312"/>
      <c r="N42" s="312"/>
      <c r="O42" s="312"/>
      <c r="P42" s="312">
        <f t="shared" si="2"/>
        <v>2337447</v>
      </c>
    </row>
    <row r="43" spans="2:16" ht="12" customHeight="1" x14ac:dyDescent="0.25">
      <c r="B43" s="257" t="s">
        <v>2533</v>
      </c>
      <c r="C43" s="257" t="s">
        <v>2700</v>
      </c>
      <c r="D43" s="312"/>
      <c r="E43" s="312"/>
      <c r="F43" s="312"/>
      <c r="G43" s="312"/>
      <c r="H43" s="312">
        <v>250000</v>
      </c>
      <c r="I43" s="312">
        <v>500000</v>
      </c>
      <c r="J43" s="312">
        <v>500000</v>
      </c>
      <c r="K43" s="312"/>
      <c r="L43" s="312"/>
      <c r="M43" s="312"/>
      <c r="N43" s="312"/>
      <c r="O43" s="312"/>
      <c r="P43" s="312">
        <f t="shared" si="2"/>
        <v>1250000</v>
      </c>
    </row>
    <row r="44" spans="2:16" ht="12" customHeight="1" x14ac:dyDescent="0.25">
      <c r="B44" s="257" t="s">
        <v>2532</v>
      </c>
      <c r="C44" s="257" t="s">
        <v>2704</v>
      </c>
      <c r="D44" s="312">
        <v>333333</v>
      </c>
      <c r="E44" s="312">
        <v>333333</v>
      </c>
      <c r="F44" s="312">
        <v>333333</v>
      </c>
      <c r="G44" s="312">
        <v>333333</v>
      </c>
      <c r="H44" s="312">
        <v>333333</v>
      </c>
      <c r="I44" s="312">
        <v>333333</v>
      </c>
      <c r="J44" s="312">
        <v>333333</v>
      </c>
      <c r="K44" s="312"/>
      <c r="L44" s="312"/>
      <c r="M44" s="312"/>
      <c r="N44" s="312"/>
      <c r="O44" s="312"/>
      <c r="P44" s="312">
        <f t="shared" si="2"/>
        <v>2333331</v>
      </c>
    </row>
    <row r="45" spans="2:16" ht="12" customHeight="1" x14ac:dyDescent="0.25">
      <c r="B45" s="257" t="s">
        <v>2707</v>
      </c>
      <c r="C45" s="257" t="s">
        <v>2688</v>
      </c>
      <c r="D45" s="312">
        <v>2222222</v>
      </c>
      <c r="E45" s="312">
        <v>2222222</v>
      </c>
      <c r="F45" s="312">
        <v>2222222</v>
      </c>
      <c r="G45" s="312">
        <v>2222222</v>
      </c>
      <c r="H45" s="312">
        <v>2222222</v>
      </c>
      <c r="I45" s="312">
        <v>2222222</v>
      </c>
      <c r="K45" s="312"/>
      <c r="L45" s="312"/>
      <c r="M45" s="312"/>
      <c r="N45" s="312"/>
      <c r="O45" s="312"/>
      <c r="P45" s="312">
        <f t="shared" si="2"/>
        <v>13333332</v>
      </c>
    </row>
    <row r="46" spans="2:16" ht="12" customHeight="1" x14ac:dyDescent="0.25">
      <c r="B46" s="257" t="s">
        <v>2708</v>
      </c>
      <c r="C46" s="257" t="s">
        <v>2690</v>
      </c>
      <c r="D46" s="312"/>
      <c r="E46" s="312">
        <v>4444444</v>
      </c>
      <c r="F46" s="312">
        <v>2222222</v>
      </c>
      <c r="G46" s="312">
        <v>2222222</v>
      </c>
      <c r="H46" s="312">
        <v>2222222</v>
      </c>
      <c r="I46" s="312"/>
      <c r="K46" s="312"/>
      <c r="L46" s="312"/>
      <c r="M46" s="312"/>
      <c r="N46" s="312"/>
      <c r="O46" s="312"/>
      <c r="P46" s="312">
        <f>SUM(D46:O46)</f>
        <v>11111110</v>
      </c>
    </row>
    <row r="47" spans="2:16" ht="12" customHeight="1" x14ac:dyDescent="0.25">
      <c r="B47" s="257" t="s">
        <v>2701</v>
      </c>
      <c r="C47" s="257"/>
      <c r="D47" s="313">
        <f>SUM(D31:D46)</f>
        <v>4670779</v>
      </c>
      <c r="E47" s="313">
        <f t="shared" ref="E47:O47" si="3">SUM(E31:E46)</f>
        <v>8727776</v>
      </c>
      <c r="F47" s="313">
        <f t="shared" si="3"/>
        <v>6622221</v>
      </c>
      <c r="G47" s="313">
        <f t="shared" si="3"/>
        <v>5727777</v>
      </c>
      <c r="H47" s="313">
        <f t="shared" si="3"/>
        <v>7366665</v>
      </c>
      <c r="I47" s="313">
        <f t="shared" si="3"/>
        <v>4505555</v>
      </c>
      <c r="J47" s="313">
        <f t="shared" si="3"/>
        <v>15172220</v>
      </c>
      <c r="K47" s="313">
        <f t="shared" si="3"/>
        <v>0</v>
      </c>
      <c r="L47" s="313">
        <f t="shared" si="3"/>
        <v>0</v>
      </c>
      <c r="M47" s="313">
        <f t="shared" si="3"/>
        <v>0</v>
      </c>
      <c r="N47" s="313">
        <f t="shared" si="3"/>
        <v>0</v>
      </c>
      <c r="O47" s="313">
        <f t="shared" si="3"/>
        <v>0</v>
      </c>
      <c r="P47" s="312">
        <f>SUM(D47:O47)</f>
        <v>52792993</v>
      </c>
    </row>
  </sheetData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267"/>
  <sheetViews>
    <sheetView zoomScale="99" zoomScaleNormal="70" workbookViewId="0">
      <pane ySplit="8" topLeftCell="A9" activePane="bottomLeft" state="frozen"/>
      <selection activeCell="H28" sqref="H28"/>
      <selection pane="bottomLeft" activeCell="J21" sqref="J21"/>
    </sheetView>
  </sheetViews>
  <sheetFormatPr baseColWidth="10" defaultRowHeight="12" x14ac:dyDescent="0.2"/>
  <cols>
    <col min="1" max="2" width="11.42578125" style="257"/>
    <col min="3" max="3" width="11.5703125" style="257" bestFit="1" customWidth="1"/>
    <col min="4" max="4" width="11.42578125" style="257"/>
    <col min="5" max="9" width="11.5703125" style="257" bestFit="1" customWidth="1"/>
    <col min="10" max="10" width="11.42578125" style="257"/>
    <col min="11" max="11" width="19" style="257" bestFit="1" customWidth="1"/>
    <col min="12" max="12" width="11.5703125" style="257" bestFit="1" customWidth="1"/>
    <col min="13" max="16384" width="11.42578125" style="257"/>
  </cols>
  <sheetData>
    <row r="1" spans="1:11" x14ac:dyDescent="0.2">
      <c r="A1" s="1" t="s">
        <v>0</v>
      </c>
      <c r="C1" s="2" t="s">
        <v>1</v>
      </c>
    </row>
    <row r="2" spans="1:11" x14ac:dyDescent="0.2">
      <c r="A2" s="1" t="s">
        <v>181</v>
      </c>
      <c r="C2" s="2" t="s">
        <v>1165</v>
      </c>
    </row>
    <row r="3" spans="1:11" x14ac:dyDescent="0.2">
      <c r="A3" s="1" t="s">
        <v>4</v>
      </c>
      <c r="C3" s="2" t="s">
        <v>5</v>
      </c>
      <c r="K3" s="268"/>
    </row>
    <row r="4" spans="1:11" x14ac:dyDescent="0.2">
      <c r="A4" s="1" t="s">
        <v>7</v>
      </c>
      <c r="C4" s="2" t="s">
        <v>8</v>
      </c>
    </row>
    <row r="6" spans="1:11" ht="25.5" x14ac:dyDescent="0.2">
      <c r="G6" s="272" t="s">
        <v>761</v>
      </c>
    </row>
    <row r="8" spans="1:11" x14ac:dyDescent="0.2">
      <c r="G8" s="266" t="s">
        <v>2307</v>
      </c>
    </row>
    <row r="14" spans="1:11" x14ac:dyDescent="0.2">
      <c r="A14" s="4" t="s">
        <v>762</v>
      </c>
    </row>
    <row r="15" spans="1:11" x14ac:dyDescent="0.2">
      <c r="A15" s="4" t="s">
        <v>621</v>
      </c>
    </row>
    <row r="17" spans="1:11" x14ac:dyDescent="0.2">
      <c r="C17" s="1" t="s">
        <v>763</v>
      </c>
      <c r="K17" s="268" t="s">
        <v>266</v>
      </c>
    </row>
    <row r="18" spans="1:11" x14ac:dyDescent="0.2">
      <c r="C18" s="2" t="s">
        <v>2308</v>
      </c>
      <c r="K18" s="8">
        <v>33422925</v>
      </c>
    </row>
    <row r="19" spans="1:11" ht="12.75" thickBot="1" x14ac:dyDescent="0.25"/>
    <row r="20" spans="1:11" ht="12.75" thickTop="1" x14ac:dyDescent="0.2">
      <c r="K20" s="273">
        <v>33422925</v>
      </c>
    </row>
    <row r="22" spans="1:11" x14ac:dyDescent="0.2">
      <c r="A22" s="4" t="s">
        <v>625</v>
      </c>
    </row>
    <row r="24" spans="1:11" x14ac:dyDescent="0.2">
      <c r="C24" s="1" t="s">
        <v>763</v>
      </c>
      <c r="K24" s="268" t="s">
        <v>266</v>
      </c>
    </row>
    <row r="25" spans="1:11" x14ac:dyDescent="0.2">
      <c r="C25" s="2" t="s">
        <v>2308</v>
      </c>
      <c r="K25" s="8">
        <v>27564</v>
      </c>
    </row>
    <row r="26" spans="1:11" ht="12.75" thickBot="1" x14ac:dyDescent="0.25"/>
    <row r="27" spans="1:11" ht="12.75" thickTop="1" x14ac:dyDescent="0.2">
      <c r="K27" s="273">
        <v>27564</v>
      </c>
    </row>
    <row r="29" spans="1:11" x14ac:dyDescent="0.2">
      <c r="A29" s="4" t="s">
        <v>627</v>
      </c>
    </row>
    <row r="31" spans="1:11" x14ac:dyDescent="0.2">
      <c r="C31" s="1" t="s">
        <v>763</v>
      </c>
      <c r="K31" s="268" t="s">
        <v>266</v>
      </c>
    </row>
    <row r="32" spans="1:11" x14ac:dyDescent="0.2">
      <c r="C32" s="2" t="s">
        <v>2308</v>
      </c>
      <c r="K32" s="8">
        <v>7497</v>
      </c>
    </row>
    <row r="33" spans="1:11" ht="12.75" thickBot="1" x14ac:dyDescent="0.25"/>
    <row r="34" spans="1:11" ht="12.75" thickTop="1" x14ac:dyDescent="0.2">
      <c r="K34" s="273">
        <v>7497</v>
      </c>
    </row>
    <row r="36" spans="1:11" x14ac:dyDescent="0.2">
      <c r="A36" s="4" t="s">
        <v>629</v>
      </c>
    </row>
    <row r="38" spans="1:11" x14ac:dyDescent="0.2">
      <c r="C38" s="1" t="s">
        <v>763</v>
      </c>
      <c r="K38" s="268" t="s">
        <v>266</v>
      </c>
    </row>
    <row r="39" spans="1:11" x14ac:dyDescent="0.2">
      <c r="C39" s="2" t="s">
        <v>2308</v>
      </c>
      <c r="K39" s="8">
        <v>-42475881</v>
      </c>
    </row>
    <row r="40" spans="1:11" ht="12.75" thickBot="1" x14ac:dyDescent="0.25"/>
    <row r="41" spans="1:11" ht="12.75" thickTop="1" x14ac:dyDescent="0.2">
      <c r="K41" s="273">
        <v>-42475881</v>
      </c>
    </row>
    <row r="43" spans="1:11" x14ac:dyDescent="0.2">
      <c r="A43" s="4" t="s">
        <v>631</v>
      </c>
    </row>
    <row r="45" spans="1:11" x14ac:dyDescent="0.2">
      <c r="C45" s="1" t="s">
        <v>763</v>
      </c>
      <c r="K45" s="268" t="s">
        <v>266</v>
      </c>
    </row>
    <row r="46" spans="1:11" x14ac:dyDescent="0.2">
      <c r="C46" s="2" t="s">
        <v>2308</v>
      </c>
      <c r="K46" s="8">
        <v>14070214</v>
      </c>
    </row>
    <row r="47" spans="1:11" ht="12.75" thickBot="1" x14ac:dyDescent="0.25"/>
    <row r="48" spans="1:11" ht="12.75" thickTop="1" x14ac:dyDescent="0.2">
      <c r="K48" s="273">
        <v>14070214</v>
      </c>
    </row>
    <row r="50" spans="1:12" x14ac:dyDescent="0.2">
      <c r="A50" s="4" t="s">
        <v>633</v>
      </c>
    </row>
    <row r="52" spans="1:12" x14ac:dyDescent="0.2">
      <c r="C52" s="1" t="s">
        <v>763</v>
      </c>
      <c r="K52" s="268" t="s">
        <v>266</v>
      </c>
    </row>
    <row r="53" spans="1:12" x14ac:dyDescent="0.2">
      <c r="C53" s="2" t="s">
        <v>2308</v>
      </c>
      <c r="K53" s="8">
        <v>11028730</v>
      </c>
    </row>
    <row r="54" spans="1:12" ht="12.75" thickBot="1" x14ac:dyDescent="0.25"/>
    <row r="55" spans="1:12" ht="12.75" thickTop="1" x14ac:dyDescent="0.2">
      <c r="K55" s="273">
        <v>11028730</v>
      </c>
    </row>
    <row r="57" spans="1:12" x14ac:dyDescent="0.2">
      <c r="A57" s="4" t="s">
        <v>635</v>
      </c>
    </row>
    <row r="59" spans="1:12" x14ac:dyDescent="0.2">
      <c r="K59" s="268" t="s">
        <v>266</v>
      </c>
    </row>
    <row r="60" spans="1:12" x14ac:dyDescent="0.2">
      <c r="A60" s="9" t="s">
        <v>764</v>
      </c>
      <c r="C60" s="4" t="s">
        <v>189</v>
      </c>
    </row>
    <row r="62" spans="1:12" ht="12.75" thickBot="1" x14ac:dyDescent="0.25">
      <c r="A62" s="274" t="s">
        <v>765</v>
      </c>
      <c r="C62" s="274" t="s">
        <v>766</v>
      </c>
    </row>
    <row r="63" spans="1:12" ht="12.75" thickTop="1" x14ac:dyDescent="0.2"/>
    <row r="64" spans="1:12" x14ac:dyDescent="0.2">
      <c r="A64" s="1" t="s">
        <v>84</v>
      </c>
      <c r="B64" s="1" t="s">
        <v>767</v>
      </c>
      <c r="C64" s="1" t="s">
        <v>84</v>
      </c>
      <c r="D64" s="268" t="s">
        <v>767</v>
      </c>
      <c r="E64" s="268" t="s">
        <v>768</v>
      </c>
      <c r="F64" s="1" t="s">
        <v>769</v>
      </c>
      <c r="G64" s="1" t="s">
        <v>770</v>
      </c>
      <c r="I64" s="268" t="s">
        <v>771</v>
      </c>
      <c r="K64" s="268" t="s">
        <v>772</v>
      </c>
      <c r="L64" s="268" t="s">
        <v>266</v>
      </c>
    </row>
    <row r="66" spans="1:12" x14ac:dyDescent="0.2">
      <c r="A66" s="2" t="s">
        <v>320</v>
      </c>
      <c r="C66" s="10">
        <v>201605</v>
      </c>
      <c r="D66" s="2" t="s">
        <v>106</v>
      </c>
      <c r="E66" s="7">
        <v>111</v>
      </c>
      <c r="F66" s="11">
        <v>42613</v>
      </c>
      <c r="G66" s="11">
        <v>42613</v>
      </c>
      <c r="H66" s="2" t="s">
        <v>774</v>
      </c>
      <c r="I66" s="8">
        <v>0</v>
      </c>
      <c r="K66" s="8">
        <v>65</v>
      </c>
    </row>
    <row r="67" spans="1:12" x14ac:dyDescent="0.2">
      <c r="A67" s="2" t="s">
        <v>320</v>
      </c>
      <c r="C67" s="10">
        <v>201605</v>
      </c>
      <c r="D67" s="2" t="s">
        <v>106</v>
      </c>
      <c r="E67" s="7">
        <v>67</v>
      </c>
      <c r="F67" s="11">
        <v>42396</v>
      </c>
      <c r="G67" s="11">
        <v>42396</v>
      </c>
      <c r="H67" s="2" t="s">
        <v>773</v>
      </c>
      <c r="I67" s="8">
        <v>400000</v>
      </c>
      <c r="K67" s="8">
        <v>0</v>
      </c>
    </row>
    <row r="68" spans="1:12" x14ac:dyDescent="0.2">
      <c r="A68" s="2" t="s">
        <v>320</v>
      </c>
      <c r="C68" s="10">
        <v>201605</v>
      </c>
      <c r="D68" s="2" t="s">
        <v>106</v>
      </c>
      <c r="E68" s="7">
        <v>99</v>
      </c>
      <c r="F68" s="11">
        <v>42394</v>
      </c>
      <c r="G68" s="11">
        <v>42396</v>
      </c>
      <c r="H68" s="2" t="s">
        <v>125</v>
      </c>
      <c r="I68" s="8">
        <v>0</v>
      </c>
      <c r="K68" s="8">
        <v>399300</v>
      </c>
      <c r="L68" s="8">
        <v>635</v>
      </c>
    </row>
    <row r="70" spans="1:12" x14ac:dyDescent="0.2">
      <c r="I70" s="275">
        <v>400000</v>
      </c>
      <c r="K70" s="275">
        <v>399365</v>
      </c>
      <c r="L70" s="275">
        <v>635</v>
      </c>
    </row>
    <row r="71" spans="1:12" x14ac:dyDescent="0.2">
      <c r="A71" s="9" t="s">
        <v>775</v>
      </c>
      <c r="C71" s="4" t="s">
        <v>190</v>
      </c>
    </row>
    <row r="73" spans="1:12" ht="12.75" thickBot="1" x14ac:dyDescent="0.25">
      <c r="A73" s="274" t="s">
        <v>765</v>
      </c>
      <c r="C73" s="274" t="s">
        <v>766</v>
      </c>
    </row>
    <row r="74" spans="1:12" ht="12.75" thickTop="1" x14ac:dyDescent="0.2"/>
    <row r="75" spans="1:12" x14ac:dyDescent="0.2">
      <c r="A75" s="1" t="s">
        <v>84</v>
      </c>
      <c r="B75" s="1" t="s">
        <v>767</v>
      </c>
      <c r="D75" s="1" t="s">
        <v>84</v>
      </c>
      <c r="E75" s="268" t="s">
        <v>767</v>
      </c>
      <c r="F75" s="268" t="s">
        <v>768</v>
      </c>
      <c r="G75" s="1" t="s">
        <v>769</v>
      </c>
      <c r="H75" s="1" t="s">
        <v>770</v>
      </c>
      <c r="I75" s="268" t="s">
        <v>771</v>
      </c>
      <c r="K75" s="268" t="s">
        <v>772</v>
      </c>
      <c r="L75" s="268" t="s">
        <v>266</v>
      </c>
    </row>
    <row r="77" spans="1:12" x14ac:dyDescent="0.2">
      <c r="A77" s="2" t="s">
        <v>320</v>
      </c>
      <c r="C77" s="10">
        <v>1833</v>
      </c>
      <c r="D77" s="2" t="s">
        <v>106</v>
      </c>
      <c r="E77" s="7">
        <v>18</v>
      </c>
      <c r="F77" s="11">
        <v>43165</v>
      </c>
      <c r="H77" s="2" t="s">
        <v>1370</v>
      </c>
      <c r="I77" s="8">
        <v>200000</v>
      </c>
      <c r="K77" s="8">
        <v>0</v>
      </c>
    </row>
    <row r="78" spans="1:12" x14ac:dyDescent="0.2">
      <c r="A78" s="2" t="s">
        <v>320</v>
      </c>
      <c r="C78" s="10">
        <v>1833</v>
      </c>
      <c r="D78" s="2" t="s">
        <v>875</v>
      </c>
      <c r="E78" s="7">
        <v>28</v>
      </c>
      <c r="F78" s="11">
        <v>43199</v>
      </c>
      <c r="G78" s="11">
        <v>43199</v>
      </c>
      <c r="H78" s="2" t="s">
        <v>1988</v>
      </c>
      <c r="I78" s="8">
        <v>0</v>
      </c>
      <c r="K78" s="8">
        <v>200003</v>
      </c>
      <c r="L78" s="8">
        <v>-3</v>
      </c>
    </row>
    <row r="79" spans="1:12" x14ac:dyDescent="0.2">
      <c r="A79" s="2" t="s">
        <v>320</v>
      </c>
      <c r="C79" s="10">
        <v>1916</v>
      </c>
      <c r="D79" s="2" t="s">
        <v>106</v>
      </c>
      <c r="E79" s="7">
        <v>85</v>
      </c>
      <c r="F79" s="11">
        <v>43185</v>
      </c>
      <c r="H79" s="2" t="s">
        <v>1386</v>
      </c>
      <c r="I79" s="8">
        <v>200000</v>
      </c>
      <c r="K79" s="8">
        <v>0</v>
      </c>
    </row>
    <row r="80" spans="1:12" x14ac:dyDescent="0.2">
      <c r="A80" s="2" t="s">
        <v>320</v>
      </c>
      <c r="C80" s="10">
        <v>1916</v>
      </c>
      <c r="D80" s="2" t="s">
        <v>875</v>
      </c>
      <c r="E80" s="7">
        <v>74</v>
      </c>
      <c r="F80" s="11">
        <v>43215</v>
      </c>
      <c r="G80" s="11">
        <v>43215</v>
      </c>
      <c r="H80" s="2" t="s">
        <v>1989</v>
      </c>
      <c r="I80" s="8">
        <v>0</v>
      </c>
      <c r="K80" s="8">
        <v>200004</v>
      </c>
      <c r="L80" s="8">
        <v>-4</v>
      </c>
    </row>
    <row r="81" spans="1:12" x14ac:dyDescent="0.2">
      <c r="A81" s="2" t="s">
        <v>320</v>
      </c>
      <c r="C81" s="10">
        <v>2098</v>
      </c>
      <c r="D81" s="2" t="s">
        <v>106</v>
      </c>
      <c r="E81" s="7">
        <v>55</v>
      </c>
      <c r="F81" s="11">
        <v>43250</v>
      </c>
      <c r="H81" s="2" t="s">
        <v>1767</v>
      </c>
      <c r="I81" s="8">
        <v>200000</v>
      </c>
      <c r="K81" s="8">
        <v>0</v>
      </c>
      <c r="L81" s="8">
        <v>200000</v>
      </c>
    </row>
    <row r="82" spans="1:12" x14ac:dyDescent="0.2">
      <c r="A82" s="2" t="s">
        <v>320</v>
      </c>
      <c r="C82" s="10">
        <v>201604</v>
      </c>
      <c r="D82" s="2" t="s">
        <v>106</v>
      </c>
      <c r="E82" s="7">
        <v>57</v>
      </c>
      <c r="F82" s="11">
        <v>42394</v>
      </c>
      <c r="G82" s="11">
        <v>42394</v>
      </c>
      <c r="H82" s="2" t="s">
        <v>777</v>
      </c>
      <c r="I82" s="8">
        <v>200000</v>
      </c>
      <c r="K82" s="8">
        <v>0</v>
      </c>
    </row>
    <row r="83" spans="1:12" x14ac:dyDescent="0.2">
      <c r="A83" s="2" t="s">
        <v>320</v>
      </c>
      <c r="C83" s="10">
        <v>201604</v>
      </c>
      <c r="D83" s="2" t="s">
        <v>106</v>
      </c>
      <c r="E83" s="7">
        <v>98</v>
      </c>
      <c r="F83" s="11">
        <v>42394</v>
      </c>
      <c r="G83" s="11">
        <v>42384</v>
      </c>
      <c r="H83" s="2" t="s">
        <v>776</v>
      </c>
      <c r="I83" s="8">
        <v>0</v>
      </c>
      <c r="K83" s="8">
        <v>200020</v>
      </c>
      <c r="L83" s="8">
        <v>-20</v>
      </c>
    </row>
    <row r="84" spans="1:12" x14ac:dyDescent="0.2">
      <c r="A84" s="2" t="s">
        <v>320</v>
      </c>
      <c r="C84" s="10">
        <v>201616</v>
      </c>
      <c r="D84" s="2" t="s">
        <v>106</v>
      </c>
      <c r="E84" s="7">
        <v>51</v>
      </c>
      <c r="F84" s="11">
        <v>42479</v>
      </c>
      <c r="G84" s="11">
        <v>42479</v>
      </c>
      <c r="H84" s="2" t="s">
        <v>779</v>
      </c>
      <c r="I84" s="8">
        <v>200000</v>
      </c>
      <c r="K84" s="8">
        <v>0</v>
      </c>
    </row>
    <row r="85" spans="1:12" x14ac:dyDescent="0.2">
      <c r="A85" s="2" t="s">
        <v>320</v>
      </c>
      <c r="C85" s="10">
        <v>201616</v>
      </c>
      <c r="D85" s="2" t="s">
        <v>106</v>
      </c>
      <c r="E85" s="7">
        <v>85</v>
      </c>
      <c r="F85" s="11">
        <v>42479</v>
      </c>
      <c r="G85" s="11">
        <v>42479</v>
      </c>
      <c r="H85" s="2" t="s">
        <v>778</v>
      </c>
      <c r="I85" s="8">
        <v>0</v>
      </c>
      <c r="K85" s="8">
        <v>185194</v>
      </c>
      <c r="L85" s="8">
        <v>14806</v>
      </c>
    </row>
    <row r="86" spans="1:12" x14ac:dyDescent="0.2">
      <c r="A86" s="2" t="s">
        <v>320</v>
      </c>
      <c r="C86" s="10">
        <v>201625</v>
      </c>
      <c r="D86" s="2" t="s">
        <v>106</v>
      </c>
      <c r="E86" s="7">
        <v>25</v>
      </c>
      <c r="F86" s="11">
        <v>42531</v>
      </c>
      <c r="G86" s="11">
        <v>42531</v>
      </c>
      <c r="H86" s="2" t="s">
        <v>781</v>
      </c>
      <c r="I86" s="8">
        <v>200000</v>
      </c>
      <c r="K86" s="8">
        <v>0</v>
      </c>
    </row>
    <row r="87" spans="1:12" x14ac:dyDescent="0.2">
      <c r="A87" s="2" t="s">
        <v>320</v>
      </c>
      <c r="C87" s="10">
        <v>201625</v>
      </c>
      <c r="D87" s="2" t="s">
        <v>780</v>
      </c>
      <c r="E87" s="7">
        <v>1</v>
      </c>
      <c r="F87" s="11">
        <v>42887</v>
      </c>
      <c r="H87" s="2" t="s">
        <v>599</v>
      </c>
      <c r="I87" s="8">
        <v>0</v>
      </c>
      <c r="K87" s="8">
        <v>200000</v>
      </c>
    </row>
    <row r="88" spans="1:12" x14ac:dyDescent="0.2">
      <c r="A88" s="2" t="s">
        <v>320</v>
      </c>
      <c r="C88" s="10">
        <v>201625</v>
      </c>
      <c r="D88" s="2" t="s">
        <v>780</v>
      </c>
      <c r="E88" s="7">
        <v>1</v>
      </c>
      <c r="F88" s="11">
        <v>42887</v>
      </c>
      <c r="H88" s="2" t="s">
        <v>599</v>
      </c>
      <c r="I88" s="8">
        <v>17435</v>
      </c>
      <c r="K88" s="8">
        <v>0</v>
      </c>
    </row>
    <row r="89" spans="1:12" x14ac:dyDescent="0.2">
      <c r="A89" s="2" t="s">
        <v>320</v>
      </c>
      <c r="C89" s="10">
        <v>201625</v>
      </c>
      <c r="D89" s="2" t="s">
        <v>106</v>
      </c>
      <c r="E89" s="7">
        <v>68</v>
      </c>
      <c r="F89" s="11">
        <v>42718</v>
      </c>
      <c r="G89" s="11">
        <v>42718</v>
      </c>
      <c r="H89" s="2" t="s">
        <v>599</v>
      </c>
      <c r="I89" s="8">
        <v>16755</v>
      </c>
      <c r="K89" s="8">
        <v>0</v>
      </c>
    </row>
    <row r="90" spans="1:12" x14ac:dyDescent="0.2">
      <c r="A90" s="2" t="s">
        <v>320</v>
      </c>
      <c r="C90" s="10">
        <v>201625</v>
      </c>
      <c r="D90" s="2" t="s">
        <v>106</v>
      </c>
      <c r="E90" s="7">
        <v>68</v>
      </c>
      <c r="F90" s="11">
        <v>42718</v>
      </c>
      <c r="G90" s="11">
        <v>42718</v>
      </c>
      <c r="H90" s="2" t="s">
        <v>599</v>
      </c>
      <c r="I90" s="8">
        <v>0</v>
      </c>
      <c r="K90" s="8">
        <v>17435</v>
      </c>
      <c r="L90" s="8">
        <v>16755</v>
      </c>
    </row>
    <row r="91" spans="1:12" x14ac:dyDescent="0.2">
      <c r="A91" s="2" t="s">
        <v>320</v>
      </c>
      <c r="C91" s="10">
        <v>201643</v>
      </c>
      <c r="D91" s="2" t="s">
        <v>780</v>
      </c>
      <c r="E91" s="7">
        <v>1</v>
      </c>
      <c r="F91" s="11">
        <v>42887</v>
      </c>
      <c r="H91" s="2" t="s">
        <v>602</v>
      </c>
      <c r="I91" s="8">
        <v>200000</v>
      </c>
      <c r="K91" s="8">
        <v>0</v>
      </c>
    </row>
    <row r="92" spans="1:12" x14ac:dyDescent="0.2">
      <c r="A92" s="2" t="s">
        <v>320</v>
      </c>
      <c r="C92" s="10">
        <v>201643</v>
      </c>
      <c r="D92" s="2" t="s">
        <v>106</v>
      </c>
      <c r="E92" s="7">
        <v>52</v>
      </c>
      <c r="F92" s="11">
        <v>42662</v>
      </c>
      <c r="G92" s="11">
        <v>42662</v>
      </c>
      <c r="H92" s="2" t="s">
        <v>602</v>
      </c>
      <c r="I92" s="8">
        <v>200000</v>
      </c>
      <c r="K92" s="8">
        <v>0</v>
      </c>
    </row>
    <row r="93" spans="1:12" x14ac:dyDescent="0.2">
      <c r="A93" s="2" t="s">
        <v>320</v>
      </c>
      <c r="C93" s="10">
        <v>201643</v>
      </c>
      <c r="D93" s="2" t="s">
        <v>106</v>
      </c>
      <c r="E93" s="7">
        <v>117</v>
      </c>
      <c r="F93" s="11">
        <v>42674</v>
      </c>
      <c r="G93" s="11">
        <v>42674</v>
      </c>
      <c r="H93" s="2" t="s">
        <v>602</v>
      </c>
      <c r="I93" s="8">
        <v>0</v>
      </c>
      <c r="K93" s="8">
        <v>182565</v>
      </c>
    </row>
    <row r="94" spans="1:12" x14ac:dyDescent="0.2">
      <c r="A94" s="2" t="s">
        <v>320</v>
      </c>
      <c r="C94" s="10">
        <v>201643</v>
      </c>
      <c r="D94" s="2" t="s">
        <v>106</v>
      </c>
      <c r="E94" s="7">
        <v>78</v>
      </c>
      <c r="F94" s="11">
        <v>42696</v>
      </c>
      <c r="G94" s="11">
        <v>42696</v>
      </c>
      <c r="H94" s="2" t="s">
        <v>602</v>
      </c>
      <c r="I94" s="8">
        <v>0</v>
      </c>
      <c r="K94" s="8">
        <v>200000</v>
      </c>
    </row>
    <row r="95" spans="1:12" x14ac:dyDescent="0.2">
      <c r="A95" s="2" t="s">
        <v>320</v>
      </c>
      <c r="C95" s="10">
        <v>201643</v>
      </c>
      <c r="D95" s="2" t="s">
        <v>106</v>
      </c>
      <c r="E95" s="7">
        <v>78</v>
      </c>
      <c r="F95" s="11">
        <v>42696</v>
      </c>
      <c r="G95" s="11">
        <v>42696</v>
      </c>
      <c r="H95" s="2" t="s">
        <v>602</v>
      </c>
      <c r="I95" s="8">
        <v>0</v>
      </c>
      <c r="K95" s="8">
        <v>16755</v>
      </c>
      <c r="L95" s="8">
        <v>680</v>
      </c>
    </row>
    <row r="96" spans="1:12" x14ac:dyDescent="0.2">
      <c r="A96" s="2" t="s">
        <v>320</v>
      </c>
      <c r="C96" s="10">
        <v>201725</v>
      </c>
      <c r="D96" s="2" t="s">
        <v>780</v>
      </c>
      <c r="E96" s="7">
        <v>1</v>
      </c>
      <c r="F96" s="11">
        <v>42887</v>
      </c>
      <c r="H96" s="2" t="s">
        <v>601</v>
      </c>
      <c r="I96" s="8">
        <v>0</v>
      </c>
      <c r="K96" s="8">
        <v>16755</v>
      </c>
      <c r="L96" s="8">
        <v>-16755</v>
      </c>
    </row>
    <row r="97" spans="1:12" x14ac:dyDescent="0.2">
      <c r="A97" s="2" t="s">
        <v>320</v>
      </c>
      <c r="C97" s="10">
        <v>201742</v>
      </c>
      <c r="D97" s="2" t="s">
        <v>780</v>
      </c>
      <c r="E97" s="7">
        <v>73</v>
      </c>
      <c r="F97" s="11">
        <v>43131</v>
      </c>
      <c r="G97" s="11">
        <v>43122</v>
      </c>
      <c r="H97" s="2" t="s">
        <v>246</v>
      </c>
      <c r="I97" s="8">
        <v>0</v>
      </c>
      <c r="K97" s="8">
        <v>225130</v>
      </c>
    </row>
    <row r="98" spans="1:12" x14ac:dyDescent="0.2">
      <c r="A98" s="2" t="s">
        <v>320</v>
      </c>
      <c r="C98" s="10">
        <v>201742</v>
      </c>
      <c r="D98" s="2" t="s">
        <v>106</v>
      </c>
      <c r="E98" s="7">
        <v>139</v>
      </c>
      <c r="F98" s="11">
        <v>42853</v>
      </c>
      <c r="H98" s="2" t="s">
        <v>246</v>
      </c>
      <c r="I98" s="8">
        <v>3000000</v>
      </c>
      <c r="K98" s="8">
        <v>0</v>
      </c>
    </row>
    <row r="99" spans="1:12" x14ac:dyDescent="0.2">
      <c r="A99" s="2" t="s">
        <v>320</v>
      </c>
      <c r="C99" s="10">
        <v>201742</v>
      </c>
      <c r="D99" s="2" t="s">
        <v>780</v>
      </c>
      <c r="E99" s="7">
        <v>156</v>
      </c>
      <c r="F99" s="11">
        <v>43100</v>
      </c>
      <c r="H99" s="2" t="s">
        <v>246</v>
      </c>
      <c r="I99" s="8">
        <v>0</v>
      </c>
      <c r="K99" s="8">
        <v>95787</v>
      </c>
    </row>
    <row r="100" spans="1:12" x14ac:dyDescent="0.2">
      <c r="A100" s="2" t="s">
        <v>320</v>
      </c>
      <c r="C100" s="10">
        <v>201742</v>
      </c>
      <c r="D100" s="2" t="s">
        <v>780</v>
      </c>
      <c r="E100" s="7">
        <v>154</v>
      </c>
      <c r="F100" s="11">
        <v>43100</v>
      </c>
      <c r="H100" s="2" t="s">
        <v>246</v>
      </c>
      <c r="I100" s="8">
        <v>0</v>
      </c>
      <c r="K100" s="8">
        <v>1764767</v>
      </c>
      <c r="L100" s="8">
        <v>914316</v>
      </c>
    </row>
    <row r="101" spans="1:12" x14ac:dyDescent="0.2">
      <c r="A101" s="2" t="s">
        <v>320</v>
      </c>
      <c r="C101" s="10">
        <v>201743</v>
      </c>
      <c r="D101" s="2" t="s">
        <v>780</v>
      </c>
      <c r="E101" s="7">
        <v>1</v>
      </c>
      <c r="F101" s="11">
        <v>42887</v>
      </c>
      <c r="H101" s="2" t="s">
        <v>600</v>
      </c>
      <c r="I101" s="8">
        <v>0</v>
      </c>
      <c r="K101" s="8">
        <v>17435</v>
      </c>
    </row>
    <row r="102" spans="1:12" x14ac:dyDescent="0.2">
      <c r="A102" s="2" t="s">
        <v>320</v>
      </c>
      <c r="C102" s="10">
        <v>201743</v>
      </c>
      <c r="D102" s="2" t="s">
        <v>780</v>
      </c>
      <c r="E102" s="7">
        <v>1</v>
      </c>
      <c r="F102" s="11">
        <v>42887</v>
      </c>
      <c r="H102" s="2" t="s">
        <v>600</v>
      </c>
      <c r="I102" s="8">
        <v>16755</v>
      </c>
      <c r="K102" s="8">
        <v>0</v>
      </c>
      <c r="L102" s="8">
        <v>-680</v>
      </c>
    </row>
    <row r="103" spans="1:12" x14ac:dyDescent="0.2">
      <c r="A103" s="2" t="s">
        <v>320</v>
      </c>
      <c r="C103" s="10">
        <v>2160602</v>
      </c>
      <c r="D103" s="2" t="s">
        <v>780</v>
      </c>
      <c r="E103" s="7">
        <v>1</v>
      </c>
      <c r="F103" s="11">
        <v>42887</v>
      </c>
      <c r="H103" s="2" t="s">
        <v>603</v>
      </c>
      <c r="I103" s="8">
        <v>0</v>
      </c>
      <c r="K103" s="8">
        <v>2660</v>
      </c>
      <c r="L103" s="8">
        <v>-2660</v>
      </c>
    </row>
    <row r="104" spans="1:12" x14ac:dyDescent="0.2">
      <c r="A104" s="2" t="s">
        <v>320</v>
      </c>
      <c r="C104" s="10">
        <v>2160902</v>
      </c>
      <c r="D104" s="2" t="s">
        <v>106</v>
      </c>
      <c r="E104" s="7">
        <v>101</v>
      </c>
      <c r="F104" s="11">
        <v>42616</v>
      </c>
      <c r="G104" s="11">
        <v>42643</v>
      </c>
      <c r="H104" s="2" t="s">
        <v>782</v>
      </c>
      <c r="I104" s="8">
        <v>0</v>
      </c>
      <c r="K104" s="8">
        <v>197340</v>
      </c>
    </row>
    <row r="105" spans="1:12" x14ac:dyDescent="0.2">
      <c r="A105" s="2" t="s">
        <v>320</v>
      </c>
      <c r="C105" s="10">
        <v>2160902</v>
      </c>
      <c r="D105" s="2" t="s">
        <v>106</v>
      </c>
      <c r="E105" s="7">
        <v>100</v>
      </c>
      <c r="F105" s="11">
        <v>42643</v>
      </c>
      <c r="G105" s="11">
        <v>42642</v>
      </c>
      <c r="H105" s="2" t="s">
        <v>782</v>
      </c>
      <c r="I105" s="8">
        <v>200000</v>
      </c>
      <c r="K105" s="8">
        <v>0</v>
      </c>
      <c r="L105" s="8">
        <v>2660</v>
      </c>
    </row>
    <row r="106" spans="1:12" x14ac:dyDescent="0.2">
      <c r="A106" s="2" t="s">
        <v>310</v>
      </c>
      <c r="C106" s="10">
        <v>201742</v>
      </c>
      <c r="D106" s="2" t="s">
        <v>780</v>
      </c>
      <c r="E106" s="7">
        <v>177</v>
      </c>
      <c r="F106" s="11">
        <v>42885</v>
      </c>
      <c r="H106" s="2" t="s">
        <v>596</v>
      </c>
      <c r="I106" s="8">
        <v>0</v>
      </c>
      <c r="K106" s="8">
        <v>861468</v>
      </c>
      <c r="L106" s="8">
        <v>-861468</v>
      </c>
    </row>
    <row r="108" spans="1:12" x14ac:dyDescent="0.2">
      <c r="I108" s="275">
        <v>4850945</v>
      </c>
      <c r="K108" s="275">
        <v>4583318</v>
      </c>
      <c r="L108" s="275">
        <v>267627</v>
      </c>
    </row>
    <row r="109" spans="1:12" x14ac:dyDescent="0.2">
      <c r="A109" s="9" t="s">
        <v>783</v>
      </c>
      <c r="C109" s="4" t="s">
        <v>268</v>
      </c>
    </row>
    <row r="111" spans="1:12" ht="12.75" thickBot="1" x14ac:dyDescent="0.25">
      <c r="A111" s="274" t="s">
        <v>765</v>
      </c>
      <c r="C111" s="274" t="s">
        <v>766</v>
      </c>
    </row>
    <row r="112" spans="1:12" ht="12.75" thickTop="1" x14ac:dyDescent="0.2"/>
    <row r="113" spans="1:12" x14ac:dyDescent="0.2">
      <c r="A113" s="1" t="s">
        <v>84</v>
      </c>
      <c r="B113" s="1" t="s">
        <v>767</v>
      </c>
      <c r="D113" s="1" t="s">
        <v>84</v>
      </c>
      <c r="E113" s="268" t="s">
        <v>767</v>
      </c>
      <c r="F113" s="268" t="s">
        <v>768</v>
      </c>
      <c r="G113" s="1" t="s">
        <v>769</v>
      </c>
      <c r="H113" s="1" t="s">
        <v>770</v>
      </c>
      <c r="I113" s="268" t="s">
        <v>771</v>
      </c>
      <c r="K113" s="268" t="s">
        <v>772</v>
      </c>
      <c r="L113" s="268" t="s">
        <v>266</v>
      </c>
    </row>
    <row r="115" spans="1:12" x14ac:dyDescent="0.2">
      <c r="A115" s="2" t="s">
        <v>320</v>
      </c>
      <c r="C115" s="10">
        <v>201792</v>
      </c>
      <c r="D115" s="2" t="s">
        <v>106</v>
      </c>
      <c r="E115" s="7">
        <v>105</v>
      </c>
      <c r="F115" s="11">
        <v>42970</v>
      </c>
      <c r="H115" s="2" t="s">
        <v>994</v>
      </c>
      <c r="I115" s="8">
        <v>2000000</v>
      </c>
      <c r="K115" s="8">
        <v>0</v>
      </c>
      <c r="L115" s="8">
        <v>2000000</v>
      </c>
    </row>
    <row r="117" spans="1:12" x14ac:dyDescent="0.2">
      <c r="I117" s="275">
        <v>2000000</v>
      </c>
      <c r="K117" s="275">
        <v>0</v>
      </c>
      <c r="L117" s="275">
        <v>2000000</v>
      </c>
    </row>
    <row r="118" spans="1:12" x14ac:dyDescent="0.2">
      <c r="A118" s="9" t="s">
        <v>2309</v>
      </c>
      <c r="C118" s="4" t="s">
        <v>2310</v>
      </c>
    </row>
    <row r="120" spans="1:12" ht="12.75" thickBot="1" x14ac:dyDescent="0.25">
      <c r="A120" s="274" t="s">
        <v>765</v>
      </c>
      <c r="C120" s="274" t="s">
        <v>766</v>
      </c>
    </row>
    <row r="121" spans="1:12" ht="12.75" thickTop="1" x14ac:dyDescent="0.2"/>
    <row r="122" spans="1:12" x14ac:dyDescent="0.2">
      <c r="A122" s="1" t="s">
        <v>84</v>
      </c>
      <c r="B122" s="1" t="s">
        <v>767</v>
      </c>
      <c r="D122" s="1" t="s">
        <v>84</v>
      </c>
      <c r="E122" s="268" t="s">
        <v>767</v>
      </c>
      <c r="F122" s="268" t="s">
        <v>768</v>
      </c>
      <c r="G122" s="1" t="s">
        <v>769</v>
      </c>
      <c r="H122" s="1" t="s">
        <v>770</v>
      </c>
      <c r="I122" s="268" t="s">
        <v>771</v>
      </c>
      <c r="K122" s="268" t="s">
        <v>772</v>
      </c>
      <c r="L122" s="268" t="s">
        <v>266</v>
      </c>
    </row>
    <row r="124" spans="1:12" x14ac:dyDescent="0.2">
      <c r="A124" s="2" t="s">
        <v>320</v>
      </c>
      <c r="C124" s="10">
        <v>2068</v>
      </c>
      <c r="D124" s="2" t="s">
        <v>106</v>
      </c>
      <c r="E124" s="7">
        <v>26</v>
      </c>
      <c r="F124" s="11">
        <v>43234</v>
      </c>
      <c r="H124" s="2" t="s">
        <v>1949</v>
      </c>
      <c r="I124" s="8">
        <v>300000</v>
      </c>
      <c r="K124" s="8">
        <v>0</v>
      </c>
      <c r="L124" s="8">
        <v>300000</v>
      </c>
    </row>
    <row r="126" spans="1:12" x14ac:dyDescent="0.2">
      <c r="I126" s="275">
        <v>300000</v>
      </c>
      <c r="K126" s="275">
        <v>0</v>
      </c>
      <c r="L126" s="275">
        <v>300000</v>
      </c>
    </row>
    <row r="127" spans="1:12" x14ac:dyDescent="0.2">
      <c r="A127" s="9" t="s">
        <v>2311</v>
      </c>
      <c r="C127" s="4" t="s">
        <v>1752</v>
      </c>
    </row>
    <row r="129" spans="1:12" ht="12.75" thickBot="1" x14ac:dyDescent="0.25">
      <c r="A129" s="274" t="s">
        <v>765</v>
      </c>
      <c r="C129" s="274" t="s">
        <v>766</v>
      </c>
    </row>
    <row r="130" spans="1:12" ht="12.75" thickTop="1" x14ac:dyDescent="0.2"/>
    <row r="131" spans="1:12" x14ac:dyDescent="0.2">
      <c r="A131" s="1" t="s">
        <v>84</v>
      </c>
      <c r="B131" s="1" t="s">
        <v>767</v>
      </c>
      <c r="D131" s="1" t="s">
        <v>84</v>
      </c>
      <c r="E131" s="268" t="s">
        <v>767</v>
      </c>
      <c r="F131" s="268" t="s">
        <v>768</v>
      </c>
      <c r="G131" s="1" t="s">
        <v>769</v>
      </c>
      <c r="H131" s="1" t="s">
        <v>770</v>
      </c>
      <c r="I131" s="268" t="s">
        <v>771</v>
      </c>
      <c r="K131" s="268" t="s">
        <v>772</v>
      </c>
      <c r="L131" s="268" t="s">
        <v>266</v>
      </c>
    </row>
    <row r="133" spans="1:12" x14ac:dyDescent="0.2">
      <c r="A133" s="2" t="s">
        <v>320</v>
      </c>
      <c r="C133" s="10">
        <v>1935</v>
      </c>
      <c r="D133" s="2" t="s">
        <v>106</v>
      </c>
      <c r="E133" s="7">
        <v>15</v>
      </c>
      <c r="F133" s="11">
        <v>43191</v>
      </c>
      <c r="H133" s="2" t="s">
        <v>1842</v>
      </c>
      <c r="I133" s="8">
        <v>5000000</v>
      </c>
      <c r="K133" s="8">
        <v>0</v>
      </c>
      <c r="L133" s="8">
        <v>5000000</v>
      </c>
    </row>
    <row r="134" spans="1:12" x14ac:dyDescent="0.2">
      <c r="A134" s="2" t="s">
        <v>320</v>
      </c>
      <c r="C134" s="10">
        <v>1936</v>
      </c>
      <c r="D134" s="2" t="s">
        <v>106</v>
      </c>
      <c r="E134" s="7">
        <v>16</v>
      </c>
      <c r="F134" s="11">
        <v>43191</v>
      </c>
      <c r="H134" s="2" t="s">
        <v>1843</v>
      </c>
      <c r="I134" s="8">
        <v>5000000</v>
      </c>
      <c r="K134" s="8">
        <v>0</v>
      </c>
      <c r="L134" s="8">
        <v>5000000</v>
      </c>
    </row>
    <row r="136" spans="1:12" x14ac:dyDescent="0.2">
      <c r="I136" s="275">
        <v>10000000</v>
      </c>
      <c r="K136" s="275">
        <v>0</v>
      </c>
      <c r="L136" s="275">
        <v>10000000</v>
      </c>
    </row>
    <row r="137" spans="1:12" x14ac:dyDescent="0.2">
      <c r="A137" s="9" t="s">
        <v>1158</v>
      </c>
      <c r="C137" s="4" t="s">
        <v>1150</v>
      </c>
    </row>
    <row r="139" spans="1:12" ht="12.75" thickBot="1" x14ac:dyDescent="0.25">
      <c r="A139" s="274" t="s">
        <v>765</v>
      </c>
      <c r="C139" s="274" t="s">
        <v>766</v>
      </c>
    </row>
    <row r="140" spans="1:12" ht="12.75" thickTop="1" x14ac:dyDescent="0.2"/>
    <row r="141" spans="1:12" x14ac:dyDescent="0.2">
      <c r="A141" s="1" t="s">
        <v>84</v>
      </c>
      <c r="B141" s="1" t="s">
        <v>767</v>
      </c>
      <c r="D141" s="1" t="s">
        <v>84</v>
      </c>
      <c r="E141" s="268" t="s">
        <v>767</v>
      </c>
      <c r="F141" s="268" t="s">
        <v>768</v>
      </c>
      <c r="G141" s="1" t="s">
        <v>769</v>
      </c>
      <c r="H141" s="1" t="s">
        <v>770</v>
      </c>
      <c r="I141" s="268" t="s">
        <v>771</v>
      </c>
      <c r="K141" s="268" t="s">
        <v>772</v>
      </c>
      <c r="L141" s="268" t="s">
        <v>266</v>
      </c>
    </row>
    <row r="143" spans="1:12" x14ac:dyDescent="0.2">
      <c r="A143" s="2" t="s">
        <v>320</v>
      </c>
      <c r="C143" s="10">
        <v>1802</v>
      </c>
      <c r="D143" s="2" t="s">
        <v>106</v>
      </c>
      <c r="E143" s="7">
        <v>80</v>
      </c>
      <c r="F143" s="11">
        <v>43159</v>
      </c>
      <c r="H143" s="2" t="s">
        <v>1504</v>
      </c>
      <c r="I143" s="8">
        <v>12000000</v>
      </c>
      <c r="K143" s="8">
        <v>0</v>
      </c>
    </row>
    <row r="144" spans="1:12" x14ac:dyDescent="0.2">
      <c r="A144" s="2" t="s">
        <v>320</v>
      </c>
      <c r="C144" s="10">
        <v>1802</v>
      </c>
      <c r="D144" s="2" t="s">
        <v>780</v>
      </c>
      <c r="E144" s="7">
        <v>80</v>
      </c>
      <c r="F144" s="11">
        <v>43185</v>
      </c>
      <c r="G144" s="11">
        <v>43132</v>
      </c>
      <c r="H144" s="2" t="s">
        <v>1504</v>
      </c>
      <c r="I144" s="8">
        <v>0</v>
      </c>
      <c r="K144" s="8">
        <v>2179924</v>
      </c>
    </row>
    <row r="145" spans="1:12" x14ac:dyDescent="0.2">
      <c r="A145" s="2" t="s">
        <v>320</v>
      </c>
      <c r="C145" s="10">
        <v>1802</v>
      </c>
      <c r="D145" s="2" t="s">
        <v>106</v>
      </c>
      <c r="E145" s="7">
        <v>54</v>
      </c>
      <c r="F145" s="11">
        <v>43207</v>
      </c>
      <c r="H145" s="2" t="s">
        <v>1504</v>
      </c>
      <c r="I145" s="8">
        <v>0</v>
      </c>
      <c r="K145" s="8">
        <v>4411296</v>
      </c>
    </row>
    <row r="146" spans="1:12" x14ac:dyDescent="0.2">
      <c r="A146" s="2" t="s">
        <v>320</v>
      </c>
      <c r="C146" s="10">
        <v>1802</v>
      </c>
      <c r="D146" s="2" t="s">
        <v>106</v>
      </c>
      <c r="E146" s="7">
        <v>20</v>
      </c>
      <c r="F146" s="11">
        <v>43171</v>
      </c>
      <c r="G146" s="11">
        <v>43171</v>
      </c>
      <c r="H146" s="2" t="s">
        <v>1561</v>
      </c>
      <c r="I146" s="8">
        <v>0</v>
      </c>
      <c r="K146" s="8">
        <v>1073202</v>
      </c>
    </row>
    <row r="147" spans="1:12" x14ac:dyDescent="0.2">
      <c r="A147" s="2" t="s">
        <v>320</v>
      </c>
      <c r="C147" s="10">
        <v>1802</v>
      </c>
      <c r="D147" s="2" t="s">
        <v>780</v>
      </c>
      <c r="E147" s="7">
        <v>88</v>
      </c>
      <c r="F147" s="11">
        <v>43251</v>
      </c>
      <c r="H147" s="2" t="s">
        <v>1991</v>
      </c>
      <c r="I147" s="8">
        <v>0</v>
      </c>
      <c r="K147" s="8">
        <v>955714</v>
      </c>
      <c r="L147" s="8">
        <v>3379864</v>
      </c>
    </row>
    <row r="149" spans="1:12" x14ac:dyDescent="0.2">
      <c r="I149" s="275">
        <v>12000000</v>
      </c>
      <c r="K149" s="275">
        <v>8620136</v>
      </c>
      <c r="L149" s="275">
        <v>3379864</v>
      </c>
    </row>
    <row r="150" spans="1:12" ht="12.75" thickBot="1" x14ac:dyDescent="0.25"/>
    <row r="151" spans="1:12" ht="12.75" thickTop="1" x14ac:dyDescent="0.2">
      <c r="H151" s="8">
        <v>29550945</v>
      </c>
      <c r="K151" s="273">
        <v>15948126</v>
      </c>
      <c r="L151" s="8">
        <v>13602819</v>
      </c>
    </row>
    <row r="153" spans="1:12" x14ac:dyDescent="0.2">
      <c r="A153" s="4" t="s">
        <v>637</v>
      </c>
    </row>
    <row r="155" spans="1:12" x14ac:dyDescent="0.2">
      <c r="K155" s="268" t="s">
        <v>266</v>
      </c>
    </row>
    <row r="156" spans="1:12" x14ac:dyDescent="0.2">
      <c r="A156" s="9" t="s">
        <v>2312</v>
      </c>
      <c r="C156" s="4" t="s">
        <v>2313</v>
      </c>
    </row>
    <row r="158" spans="1:12" ht="12.75" thickBot="1" x14ac:dyDescent="0.25">
      <c r="A158" s="274" t="s">
        <v>765</v>
      </c>
      <c r="C158" s="274" t="s">
        <v>766</v>
      </c>
    </row>
    <row r="159" spans="1:12" ht="12.75" thickTop="1" x14ac:dyDescent="0.2"/>
    <row r="160" spans="1:12" x14ac:dyDescent="0.2">
      <c r="A160" s="1" t="s">
        <v>84</v>
      </c>
      <c r="B160" s="1" t="s">
        <v>767</v>
      </c>
      <c r="D160" s="1" t="s">
        <v>84</v>
      </c>
      <c r="E160" s="268" t="s">
        <v>767</v>
      </c>
      <c r="F160" s="268" t="s">
        <v>768</v>
      </c>
      <c r="G160" s="1" t="s">
        <v>769</v>
      </c>
      <c r="H160" s="1" t="s">
        <v>770</v>
      </c>
      <c r="I160" s="268" t="s">
        <v>771</v>
      </c>
      <c r="K160" s="268" t="s">
        <v>772</v>
      </c>
      <c r="L160" s="268" t="s">
        <v>266</v>
      </c>
    </row>
    <row r="162" spans="1:12" x14ac:dyDescent="0.2">
      <c r="A162" s="2" t="s">
        <v>320</v>
      </c>
      <c r="C162" s="10">
        <v>1</v>
      </c>
      <c r="D162" s="2" t="s">
        <v>106</v>
      </c>
      <c r="E162" s="7">
        <v>41</v>
      </c>
      <c r="F162" s="11">
        <v>43236</v>
      </c>
      <c r="G162" s="11">
        <v>43238</v>
      </c>
      <c r="H162" s="2" t="s">
        <v>1962</v>
      </c>
      <c r="I162" s="8">
        <v>1920000</v>
      </c>
      <c r="K162" s="8">
        <v>0</v>
      </c>
      <c r="L162" s="8">
        <v>1920000</v>
      </c>
    </row>
    <row r="164" spans="1:12" x14ac:dyDescent="0.2">
      <c r="I164" s="275">
        <v>1920000</v>
      </c>
      <c r="K164" s="275">
        <v>0</v>
      </c>
      <c r="L164" s="275">
        <v>1920000</v>
      </c>
    </row>
    <row r="165" spans="1:12" x14ac:dyDescent="0.2">
      <c r="A165" s="9" t="s">
        <v>1731</v>
      </c>
      <c r="C165" s="4" t="s">
        <v>1732</v>
      </c>
    </row>
    <row r="167" spans="1:12" ht="12.75" thickBot="1" x14ac:dyDescent="0.25">
      <c r="A167" s="274" t="s">
        <v>765</v>
      </c>
      <c r="C167" s="274" t="s">
        <v>766</v>
      </c>
    </row>
    <row r="168" spans="1:12" ht="12.75" thickTop="1" x14ac:dyDescent="0.2"/>
    <row r="169" spans="1:12" x14ac:dyDescent="0.2">
      <c r="A169" s="1" t="s">
        <v>84</v>
      </c>
      <c r="B169" s="1" t="s">
        <v>767</v>
      </c>
      <c r="D169" s="1" t="s">
        <v>84</v>
      </c>
      <c r="E169" s="268" t="s">
        <v>767</v>
      </c>
      <c r="F169" s="268" t="s">
        <v>768</v>
      </c>
      <c r="G169" s="1" t="s">
        <v>769</v>
      </c>
      <c r="H169" s="1" t="s">
        <v>770</v>
      </c>
      <c r="I169" s="268" t="s">
        <v>771</v>
      </c>
      <c r="K169" s="268" t="s">
        <v>772</v>
      </c>
      <c r="L169" s="268" t="s">
        <v>266</v>
      </c>
    </row>
    <row r="171" spans="1:12" x14ac:dyDescent="0.2">
      <c r="A171" s="2" t="s">
        <v>320</v>
      </c>
      <c r="C171" s="10">
        <v>1</v>
      </c>
      <c r="D171" s="2" t="s">
        <v>780</v>
      </c>
      <c r="E171" s="7">
        <v>70</v>
      </c>
      <c r="F171" s="11">
        <v>43159</v>
      </c>
      <c r="H171" s="2" t="s">
        <v>1496</v>
      </c>
      <c r="I171" s="8">
        <v>5000000</v>
      </c>
      <c r="K171" s="8">
        <v>0</v>
      </c>
    </row>
    <row r="172" spans="1:12" x14ac:dyDescent="0.2">
      <c r="A172" s="2" t="s">
        <v>320</v>
      </c>
      <c r="C172" s="10">
        <v>1</v>
      </c>
      <c r="D172" s="2" t="s">
        <v>106</v>
      </c>
      <c r="E172" s="7">
        <v>47</v>
      </c>
      <c r="F172" s="11">
        <v>43173</v>
      </c>
      <c r="H172" s="2" t="s">
        <v>1496</v>
      </c>
      <c r="I172" s="8">
        <v>21574700</v>
      </c>
      <c r="K172" s="8">
        <v>0</v>
      </c>
    </row>
    <row r="173" spans="1:12" x14ac:dyDescent="0.2">
      <c r="A173" s="2" t="s">
        <v>320</v>
      </c>
      <c r="C173" s="10">
        <v>1</v>
      </c>
      <c r="D173" s="2" t="s">
        <v>106</v>
      </c>
      <c r="E173" s="7">
        <v>21</v>
      </c>
      <c r="F173" s="11">
        <v>43192</v>
      </c>
      <c r="H173" s="2" t="s">
        <v>1496</v>
      </c>
      <c r="I173" s="8">
        <v>2304175</v>
      </c>
      <c r="K173" s="8">
        <v>0</v>
      </c>
    </row>
    <row r="174" spans="1:12" x14ac:dyDescent="0.2">
      <c r="A174" s="2" t="s">
        <v>320</v>
      </c>
      <c r="C174" s="10">
        <v>1</v>
      </c>
      <c r="D174" s="2" t="s">
        <v>780</v>
      </c>
      <c r="E174" s="7">
        <v>89</v>
      </c>
      <c r="F174" s="11">
        <v>43251</v>
      </c>
      <c r="G174" s="11">
        <v>43236</v>
      </c>
      <c r="H174" s="2" t="s">
        <v>1496</v>
      </c>
      <c r="I174" s="8">
        <v>0</v>
      </c>
      <c r="K174" s="8">
        <v>5000000</v>
      </c>
    </row>
    <row r="175" spans="1:12" x14ac:dyDescent="0.2">
      <c r="A175" s="2" t="s">
        <v>320</v>
      </c>
      <c r="C175" s="10">
        <v>1</v>
      </c>
      <c r="D175" s="2" t="s">
        <v>780</v>
      </c>
      <c r="E175" s="7">
        <v>89</v>
      </c>
      <c r="F175" s="11">
        <v>43251</v>
      </c>
      <c r="G175" s="11">
        <v>43236</v>
      </c>
      <c r="H175" s="2" t="s">
        <v>1496</v>
      </c>
      <c r="I175" s="8">
        <v>0</v>
      </c>
      <c r="K175" s="8">
        <v>2304175</v>
      </c>
      <c r="L175" s="8">
        <v>21574700</v>
      </c>
    </row>
    <row r="177" spans="1:12" x14ac:dyDescent="0.2">
      <c r="I177" s="275">
        <v>28878875</v>
      </c>
      <c r="K177" s="275">
        <v>7304175</v>
      </c>
      <c r="L177" s="275">
        <v>21574700</v>
      </c>
    </row>
    <row r="178" spans="1:12" x14ac:dyDescent="0.2">
      <c r="A178" s="9" t="s">
        <v>1733</v>
      </c>
      <c r="C178" s="4" t="s">
        <v>1734</v>
      </c>
    </row>
    <row r="180" spans="1:12" ht="12.75" thickBot="1" x14ac:dyDescent="0.25">
      <c r="A180" s="274" t="s">
        <v>765</v>
      </c>
      <c r="C180" s="274" t="s">
        <v>766</v>
      </c>
    </row>
    <row r="181" spans="1:12" ht="12.75" thickTop="1" x14ac:dyDescent="0.2"/>
    <row r="182" spans="1:12" x14ac:dyDescent="0.2">
      <c r="A182" s="1" t="s">
        <v>84</v>
      </c>
      <c r="B182" s="1" t="s">
        <v>767</v>
      </c>
      <c r="D182" s="1" t="s">
        <v>84</v>
      </c>
      <c r="E182" s="268" t="s">
        <v>767</v>
      </c>
      <c r="F182" s="268" t="s">
        <v>768</v>
      </c>
      <c r="G182" s="1" t="s">
        <v>769</v>
      </c>
      <c r="H182" s="1" t="s">
        <v>770</v>
      </c>
      <c r="I182" s="268" t="s">
        <v>771</v>
      </c>
      <c r="K182" s="268" t="s">
        <v>772</v>
      </c>
      <c r="L182" s="268" t="s">
        <v>266</v>
      </c>
    </row>
    <row r="184" spans="1:12" x14ac:dyDescent="0.2">
      <c r="A184" s="2" t="s">
        <v>320</v>
      </c>
      <c r="C184" s="10">
        <v>1</v>
      </c>
      <c r="D184" s="2" t="s">
        <v>780</v>
      </c>
      <c r="E184" s="7">
        <v>78</v>
      </c>
      <c r="F184" s="11">
        <v>43187</v>
      </c>
      <c r="G184" s="11">
        <v>43143</v>
      </c>
      <c r="H184" s="2" t="s">
        <v>979</v>
      </c>
      <c r="I184" s="8">
        <v>172400</v>
      </c>
      <c r="K184" s="8">
        <v>0</v>
      </c>
    </row>
    <row r="185" spans="1:12" x14ac:dyDescent="0.2">
      <c r="A185" s="2" t="s">
        <v>320</v>
      </c>
      <c r="C185" s="10">
        <v>1</v>
      </c>
      <c r="D185" s="2" t="s">
        <v>875</v>
      </c>
      <c r="E185" s="7">
        <v>88</v>
      </c>
      <c r="F185" s="11">
        <v>42937</v>
      </c>
      <c r="G185" s="11">
        <v>42937</v>
      </c>
      <c r="H185" s="2" t="s">
        <v>979</v>
      </c>
      <c r="I185" s="8">
        <v>1825400</v>
      </c>
      <c r="K185" s="8">
        <v>0</v>
      </c>
    </row>
    <row r="186" spans="1:12" x14ac:dyDescent="0.2">
      <c r="A186" s="2" t="s">
        <v>320</v>
      </c>
      <c r="C186" s="10">
        <v>1</v>
      </c>
      <c r="D186" s="2" t="s">
        <v>780</v>
      </c>
      <c r="E186" s="7">
        <v>151</v>
      </c>
      <c r="F186" s="11">
        <v>42978</v>
      </c>
      <c r="H186" s="2" t="s">
        <v>979</v>
      </c>
      <c r="I186" s="8">
        <v>0</v>
      </c>
      <c r="K186" s="8">
        <v>1825400</v>
      </c>
      <c r="L186" s="8">
        <v>172400</v>
      </c>
    </row>
    <row r="188" spans="1:12" x14ac:dyDescent="0.2">
      <c r="I188" s="275">
        <v>1997800</v>
      </c>
      <c r="K188" s="275">
        <v>1825400</v>
      </c>
      <c r="L188" s="275">
        <v>172400</v>
      </c>
    </row>
    <row r="189" spans="1:12" x14ac:dyDescent="0.2">
      <c r="A189" s="9" t="s">
        <v>2314</v>
      </c>
      <c r="C189" s="4" t="s">
        <v>2315</v>
      </c>
    </row>
    <row r="191" spans="1:12" ht="12.75" thickBot="1" x14ac:dyDescent="0.25">
      <c r="A191" s="274" t="s">
        <v>765</v>
      </c>
      <c r="C191" s="274" t="s">
        <v>766</v>
      </c>
    </row>
    <row r="192" spans="1:12" ht="12.75" thickTop="1" x14ac:dyDescent="0.2"/>
    <row r="193" spans="1:12" x14ac:dyDescent="0.2">
      <c r="A193" s="1" t="s">
        <v>84</v>
      </c>
      <c r="B193" s="1" t="s">
        <v>767</v>
      </c>
      <c r="D193" s="1" t="s">
        <v>84</v>
      </c>
      <c r="E193" s="268" t="s">
        <v>767</v>
      </c>
      <c r="F193" s="268" t="s">
        <v>768</v>
      </c>
      <c r="G193" s="1" t="s">
        <v>769</v>
      </c>
      <c r="H193" s="1" t="s">
        <v>770</v>
      </c>
      <c r="I193" s="268" t="s">
        <v>771</v>
      </c>
      <c r="K193" s="268" t="s">
        <v>772</v>
      </c>
      <c r="L193" s="268" t="s">
        <v>266</v>
      </c>
    </row>
    <row r="195" spans="1:12" x14ac:dyDescent="0.2">
      <c r="A195" s="2" t="s">
        <v>320</v>
      </c>
      <c r="C195" s="10">
        <v>1</v>
      </c>
      <c r="D195" s="2" t="s">
        <v>106</v>
      </c>
      <c r="E195" s="7">
        <v>42</v>
      </c>
      <c r="F195" s="11">
        <v>43237</v>
      </c>
      <c r="H195" s="2" t="s">
        <v>1963</v>
      </c>
      <c r="I195" s="8">
        <v>1276990</v>
      </c>
      <c r="K195" s="8">
        <v>0</v>
      </c>
      <c r="L195" s="8">
        <v>1276990</v>
      </c>
    </row>
    <row r="197" spans="1:12" x14ac:dyDescent="0.2">
      <c r="I197" s="275">
        <v>1276990</v>
      </c>
      <c r="K197" s="275">
        <v>0</v>
      </c>
      <c r="L197" s="275">
        <v>1276990</v>
      </c>
    </row>
    <row r="198" spans="1:12" x14ac:dyDescent="0.2">
      <c r="A198" s="9" t="s">
        <v>169</v>
      </c>
      <c r="C198" s="4" t="s">
        <v>158</v>
      </c>
    </row>
    <row r="200" spans="1:12" ht="12.75" thickBot="1" x14ac:dyDescent="0.25">
      <c r="A200" s="274" t="s">
        <v>765</v>
      </c>
      <c r="C200" s="274" t="s">
        <v>766</v>
      </c>
    </row>
    <row r="201" spans="1:12" ht="12.75" thickTop="1" x14ac:dyDescent="0.2"/>
    <row r="202" spans="1:12" x14ac:dyDescent="0.2">
      <c r="A202" s="1" t="s">
        <v>84</v>
      </c>
      <c r="B202" s="1" t="s">
        <v>767</v>
      </c>
      <c r="D202" s="1" t="s">
        <v>84</v>
      </c>
      <c r="E202" s="268" t="s">
        <v>767</v>
      </c>
      <c r="F202" s="268" t="s">
        <v>768</v>
      </c>
      <c r="G202" s="1" t="s">
        <v>769</v>
      </c>
      <c r="H202" s="1" t="s">
        <v>770</v>
      </c>
      <c r="I202" s="268" t="s">
        <v>771</v>
      </c>
      <c r="K202" s="268" t="s">
        <v>772</v>
      </c>
      <c r="L202" s="268" t="s">
        <v>266</v>
      </c>
    </row>
    <row r="204" spans="1:12" x14ac:dyDescent="0.2">
      <c r="A204" s="2" t="s">
        <v>320</v>
      </c>
      <c r="C204" s="10">
        <v>1</v>
      </c>
      <c r="D204" s="2" t="s">
        <v>106</v>
      </c>
      <c r="E204" s="7">
        <v>79</v>
      </c>
      <c r="F204" s="11">
        <v>42760</v>
      </c>
      <c r="G204" s="11">
        <v>42760</v>
      </c>
      <c r="H204" s="2" t="s">
        <v>472</v>
      </c>
      <c r="I204" s="8">
        <v>25898373</v>
      </c>
      <c r="K204" s="8">
        <v>0</v>
      </c>
    </row>
    <row r="205" spans="1:12" x14ac:dyDescent="0.2">
      <c r="A205" s="2" t="s">
        <v>320</v>
      </c>
      <c r="C205" s="10">
        <v>1</v>
      </c>
      <c r="D205" s="2" t="s">
        <v>780</v>
      </c>
      <c r="E205" s="7">
        <v>106</v>
      </c>
      <c r="F205" s="11">
        <v>42821</v>
      </c>
      <c r="G205" s="11">
        <v>42761</v>
      </c>
      <c r="H205" s="2" t="s">
        <v>587</v>
      </c>
      <c r="I205" s="8">
        <v>0</v>
      </c>
      <c r="K205" s="8">
        <v>25898373</v>
      </c>
    </row>
    <row r="206" spans="1:12" x14ac:dyDescent="0.2">
      <c r="A206" s="2" t="s">
        <v>320</v>
      </c>
      <c r="C206" s="10">
        <v>1</v>
      </c>
      <c r="D206" s="2" t="s">
        <v>780</v>
      </c>
      <c r="E206" s="7">
        <v>66</v>
      </c>
      <c r="F206" s="11">
        <v>42838</v>
      </c>
      <c r="G206" s="11">
        <v>42821</v>
      </c>
      <c r="H206" s="2" t="s">
        <v>587</v>
      </c>
      <c r="I206" s="8">
        <v>0</v>
      </c>
      <c r="K206" s="8">
        <v>1</v>
      </c>
    </row>
    <row r="207" spans="1:12" x14ac:dyDescent="0.2">
      <c r="A207" s="2" t="s">
        <v>320</v>
      </c>
      <c r="C207" s="10">
        <v>1</v>
      </c>
      <c r="D207" s="2" t="s">
        <v>780</v>
      </c>
      <c r="E207" s="7">
        <v>66</v>
      </c>
      <c r="F207" s="11">
        <v>42838</v>
      </c>
      <c r="G207" s="11">
        <v>42821</v>
      </c>
      <c r="H207" s="2" t="s">
        <v>587</v>
      </c>
      <c r="I207" s="8">
        <v>0</v>
      </c>
      <c r="K207" s="8">
        <v>308123</v>
      </c>
    </row>
    <row r="208" spans="1:12" x14ac:dyDescent="0.2">
      <c r="A208" s="2" t="s">
        <v>320</v>
      </c>
      <c r="C208" s="10">
        <v>1</v>
      </c>
      <c r="D208" s="2" t="s">
        <v>780</v>
      </c>
      <c r="E208" s="7">
        <v>72</v>
      </c>
      <c r="F208" s="11">
        <v>42842</v>
      </c>
      <c r="G208" s="11">
        <v>42808</v>
      </c>
      <c r="H208" s="2" t="s">
        <v>587</v>
      </c>
      <c r="I208" s="8">
        <v>10</v>
      </c>
      <c r="K208" s="8">
        <v>0</v>
      </c>
    </row>
    <row r="209" spans="1:11" x14ac:dyDescent="0.2">
      <c r="A209" s="2" t="s">
        <v>320</v>
      </c>
      <c r="C209" s="10">
        <v>1</v>
      </c>
      <c r="D209" s="2" t="s">
        <v>106</v>
      </c>
      <c r="E209" s="7">
        <v>101</v>
      </c>
      <c r="F209" s="11">
        <v>42849</v>
      </c>
      <c r="H209" s="2" t="s">
        <v>587</v>
      </c>
      <c r="I209" s="8">
        <v>23000000</v>
      </c>
      <c r="K209" s="8">
        <v>0</v>
      </c>
    </row>
    <row r="210" spans="1:11" x14ac:dyDescent="0.2">
      <c r="A210" s="2" t="s">
        <v>320</v>
      </c>
      <c r="C210" s="10">
        <v>1</v>
      </c>
      <c r="D210" s="2" t="s">
        <v>106</v>
      </c>
      <c r="E210" s="7">
        <v>144</v>
      </c>
      <c r="F210" s="11">
        <v>42853</v>
      </c>
      <c r="H210" s="2" t="s">
        <v>587</v>
      </c>
      <c r="I210" s="8">
        <v>1869033</v>
      </c>
      <c r="K210" s="8">
        <v>0</v>
      </c>
    </row>
    <row r="211" spans="1:11" x14ac:dyDescent="0.2">
      <c r="A211" s="2" t="s">
        <v>320</v>
      </c>
      <c r="C211" s="10">
        <v>1</v>
      </c>
      <c r="D211" s="2" t="s">
        <v>780</v>
      </c>
      <c r="E211" s="7">
        <v>4</v>
      </c>
      <c r="F211" s="11">
        <v>42856</v>
      </c>
      <c r="G211" s="11">
        <v>42857</v>
      </c>
      <c r="H211" s="2" t="s">
        <v>587</v>
      </c>
      <c r="I211" s="8">
        <v>0</v>
      </c>
      <c r="K211" s="8">
        <v>23000000</v>
      </c>
    </row>
    <row r="212" spans="1:11" x14ac:dyDescent="0.2">
      <c r="A212" s="2" t="s">
        <v>320</v>
      </c>
      <c r="C212" s="10">
        <v>1</v>
      </c>
      <c r="D212" s="2" t="s">
        <v>780</v>
      </c>
      <c r="E212" s="7">
        <v>5</v>
      </c>
      <c r="F212" s="11">
        <v>42856</v>
      </c>
      <c r="G212" s="11">
        <v>42860</v>
      </c>
      <c r="H212" s="2" t="s">
        <v>587</v>
      </c>
      <c r="I212" s="8">
        <v>0</v>
      </c>
      <c r="K212" s="8">
        <v>1869033</v>
      </c>
    </row>
    <row r="213" spans="1:11" x14ac:dyDescent="0.2">
      <c r="A213" s="2" t="s">
        <v>320</v>
      </c>
      <c r="C213" s="10">
        <v>1</v>
      </c>
      <c r="D213" s="2" t="s">
        <v>106</v>
      </c>
      <c r="E213" s="7">
        <v>104</v>
      </c>
      <c r="F213" s="11">
        <v>42873</v>
      </c>
      <c r="H213" s="2" t="s">
        <v>587</v>
      </c>
      <c r="I213" s="8">
        <v>46074</v>
      </c>
      <c r="K213" s="8">
        <v>0</v>
      </c>
    </row>
    <row r="214" spans="1:11" x14ac:dyDescent="0.2">
      <c r="A214" s="2" t="s">
        <v>320</v>
      </c>
      <c r="C214" s="10">
        <v>1</v>
      </c>
      <c r="D214" s="2" t="s">
        <v>106</v>
      </c>
      <c r="E214" s="7">
        <v>113</v>
      </c>
      <c r="F214" s="11">
        <v>42874</v>
      </c>
      <c r="G214" s="11">
        <v>42874</v>
      </c>
      <c r="H214" s="2" t="s">
        <v>587</v>
      </c>
      <c r="I214" s="8">
        <v>54093</v>
      </c>
      <c r="K214" s="8">
        <v>0</v>
      </c>
    </row>
    <row r="215" spans="1:11" x14ac:dyDescent="0.2">
      <c r="A215" s="2" t="s">
        <v>320</v>
      </c>
      <c r="C215" s="10">
        <v>1</v>
      </c>
      <c r="D215" s="2" t="s">
        <v>106</v>
      </c>
      <c r="E215" s="7">
        <v>129</v>
      </c>
      <c r="F215" s="11">
        <v>42878</v>
      </c>
      <c r="G215" s="11">
        <v>42878</v>
      </c>
      <c r="H215" s="2" t="s">
        <v>587</v>
      </c>
      <c r="I215" s="8">
        <v>131</v>
      </c>
      <c r="K215" s="8">
        <v>0</v>
      </c>
    </row>
    <row r="216" spans="1:11" x14ac:dyDescent="0.2">
      <c r="A216" s="2" t="s">
        <v>320</v>
      </c>
      <c r="C216" s="10">
        <v>1</v>
      </c>
      <c r="D216" s="2" t="s">
        <v>106</v>
      </c>
      <c r="E216" s="7">
        <v>149</v>
      </c>
      <c r="F216" s="11">
        <v>42881</v>
      </c>
      <c r="H216" s="2" t="s">
        <v>587</v>
      </c>
      <c r="I216" s="8">
        <v>1796702</v>
      </c>
      <c r="K216" s="8">
        <v>0</v>
      </c>
    </row>
    <row r="217" spans="1:11" x14ac:dyDescent="0.2">
      <c r="A217" s="2" t="s">
        <v>320</v>
      </c>
      <c r="C217" s="10">
        <v>1</v>
      </c>
      <c r="D217" s="2" t="s">
        <v>780</v>
      </c>
      <c r="E217" s="7">
        <v>9</v>
      </c>
      <c r="F217" s="11">
        <v>42887</v>
      </c>
      <c r="G217" s="11">
        <v>42888</v>
      </c>
      <c r="H217" s="2" t="s">
        <v>587</v>
      </c>
      <c r="I217" s="8">
        <v>0</v>
      </c>
      <c r="K217" s="8">
        <v>1796702</v>
      </c>
    </row>
    <row r="218" spans="1:11" x14ac:dyDescent="0.2">
      <c r="A218" s="2" t="s">
        <v>320</v>
      </c>
      <c r="C218" s="10">
        <v>1</v>
      </c>
      <c r="D218" s="2" t="s">
        <v>780</v>
      </c>
      <c r="E218" s="7">
        <v>9</v>
      </c>
      <c r="F218" s="11">
        <v>42887</v>
      </c>
      <c r="G218" s="11">
        <v>42888</v>
      </c>
      <c r="H218" s="2" t="s">
        <v>587</v>
      </c>
      <c r="I218" s="8">
        <v>0</v>
      </c>
      <c r="K218" s="8">
        <v>1</v>
      </c>
    </row>
    <row r="219" spans="1:11" x14ac:dyDescent="0.2">
      <c r="A219" s="2" t="s">
        <v>320</v>
      </c>
      <c r="C219" s="10">
        <v>1</v>
      </c>
      <c r="D219" s="2" t="s">
        <v>780</v>
      </c>
      <c r="E219" s="7">
        <v>8</v>
      </c>
      <c r="F219" s="11">
        <v>42887</v>
      </c>
      <c r="G219" s="11">
        <v>42887</v>
      </c>
      <c r="H219" s="2" t="s">
        <v>587</v>
      </c>
      <c r="I219" s="8">
        <v>0</v>
      </c>
      <c r="K219" s="8">
        <v>46074</v>
      </c>
    </row>
    <row r="220" spans="1:11" x14ac:dyDescent="0.2">
      <c r="A220" s="2" t="s">
        <v>320</v>
      </c>
      <c r="C220" s="10">
        <v>1</v>
      </c>
      <c r="D220" s="2" t="s">
        <v>106</v>
      </c>
      <c r="E220" s="7">
        <v>73</v>
      </c>
      <c r="F220" s="11">
        <v>42902</v>
      </c>
      <c r="G220" s="11">
        <v>42902</v>
      </c>
      <c r="H220" s="2" t="s">
        <v>587</v>
      </c>
      <c r="I220" s="8">
        <v>0</v>
      </c>
      <c r="K220" s="8">
        <v>54093</v>
      </c>
    </row>
    <row r="221" spans="1:11" x14ac:dyDescent="0.2">
      <c r="A221" s="2" t="s">
        <v>320</v>
      </c>
      <c r="C221" s="10">
        <v>1</v>
      </c>
      <c r="D221" s="2" t="s">
        <v>106</v>
      </c>
      <c r="E221" s="7">
        <v>73</v>
      </c>
      <c r="F221" s="11">
        <v>42902</v>
      </c>
      <c r="G221" s="11">
        <v>42902</v>
      </c>
      <c r="H221" s="2" t="s">
        <v>587</v>
      </c>
      <c r="I221" s="8">
        <v>0</v>
      </c>
      <c r="K221" s="8">
        <v>9</v>
      </c>
    </row>
    <row r="222" spans="1:11" x14ac:dyDescent="0.2">
      <c r="A222" s="2" t="s">
        <v>320</v>
      </c>
      <c r="C222" s="10">
        <v>1</v>
      </c>
      <c r="D222" s="2" t="s">
        <v>106</v>
      </c>
      <c r="E222" s="7">
        <v>73</v>
      </c>
      <c r="F222" s="11">
        <v>42902</v>
      </c>
      <c r="G222" s="11">
        <v>42902</v>
      </c>
      <c r="H222" s="2" t="s">
        <v>587</v>
      </c>
      <c r="I222" s="8">
        <v>0</v>
      </c>
      <c r="K222" s="8">
        <v>130</v>
      </c>
    </row>
    <row r="223" spans="1:11" x14ac:dyDescent="0.2">
      <c r="A223" s="2" t="s">
        <v>320</v>
      </c>
      <c r="C223" s="10">
        <v>1</v>
      </c>
      <c r="D223" s="2" t="s">
        <v>106</v>
      </c>
      <c r="E223" s="7">
        <v>34</v>
      </c>
      <c r="F223" s="11">
        <v>42655</v>
      </c>
      <c r="G223" s="11">
        <v>42655</v>
      </c>
      <c r="H223" s="2" t="s">
        <v>587</v>
      </c>
      <c r="I223" s="8">
        <v>171639</v>
      </c>
      <c r="K223" s="8">
        <v>0</v>
      </c>
    </row>
    <row r="224" spans="1:11" x14ac:dyDescent="0.2">
      <c r="A224" s="2" t="s">
        <v>320</v>
      </c>
      <c r="C224" s="10">
        <v>1</v>
      </c>
      <c r="D224" s="2" t="s">
        <v>106</v>
      </c>
      <c r="E224" s="7">
        <v>55</v>
      </c>
      <c r="F224" s="11">
        <v>42664</v>
      </c>
      <c r="G224" s="11">
        <v>42664</v>
      </c>
      <c r="H224" s="2" t="s">
        <v>587</v>
      </c>
      <c r="I224" s="8">
        <v>62000</v>
      </c>
      <c r="K224" s="8">
        <v>0</v>
      </c>
    </row>
    <row r="225" spans="1:12" x14ac:dyDescent="0.2">
      <c r="A225" s="2" t="s">
        <v>320</v>
      </c>
      <c r="C225" s="10">
        <v>1</v>
      </c>
      <c r="D225" s="2" t="s">
        <v>780</v>
      </c>
      <c r="E225" s="7">
        <v>141</v>
      </c>
      <c r="F225" s="11">
        <v>42674</v>
      </c>
      <c r="G225" s="11">
        <v>42674</v>
      </c>
      <c r="H225" s="2" t="s">
        <v>587</v>
      </c>
      <c r="I225" s="8">
        <v>0</v>
      </c>
      <c r="K225" s="8">
        <v>233639</v>
      </c>
      <c r="L225" s="8">
        <v>-308123</v>
      </c>
    </row>
    <row r="226" spans="1:12" x14ac:dyDescent="0.2">
      <c r="A226" s="2" t="s">
        <v>320</v>
      </c>
      <c r="C226" s="10">
        <v>598</v>
      </c>
      <c r="D226" s="2" t="s">
        <v>106</v>
      </c>
      <c r="E226" s="7">
        <v>104</v>
      </c>
      <c r="F226" s="11">
        <v>42821</v>
      </c>
      <c r="H226" s="2" t="s">
        <v>588</v>
      </c>
      <c r="I226" s="8">
        <v>308123</v>
      </c>
      <c r="K226" s="8">
        <v>0</v>
      </c>
      <c r="L226" s="8">
        <v>308123</v>
      </c>
    </row>
    <row r="227" spans="1:12" x14ac:dyDescent="0.2">
      <c r="A227" s="2" t="s">
        <v>310</v>
      </c>
      <c r="C227" s="10">
        <v>1</v>
      </c>
      <c r="D227" s="2" t="s">
        <v>106</v>
      </c>
      <c r="E227" s="7">
        <v>40</v>
      </c>
      <c r="F227" s="11">
        <v>42657</v>
      </c>
      <c r="G227" s="11">
        <v>42657</v>
      </c>
      <c r="H227" s="2" t="s">
        <v>784</v>
      </c>
      <c r="I227" s="8">
        <v>278753</v>
      </c>
      <c r="K227" s="8">
        <v>0</v>
      </c>
    </row>
    <row r="228" spans="1:12" x14ac:dyDescent="0.2">
      <c r="A228" s="2" t="s">
        <v>310</v>
      </c>
      <c r="C228" s="10">
        <v>1</v>
      </c>
      <c r="D228" s="2" t="s">
        <v>106</v>
      </c>
      <c r="E228" s="7">
        <v>41</v>
      </c>
      <c r="F228" s="11">
        <v>42657</v>
      </c>
      <c r="G228" s="11">
        <v>42657</v>
      </c>
      <c r="H228" s="2" t="s">
        <v>784</v>
      </c>
      <c r="I228" s="8">
        <v>148904</v>
      </c>
      <c r="K228" s="8">
        <v>0</v>
      </c>
    </row>
    <row r="229" spans="1:12" x14ac:dyDescent="0.2">
      <c r="A229" s="2" t="s">
        <v>310</v>
      </c>
      <c r="C229" s="10">
        <v>1</v>
      </c>
      <c r="D229" s="2" t="s">
        <v>106</v>
      </c>
      <c r="E229" s="7">
        <v>43</v>
      </c>
      <c r="F229" s="11">
        <v>42660</v>
      </c>
      <c r="G229" s="11">
        <v>42660</v>
      </c>
      <c r="H229" s="2" t="s">
        <v>784</v>
      </c>
      <c r="I229" s="8">
        <v>220196</v>
      </c>
      <c r="K229" s="8">
        <v>0</v>
      </c>
    </row>
    <row r="230" spans="1:12" x14ac:dyDescent="0.2">
      <c r="A230" s="2" t="s">
        <v>310</v>
      </c>
      <c r="C230" s="10">
        <v>1</v>
      </c>
      <c r="D230" s="2" t="s">
        <v>780</v>
      </c>
      <c r="E230" s="7">
        <v>141</v>
      </c>
      <c r="F230" s="11">
        <v>42674</v>
      </c>
      <c r="G230" s="11">
        <v>42674</v>
      </c>
      <c r="H230" s="2" t="s">
        <v>784</v>
      </c>
      <c r="I230" s="8">
        <v>0</v>
      </c>
      <c r="K230" s="8">
        <v>647853</v>
      </c>
    </row>
    <row r="231" spans="1:12" x14ac:dyDescent="0.2">
      <c r="A231" s="2" t="s">
        <v>310</v>
      </c>
      <c r="C231" s="10">
        <v>1</v>
      </c>
      <c r="D231" s="2" t="s">
        <v>780</v>
      </c>
      <c r="E231" s="7">
        <v>141</v>
      </c>
      <c r="F231" s="11">
        <v>42674</v>
      </c>
      <c r="G231" s="11">
        <v>42674</v>
      </c>
      <c r="H231" s="2" t="s">
        <v>159</v>
      </c>
      <c r="I231" s="8">
        <v>0</v>
      </c>
      <c r="K231" s="8">
        <v>20738</v>
      </c>
      <c r="L231" s="8">
        <v>-20738</v>
      </c>
    </row>
    <row r="232" spans="1:12" x14ac:dyDescent="0.2">
      <c r="A232" s="2" t="s">
        <v>310</v>
      </c>
      <c r="C232" s="10">
        <v>3</v>
      </c>
      <c r="D232" s="2" t="s">
        <v>780</v>
      </c>
      <c r="E232" s="7">
        <v>57</v>
      </c>
      <c r="F232" s="11">
        <v>43089</v>
      </c>
      <c r="H232" s="2" t="s">
        <v>2316</v>
      </c>
      <c r="I232" s="8">
        <v>0</v>
      </c>
      <c r="K232" s="8">
        <v>44117</v>
      </c>
    </row>
    <row r="233" spans="1:12" x14ac:dyDescent="0.2">
      <c r="A233" s="2" t="s">
        <v>310</v>
      </c>
      <c r="C233" s="10">
        <v>3</v>
      </c>
      <c r="D233" s="2" t="s">
        <v>780</v>
      </c>
      <c r="E233" s="7">
        <v>142</v>
      </c>
      <c r="F233" s="11">
        <v>42674</v>
      </c>
      <c r="G233" s="11">
        <v>42674</v>
      </c>
      <c r="H233" s="2" t="s">
        <v>160</v>
      </c>
      <c r="I233" s="8">
        <v>64855</v>
      </c>
      <c r="K233" s="8">
        <v>0</v>
      </c>
      <c r="L233" s="8">
        <v>20738</v>
      </c>
    </row>
    <row r="235" spans="1:12" x14ac:dyDescent="0.2">
      <c r="I235" s="275">
        <v>53918886</v>
      </c>
      <c r="K235" s="275">
        <v>53918886</v>
      </c>
      <c r="L235" s="275">
        <v>0</v>
      </c>
    </row>
    <row r="236" spans="1:12" x14ac:dyDescent="0.2">
      <c r="A236" s="9" t="s">
        <v>975</v>
      </c>
      <c r="C236" s="4" t="s">
        <v>976</v>
      </c>
    </row>
    <row r="238" spans="1:12" ht="12.75" thickBot="1" x14ac:dyDescent="0.25">
      <c r="A238" s="274" t="s">
        <v>765</v>
      </c>
      <c r="C238" s="274" t="s">
        <v>766</v>
      </c>
    </row>
    <row r="239" spans="1:12" ht="12.75" thickTop="1" x14ac:dyDescent="0.2"/>
    <row r="240" spans="1:12" x14ac:dyDescent="0.2">
      <c r="A240" s="1" t="s">
        <v>84</v>
      </c>
      <c r="B240" s="1" t="s">
        <v>767</v>
      </c>
      <c r="D240" s="1" t="s">
        <v>84</v>
      </c>
      <c r="E240" s="268" t="s">
        <v>767</v>
      </c>
      <c r="F240" s="268" t="s">
        <v>768</v>
      </c>
      <c r="G240" s="1" t="s">
        <v>769</v>
      </c>
      <c r="H240" s="1" t="s">
        <v>770</v>
      </c>
      <c r="I240" s="268" t="s">
        <v>771</v>
      </c>
      <c r="K240" s="268" t="s">
        <v>772</v>
      </c>
      <c r="L240" s="268" t="s">
        <v>266</v>
      </c>
    </row>
    <row r="242" spans="1:12" x14ac:dyDescent="0.2">
      <c r="A242" s="2" t="s">
        <v>320</v>
      </c>
      <c r="C242" s="10">
        <v>1</v>
      </c>
      <c r="D242" s="2" t="s">
        <v>106</v>
      </c>
      <c r="E242" s="7">
        <v>44</v>
      </c>
      <c r="F242" s="11">
        <v>43222</v>
      </c>
      <c r="G242" s="11">
        <v>43221</v>
      </c>
      <c r="H242" s="2" t="s">
        <v>1936</v>
      </c>
      <c r="I242" s="8">
        <v>281539</v>
      </c>
      <c r="K242" s="8">
        <v>0</v>
      </c>
    </row>
    <row r="243" spans="1:12" x14ac:dyDescent="0.2">
      <c r="A243" s="2" t="s">
        <v>320</v>
      </c>
      <c r="C243" s="10">
        <v>1</v>
      </c>
      <c r="D243" s="2" t="s">
        <v>106</v>
      </c>
      <c r="E243" s="7">
        <v>45</v>
      </c>
      <c r="F243" s="11">
        <v>43243</v>
      </c>
      <c r="G243" s="11">
        <v>43230</v>
      </c>
      <c r="H243" s="2" t="s">
        <v>1936</v>
      </c>
      <c r="I243" s="8">
        <v>14101</v>
      </c>
      <c r="K243" s="8">
        <v>0</v>
      </c>
      <c r="L243" s="8">
        <v>295640</v>
      </c>
    </row>
    <row r="245" spans="1:12" x14ac:dyDescent="0.2">
      <c r="I245" s="275">
        <v>295640</v>
      </c>
      <c r="K245" s="275">
        <v>0</v>
      </c>
      <c r="L245" s="275">
        <v>295640</v>
      </c>
    </row>
    <row r="246" spans="1:12" x14ac:dyDescent="0.2">
      <c r="A246" s="9" t="s">
        <v>1056</v>
      </c>
      <c r="C246" s="4" t="s">
        <v>1057</v>
      </c>
    </row>
    <row r="248" spans="1:12" ht="12.75" thickBot="1" x14ac:dyDescent="0.25">
      <c r="A248" s="274" t="s">
        <v>765</v>
      </c>
      <c r="C248" s="274" t="s">
        <v>766</v>
      </c>
    </row>
    <row r="249" spans="1:12" ht="12.75" thickTop="1" x14ac:dyDescent="0.2"/>
    <row r="250" spans="1:12" x14ac:dyDescent="0.2">
      <c r="A250" s="1" t="s">
        <v>84</v>
      </c>
      <c r="B250" s="1" t="s">
        <v>767</v>
      </c>
      <c r="D250" s="1" t="s">
        <v>84</v>
      </c>
      <c r="E250" s="268" t="s">
        <v>767</v>
      </c>
      <c r="F250" s="268" t="s">
        <v>768</v>
      </c>
      <c r="G250" s="1" t="s">
        <v>769</v>
      </c>
      <c r="H250" s="1" t="s">
        <v>770</v>
      </c>
      <c r="I250" s="268" t="s">
        <v>771</v>
      </c>
      <c r="K250" s="268" t="s">
        <v>772</v>
      </c>
      <c r="L250" s="268" t="s">
        <v>266</v>
      </c>
    </row>
    <row r="252" spans="1:12" x14ac:dyDescent="0.2">
      <c r="A252" s="2" t="s">
        <v>320</v>
      </c>
      <c r="C252" s="10">
        <v>1</v>
      </c>
      <c r="D252" s="2" t="s">
        <v>106</v>
      </c>
      <c r="E252" s="7">
        <v>52</v>
      </c>
      <c r="F252" s="11">
        <v>43207</v>
      </c>
      <c r="G252" s="11">
        <v>43203</v>
      </c>
      <c r="H252" s="2" t="s">
        <v>1992</v>
      </c>
      <c r="I252" s="8">
        <v>30000</v>
      </c>
      <c r="K252" s="8">
        <v>0</v>
      </c>
    </row>
    <row r="253" spans="1:12" x14ac:dyDescent="0.2">
      <c r="A253" s="2" t="s">
        <v>320</v>
      </c>
      <c r="C253" s="10">
        <v>1</v>
      </c>
      <c r="D253" s="2" t="s">
        <v>780</v>
      </c>
      <c r="E253" s="7">
        <v>38</v>
      </c>
      <c r="F253" s="11">
        <v>43236</v>
      </c>
      <c r="H253" s="2" t="s">
        <v>1992</v>
      </c>
      <c r="I253" s="8">
        <v>0</v>
      </c>
      <c r="K253" s="8">
        <v>11710</v>
      </c>
    </row>
    <row r="254" spans="1:12" x14ac:dyDescent="0.2">
      <c r="A254" s="2" t="s">
        <v>320</v>
      </c>
      <c r="C254" s="10">
        <v>1</v>
      </c>
      <c r="D254" s="2" t="s">
        <v>106</v>
      </c>
      <c r="E254" s="7">
        <v>141</v>
      </c>
      <c r="F254" s="11">
        <v>42824</v>
      </c>
      <c r="G254" s="11">
        <v>42824</v>
      </c>
      <c r="H254" s="2" t="s">
        <v>1992</v>
      </c>
      <c r="I254" s="8">
        <v>168995</v>
      </c>
      <c r="K254" s="8">
        <v>0</v>
      </c>
    </row>
    <row r="255" spans="1:12" x14ac:dyDescent="0.2">
      <c r="A255" s="2" t="s">
        <v>320</v>
      </c>
      <c r="C255" s="10">
        <v>1</v>
      </c>
      <c r="D255" s="2" t="s">
        <v>780</v>
      </c>
      <c r="E255" s="7">
        <v>155</v>
      </c>
      <c r="F255" s="11">
        <v>42853</v>
      </c>
      <c r="G255" s="11">
        <v>42837</v>
      </c>
      <c r="H255" s="2" t="s">
        <v>1992</v>
      </c>
      <c r="I255" s="8">
        <v>0</v>
      </c>
      <c r="K255" s="8">
        <v>168995</v>
      </c>
    </row>
    <row r="256" spans="1:12" x14ac:dyDescent="0.2">
      <c r="A256" s="2" t="s">
        <v>320</v>
      </c>
      <c r="C256" s="10">
        <v>1</v>
      </c>
      <c r="D256" s="2" t="s">
        <v>106</v>
      </c>
      <c r="E256" s="7">
        <v>27</v>
      </c>
      <c r="F256" s="11">
        <v>42891</v>
      </c>
      <c r="G256" s="11">
        <v>42898</v>
      </c>
      <c r="H256" s="2" t="s">
        <v>1992</v>
      </c>
      <c r="I256" s="8">
        <v>54121</v>
      </c>
      <c r="K256" s="8">
        <v>0</v>
      </c>
    </row>
    <row r="257" spans="1:12" x14ac:dyDescent="0.2">
      <c r="A257" s="2" t="s">
        <v>320</v>
      </c>
      <c r="C257" s="10">
        <v>1</v>
      </c>
      <c r="D257" s="2" t="s">
        <v>875</v>
      </c>
      <c r="E257" s="7">
        <v>36</v>
      </c>
      <c r="F257" s="11">
        <v>42923</v>
      </c>
      <c r="G257" s="11">
        <v>42923</v>
      </c>
      <c r="H257" s="2" t="s">
        <v>1992</v>
      </c>
      <c r="I257" s="8">
        <v>0</v>
      </c>
      <c r="K257" s="8">
        <v>54121</v>
      </c>
      <c r="L257" s="8">
        <v>18290</v>
      </c>
    </row>
    <row r="259" spans="1:12" x14ac:dyDescent="0.2">
      <c r="I259" s="275">
        <v>253116</v>
      </c>
      <c r="K259" s="275">
        <v>234826</v>
      </c>
      <c r="L259" s="275">
        <v>18290</v>
      </c>
    </row>
    <row r="260" spans="1:12" x14ac:dyDescent="0.2">
      <c r="A260" s="9" t="s">
        <v>262</v>
      </c>
      <c r="C260" s="4" t="s">
        <v>263</v>
      </c>
    </row>
    <row r="262" spans="1:12" ht="12.75" thickBot="1" x14ac:dyDescent="0.25">
      <c r="A262" s="274" t="s">
        <v>765</v>
      </c>
      <c r="C262" s="274" t="s">
        <v>766</v>
      </c>
    </row>
    <row r="263" spans="1:12" ht="12.75" thickTop="1" x14ac:dyDescent="0.2"/>
    <row r="264" spans="1:12" x14ac:dyDescent="0.2">
      <c r="A264" s="1" t="s">
        <v>84</v>
      </c>
      <c r="B264" s="1" t="s">
        <v>767</v>
      </c>
      <c r="D264" s="1" t="s">
        <v>84</v>
      </c>
      <c r="E264" s="268" t="s">
        <v>767</v>
      </c>
      <c r="F264" s="268" t="s">
        <v>768</v>
      </c>
      <c r="G264" s="1" t="s">
        <v>769</v>
      </c>
      <c r="H264" s="1" t="s">
        <v>770</v>
      </c>
      <c r="I264" s="268" t="s">
        <v>771</v>
      </c>
      <c r="K264" s="268" t="s">
        <v>772</v>
      </c>
      <c r="L264" s="268" t="s">
        <v>266</v>
      </c>
    </row>
    <row r="266" spans="1:12" x14ac:dyDescent="0.2">
      <c r="A266" s="2" t="s">
        <v>320</v>
      </c>
      <c r="C266" s="10">
        <v>0</v>
      </c>
      <c r="D266" s="2" t="s">
        <v>106</v>
      </c>
      <c r="E266" s="7">
        <v>64</v>
      </c>
      <c r="F266" s="11">
        <v>42551</v>
      </c>
      <c r="H266" s="2" t="s">
        <v>785</v>
      </c>
      <c r="I266" s="8">
        <v>9070</v>
      </c>
      <c r="K266" s="8">
        <v>0</v>
      </c>
    </row>
    <row r="267" spans="1:12" x14ac:dyDescent="0.2">
      <c r="A267" s="2" t="s">
        <v>320</v>
      </c>
      <c r="C267" s="10">
        <v>0</v>
      </c>
      <c r="D267" s="2" t="s">
        <v>106</v>
      </c>
      <c r="E267" s="7">
        <v>64</v>
      </c>
      <c r="F267" s="11">
        <v>42551</v>
      </c>
      <c r="H267" s="2" t="s">
        <v>786</v>
      </c>
      <c r="I267" s="8">
        <v>1723</v>
      </c>
      <c r="K267" s="8">
        <v>0</v>
      </c>
      <c r="L267" s="8">
        <v>10793</v>
      </c>
    </row>
    <row r="268" spans="1:12" x14ac:dyDescent="0.2">
      <c r="A268" s="2" t="s">
        <v>320</v>
      </c>
      <c r="C268" s="10">
        <v>4</v>
      </c>
      <c r="D268" s="2" t="s">
        <v>106</v>
      </c>
      <c r="E268" s="7">
        <v>116</v>
      </c>
      <c r="F268" s="11">
        <v>42582</v>
      </c>
      <c r="G268" s="11">
        <v>42562</v>
      </c>
      <c r="H268" s="2" t="s">
        <v>787</v>
      </c>
      <c r="I268" s="8">
        <v>5420</v>
      </c>
      <c r="K268" s="8">
        <v>0</v>
      </c>
      <c r="L268" s="8">
        <v>5420</v>
      </c>
    </row>
    <row r="269" spans="1:12" x14ac:dyDescent="0.2">
      <c r="A269" s="2" t="s">
        <v>320</v>
      </c>
      <c r="C269" s="10">
        <v>816</v>
      </c>
      <c r="D269" s="2" t="s">
        <v>106</v>
      </c>
      <c r="E269" s="7">
        <v>87</v>
      </c>
      <c r="F269" s="11">
        <v>42613</v>
      </c>
      <c r="G269" s="11">
        <v>42613</v>
      </c>
      <c r="H269" s="2" t="s">
        <v>788</v>
      </c>
      <c r="I269" s="8">
        <v>17065</v>
      </c>
      <c r="K269" s="8">
        <v>0</v>
      </c>
      <c r="L269" s="8">
        <v>17065</v>
      </c>
    </row>
    <row r="271" spans="1:12" x14ac:dyDescent="0.2">
      <c r="I271" s="275">
        <v>33278</v>
      </c>
      <c r="K271" s="275">
        <v>0</v>
      </c>
      <c r="L271" s="275">
        <v>33278</v>
      </c>
    </row>
    <row r="272" spans="1:12" ht="12.75" thickBot="1" x14ac:dyDescent="0.25"/>
    <row r="273" spans="1:12" ht="12.75" thickTop="1" x14ac:dyDescent="0.2">
      <c r="H273" s="8">
        <v>88574585</v>
      </c>
      <c r="K273" s="273">
        <v>25291298</v>
      </c>
      <c r="L273" s="8">
        <v>63283287</v>
      </c>
    </row>
    <row r="275" spans="1:12" x14ac:dyDescent="0.2">
      <c r="A275" s="4" t="s">
        <v>639</v>
      </c>
    </row>
    <row r="277" spans="1:12" x14ac:dyDescent="0.2">
      <c r="K277" s="268" t="s">
        <v>266</v>
      </c>
    </row>
    <row r="278" spans="1:12" x14ac:dyDescent="0.2">
      <c r="A278" s="9" t="s">
        <v>192</v>
      </c>
      <c r="C278" s="4" t="s">
        <v>789</v>
      </c>
    </row>
    <row r="280" spans="1:12" ht="12.75" thickBot="1" x14ac:dyDescent="0.25">
      <c r="A280" s="274" t="s">
        <v>765</v>
      </c>
      <c r="C280" s="274" t="s">
        <v>766</v>
      </c>
    </row>
    <row r="281" spans="1:12" ht="12.75" thickTop="1" x14ac:dyDescent="0.2"/>
    <row r="282" spans="1:12" x14ac:dyDescent="0.2">
      <c r="A282" s="1" t="s">
        <v>84</v>
      </c>
      <c r="B282" s="1" t="s">
        <v>767</v>
      </c>
      <c r="D282" s="1" t="s">
        <v>84</v>
      </c>
      <c r="E282" s="268" t="s">
        <v>767</v>
      </c>
      <c r="F282" s="268" t="s">
        <v>768</v>
      </c>
      <c r="G282" s="1" t="s">
        <v>769</v>
      </c>
      <c r="H282" s="1" t="s">
        <v>770</v>
      </c>
      <c r="I282" s="268" t="s">
        <v>771</v>
      </c>
      <c r="K282" s="268" t="s">
        <v>772</v>
      </c>
      <c r="L282" s="268" t="s">
        <v>266</v>
      </c>
    </row>
    <row r="284" spans="1:12" x14ac:dyDescent="0.2">
      <c r="A284" s="2" t="s">
        <v>320</v>
      </c>
      <c r="C284" s="10">
        <v>1</v>
      </c>
      <c r="D284" s="2" t="s">
        <v>106</v>
      </c>
      <c r="E284" s="7">
        <v>127</v>
      </c>
      <c r="F284" s="11">
        <v>43007</v>
      </c>
      <c r="G284" s="11">
        <v>42369</v>
      </c>
      <c r="H284" s="2" t="s">
        <v>594</v>
      </c>
      <c r="I284" s="8">
        <v>1547046</v>
      </c>
      <c r="K284" s="8">
        <v>0</v>
      </c>
    </row>
    <row r="285" spans="1:12" x14ac:dyDescent="0.2">
      <c r="A285" s="2" t="s">
        <v>320</v>
      </c>
      <c r="C285" s="10">
        <v>1</v>
      </c>
      <c r="D285" s="2" t="s">
        <v>106</v>
      </c>
      <c r="E285" s="7">
        <v>12</v>
      </c>
      <c r="F285" s="11">
        <v>42648</v>
      </c>
      <c r="G285" s="11">
        <v>42648</v>
      </c>
      <c r="H285" s="2" t="s">
        <v>594</v>
      </c>
      <c r="I285" s="8">
        <v>1245159</v>
      </c>
      <c r="K285" s="8">
        <v>0</v>
      </c>
    </row>
    <row r="286" spans="1:12" x14ac:dyDescent="0.2">
      <c r="A286" s="2" t="s">
        <v>320</v>
      </c>
      <c r="C286" s="10">
        <v>1</v>
      </c>
      <c r="D286" s="2" t="s">
        <v>106</v>
      </c>
      <c r="E286" s="7">
        <v>99</v>
      </c>
      <c r="F286" s="11">
        <v>42698</v>
      </c>
      <c r="G286" s="11">
        <v>42698</v>
      </c>
      <c r="H286" s="2" t="s">
        <v>594</v>
      </c>
      <c r="I286" s="8">
        <v>2733174</v>
      </c>
      <c r="K286" s="8">
        <v>0</v>
      </c>
    </row>
    <row r="287" spans="1:12" x14ac:dyDescent="0.2">
      <c r="A287" s="2" t="s">
        <v>320</v>
      </c>
      <c r="C287" s="10">
        <v>1</v>
      </c>
      <c r="D287" s="2" t="s">
        <v>106</v>
      </c>
      <c r="E287" s="7">
        <v>152</v>
      </c>
      <c r="F287" s="11">
        <v>42853</v>
      </c>
      <c r="G287" s="11">
        <v>42369</v>
      </c>
      <c r="H287" s="2" t="s">
        <v>594</v>
      </c>
      <c r="I287" s="8">
        <v>1530311</v>
      </c>
      <c r="K287" s="8">
        <v>0</v>
      </c>
    </row>
    <row r="288" spans="1:12" x14ac:dyDescent="0.2">
      <c r="A288" s="2" t="s">
        <v>320</v>
      </c>
      <c r="C288" s="10">
        <v>1</v>
      </c>
      <c r="D288" s="2" t="s">
        <v>780</v>
      </c>
      <c r="E288" s="7">
        <v>173</v>
      </c>
      <c r="F288" s="11">
        <v>43099</v>
      </c>
      <c r="G288" s="11">
        <v>42369</v>
      </c>
      <c r="H288" s="2" t="s">
        <v>594</v>
      </c>
      <c r="I288" s="8">
        <v>0</v>
      </c>
      <c r="K288" s="8">
        <v>1530311</v>
      </c>
    </row>
    <row r="289" spans="1:11" x14ac:dyDescent="0.2">
      <c r="A289" s="2" t="s">
        <v>320</v>
      </c>
      <c r="C289" s="10">
        <v>1</v>
      </c>
      <c r="D289" s="2" t="s">
        <v>780</v>
      </c>
      <c r="E289" s="7">
        <v>174</v>
      </c>
      <c r="F289" s="11">
        <v>43099</v>
      </c>
      <c r="G289" s="11">
        <v>42369</v>
      </c>
      <c r="H289" s="2" t="s">
        <v>594</v>
      </c>
      <c r="I289" s="8">
        <v>0</v>
      </c>
      <c r="K289" s="8">
        <v>2733174</v>
      </c>
    </row>
    <row r="290" spans="1:11" x14ac:dyDescent="0.2">
      <c r="A290" s="2" t="s">
        <v>320</v>
      </c>
      <c r="C290" s="10">
        <v>1</v>
      </c>
      <c r="D290" s="2" t="s">
        <v>780</v>
      </c>
      <c r="E290" s="7">
        <v>173</v>
      </c>
      <c r="F290" s="11">
        <v>43099</v>
      </c>
      <c r="G290" s="11">
        <v>42369</v>
      </c>
      <c r="H290" s="2" t="s">
        <v>594</v>
      </c>
      <c r="I290" s="8">
        <v>0</v>
      </c>
      <c r="K290" s="8">
        <v>1530311</v>
      </c>
    </row>
    <row r="291" spans="1:11" x14ac:dyDescent="0.2">
      <c r="A291" s="2" t="s">
        <v>320</v>
      </c>
      <c r="C291" s="10">
        <v>1</v>
      </c>
      <c r="D291" s="2" t="s">
        <v>780</v>
      </c>
      <c r="E291" s="7">
        <v>174</v>
      </c>
      <c r="F291" s="11">
        <v>43099</v>
      </c>
      <c r="G291" s="11">
        <v>42369</v>
      </c>
      <c r="H291" s="2" t="s">
        <v>594</v>
      </c>
      <c r="I291" s="8">
        <v>0</v>
      </c>
      <c r="K291" s="8">
        <v>4771112</v>
      </c>
    </row>
    <row r="292" spans="1:11" x14ac:dyDescent="0.2">
      <c r="A292" s="2" t="s">
        <v>320</v>
      </c>
      <c r="C292" s="10">
        <v>1</v>
      </c>
      <c r="D292" s="2" t="s">
        <v>780</v>
      </c>
      <c r="E292" s="7">
        <v>173</v>
      </c>
      <c r="F292" s="11">
        <v>43099</v>
      </c>
      <c r="G292" s="11">
        <v>42369</v>
      </c>
      <c r="H292" s="2" t="s">
        <v>594</v>
      </c>
      <c r="I292" s="8">
        <v>0</v>
      </c>
      <c r="K292" s="8">
        <v>1547046</v>
      </c>
    </row>
    <row r="293" spans="1:11" x14ac:dyDescent="0.2">
      <c r="A293" s="2" t="s">
        <v>320</v>
      </c>
      <c r="C293" s="10">
        <v>1</v>
      </c>
      <c r="D293" s="2" t="s">
        <v>780</v>
      </c>
      <c r="E293" s="7">
        <v>174</v>
      </c>
      <c r="F293" s="11">
        <v>43099</v>
      </c>
      <c r="G293" s="11">
        <v>42369</v>
      </c>
      <c r="H293" s="2" t="s">
        <v>594</v>
      </c>
      <c r="I293" s="8">
        <v>0</v>
      </c>
      <c r="K293" s="8">
        <v>1245159</v>
      </c>
    </row>
    <row r="294" spans="1:11" x14ac:dyDescent="0.2">
      <c r="A294" s="2" t="s">
        <v>320</v>
      </c>
      <c r="C294" s="10">
        <v>1</v>
      </c>
      <c r="D294" s="2" t="s">
        <v>106</v>
      </c>
      <c r="E294" s="7">
        <v>107</v>
      </c>
      <c r="F294" s="11">
        <v>42913</v>
      </c>
      <c r="G294" s="11">
        <v>42369</v>
      </c>
      <c r="H294" s="2" t="s">
        <v>608</v>
      </c>
      <c r="I294" s="8">
        <v>1530311</v>
      </c>
      <c r="K294" s="8">
        <v>0</v>
      </c>
    </row>
    <row r="295" spans="1:11" x14ac:dyDescent="0.2">
      <c r="A295" s="2" t="s">
        <v>320</v>
      </c>
      <c r="C295" s="10">
        <v>1</v>
      </c>
      <c r="D295" s="2" t="s">
        <v>106</v>
      </c>
      <c r="E295" s="7">
        <v>87</v>
      </c>
      <c r="F295" s="11">
        <v>42643</v>
      </c>
      <c r="G295" s="11">
        <v>42643</v>
      </c>
      <c r="H295" s="2" t="s">
        <v>807</v>
      </c>
      <c r="I295" s="8">
        <v>139327</v>
      </c>
      <c r="K295" s="8">
        <v>0</v>
      </c>
    </row>
    <row r="296" spans="1:11" x14ac:dyDescent="0.2">
      <c r="A296" s="2" t="s">
        <v>320</v>
      </c>
      <c r="C296" s="10">
        <v>1</v>
      </c>
      <c r="D296" s="2" t="s">
        <v>106</v>
      </c>
      <c r="E296" s="7">
        <v>10</v>
      </c>
      <c r="F296" s="11">
        <v>42620</v>
      </c>
      <c r="G296" s="11">
        <v>42551</v>
      </c>
      <c r="H296" s="2" t="s">
        <v>797</v>
      </c>
      <c r="I296" s="8">
        <v>17294</v>
      </c>
      <c r="K296" s="8">
        <v>0</v>
      </c>
    </row>
    <row r="297" spans="1:11" x14ac:dyDescent="0.2">
      <c r="A297" s="2" t="s">
        <v>320</v>
      </c>
      <c r="C297" s="10">
        <v>1</v>
      </c>
      <c r="D297" s="2" t="s">
        <v>106</v>
      </c>
      <c r="E297" s="7">
        <v>10</v>
      </c>
      <c r="F297" s="11">
        <v>42620</v>
      </c>
      <c r="G297" s="11">
        <v>42551</v>
      </c>
      <c r="H297" s="2" t="s">
        <v>799</v>
      </c>
      <c r="I297" s="8">
        <v>8648</v>
      </c>
      <c r="K297" s="8">
        <v>0</v>
      </c>
    </row>
    <row r="298" spans="1:11" x14ac:dyDescent="0.2">
      <c r="A298" s="2" t="s">
        <v>320</v>
      </c>
      <c r="C298" s="10">
        <v>1</v>
      </c>
      <c r="D298" s="2" t="s">
        <v>106</v>
      </c>
      <c r="E298" s="7">
        <v>10</v>
      </c>
      <c r="F298" s="11">
        <v>42620</v>
      </c>
      <c r="G298" s="11">
        <v>42551</v>
      </c>
      <c r="H298" s="2" t="s">
        <v>801</v>
      </c>
      <c r="I298" s="8">
        <v>8648</v>
      </c>
      <c r="K298" s="8">
        <v>0</v>
      </c>
    </row>
    <row r="299" spans="1:11" x14ac:dyDescent="0.2">
      <c r="A299" s="2" t="s">
        <v>320</v>
      </c>
      <c r="C299" s="10">
        <v>1</v>
      </c>
      <c r="D299" s="2" t="s">
        <v>106</v>
      </c>
      <c r="E299" s="7">
        <v>10</v>
      </c>
      <c r="F299" s="11">
        <v>42620</v>
      </c>
      <c r="G299" s="11">
        <v>42551</v>
      </c>
      <c r="H299" s="2" t="s">
        <v>806</v>
      </c>
      <c r="I299" s="8">
        <v>8648</v>
      </c>
      <c r="K299" s="8">
        <v>0</v>
      </c>
    </row>
    <row r="300" spans="1:11" x14ac:dyDescent="0.2">
      <c r="A300" s="2" t="s">
        <v>320</v>
      </c>
      <c r="C300" s="10">
        <v>1</v>
      </c>
      <c r="D300" s="2" t="s">
        <v>106</v>
      </c>
      <c r="E300" s="7">
        <v>10</v>
      </c>
      <c r="F300" s="11">
        <v>42620</v>
      </c>
      <c r="G300" s="11">
        <v>42551</v>
      </c>
      <c r="H300" s="2" t="s">
        <v>805</v>
      </c>
      <c r="I300" s="8">
        <v>8648</v>
      </c>
      <c r="K300" s="8">
        <v>0</v>
      </c>
    </row>
    <row r="301" spans="1:11" x14ac:dyDescent="0.2">
      <c r="A301" s="2" t="s">
        <v>320</v>
      </c>
      <c r="C301" s="10">
        <v>1</v>
      </c>
      <c r="D301" s="2" t="s">
        <v>106</v>
      </c>
      <c r="E301" s="7">
        <v>10</v>
      </c>
      <c r="F301" s="11">
        <v>42620</v>
      </c>
      <c r="G301" s="11">
        <v>42551</v>
      </c>
      <c r="H301" s="2" t="s">
        <v>804</v>
      </c>
      <c r="I301" s="8">
        <v>8648</v>
      </c>
      <c r="K301" s="8">
        <v>0</v>
      </c>
    </row>
    <row r="302" spans="1:11" x14ac:dyDescent="0.2">
      <c r="A302" s="2" t="s">
        <v>320</v>
      </c>
      <c r="C302" s="10">
        <v>1</v>
      </c>
      <c r="D302" s="2" t="s">
        <v>106</v>
      </c>
      <c r="E302" s="7">
        <v>10</v>
      </c>
      <c r="F302" s="11">
        <v>42620</v>
      </c>
      <c r="G302" s="11">
        <v>42551</v>
      </c>
      <c r="H302" s="2" t="s">
        <v>791</v>
      </c>
      <c r="I302" s="8">
        <v>8648</v>
      </c>
      <c r="K302" s="8">
        <v>0</v>
      </c>
    </row>
    <row r="303" spans="1:11" x14ac:dyDescent="0.2">
      <c r="A303" s="2" t="s">
        <v>320</v>
      </c>
      <c r="C303" s="10">
        <v>1</v>
      </c>
      <c r="D303" s="2" t="s">
        <v>106</v>
      </c>
      <c r="E303" s="7">
        <v>10</v>
      </c>
      <c r="F303" s="11">
        <v>42620</v>
      </c>
      <c r="G303" s="11">
        <v>42551</v>
      </c>
      <c r="H303" s="2" t="s">
        <v>803</v>
      </c>
      <c r="I303" s="8">
        <v>8648</v>
      </c>
      <c r="K303" s="8">
        <v>0</v>
      </c>
    </row>
    <row r="304" spans="1:11" x14ac:dyDescent="0.2">
      <c r="A304" s="2" t="s">
        <v>320</v>
      </c>
      <c r="C304" s="10">
        <v>1</v>
      </c>
      <c r="D304" s="2" t="s">
        <v>106</v>
      </c>
      <c r="E304" s="7">
        <v>10</v>
      </c>
      <c r="F304" s="11">
        <v>42620</v>
      </c>
      <c r="G304" s="11">
        <v>42551</v>
      </c>
      <c r="H304" s="2" t="s">
        <v>792</v>
      </c>
      <c r="I304" s="8">
        <v>8648</v>
      </c>
      <c r="K304" s="8">
        <v>0</v>
      </c>
    </row>
    <row r="305" spans="1:12" x14ac:dyDescent="0.2">
      <c r="A305" s="2" t="s">
        <v>320</v>
      </c>
      <c r="C305" s="10">
        <v>1</v>
      </c>
      <c r="D305" s="2" t="s">
        <v>106</v>
      </c>
      <c r="E305" s="7">
        <v>10</v>
      </c>
      <c r="F305" s="11">
        <v>42620</v>
      </c>
      <c r="G305" s="11">
        <v>42551</v>
      </c>
      <c r="H305" s="2" t="s">
        <v>802</v>
      </c>
      <c r="I305" s="8">
        <v>8648</v>
      </c>
      <c r="K305" s="8">
        <v>0</v>
      </c>
    </row>
    <row r="306" spans="1:12" x14ac:dyDescent="0.2">
      <c r="A306" s="2" t="s">
        <v>320</v>
      </c>
      <c r="C306" s="10">
        <v>1</v>
      </c>
      <c r="D306" s="2" t="s">
        <v>106</v>
      </c>
      <c r="E306" s="7">
        <v>10</v>
      </c>
      <c r="F306" s="11">
        <v>42620</v>
      </c>
      <c r="G306" s="11">
        <v>42551</v>
      </c>
      <c r="H306" s="2" t="s">
        <v>800</v>
      </c>
      <c r="I306" s="8">
        <v>8648</v>
      </c>
      <c r="K306" s="8">
        <v>0</v>
      </c>
    </row>
    <row r="307" spans="1:12" x14ac:dyDescent="0.2">
      <c r="A307" s="2" t="s">
        <v>320</v>
      </c>
      <c r="C307" s="10">
        <v>1</v>
      </c>
      <c r="D307" s="2" t="s">
        <v>106</v>
      </c>
      <c r="E307" s="7">
        <v>10</v>
      </c>
      <c r="F307" s="11">
        <v>42620</v>
      </c>
      <c r="G307" s="11">
        <v>42551</v>
      </c>
      <c r="H307" s="2" t="s">
        <v>795</v>
      </c>
      <c r="I307" s="8">
        <v>1245203</v>
      </c>
      <c r="K307" s="8">
        <v>0</v>
      </c>
    </row>
    <row r="308" spans="1:12" x14ac:dyDescent="0.2">
      <c r="A308" s="2" t="s">
        <v>320</v>
      </c>
      <c r="C308" s="10">
        <v>1</v>
      </c>
      <c r="D308" s="2" t="s">
        <v>106</v>
      </c>
      <c r="E308" s="7">
        <v>10</v>
      </c>
      <c r="F308" s="11">
        <v>42620</v>
      </c>
      <c r="G308" s="11">
        <v>42551</v>
      </c>
      <c r="H308" s="2" t="s">
        <v>796</v>
      </c>
      <c r="I308" s="8">
        <v>1010632</v>
      </c>
      <c r="K308" s="8">
        <v>0</v>
      </c>
    </row>
    <row r="309" spans="1:12" x14ac:dyDescent="0.2">
      <c r="A309" s="2" t="s">
        <v>320</v>
      </c>
      <c r="C309" s="10">
        <v>1</v>
      </c>
      <c r="D309" s="2" t="s">
        <v>106</v>
      </c>
      <c r="E309" s="7">
        <v>10</v>
      </c>
      <c r="F309" s="11">
        <v>42620</v>
      </c>
      <c r="G309" s="11">
        <v>42551</v>
      </c>
      <c r="H309" s="2" t="s">
        <v>794</v>
      </c>
      <c r="I309" s="8">
        <v>404385</v>
      </c>
      <c r="K309" s="8">
        <v>0</v>
      </c>
    </row>
    <row r="310" spans="1:12" x14ac:dyDescent="0.2">
      <c r="A310" s="2" t="s">
        <v>320</v>
      </c>
      <c r="C310" s="10">
        <v>1</v>
      </c>
      <c r="D310" s="2" t="s">
        <v>106</v>
      </c>
      <c r="E310" s="7">
        <v>10</v>
      </c>
      <c r="F310" s="11">
        <v>42620</v>
      </c>
      <c r="G310" s="11">
        <v>42551</v>
      </c>
      <c r="H310" s="2" t="s">
        <v>793</v>
      </c>
      <c r="I310" s="8">
        <v>249872</v>
      </c>
      <c r="K310" s="8">
        <v>0</v>
      </c>
    </row>
    <row r="311" spans="1:12" x14ac:dyDescent="0.2">
      <c r="A311" s="2" t="s">
        <v>320</v>
      </c>
      <c r="C311" s="10">
        <v>1</v>
      </c>
      <c r="D311" s="2" t="s">
        <v>106</v>
      </c>
      <c r="E311" s="7">
        <v>10</v>
      </c>
      <c r="F311" s="11">
        <v>42620</v>
      </c>
      <c r="G311" s="11">
        <v>40359</v>
      </c>
      <c r="H311" s="2" t="s">
        <v>798</v>
      </c>
      <c r="I311" s="8">
        <v>121638</v>
      </c>
      <c r="K311" s="8">
        <v>0</v>
      </c>
    </row>
    <row r="312" spans="1:12" x14ac:dyDescent="0.2">
      <c r="A312" s="2" t="s">
        <v>320</v>
      </c>
      <c r="C312" s="10">
        <v>1</v>
      </c>
      <c r="D312" s="2" t="s">
        <v>106</v>
      </c>
      <c r="E312" s="7">
        <v>10</v>
      </c>
      <c r="F312" s="11">
        <v>42620</v>
      </c>
      <c r="G312" s="11">
        <v>42551</v>
      </c>
      <c r="H312" s="2" t="s">
        <v>790</v>
      </c>
      <c r="I312" s="8">
        <v>140167</v>
      </c>
      <c r="K312" s="8">
        <v>0</v>
      </c>
      <c r="L312" s="8">
        <v>-1356114</v>
      </c>
    </row>
    <row r="313" spans="1:12" x14ac:dyDescent="0.2">
      <c r="A313" s="2" t="s">
        <v>320</v>
      </c>
      <c r="C313" s="10">
        <v>2</v>
      </c>
      <c r="D313" s="2" t="s">
        <v>106</v>
      </c>
      <c r="E313" s="7">
        <v>87</v>
      </c>
      <c r="F313" s="11">
        <v>42643</v>
      </c>
      <c r="G313" s="11">
        <v>42643</v>
      </c>
      <c r="H313" s="2" t="s">
        <v>808</v>
      </c>
      <c r="I313" s="8">
        <v>248373</v>
      </c>
      <c r="K313" s="8">
        <v>0</v>
      </c>
      <c r="L313" s="8">
        <v>248373</v>
      </c>
    </row>
    <row r="314" spans="1:12" x14ac:dyDescent="0.2">
      <c r="A314" s="2" t="s">
        <v>320</v>
      </c>
      <c r="C314" s="10">
        <v>3</v>
      </c>
      <c r="D314" s="2" t="s">
        <v>106</v>
      </c>
      <c r="E314" s="7">
        <v>87</v>
      </c>
      <c r="F314" s="11">
        <v>42643</v>
      </c>
      <c r="G314" s="11">
        <v>42643</v>
      </c>
      <c r="H314" s="2" t="s">
        <v>809</v>
      </c>
      <c r="I314" s="8">
        <v>1004570</v>
      </c>
      <c r="K314" s="8">
        <v>0</v>
      </c>
      <c r="L314" s="8">
        <v>1004570</v>
      </c>
    </row>
    <row r="315" spans="1:12" x14ac:dyDescent="0.2">
      <c r="A315" s="2" t="s">
        <v>320</v>
      </c>
      <c r="C315" s="10">
        <v>4</v>
      </c>
      <c r="D315" s="2" t="s">
        <v>106</v>
      </c>
      <c r="E315" s="7">
        <v>87</v>
      </c>
      <c r="F315" s="11">
        <v>42643</v>
      </c>
      <c r="G315" s="11">
        <v>42643</v>
      </c>
      <c r="H315" s="2" t="s">
        <v>810</v>
      </c>
      <c r="I315" s="8">
        <v>17191</v>
      </c>
      <c r="K315" s="8">
        <v>0</v>
      </c>
      <c r="L315" s="8">
        <v>17191</v>
      </c>
    </row>
    <row r="316" spans="1:12" x14ac:dyDescent="0.2">
      <c r="A316" s="2" t="s">
        <v>320</v>
      </c>
      <c r="C316" s="10">
        <v>5</v>
      </c>
      <c r="D316" s="2" t="s">
        <v>106</v>
      </c>
      <c r="E316" s="7">
        <v>87</v>
      </c>
      <c r="F316" s="11">
        <v>42643</v>
      </c>
      <c r="G316" s="11">
        <v>42643</v>
      </c>
      <c r="H316" s="2" t="s">
        <v>811</v>
      </c>
      <c r="I316" s="8">
        <v>8598</v>
      </c>
      <c r="K316" s="8">
        <v>0</v>
      </c>
      <c r="L316" s="8">
        <v>8598</v>
      </c>
    </row>
    <row r="317" spans="1:12" x14ac:dyDescent="0.2">
      <c r="A317" s="2" t="s">
        <v>320</v>
      </c>
      <c r="C317" s="10">
        <v>6</v>
      </c>
      <c r="D317" s="2" t="s">
        <v>106</v>
      </c>
      <c r="E317" s="7">
        <v>87</v>
      </c>
      <c r="F317" s="11">
        <v>42643</v>
      </c>
      <c r="G317" s="11">
        <v>42643</v>
      </c>
      <c r="H317" s="2" t="s">
        <v>812</v>
      </c>
      <c r="I317" s="8">
        <v>8598</v>
      </c>
      <c r="K317" s="8">
        <v>0</v>
      </c>
      <c r="L317" s="8">
        <v>8598</v>
      </c>
    </row>
    <row r="318" spans="1:12" x14ac:dyDescent="0.2">
      <c r="A318" s="2" t="s">
        <v>320</v>
      </c>
      <c r="C318" s="10">
        <v>7</v>
      </c>
      <c r="D318" s="2" t="s">
        <v>106</v>
      </c>
      <c r="E318" s="7">
        <v>87</v>
      </c>
      <c r="F318" s="11">
        <v>42643</v>
      </c>
      <c r="G318" s="11">
        <v>42643</v>
      </c>
      <c r="H318" s="2" t="s">
        <v>813</v>
      </c>
      <c r="I318" s="8">
        <v>8598</v>
      </c>
      <c r="K318" s="8">
        <v>0</v>
      </c>
      <c r="L318" s="8">
        <v>8598</v>
      </c>
    </row>
    <row r="319" spans="1:12" x14ac:dyDescent="0.2">
      <c r="A319" s="2" t="s">
        <v>320</v>
      </c>
      <c r="C319" s="10">
        <v>8</v>
      </c>
      <c r="D319" s="2" t="s">
        <v>106</v>
      </c>
      <c r="E319" s="7">
        <v>87</v>
      </c>
      <c r="F319" s="11">
        <v>42643</v>
      </c>
      <c r="G319" s="11">
        <v>42643</v>
      </c>
      <c r="H319" s="2" t="s">
        <v>814</v>
      </c>
      <c r="I319" s="8">
        <v>8598</v>
      </c>
      <c r="K319" s="8">
        <v>0</v>
      </c>
      <c r="L319" s="8">
        <v>8598</v>
      </c>
    </row>
    <row r="320" spans="1:12" x14ac:dyDescent="0.2">
      <c r="A320" s="2" t="s">
        <v>320</v>
      </c>
      <c r="C320" s="10">
        <v>9</v>
      </c>
      <c r="D320" s="2" t="s">
        <v>106</v>
      </c>
      <c r="E320" s="7">
        <v>87</v>
      </c>
      <c r="F320" s="11">
        <v>42643</v>
      </c>
      <c r="G320" s="11">
        <v>42643</v>
      </c>
      <c r="H320" s="2" t="s">
        <v>815</v>
      </c>
      <c r="I320" s="8">
        <v>8598</v>
      </c>
      <c r="K320" s="8">
        <v>0</v>
      </c>
      <c r="L320" s="8">
        <v>8598</v>
      </c>
    </row>
    <row r="321" spans="1:12" x14ac:dyDescent="0.2">
      <c r="A321" s="2" t="s">
        <v>320</v>
      </c>
      <c r="C321" s="10">
        <v>10</v>
      </c>
      <c r="D321" s="2" t="s">
        <v>106</v>
      </c>
      <c r="E321" s="7">
        <v>87</v>
      </c>
      <c r="F321" s="11">
        <v>42643</v>
      </c>
      <c r="G321" s="11">
        <v>42643</v>
      </c>
      <c r="H321" s="2" t="s">
        <v>816</v>
      </c>
      <c r="I321" s="8">
        <v>8598</v>
      </c>
      <c r="K321" s="8">
        <v>0</v>
      </c>
      <c r="L321" s="8">
        <v>8598</v>
      </c>
    </row>
    <row r="322" spans="1:12" x14ac:dyDescent="0.2">
      <c r="A322" s="2" t="s">
        <v>320</v>
      </c>
      <c r="C322" s="10">
        <v>11</v>
      </c>
      <c r="D322" s="2" t="s">
        <v>106</v>
      </c>
      <c r="E322" s="7">
        <v>87</v>
      </c>
      <c r="F322" s="11">
        <v>42643</v>
      </c>
      <c r="G322" s="11">
        <v>42643</v>
      </c>
      <c r="H322" s="2" t="s">
        <v>817</v>
      </c>
      <c r="I322" s="8">
        <v>8598</v>
      </c>
      <c r="K322" s="8">
        <v>0</v>
      </c>
      <c r="L322" s="8">
        <v>8598</v>
      </c>
    </row>
    <row r="323" spans="1:12" x14ac:dyDescent="0.2">
      <c r="A323" s="2" t="s">
        <v>320</v>
      </c>
      <c r="C323" s="10">
        <v>12</v>
      </c>
      <c r="D323" s="2" t="s">
        <v>106</v>
      </c>
      <c r="E323" s="7">
        <v>87</v>
      </c>
      <c r="F323" s="11">
        <v>42643</v>
      </c>
      <c r="G323" s="11">
        <v>42643</v>
      </c>
      <c r="H323" s="2" t="s">
        <v>818</v>
      </c>
      <c r="I323" s="8">
        <v>8598</v>
      </c>
      <c r="K323" s="8">
        <v>0</v>
      </c>
      <c r="L323" s="8">
        <v>8598</v>
      </c>
    </row>
    <row r="324" spans="1:12" x14ac:dyDescent="0.2">
      <c r="A324" s="2" t="s">
        <v>320</v>
      </c>
      <c r="C324" s="10">
        <v>13</v>
      </c>
      <c r="D324" s="2" t="s">
        <v>106</v>
      </c>
      <c r="E324" s="7">
        <v>87</v>
      </c>
      <c r="F324" s="11">
        <v>42643</v>
      </c>
      <c r="G324" s="11">
        <v>42643</v>
      </c>
      <c r="H324" s="2" t="s">
        <v>819</v>
      </c>
      <c r="I324" s="8">
        <v>8598</v>
      </c>
      <c r="K324" s="8">
        <v>0</v>
      </c>
      <c r="L324" s="8">
        <v>8598</v>
      </c>
    </row>
    <row r="325" spans="1:12" x14ac:dyDescent="0.2">
      <c r="A325" s="2" t="s">
        <v>320</v>
      </c>
      <c r="C325" s="10">
        <v>14</v>
      </c>
      <c r="D325" s="2" t="s">
        <v>106</v>
      </c>
      <c r="E325" s="7">
        <v>87</v>
      </c>
      <c r="F325" s="11">
        <v>42643</v>
      </c>
      <c r="G325" s="11">
        <v>42643</v>
      </c>
      <c r="H325" s="2" t="s">
        <v>820</v>
      </c>
      <c r="I325" s="8">
        <v>8598</v>
      </c>
      <c r="K325" s="8">
        <v>0</v>
      </c>
      <c r="L325" s="8">
        <v>8598</v>
      </c>
    </row>
    <row r="327" spans="1:12" x14ac:dyDescent="0.2">
      <c r="I327" s="275">
        <v>13357113</v>
      </c>
      <c r="K327" s="275">
        <v>13357113</v>
      </c>
      <c r="L327" s="275">
        <v>0</v>
      </c>
    </row>
    <row r="328" spans="1:12" x14ac:dyDescent="0.2">
      <c r="A328" s="9" t="s">
        <v>193</v>
      </c>
      <c r="C328" s="4" t="s">
        <v>131</v>
      </c>
    </row>
    <row r="330" spans="1:12" ht="12.75" thickBot="1" x14ac:dyDescent="0.25">
      <c r="A330" s="274" t="s">
        <v>765</v>
      </c>
      <c r="C330" s="274" t="s">
        <v>766</v>
      </c>
    </row>
    <row r="331" spans="1:12" ht="12.75" thickTop="1" x14ac:dyDescent="0.2"/>
    <row r="332" spans="1:12" x14ac:dyDescent="0.2">
      <c r="A332" s="1" t="s">
        <v>84</v>
      </c>
      <c r="B332" s="1" t="s">
        <v>767</v>
      </c>
      <c r="D332" s="1" t="s">
        <v>84</v>
      </c>
      <c r="E332" s="268" t="s">
        <v>767</v>
      </c>
      <c r="F332" s="268" t="s">
        <v>768</v>
      </c>
      <c r="G332" s="1" t="s">
        <v>769</v>
      </c>
      <c r="H332" s="1" t="s">
        <v>770</v>
      </c>
      <c r="I332" s="268" t="s">
        <v>771</v>
      </c>
      <c r="K332" s="268" t="s">
        <v>772</v>
      </c>
      <c r="L332" s="268" t="s">
        <v>266</v>
      </c>
    </row>
    <row r="334" spans="1:12" x14ac:dyDescent="0.2">
      <c r="A334" s="2" t="s">
        <v>376</v>
      </c>
      <c r="C334" s="10">
        <v>45</v>
      </c>
      <c r="D334" s="2" t="s">
        <v>106</v>
      </c>
      <c r="E334" s="7">
        <v>8</v>
      </c>
      <c r="F334" s="11">
        <v>42492</v>
      </c>
      <c r="G334" s="11">
        <v>42465</v>
      </c>
      <c r="H334" s="2" t="s">
        <v>821</v>
      </c>
      <c r="I334" s="8">
        <v>4366809</v>
      </c>
      <c r="K334" s="8">
        <v>0</v>
      </c>
      <c r="L334" s="8">
        <v>4366809</v>
      </c>
    </row>
    <row r="336" spans="1:12" x14ac:dyDescent="0.2">
      <c r="I336" s="275">
        <v>4366809</v>
      </c>
      <c r="K336" s="275">
        <v>0</v>
      </c>
      <c r="L336" s="275">
        <v>4366809</v>
      </c>
    </row>
    <row r="337" spans="1:12" x14ac:dyDescent="0.2">
      <c r="A337" s="9" t="s">
        <v>194</v>
      </c>
      <c r="C337" s="4" t="s">
        <v>126</v>
      </c>
    </row>
    <row r="339" spans="1:12" ht="12.75" thickBot="1" x14ac:dyDescent="0.25">
      <c r="A339" s="274" t="s">
        <v>765</v>
      </c>
      <c r="C339" s="274" t="s">
        <v>766</v>
      </c>
    </row>
    <row r="340" spans="1:12" ht="12.75" thickTop="1" x14ac:dyDescent="0.2"/>
    <row r="341" spans="1:12" x14ac:dyDescent="0.2">
      <c r="A341" s="1" t="s">
        <v>84</v>
      </c>
      <c r="B341" s="1" t="s">
        <v>767</v>
      </c>
      <c r="D341" s="1" t="s">
        <v>84</v>
      </c>
      <c r="E341" s="268" t="s">
        <v>767</v>
      </c>
      <c r="F341" s="268" t="s">
        <v>768</v>
      </c>
      <c r="G341" s="1" t="s">
        <v>769</v>
      </c>
      <c r="H341" s="1" t="s">
        <v>770</v>
      </c>
      <c r="I341" s="268" t="s">
        <v>771</v>
      </c>
      <c r="K341" s="268" t="s">
        <v>772</v>
      </c>
      <c r="L341" s="268" t="s">
        <v>266</v>
      </c>
    </row>
    <row r="343" spans="1:12" x14ac:dyDescent="0.2">
      <c r="A343" s="2" t="s">
        <v>320</v>
      </c>
      <c r="C343" s="10">
        <v>0</v>
      </c>
      <c r="D343" s="2" t="s">
        <v>780</v>
      </c>
      <c r="E343" s="7">
        <v>91</v>
      </c>
      <c r="F343" s="11">
        <v>42400</v>
      </c>
      <c r="G343" s="11">
        <v>42400</v>
      </c>
      <c r="H343" s="2" t="s">
        <v>823</v>
      </c>
      <c r="I343" s="8">
        <v>91178</v>
      </c>
      <c r="K343" s="8">
        <v>0</v>
      </c>
    </row>
    <row r="344" spans="1:12" x14ac:dyDescent="0.2">
      <c r="A344" s="2" t="s">
        <v>320</v>
      </c>
      <c r="C344" s="10">
        <v>0</v>
      </c>
      <c r="D344" s="2" t="s">
        <v>780</v>
      </c>
      <c r="E344" s="7">
        <v>91</v>
      </c>
      <c r="F344" s="11">
        <v>42400</v>
      </c>
      <c r="G344" s="11">
        <v>42400</v>
      </c>
      <c r="H344" s="2" t="s">
        <v>822</v>
      </c>
      <c r="I344" s="8">
        <v>46200</v>
      </c>
      <c r="K344" s="8">
        <v>0</v>
      </c>
    </row>
    <row r="345" spans="1:12" x14ac:dyDescent="0.2">
      <c r="A345" s="2" t="s">
        <v>320</v>
      </c>
      <c r="C345" s="10">
        <v>0</v>
      </c>
      <c r="D345" s="2" t="s">
        <v>780</v>
      </c>
      <c r="E345" s="7">
        <v>89</v>
      </c>
      <c r="F345" s="11">
        <v>42460</v>
      </c>
      <c r="G345" s="11">
        <v>42460</v>
      </c>
      <c r="H345" s="2" t="s">
        <v>824</v>
      </c>
      <c r="I345" s="8">
        <v>76728</v>
      </c>
      <c r="K345" s="8">
        <v>0</v>
      </c>
    </row>
    <row r="346" spans="1:12" x14ac:dyDescent="0.2">
      <c r="A346" s="2" t="s">
        <v>320</v>
      </c>
      <c r="C346" s="10">
        <v>0</v>
      </c>
      <c r="D346" s="2" t="s">
        <v>780</v>
      </c>
      <c r="E346" s="7">
        <v>89</v>
      </c>
      <c r="F346" s="11">
        <v>42460</v>
      </c>
      <c r="G346" s="11">
        <v>42460</v>
      </c>
      <c r="H346" s="2" t="s">
        <v>825</v>
      </c>
      <c r="I346" s="8">
        <v>38878</v>
      </c>
      <c r="K346" s="8">
        <v>0</v>
      </c>
    </row>
    <row r="347" spans="1:12" x14ac:dyDescent="0.2">
      <c r="A347" s="2" t="s">
        <v>320</v>
      </c>
      <c r="C347" s="10">
        <v>0</v>
      </c>
      <c r="D347" s="2" t="s">
        <v>780</v>
      </c>
      <c r="E347" s="7">
        <v>81</v>
      </c>
      <c r="F347" s="11">
        <v>42490</v>
      </c>
      <c r="G347" s="11">
        <v>42490</v>
      </c>
      <c r="H347" s="2" t="s">
        <v>826</v>
      </c>
      <c r="I347" s="8">
        <v>83889</v>
      </c>
      <c r="K347" s="8">
        <v>0</v>
      </c>
    </row>
    <row r="348" spans="1:12" x14ac:dyDescent="0.2">
      <c r="A348" s="2" t="s">
        <v>320</v>
      </c>
      <c r="C348" s="10">
        <v>0</v>
      </c>
      <c r="D348" s="2" t="s">
        <v>780</v>
      </c>
      <c r="E348" s="7">
        <v>81</v>
      </c>
      <c r="F348" s="11">
        <v>42490</v>
      </c>
      <c r="G348" s="11">
        <v>42490</v>
      </c>
      <c r="H348" s="2" t="s">
        <v>827</v>
      </c>
      <c r="I348" s="8">
        <v>42506</v>
      </c>
      <c r="K348" s="8">
        <v>0</v>
      </c>
    </row>
    <row r="349" spans="1:12" x14ac:dyDescent="0.2">
      <c r="A349" s="2" t="s">
        <v>320</v>
      </c>
      <c r="C349" s="10">
        <v>0</v>
      </c>
      <c r="D349" s="2" t="s">
        <v>780</v>
      </c>
      <c r="E349" s="7">
        <v>88</v>
      </c>
      <c r="F349" s="11">
        <v>42521</v>
      </c>
      <c r="G349" s="11">
        <v>42521</v>
      </c>
      <c r="H349" s="2" t="s">
        <v>829</v>
      </c>
      <c r="I349" s="8">
        <v>88282</v>
      </c>
      <c r="K349" s="8">
        <v>0</v>
      </c>
    </row>
    <row r="350" spans="1:12" x14ac:dyDescent="0.2">
      <c r="A350" s="2" t="s">
        <v>320</v>
      </c>
      <c r="C350" s="10">
        <v>0</v>
      </c>
      <c r="D350" s="2" t="s">
        <v>780</v>
      </c>
      <c r="E350" s="7">
        <v>88</v>
      </c>
      <c r="F350" s="11">
        <v>42521</v>
      </c>
      <c r="G350" s="11">
        <v>42521</v>
      </c>
      <c r="H350" s="2" t="s">
        <v>828</v>
      </c>
      <c r="I350" s="8">
        <v>44731</v>
      </c>
      <c r="K350" s="8">
        <v>0</v>
      </c>
    </row>
    <row r="351" spans="1:12" x14ac:dyDescent="0.2">
      <c r="A351" s="2" t="s">
        <v>320</v>
      </c>
      <c r="C351" s="10">
        <v>0</v>
      </c>
      <c r="D351" s="2" t="s">
        <v>780</v>
      </c>
      <c r="E351" s="7">
        <v>62</v>
      </c>
      <c r="F351" s="11">
        <v>42551</v>
      </c>
      <c r="G351" s="11">
        <v>42551</v>
      </c>
      <c r="H351" s="2" t="s">
        <v>830</v>
      </c>
      <c r="I351" s="8">
        <v>86276</v>
      </c>
      <c r="K351" s="8">
        <v>0</v>
      </c>
    </row>
    <row r="352" spans="1:12" x14ac:dyDescent="0.2">
      <c r="A352" s="2" t="s">
        <v>320</v>
      </c>
      <c r="C352" s="10">
        <v>0</v>
      </c>
      <c r="D352" s="2" t="s">
        <v>780</v>
      </c>
      <c r="E352" s="7">
        <v>62</v>
      </c>
      <c r="F352" s="11">
        <v>42551</v>
      </c>
      <c r="G352" s="11">
        <v>42551</v>
      </c>
      <c r="H352" s="2" t="s">
        <v>831</v>
      </c>
      <c r="I352" s="8">
        <v>43716</v>
      </c>
      <c r="K352" s="8">
        <v>0</v>
      </c>
      <c r="L352" s="8">
        <v>642384</v>
      </c>
    </row>
    <row r="353" spans="1:11" x14ac:dyDescent="0.2">
      <c r="A353" s="2" t="s">
        <v>320</v>
      </c>
      <c r="C353" s="10">
        <v>1</v>
      </c>
      <c r="D353" s="2" t="s">
        <v>106</v>
      </c>
      <c r="E353" s="7">
        <v>84</v>
      </c>
      <c r="F353" s="11">
        <v>42398</v>
      </c>
      <c r="G353" s="11">
        <v>42429</v>
      </c>
      <c r="H353" s="2" t="s">
        <v>832</v>
      </c>
      <c r="I353" s="8">
        <v>519895</v>
      </c>
      <c r="K353" s="8">
        <v>0</v>
      </c>
    </row>
    <row r="354" spans="1:11" x14ac:dyDescent="0.2">
      <c r="A354" s="2" t="s">
        <v>320</v>
      </c>
      <c r="C354" s="10">
        <v>1</v>
      </c>
      <c r="D354" s="2" t="s">
        <v>106</v>
      </c>
      <c r="E354" s="7">
        <v>150</v>
      </c>
      <c r="F354" s="11">
        <v>42853</v>
      </c>
      <c r="G354" s="11">
        <v>42369</v>
      </c>
      <c r="H354" s="2" t="s">
        <v>593</v>
      </c>
      <c r="I354" s="8">
        <v>113472</v>
      </c>
      <c r="K354" s="8">
        <v>0</v>
      </c>
    </row>
    <row r="355" spans="1:11" x14ac:dyDescent="0.2">
      <c r="A355" s="2" t="s">
        <v>320</v>
      </c>
      <c r="C355" s="10">
        <v>1</v>
      </c>
      <c r="D355" s="2" t="s">
        <v>106</v>
      </c>
      <c r="E355" s="7">
        <v>110</v>
      </c>
      <c r="F355" s="11">
        <v>42913</v>
      </c>
      <c r="G355" s="11">
        <v>42369</v>
      </c>
      <c r="H355" s="2" t="s">
        <v>593</v>
      </c>
      <c r="I355" s="8">
        <v>113472</v>
      </c>
      <c r="K355" s="8">
        <v>0</v>
      </c>
    </row>
    <row r="356" spans="1:11" x14ac:dyDescent="0.2">
      <c r="A356" s="2" t="s">
        <v>320</v>
      </c>
      <c r="C356" s="10">
        <v>1</v>
      </c>
      <c r="D356" s="2" t="s">
        <v>106</v>
      </c>
      <c r="E356" s="7">
        <v>129</v>
      </c>
      <c r="F356" s="11">
        <v>43007</v>
      </c>
      <c r="G356" s="11">
        <v>42369</v>
      </c>
      <c r="H356" s="2" t="s">
        <v>593</v>
      </c>
      <c r="I356" s="8">
        <v>114600</v>
      </c>
      <c r="K356" s="8">
        <v>0</v>
      </c>
    </row>
    <row r="357" spans="1:11" x14ac:dyDescent="0.2">
      <c r="A357" s="2" t="s">
        <v>320</v>
      </c>
      <c r="C357" s="10">
        <v>1</v>
      </c>
      <c r="D357" s="2" t="s">
        <v>780</v>
      </c>
      <c r="E357" s="7">
        <v>173</v>
      </c>
      <c r="F357" s="11">
        <v>43099</v>
      </c>
      <c r="G357" s="11">
        <v>42369</v>
      </c>
      <c r="H357" s="2" t="s">
        <v>593</v>
      </c>
      <c r="I357" s="8">
        <v>0</v>
      </c>
      <c r="K357" s="8">
        <v>113472</v>
      </c>
    </row>
    <row r="358" spans="1:11" x14ac:dyDescent="0.2">
      <c r="A358" s="2" t="s">
        <v>320</v>
      </c>
      <c r="C358" s="10">
        <v>1</v>
      </c>
      <c r="D358" s="2" t="s">
        <v>780</v>
      </c>
      <c r="E358" s="7">
        <v>174</v>
      </c>
      <c r="F358" s="11">
        <v>43099</v>
      </c>
      <c r="G358" s="11">
        <v>42369</v>
      </c>
      <c r="H358" s="2" t="s">
        <v>593</v>
      </c>
      <c r="I358" s="8">
        <v>0</v>
      </c>
      <c r="K358" s="8">
        <v>226431</v>
      </c>
    </row>
    <row r="359" spans="1:11" x14ac:dyDescent="0.2">
      <c r="A359" s="2" t="s">
        <v>320</v>
      </c>
      <c r="C359" s="10">
        <v>1</v>
      </c>
      <c r="D359" s="2" t="s">
        <v>780</v>
      </c>
      <c r="E359" s="7">
        <v>173</v>
      </c>
      <c r="F359" s="11">
        <v>43099</v>
      </c>
      <c r="G359" s="11">
        <v>42369</v>
      </c>
      <c r="H359" s="2" t="s">
        <v>593</v>
      </c>
      <c r="I359" s="8">
        <v>0</v>
      </c>
      <c r="K359" s="8">
        <v>113472</v>
      </c>
    </row>
    <row r="360" spans="1:11" x14ac:dyDescent="0.2">
      <c r="A360" s="2" t="s">
        <v>320</v>
      </c>
      <c r="C360" s="10">
        <v>1</v>
      </c>
      <c r="D360" s="2" t="s">
        <v>780</v>
      </c>
      <c r="E360" s="7">
        <v>174</v>
      </c>
      <c r="F360" s="11">
        <v>43099</v>
      </c>
      <c r="G360" s="11">
        <v>42369</v>
      </c>
      <c r="H360" s="2" t="s">
        <v>593</v>
      </c>
      <c r="I360" s="8">
        <v>0</v>
      </c>
      <c r="K360" s="8">
        <v>112875</v>
      </c>
    </row>
    <row r="361" spans="1:11" x14ac:dyDescent="0.2">
      <c r="A361" s="2" t="s">
        <v>320</v>
      </c>
      <c r="C361" s="10">
        <v>1</v>
      </c>
      <c r="D361" s="2" t="s">
        <v>780</v>
      </c>
      <c r="E361" s="7">
        <v>173</v>
      </c>
      <c r="F361" s="11">
        <v>43099</v>
      </c>
      <c r="G361" s="11">
        <v>42369</v>
      </c>
      <c r="H361" s="2" t="s">
        <v>593</v>
      </c>
      <c r="I361" s="8">
        <v>0</v>
      </c>
      <c r="K361" s="8">
        <v>114600</v>
      </c>
    </row>
    <row r="362" spans="1:11" x14ac:dyDescent="0.2">
      <c r="A362" s="2" t="s">
        <v>320</v>
      </c>
      <c r="C362" s="10">
        <v>1</v>
      </c>
      <c r="D362" s="2" t="s">
        <v>106</v>
      </c>
      <c r="E362" s="7">
        <v>55</v>
      </c>
      <c r="F362" s="11">
        <v>42429</v>
      </c>
      <c r="G362" s="11">
        <v>42429</v>
      </c>
      <c r="H362" s="2" t="s">
        <v>593</v>
      </c>
      <c r="I362" s="8">
        <v>455425</v>
      </c>
      <c r="K362" s="8">
        <v>0</v>
      </c>
    </row>
    <row r="363" spans="1:11" x14ac:dyDescent="0.2">
      <c r="A363" s="2" t="s">
        <v>320</v>
      </c>
      <c r="C363" s="10">
        <v>1</v>
      </c>
      <c r="D363" s="2" t="s">
        <v>106</v>
      </c>
      <c r="E363" s="7">
        <v>85</v>
      </c>
      <c r="F363" s="11">
        <v>42460</v>
      </c>
      <c r="G363" s="11">
        <v>42460</v>
      </c>
      <c r="H363" s="2" t="s">
        <v>593</v>
      </c>
      <c r="I363" s="8">
        <v>484831</v>
      </c>
      <c r="K363" s="8">
        <v>0</v>
      </c>
    </row>
    <row r="364" spans="1:11" x14ac:dyDescent="0.2">
      <c r="A364" s="2" t="s">
        <v>320</v>
      </c>
      <c r="C364" s="10">
        <v>1</v>
      </c>
      <c r="D364" s="2" t="s">
        <v>106</v>
      </c>
      <c r="E364" s="7">
        <v>13</v>
      </c>
      <c r="F364" s="11">
        <v>42492</v>
      </c>
      <c r="G364" s="11">
        <v>42521</v>
      </c>
      <c r="H364" s="2" t="s">
        <v>593</v>
      </c>
      <c r="I364" s="8">
        <v>507466</v>
      </c>
      <c r="K364" s="8">
        <v>0</v>
      </c>
    </row>
    <row r="365" spans="1:11" x14ac:dyDescent="0.2">
      <c r="A365" s="2" t="s">
        <v>320</v>
      </c>
      <c r="C365" s="10">
        <v>1</v>
      </c>
      <c r="D365" s="2" t="s">
        <v>106</v>
      </c>
      <c r="E365" s="7">
        <v>8</v>
      </c>
      <c r="F365" s="11">
        <v>42523</v>
      </c>
      <c r="G365" s="11">
        <v>42551</v>
      </c>
      <c r="H365" s="2" t="s">
        <v>593</v>
      </c>
      <c r="I365" s="8">
        <v>507133</v>
      </c>
      <c r="K365" s="8">
        <v>0</v>
      </c>
    </row>
    <row r="366" spans="1:11" x14ac:dyDescent="0.2">
      <c r="A366" s="2" t="s">
        <v>320</v>
      </c>
      <c r="C366" s="10">
        <v>1</v>
      </c>
      <c r="D366" s="2" t="s">
        <v>106</v>
      </c>
      <c r="E366" s="7">
        <v>57</v>
      </c>
      <c r="F366" s="11">
        <v>42612</v>
      </c>
      <c r="G366" s="11">
        <v>42592</v>
      </c>
      <c r="H366" s="2" t="s">
        <v>833</v>
      </c>
      <c r="I366" s="8">
        <v>157532</v>
      </c>
      <c r="K366" s="8">
        <v>0</v>
      </c>
    </row>
    <row r="367" spans="1:11" x14ac:dyDescent="0.2">
      <c r="A367" s="2" t="s">
        <v>320</v>
      </c>
      <c r="C367" s="10">
        <v>1</v>
      </c>
      <c r="D367" s="2" t="s">
        <v>106</v>
      </c>
      <c r="E367" s="7">
        <v>102</v>
      </c>
      <c r="F367" s="11">
        <v>42698</v>
      </c>
      <c r="G367" s="11">
        <v>42698</v>
      </c>
      <c r="H367" s="2" t="s">
        <v>839</v>
      </c>
      <c r="I367" s="8">
        <v>112875</v>
      </c>
      <c r="K367" s="8">
        <v>0</v>
      </c>
    </row>
    <row r="368" spans="1:11" x14ac:dyDescent="0.2">
      <c r="A368" s="2" t="s">
        <v>320</v>
      </c>
      <c r="C368" s="10">
        <v>1</v>
      </c>
      <c r="F368" s="11">
        <v>42369</v>
      </c>
      <c r="G368" s="11">
        <v>42369</v>
      </c>
      <c r="H368" s="2" t="s">
        <v>840</v>
      </c>
      <c r="I368" s="8">
        <v>32238414</v>
      </c>
      <c r="K368" s="8">
        <v>0</v>
      </c>
    </row>
    <row r="369" spans="1:12" x14ac:dyDescent="0.2">
      <c r="A369" s="2" t="s">
        <v>320</v>
      </c>
      <c r="C369" s="10">
        <v>1</v>
      </c>
      <c r="D369" s="2" t="s">
        <v>106</v>
      </c>
      <c r="E369" s="7">
        <v>102</v>
      </c>
      <c r="F369" s="11">
        <v>42613</v>
      </c>
      <c r="G369" s="11">
        <v>42369</v>
      </c>
      <c r="H369" s="2" t="s">
        <v>834</v>
      </c>
      <c r="I369" s="8">
        <v>24249</v>
      </c>
      <c r="K369" s="8">
        <v>0</v>
      </c>
    </row>
    <row r="370" spans="1:12" x14ac:dyDescent="0.2">
      <c r="A370" s="2" t="s">
        <v>320</v>
      </c>
      <c r="C370" s="10">
        <v>1</v>
      </c>
      <c r="D370" s="2" t="s">
        <v>106</v>
      </c>
      <c r="E370" s="7">
        <v>90</v>
      </c>
      <c r="F370" s="11">
        <v>42643</v>
      </c>
      <c r="G370" s="11">
        <v>42643</v>
      </c>
      <c r="H370" s="2" t="s">
        <v>838</v>
      </c>
      <c r="I370" s="8">
        <v>112875</v>
      </c>
      <c r="K370" s="8">
        <v>0</v>
      </c>
    </row>
    <row r="371" spans="1:12" x14ac:dyDescent="0.2">
      <c r="A371" s="2" t="s">
        <v>320</v>
      </c>
      <c r="C371" s="10">
        <v>1</v>
      </c>
      <c r="D371" s="2" t="s">
        <v>106</v>
      </c>
      <c r="E371" s="7">
        <v>10</v>
      </c>
      <c r="F371" s="11">
        <v>42620</v>
      </c>
      <c r="G371" s="11">
        <v>42551</v>
      </c>
      <c r="H371" s="2" t="s">
        <v>835</v>
      </c>
      <c r="I371" s="8">
        <v>113556</v>
      </c>
      <c r="K371" s="8">
        <v>0</v>
      </c>
    </row>
    <row r="372" spans="1:12" x14ac:dyDescent="0.2">
      <c r="A372" s="2" t="s">
        <v>320</v>
      </c>
      <c r="C372" s="10">
        <v>1</v>
      </c>
      <c r="D372" s="2" t="s">
        <v>106</v>
      </c>
      <c r="E372" s="7">
        <v>21</v>
      </c>
      <c r="F372" s="11">
        <v>42625</v>
      </c>
      <c r="G372" s="11">
        <v>42643</v>
      </c>
      <c r="H372" s="2" t="s">
        <v>837</v>
      </c>
      <c r="I372" s="8">
        <v>70946</v>
      </c>
      <c r="K372" s="8">
        <v>0</v>
      </c>
    </row>
    <row r="373" spans="1:12" x14ac:dyDescent="0.2">
      <c r="A373" s="2" t="s">
        <v>320</v>
      </c>
      <c r="C373" s="10">
        <v>1</v>
      </c>
      <c r="D373" s="2" t="s">
        <v>106</v>
      </c>
      <c r="E373" s="7">
        <v>21</v>
      </c>
      <c r="F373" s="11">
        <v>42625</v>
      </c>
      <c r="G373" s="11">
        <v>42643</v>
      </c>
      <c r="H373" s="2" t="s">
        <v>836</v>
      </c>
      <c r="I373" s="8">
        <v>41020</v>
      </c>
      <c r="K373" s="8">
        <v>0</v>
      </c>
      <c r="L373" s="8">
        <v>35006911</v>
      </c>
    </row>
    <row r="374" spans="1:12" x14ac:dyDescent="0.2">
      <c r="A374" s="2" t="s">
        <v>320</v>
      </c>
      <c r="C374" s="10">
        <v>2</v>
      </c>
      <c r="D374" s="2" t="s">
        <v>106</v>
      </c>
      <c r="E374" s="7">
        <v>62</v>
      </c>
      <c r="F374" s="11">
        <v>42612</v>
      </c>
      <c r="G374" s="11">
        <v>42592</v>
      </c>
      <c r="H374" s="2" t="s">
        <v>841</v>
      </c>
      <c r="I374" s="8">
        <v>131443</v>
      </c>
      <c r="K374" s="8">
        <v>0</v>
      </c>
      <c r="L374" s="8">
        <v>131443</v>
      </c>
    </row>
    <row r="375" spans="1:12" x14ac:dyDescent="0.2">
      <c r="A375" s="2" t="s">
        <v>320</v>
      </c>
      <c r="C375" s="10">
        <v>201607</v>
      </c>
      <c r="D375" s="2" t="s">
        <v>106</v>
      </c>
      <c r="E375" s="7">
        <v>5</v>
      </c>
      <c r="F375" s="11">
        <v>42555</v>
      </c>
      <c r="H375" s="2" t="s">
        <v>842</v>
      </c>
      <c r="I375" s="8">
        <v>508736</v>
      </c>
      <c r="K375" s="8">
        <v>0</v>
      </c>
    </row>
    <row r="376" spans="1:12" x14ac:dyDescent="0.2">
      <c r="A376" s="2" t="s">
        <v>320</v>
      </c>
      <c r="C376" s="10">
        <v>201607</v>
      </c>
      <c r="D376" s="2" t="s">
        <v>106</v>
      </c>
      <c r="E376" s="7">
        <v>107</v>
      </c>
      <c r="F376" s="11">
        <v>42578</v>
      </c>
      <c r="G376" s="11">
        <v>42578</v>
      </c>
      <c r="H376" s="2" t="s">
        <v>842</v>
      </c>
      <c r="I376" s="8">
        <v>515999</v>
      </c>
      <c r="K376" s="8">
        <v>0</v>
      </c>
      <c r="L376" s="8">
        <v>1024735</v>
      </c>
    </row>
    <row r="377" spans="1:12" x14ac:dyDescent="0.2">
      <c r="A377" s="2" t="s">
        <v>320</v>
      </c>
      <c r="C377" s="10">
        <v>201608</v>
      </c>
      <c r="D377" s="2" t="s">
        <v>106</v>
      </c>
      <c r="E377" s="7">
        <v>32</v>
      </c>
      <c r="F377" s="11">
        <v>42611</v>
      </c>
      <c r="G377" s="11">
        <v>42613</v>
      </c>
      <c r="H377" s="2" t="s">
        <v>843</v>
      </c>
      <c r="I377" s="8">
        <v>467806</v>
      </c>
      <c r="K377" s="8">
        <v>0</v>
      </c>
      <c r="L377" s="8">
        <v>467806</v>
      </c>
    </row>
    <row r="379" spans="1:12" x14ac:dyDescent="0.2">
      <c r="I379" s="275">
        <v>37954129</v>
      </c>
      <c r="K379" s="275">
        <v>680850</v>
      </c>
      <c r="L379" s="275">
        <v>37273279</v>
      </c>
    </row>
    <row r="380" spans="1:12" ht="12.75" thickBot="1" x14ac:dyDescent="0.25"/>
    <row r="381" spans="1:12" ht="12.75" thickTop="1" x14ac:dyDescent="0.2">
      <c r="H381" s="8">
        <v>55678051</v>
      </c>
      <c r="K381" s="273">
        <v>41640088</v>
      </c>
      <c r="L381" s="8">
        <v>14037963</v>
      </c>
    </row>
    <row r="383" spans="1:12" x14ac:dyDescent="0.2">
      <c r="A383" s="4" t="s">
        <v>641</v>
      </c>
    </row>
    <row r="385" spans="1:12" x14ac:dyDescent="0.2">
      <c r="K385" s="268" t="s">
        <v>266</v>
      </c>
    </row>
    <row r="386" spans="1:12" x14ac:dyDescent="0.2">
      <c r="A386" s="9" t="s">
        <v>854</v>
      </c>
      <c r="C386" s="4" t="s">
        <v>270</v>
      </c>
    </row>
    <row r="388" spans="1:12" ht="12.75" thickBot="1" x14ac:dyDescent="0.25">
      <c r="A388" s="274" t="s">
        <v>765</v>
      </c>
      <c r="C388" s="274" t="s">
        <v>766</v>
      </c>
    </row>
    <row r="389" spans="1:12" ht="12.75" thickTop="1" x14ac:dyDescent="0.2"/>
    <row r="390" spans="1:12" x14ac:dyDescent="0.2">
      <c r="A390" s="1" t="s">
        <v>84</v>
      </c>
      <c r="B390" s="1" t="s">
        <v>767</v>
      </c>
      <c r="D390" s="1" t="s">
        <v>84</v>
      </c>
      <c r="E390" s="268" t="s">
        <v>767</v>
      </c>
      <c r="F390" s="268" t="s">
        <v>768</v>
      </c>
      <c r="G390" s="1" t="s">
        <v>769</v>
      </c>
      <c r="H390" s="1" t="s">
        <v>770</v>
      </c>
      <c r="I390" s="268" t="s">
        <v>771</v>
      </c>
      <c r="K390" s="268" t="s">
        <v>772</v>
      </c>
      <c r="L390" s="268" t="s">
        <v>266</v>
      </c>
    </row>
    <row r="392" spans="1:12" x14ac:dyDescent="0.2">
      <c r="A392" s="2" t="s">
        <v>320</v>
      </c>
      <c r="C392" s="10">
        <v>1</v>
      </c>
      <c r="D392" s="2" t="s">
        <v>106</v>
      </c>
      <c r="E392" s="7">
        <v>126</v>
      </c>
      <c r="F392" s="11">
        <v>42766</v>
      </c>
      <c r="G392" s="11">
        <v>42766</v>
      </c>
      <c r="H392" s="2" t="s">
        <v>1735</v>
      </c>
      <c r="I392" s="8">
        <v>300000</v>
      </c>
      <c r="K392" s="8">
        <v>0</v>
      </c>
    </row>
    <row r="393" spans="1:12" x14ac:dyDescent="0.2">
      <c r="A393" s="2" t="s">
        <v>320</v>
      </c>
      <c r="C393" s="10">
        <v>1</v>
      </c>
      <c r="D393" s="2" t="s">
        <v>106</v>
      </c>
      <c r="E393" s="7">
        <v>73</v>
      </c>
      <c r="F393" s="11">
        <v>43185</v>
      </c>
      <c r="H393" s="2" t="s">
        <v>583</v>
      </c>
      <c r="I393" s="8">
        <v>300000</v>
      </c>
      <c r="K393" s="8">
        <v>0</v>
      </c>
    </row>
    <row r="394" spans="1:12" x14ac:dyDescent="0.2">
      <c r="A394" s="2" t="s">
        <v>320</v>
      </c>
      <c r="C394" s="10">
        <v>1</v>
      </c>
      <c r="D394" s="2" t="s">
        <v>106</v>
      </c>
      <c r="E394" s="7">
        <v>80</v>
      </c>
      <c r="F394" s="11">
        <v>43215</v>
      </c>
      <c r="H394" s="2" t="s">
        <v>583</v>
      </c>
      <c r="I394" s="8">
        <v>300000</v>
      </c>
      <c r="K394" s="8">
        <v>0</v>
      </c>
    </row>
    <row r="395" spans="1:12" x14ac:dyDescent="0.2">
      <c r="A395" s="2" t="s">
        <v>320</v>
      </c>
      <c r="C395" s="10">
        <v>1</v>
      </c>
      <c r="D395" s="2" t="s">
        <v>106</v>
      </c>
      <c r="E395" s="7">
        <v>74</v>
      </c>
      <c r="F395" s="11">
        <v>43251</v>
      </c>
      <c r="H395" s="2" t="s">
        <v>583</v>
      </c>
      <c r="I395" s="8">
        <v>300000</v>
      </c>
      <c r="K395" s="8">
        <v>0</v>
      </c>
    </row>
    <row r="396" spans="1:12" x14ac:dyDescent="0.2">
      <c r="A396" s="2" t="s">
        <v>320</v>
      </c>
      <c r="C396" s="10">
        <v>1</v>
      </c>
      <c r="D396" s="2" t="s">
        <v>780</v>
      </c>
      <c r="E396" s="7">
        <v>53</v>
      </c>
      <c r="F396" s="11">
        <v>42794</v>
      </c>
      <c r="G396" s="11">
        <v>42794</v>
      </c>
      <c r="H396" s="2" t="s">
        <v>583</v>
      </c>
      <c r="I396" s="8">
        <v>0</v>
      </c>
      <c r="K396" s="8">
        <v>300000</v>
      </c>
      <c r="L396" s="8">
        <v>900000</v>
      </c>
    </row>
    <row r="398" spans="1:12" x14ac:dyDescent="0.2">
      <c r="I398" s="275">
        <v>1200000</v>
      </c>
      <c r="K398" s="275">
        <v>300000</v>
      </c>
      <c r="L398" s="275">
        <v>900000</v>
      </c>
    </row>
    <row r="399" spans="1:12" x14ac:dyDescent="0.2">
      <c r="A399" s="9" t="s">
        <v>2317</v>
      </c>
      <c r="C399" s="4" t="s">
        <v>844</v>
      </c>
    </row>
    <row r="401" spans="1:12" ht="12.75" thickBot="1" x14ac:dyDescent="0.25">
      <c r="A401" s="274" t="s">
        <v>765</v>
      </c>
      <c r="C401" s="274" t="s">
        <v>766</v>
      </c>
    </row>
    <row r="402" spans="1:12" ht="12.75" thickTop="1" x14ac:dyDescent="0.2"/>
    <row r="403" spans="1:12" x14ac:dyDescent="0.2">
      <c r="A403" s="1" t="s">
        <v>84</v>
      </c>
      <c r="B403" s="1" t="s">
        <v>767</v>
      </c>
      <c r="D403" s="1" t="s">
        <v>84</v>
      </c>
      <c r="E403" s="268" t="s">
        <v>767</v>
      </c>
      <c r="F403" s="268" t="s">
        <v>768</v>
      </c>
      <c r="G403" s="1" t="s">
        <v>769</v>
      </c>
      <c r="H403" s="1" t="s">
        <v>770</v>
      </c>
      <c r="I403" s="268" t="s">
        <v>771</v>
      </c>
      <c r="K403" s="268" t="s">
        <v>772</v>
      </c>
      <c r="L403" s="268" t="s">
        <v>266</v>
      </c>
    </row>
    <row r="405" spans="1:12" x14ac:dyDescent="0.2">
      <c r="A405" s="2" t="s">
        <v>320</v>
      </c>
      <c r="C405" s="10">
        <v>1</v>
      </c>
      <c r="D405" s="2" t="s">
        <v>106</v>
      </c>
      <c r="E405" s="7">
        <v>108</v>
      </c>
      <c r="F405" s="11">
        <v>42942</v>
      </c>
      <c r="G405" s="11">
        <v>42940</v>
      </c>
      <c r="H405" s="2" t="s">
        <v>1901</v>
      </c>
      <c r="I405" s="8">
        <v>400000</v>
      </c>
      <c r="K405" s="8">
        <v>0</v>
      </c>
    </row>
    <row r="406" spans="1:12" x14ac:dyDescent="0.2">
      <c r="A406" s="2" t="s">
        <v>320</v>
      </c>
      <c r="C406" s="10">
        <v>1</v>
      </c>
      <c r="D406" s="2" t="s">
        <v>106</v>
      </c>
      <c r="E406" s="7">
        <v>126</v>
      </c>
      <c r="F406" s="11">
        <v>42976</v>
      </c>
      <c r="G406" s="11">
        <v>42971</v>
      </c>
      <c r="H406" s="2" t="s">
        <v>1901</v>
      </c>
      <c r="I406" s="8">
        <v>399999</v>
      </c>
      <c r="K406" s="8">
        <v>0</v>
      </c>
    </row>
    <row r="407" spans="1:12" x14ac:dyDescent="0.2">
      <c r="A407" s="2" t="s">
        <v>320</v>
      </c>
      <c r="C407" s="10">
        <v>1</v>
      </c>
      <c r="D407" s="2" t="s">
        <v>106</v>
      </c>
      <c r="E407" s="7">
        <v>110</v>
      </c>
      <c r="F407" s="11">
        <v>43007</v>
      </c>
      <c r="G407" s="11">
        <v>43002</v>
      </c>
      <c r="H407" s="2" t="s">
        <v>1901</v>
      </c>
      <c r="I407" s="8">
        <v>0</v>
      </c>
      <c r="K407" s="8">
        <v>400000</v>
      </c>
    </row>
    <row r="408" spans="1:12" x14ac:dyDescent="0.2">
      <c r="A408" s="2" t="s">
        <v>320</v>
      </c>
      <c r="C408" s="10">
        <v>1</v>
      </c>
      <c r="D408" s="2" t="s">
        <v>106</v>
      </c>
      <c r="E408" s="7">
        <v>110</v>
      </c>
      <c r="F408" s="11">
        <v>43007</v>
      </c>
      <c r="G408" s="11">
        <v>43002</v>
      </c>
      <c r="H408" s="2" t="s">
        <v>1901</v>
      </c>
      <c r="I408" s="8">
        <v>0</v>
      </c>
      <c r="K408" s="8">
        <v>399999</v>
      </c>
    </row>
    <row r="409" spans="1:12" x14ac:dyDescent="0.2">
      <c r="A409" s="2" t="s">
        <v>320</v>
      </c>
      <c r="C409" s="10">
        <v>1</v>
      </c>
      <c r="D409" s="2" t="s">
        <v>875</v>
      </c>
      <c r="E409" s="7">
        <v>79</v>
      </c>
      <c r="F409" s="11">
        <v>43215</v>
      </c>
      <c r="H409" s="2" t="s">
        <v>1901</v>
      </c>
      <c r="I409" s="8">
        <v>400000</v>
      </c>
      <c r="K409" s="8">
        <v>0</v>
      </c>
    </row>
    <row r="410" spans="1:12" x14ac:dyDescent="0.2">
      <c r="A410" s="2" t="s">
        <v>320</v>
      </c>
      <c r="C410" s="10">
        <v>1</v>
      </c>
      <c r="D410" s="2" t="s">
        <v>106</v>
      </c>
      <c r="E410" s="7">
        <v>145</v>
      </c>
      <c r="F410" s="11">
        <v>42915</v>
      </c>
      <c r="H410" s="2" t="s">
        <v>1901</v>
      </c>
      <c r="I410" s="8">
        <v>400000</v>
      </c>
      <c r="K410" s="8">
        <v>0</v>
      </c>
    </row>
    <row r="411" spans="1:12" x14ac:dyDescent="0.2">
      <c r="A411" s="2" t="s">
        <v>320</v>
      </c>
      <c r="C411" s="10">
        <v>1</v>
      </c>
      <c r="D411" s="2" t="s">
        <v>780</v>
      </c>
      <c r="E411" s="7">
        <v>91</v>
      </c>
      <c r="F411" s="11">
        <v>42940</v>
      </c>
      <c r="G411" s="11">
        <v>42940</v>
      </c>
      <c r="H411" s="2" t="s">
        <v>1901</v>
      </c>
      <c r="I411" s="8">
        <v>0</v>
      </c>
      <c r="K411" s="8">
        <v>400000</v>
      </c>
      <c r="L411" s="8">
        <v>400000</v>
      </c>
    </row>
    <row r="413" spans="1:12" x14ac:dyDescent="0.2">
      <c r="I413" s="275">
        <v>1599999</v>
      </c>
      <c r="K413" s="275">
        <v>1199999</v>
      </c>
      <c r="L413" s="275">
        <v>400000</v>
      </c>
    </row>
    <row r="414" spans="1:12" ht="12.75" thickBot="1" x14ac:dyDescent="0.25"/>
    <row r="415" spans="1:12" ht="12.75" thickTop="1" x14ac:dyDescent="0.2">
      <c r="H415" s="8">
        <v>2799999</v>
      </c>
      <c r="K415" s="273">
        <v>1300000</v>
      </c>
      <c r="L415" s="8">
        <v>1499999</v>
      </c>
    </row>
    <row r="417" spans="1:12" x14ac:dyDescent="0.2">
      <c r="A417" s="4" t="s">
        <v>643</v>
      </c>
    </row>
    <row r="419" spans="1:12" x14ac:dyDescent="0.2">
      <c r="C419" s="1" t="s">
        <v>763</v>
      </c>
      <c r="K419" s="268" t="s">
        <v>266</v>
      </c>
    </row>
    <row r="420" spans="1:12" x14ac:dyDescent="0.2">
      <c r="C420" s="2" t="s">
        <v>2308</v>
      </c>
      <c r="K420" s="8">
        <v>10002</v>
      </c>
    </row>
    <row r="421" spans="1:12" ht="12.75" thickBot="1" x14ac:dyDescent="0.25"/>
    <row r="422" spans="1:12" ht="12.75" thickTop="1" x14ac:dyDescent="0.2">
      <c r="K422" s="273">
        <v>10002</v>
      </c>
    </row>
    <row r="424" spans="1:12" x14ac:dyDescent="0.2">
      <c r="A424" s="4" t="s">
        <v>645</v>
      </c>
    </row>
    <row r="426" spans="1:12" x14ac:dyDescent="0.2">
      <c r="K426" s="268" t="s">
        <v>266</v>
      </c>
    </row>
    <row r="427" spans="1:12" x14ac:dyDescent="0.2">
      <c r="A427" s="9" t="s">
        <v>1005</v>
      </c>
      <c r="C427" s="4" t="s">
        <v>1006</v>
      </c>
    </row>
    <row r="429" spans="1:12" ht="12.75" thickBot="1" x14ac:dyDescent="0.25">
      <c r="A429" s="274" t="s">
        <v>765</v>
      </c>
      <c r="C429" s="274" t="s">
        <v>766</v>
      </c>
    </row>
    <row r="430" spans="1:12" ht="12.75" thickTop="1" x14ac:dyDescent="0.2"/>
    <row r="431" spans="1:12" x14ac:dyDescent="0.2">
      <c r="A431" s="1" t="s">
        <v>84</v>
      </c>
      <c r="B431" s="1" t="s">
        <v>767</v>
      </c>
      <c r="D431" s="1" t="s">
        <v>84</v>
      </c>
      <c r="E431" s="268" t="s">
        <v>767</v>
      </c>
      <c r="F431" s="268" t="s">
        <v>768</v>
      </c>
      <c r="G431" s="1" t="s">
        <v>769</v>
      </c>
      <c r="H431" s="1" t="s">
        <v>770</v>
      </c>
      <c r="I431" s="268" t="s">
        <v>771</v>
      </c>
      <c r="K431" s="268" t="s">
        <v>772</v>
      </c>
      <c r="L431" s="268" t="s">
        <v>266</v>
      </c>
    </row>
    <row r="433" spans="1:12" x14ac:dyDescent="0.2">
      <c r="A433" s="2" t="s">
        <v>320</v>
      </c>
      <c r="C433" s="10">
        <v>1</v>
      </c>
      <c r="D433" s="2" t="s">
        <v>106</v>
      </c>
      <c r="E433" s="7">
        <v>42</v>
      </c>
      <c r="F433" s="11">
        <v>42955</v>
      </c>
      <c r="H433" s="2" t="s">
        <v>999</v>
      </c>
      <c r="I433" s="8">
        <v>600000</v>
      </c>
      <c r="K433" s="8">
        <v>0</v>
      </c>
      <c r="L433" s="8">
        <v>600000</v>
      </c>
    </row>
    <row r="435" spans="1:12" x14ac:dyDescent="0.2">
      <c r="I435" s="275">
        <v>600000</v>
      </c>
      <c r="K435" s="275">
        <v>0</v>
      </c>
      <c r="L435" s="275">
        <v>600000</v>
      </c>
    </row>
    <row r="436" spans="1:12" x14ac:dyDescent="0.2">
      <c r="A436" s="9" t="s">
        <v>845</v>
      </c>
      <c r="C436" s="4" t="s">
        <v>846</v>
      </c>
    </row>
    <row r="438" spans="1:12" ht="12.75" thickBot="1" x14ac:dyDescent="0.25">
      <c r="A438" s="274" t="s">
        <v>765</v>
      </c>
      <c r="C438" s="274" t="s">
        <v>766</v>
      </c>
    </row>
    <row r="439" spans="1:12" ht="12.75" thickTop="1" x14ac:dyDescent="0.2"/>
    <row r="440" spans="1:12" x14ac:dyDescent="0.2">
      <c r="A440" s="1" t="s">
        <v>84</v>
      </c>
      <c r="B440" s="1" t="s">
        <v>767</v>
      </c>
      <c r="D440" s="1" t="s">
        <v>84</v>
      </c>
      <c r="E440" s="268" t="s">
        <v>767</v>
      </c>
      <c r="F440" s="268" t="s">
        <v>768</v>
      </c>
      <c r="G440" s="1" t="s">
        <v>769</v>
      </c>
      <c r="H440" s="1" t="s">
        <v>770</v>
      </c>
      <c r="I440" s="268" t="s">
        <v>771</v>
      </c>
      <c r="K440" s="268" t="s">
        <v>772</v>
      </c>
      <c r="L440" s="268" t="s">
        <v>266</v>
      </c>
    </row>
    <row r="442" spans="1:12" x14ac:dyDescent="0.2">
      <c r="A442" s="2" t="s">
        <v>320</v>
      </c>
      <c r="C442" s="10">
        <v>1</v>
      </c>
      <c r="D442" s="2" t="s">
        <v>780</v>
      </c>
      <c r="E442" s="7">
        <v>89</v>
      </c>
      <c r="F442" s="11">
        <v>42907</v>
      </c>
      <c r="G442" s="11">
        <v>42907</v>
      </c>
      <c r="H442" s="2" t="s">
        <v>607</v>
      </c>
      <c r="I442" s="8">
        <v>400000</v>
      </c>
      <c r="K442" s="8">
        <v>0</v>
      </c>
      <c r="L442" s="8">
        <v>400000</v>
      </c>
    </row>
    <row r="444" spans="1:12" x14ac:dyDescent="0.2">
      <c r="I444" s="275">
        <v>400000</v>
      </c>
      <c r="K444" s="275">
        <v>0</v>
      </c>
      <c r="L444" s="275">
        <v>400000</v>
      </c>
    </row>
    <row r="445" spans="1:12" x14ac:dyDescent="0.2">
      <c r="A445" s="9" t="s">
        <v>847</v>
      </c>
      <c r="C445" s="4" t="s">
        <v>848</v>
      </c>
    </row>
    <row r="447" spans="1:12" ht="12.75" thickBot="1" x14ac:dyDescent="0.25">
      <c r="A447" s="274" t="s">
        <v>765</v>
      </c>
      <c r="C447" s="274" t="s">
        <v>766</v>
      </c>
    </row>
    <row r="448" spans="1:12" ht="12.75" thickTop="1" x14ac:dyDescent="0.2"/>
    <row r="449" spans="1:12" x14ac:dyDescent="0.2">
      <c r="A449" s="1" t="s">
        <v>84</v>
      </c>
      <c r="B449" s="1" t="s">
        <v>767</v>
      </c>
      <c r="D449" s="1" t="s">
        <v>84</v>
      </c>
      <c r="E449" s="268" t="s">
        <v>767</v>
      </c>
      <c r="F449" s="268" t="s">
        <v>768</v>
      </c>
      <c r="G449" s="1" t="s">
        <v>769</v>
      </c>
      <c r="H449" s="1" t="s">
        <v>770</v>
      </c>
      <c r="I449" s="268" t="s">
        <v>771</v>
      </c>
      <c r="K449" s="268" t="s">
        <v>772</v>
      </c>
      <c r="L449" s="268" t="s">
        <v>266</v>
      </c>
    </row>
    <row r="451" spans="1:12" x14ac:dyDescent="0.2">
      <c r="A451" s="2" t="s">
        <v>320</v>
      </c>
      <c r="C451" s="10">
        <v>1</v>
      </c>
      <c r="D451" s="2" t="s">
        <v>106</v>
      </c>
      <c r="E451" s="7">
        <v>44</v>
      </c>
      <c r="F451" s="11">
        <v>42895</v>
      </c>
      <c r="G451" s="11">
        <v>42895</v>
      </c>
      <c r="H451" s="2" t="s">
        <v>604</v>
      </c>
      <c r="I451" s="8">
        <v>450000</v>
      </c>
      <c r="K451" s="8">
        <v>0</v>
      </c>
      <c r="L451" s="8">
        <v>450000</v>
      </c>
    </row>
    <row r="453" spans="1:12" x14ac:dyDescent="0.2">
      <c r="I453" s="275">
        <v>450000</v>
      </c>
      <c r="K453" s="275">
        <v>0</v>
      </c>
      <c r="L453" s="275">
        <v>450000</v>
      </c>
    </row>
    <row r="454" spans="1:12" x14ac:dyDescent="0.2">
      <c r="A454" s="9" t="s">
        <v>1058</v>
      </c>
      <c r="C454" s="4" t="s">
        <v>1059</v>
      </c>
    </row>
    <row r="456" spans="1:12" ht="12.75" thickBot="1" x14ac:dyDescent="0.25">
      <c r="A456" s="274" t="s">
        <v>765</v>
      </c>
      <c r="C456" s="274" t="s">
        <v>766</v>
      </c>
    </row>
    <row r="457" spans="1:12" ht="12.75" thickTop="1" x14ac:dyDescent="0.2"/>
    <row r="458" spans="1:12" x14ac:dyDescent="0.2">
      <c r="A458" s="1" t="s">
        <v>84</v>
      </c>
      <c r="B458" s="1" t="s">
        <v>767</v>
      </c>
      <c r="D458" s="1" t="s">
        <v>84</v>
      </c>
      <c r="E458" s="268" t="s">
        <v>767</v>
      </c>
      <c r="F458" s="268" t="s">
        <v>768</v>
      </c>
      <c r="G458" s="1" t="s">
        <v>769</v>
      </c>
      <c r="H458" s="1" t="s">
        <v>770</v>
      </c>
      <c r="I458" s="268" t="s">
        <v>771</v>
      </c>
      <c r="K458" s="268" t="s">
        <v>772</v>
      </c>
      <c r="L458" s="268" t="s">
        <v>266</v>
      </c>
    </row>
    <row r="460" spans="1:12" x14ac:dyDescent="0.2">
      <c r="A460" s="2" t="s">
        <v>320</v>
      </c>
      <c r="C460" s="10">
        <v>1</v>
      </c>
      <c r="D460" s="2" t="s">
        <v>780</v>
      </c>
      <c r="E460" s="7">
        <v>149</v>
      </c>
      <c r="F460" s="11">
        <v>43100</v>
      </c>
      <c r="H460" s="2" t="s">
        <v>2318</v>
      </c>
      <c r="I460" s="8">
        <v>6996</v>
      </c>
      <c r="K460" s="8">
        <v>0</v>
      </c>
      <c r="L460" s="8">
        <v>6996</v>
      </c>
    </row>
    <row r="461" spans="1:12" x14ac:dyDescent="0.2">
      <c r="A461" s="2" t="s">
        <v>320</v>
      </c>
      <c r="C461" s="10">
        <v>201608</v>
      </c>
      <c r="D461" s="2" t="s">
        <v>780</v>
      </c>
      <c r="E461" s="7">
        <v>177</v>
      </c>
      <c r="F461" s="11">
        <v>42735</v>
      </c>
      <c r="H461" s="2" t="s">
        <v>1060</v>
      </c>
      <c r="I461" s="8">
        <v>229200</v>
      </c>
      <c r="K461" s="8">
        <v>0</v>
      </c>
      <c r="L461" s="8">
        <v>229200</v>
      </c>
    </row>
    <row r="463" spans="1:12" x14ac:dyDescent="0.2">
      <c r="I463" s="275">
        <v>236196</v>
      </c>
      <c r="K463" s="275">
        <v>0</v>
      </c>
      <c r="L463" s="275">
        <v>236196</v>
      </c>
    </row>
    <row r="464" spans="1:12" x14ac:dyDescent="0.2">
      <c r="A464" s="9" t="s">
        <v>1061</v>
      </c>
      <c r="C464" s="4" t="s">
        <v>520</v>
      </c>
    </row>
    <row r="466" spans="1:12" ht="12.75" thickBot="1" x14ac:dyDescent="0.25">
      <c r="A466" s="274" t="s">
        <v>765</v>
      </c>
      <c r="C466" s="274" t="s">
        <v>766</v>
      </c>
    </row>
    <row r="467" spans="1:12" ht="12.75" thickTop="1" x14ac:dyDescent="0.2"/>
    <row r="468" spans="1:12" x14ac:dyDescent="0.2">
      <c r="A468" s="1" t="s">
        <v>84</v>
      </c>
      <c r="B468" s="1" t="s">
        <v>767</v>
      </c>
      <c r="D468" s="1" t="s">
        <v>84</v>
      </c>
      <c r="E468" s="268" t="s">
        <v>767</v>
      </c>
      <c r="F468" s="268" t="s">
        <v>768</v>
      </c>
      <c r="G468" s="1" t="s">
        <v>769</v>
      </c>
      <c r="H468" s="1" t="s">
        <v>770</v>
      </c>
      <c r="I468" s="268" t="s">
        <v>771</v>
      </c>
      <c r="K468" s="268" t="s">
        <v>772</v>
      </c>
      <c r="L468" s="268" t="s">
        <v>266</v>
      </c>
    </row>
    <row r="470" spans="1:12" x14ac:dyDescent="0.2">
      <c r="A470" s="2" t="s">
        <v>320</v>
      </c>
      <c r="C470" s="10">
        <v>201612</v>
      </c>
      <c r="D470" s="2" t="s">
        <v>780</v>
      </c>
      <c r="E470" s="7">
        <v>177</v>
      </c>
      <c r="F470" s="11">
        <v>42735</v>
      </c>
      <c r="H470" s="2" t="s">
        <v>1062</v>
      </c>
      <c r="I470" s="8">
        <v>395979</v>
      </c>
      <c r="K470" s="8">
        <v>0</v>
      </c>
      <c r="L470" s="8">
        <v>395979</v>
      </c>
    </row>
    <row r="472" spans="1:12" x14ac:dyDescent="0.2">
      <c r="I472" s="275">
        <v>395979</v>
      </c>
      <c r="K472" s="275">
        <v>0</v>
      </c>
      <c r="L472" s="275">
        <v>395979</v>
      </c>
    </row>
    <row r="473" spans="1:12" ht="12.75" thickBot="1" x14ac:dyDescent="0.25"/>
    <row r="474" spans="1:12" ht="12.75" thickTop="1" x14ac:dyDescent="0.2">
      <c r="H474" s="8">
        <v>2082175</v>
      </c>
      <c r="K474" s="273">
        <v>2082175</v>
      </c>
      <c r="L474" s="8">
        <v>0</v>
      </c>
    </row>
    <row r="476" spans="1:12" x14ac:dyDescent="0.2">
      <c r="A476" s="4" t="s">
        <v>647</v>
      </c>
    </row>
    <row r="478" spans="1:12" x14ac:dyDescent="0.2">
      <c r="C478" s="1" t="s">
        <v>763</v>
      </c>
      <c r="K478" s="268" t="s">
        <v>266</v>
      </c>
    </row>
    <row r="479" spans="1:12" x14ac:dyDescent="0.2">
      <c r="C479" s="2" t="s">
        <v>2308</v>
      </c>
      <c r="K479" s="8">
        <v>2050568745</v>
      </c>
    </row>
    <row r="480" spans="1:12" ht="12.75" thickBot="1" x14ac:dyDescent="0.25"/>
    <row r="481" spans="1:11" ht="12.75" thickTop="1" x14ac:dyDescent="0.2">
      <c r="K481" s="273">
        <v>2050568745</v>
      </c>
    </row>
    <row r="483" spans="1:11" x14ac:dyDescent="0.2">
      <c r="A483" s="4" t="s">
        <v>1052</v>
      </c>
    </row>
    <row r="485" spans="1:11" x14ac:dyDescent="0.2">
      <c r="C485" s="1" t="s">
        <v>763</v>
      </c>
      <c r="K485" s="268" t="s">
        <v>266</v>
      </c>
    </row>
    <row r="486" spans="1:11" x14ac:dyDescent="0.2">
      <c r="C486" s="2" t="s">
        <v>2308</v>
      </c>
      <c r="K486" s="8">
        <v>1333999380</v>
      </c>
    </row>
    <row r="487" spans="1:11" ht="12.75" thickBot="1" x14ac:dyDescent="0.25"/>
    <row r="488" spans="1:11" ht="12.75" thickTop="1" x14ac:dyDescent="0.2">
      <c r="K488" s="273">
        <v>1333999380</v>
      </c>
    </row>
    <row r="490" spans="1:11" x14ac:dyDescent="0.2">
      <c r="A490" s="4" t="s">
        <v>649</v>
      </c>
    </row>
    <row r="492" spans="1:11" x14ac:dyDescent="0.2">
      <c r="C492" s="1" t="s">
        <v>763</v>
      </c>
      <c r="K492" s="268" t="s">
        <v>266</v>
      </c>
    </row>
    <row r="493" spans="1:11" x14ac:dyDescent="0.2">
      <c r="C493" s="2" t="s">
        <v>2308</v>
      </c>
      <c r="K493" s="8">
        <v>477367027</v>
      </c>
    </row>
    <row r="494" spans="1:11" ht="12.75" thickBot="1" x14ac:dyDescent="0.25"/>
    <row r="495" spans="1:11" ht="12.75" thickTop="1" x14ac:dyDescent="0.2">
      <c r="K495" s="273">
        <v>477367027</v>
      </c>
    </row>
    <row r="497" spans="1:11" x14ac:dyDescent="0.2">
      <c r="A497" s="4" t="s">
        <v>651</v>
      </c>
    </row>
    <row r="499" spans="1:11" x14ac:dyDescent="0.2">
      <c r="C499" s="1" t="s">
        <v>763</v>
      </c>
      <c r="K499" s="268" t="s">
        <v>266</v>
      </c>
    </row>
    <row r="500" spans="1:11" x14ac:dyDescent="0.2">
      <c r="C500" s="2" t="s">
        <v>2308</v>
      </c>
      <c r="K500" s="8">
        <v>1285795</v>
      </c>
    </row>
    <row r="501" spans="1:11" ht="12.75" thickBot="1" x14ac:dyDescent="0.25"/>
    <row r="502" spans="1:11" ht="12.75" thickTop="1" x14ac:dyDescent="0.2">
      <c r="K502" s="273">
        <v>1285795</v>
      </c>
    </row>
    <row r="504" spans="1:11" x14ac:dyDescent="0.2">
      <c r="A504" s="4" t="s">
        <v>653</v>
      </c>
    </row>
    <row r="506" spans="1:11" x14ac:dyDescent="0.2">
      <c r="C506" s="1" t="s">
        <v>763</v>
      </c>
      <c r="K506" s="268" t="s">
        <v>266</v>
      </c>
    </row>
    <row r="507" spans="1:11" x14ac:dyDescent="0.2">
      <c r="C507" s="2" t="s">
        <v>2308</v>
      </c>
      <c r="K507" s="8">
        <v>39468781</v>
      </c>
    </row>
    <row r="508" spans="1:11" ht="12.75" thickBot="1" x14ac:dyDescent="0.25"/>
    <row r="509" spans="1:11" ht="12.75" thickTop="1" x14ac:dyDescent="0.2">
      <c r="K509" s="273">
        <v>39468781</v>
      </c>
    </row>
    <row r="511" spans="1:11" x14ac:dyDescent="0.2">
      <c r="A511" s="4" t="s">
        <v>655</v>
      </c>
    </row>
    <row r="513" spans="1:11" x14ac:dyDescent="0.2">
      <c r="C513" s="1" t="s">
        <v>763</v>
      </c>
      <c r="K513" s="268" t="s">
        <v>266</v>
      </c>
    </row>
    <row r="514" spans="1:11" x14ac:dyDescent="0.2">
      <c r="C514" s="2" t="s">
        <v>2308</v>
      </c>
      <c r="K514" s="8">
        <v>7659970</v>
      </c>
    </row>
    <row r="515" spans="1:11" ht="12.75" thickBot="1" x14ac:dyDescent="0.25"/>
    <row r="516" spans="1:11" ht="12.75" thickTop="1" x14ac:dyDescent="0.2">
      <c r="K516" s="273">
        <v>7659970</v>
      </c>
    </row>
    <row r="518" spans="1:11" x14ac:dyDescent="0.2">
      <c r="A518" s="4" t="s">
        <v>657</v>
      </c>
    </row>
    <row r="520" spans="1:11" x14ac:dyDescent="0.2">
      <c r="C520" s="1" t="s">
        <v>763</v>
      </c>
      <c r="K520" s="268" t="s">
        <v>266</v>
      </c>
    </row>
    <row r="521" spans="1:11" x14ac:dyDescent="0.2">
      <c r="C521" s="2" t="s">
        <v>2308</v>
      </c>
      <c r="K521" s="8">
        <v>-38914327</v>
      </c>
    </row>
    <row r="522" spans="1:11" ht="12.75" thickBot="1" x14ac:dyDescent="0.25"/>
    <row r="523" spans="1:11" ht="12.75" thickTop="1" x14ac:dyDescent="0.2">
      <c r="K523" s="273">
        <v>-38914327</v>
      </c>
    </row>
    <row r="525" spans="1:11" x14ac:dyDescent="0.2">
      <c r="A525" s="4" t="s">
        <v>659</v>
      </c>
    </row>
    <row r="527" spans="1:11" x14ac:dyDescent="0.2">
      <c r="C527" s="1" t="s">
        <v>763</v>
      </c>
      <c r="K527" s="268" t="s">
        <v>266</v>
      </c>
    </row>
    <row r="528" spans="1:11" x14ac:dyDescent="0.2">
      <c r="C528" s="2" t="s">
        <v>2308</v>
      </c>
      <c r="K528" s="8">
        <v>14930028</v>
      </c>
    </row>
    <row r="529" spans="1:11" ht="12.75" thickBot="1" x14ac:dyDescent="0.25"/>
    <row r="530" spans="1:11" ht="12.75" thickTop="1" x14ac:dyDescent="0.2">
      <c r="K530" s="273">
        <v>14930028</v>
      </c>
    </row>
    <row r="532" spans="1:11" x14ac:dyDescent="0.2">
      <c r="A532" s="4" t="s">
        <v>661</v>
      </c>
    </row>
    <row r="534" spans="1:11" x14ac:dyDescent="0.2">
      <c r="C534" s="1" t="s">
        <v>763</v>
      </c>
      <c r="K534" s="268" t="s">
        <v>266</v>
      </c>
    </row>
    <row r="535" spans="1:11" x14ac:dyDescent="0.2">
      <c r="C535" s="2" t="s">
        <v>2308</v>
      </c>
      <c r="K535" s="8">
        <v>-4961552</v>
      </c>
    </row>
    <row r="536" spans="1:11" ht="12.75" thickBot="1" x14ac:dyDescent="0.25"/>
    <row r="537" spans="1:11" ht="12.75" thickTop="1" x14ac:dyDescent="0.2">
      <c r="K537" s="273">
        <v>-4961552</v>
      </c>
    </row>
    <row r="539" spans="1:11" x14ac:dyDescent="0.2">
      <c r="H539" s="9" t="s">
        <v>849</v>
      </c>
      <c r="K539" s="269">
        <v>3983756585</v>
      </c>
    </row>
    <row r="542" spans="1:11" x14ac:dyDescent="0.2">
      <c r="A542" s="4" t="s">
        <v>850</v>
      </c>
    </row>
    <row r="543" spans="1:11" x14ac:dyDescent="0.2">
      <c r="A543" s="4" t="s">
        <v>663</v>
      </c>
    </row>
    <row r="545" spans="1:12" x14ac:dyDescent="0.2">
      <c r="K545" s="268" t="s">
        <v>266</v>
      </c>
    </row>
    <row r="546" spans="1:12" x14ac:dyDescent="0.2">
      <c r="A546" s="9" t="s">
        <v>971</v>
      </c>
      <c r="C546" s="4" t="s">
        <v>972</v>
      </c>
    </row>
    <row r="548" spans="1:12" ht="12.75" thickBot="1" x14ac:dyDescent="0.25">
      <c r="A548" s="274" t="s">
        <v>765</v>
      </c>
      <c r="C548" s="274" t="s">
        <v>766</v>
      </c>
    </row>
    <row r="549" spans="1:12" ht="12.75" thickTop="1" x14ac:dyDescent="0.2"/>
    <row r="550" spans="1:12" x14ac:dyDescent="0.2">
      <c r="A550" s="1" t="s">
        <v>84</v>
      </c>
      <c r="B550" s="1" t="s">
        <v>767</v>
      </c>
      <c r="D550" s="1" t="s">
        <v>84</v>
      </c>
      <c r="E550" s="268" t="s">
        <v>767</v>
      </c>
      <c r="F550" s="268" t="s">
        <v>768</v>
      </c>
      <c r="G550" s="1" t="s">
        <v>769</v>
      </c>
      <c r="H550" s="1" t="s">
        <v>770</v>
      </c>
      <c r="I550" s="268" t="s">
        <v>771</v>
      </c>
      <c r="K550" s="268" t="s">
        <v>772</v>
      </c>
      <c r="L550" s="268" t="s">
        <v>266</v>
      </c>
    </row>
    <row r="552" spans="1:12" x14ac:dyDescent="0.2">
      <c r="A552" s="2" t="s">
        <v>310</v>
      </c>
      <c r="C552" s="10">
        <v>2</v>
      </c>
      <c r="F552" s="11">
        <v>42937</v>
      </c>
      <c r="G552" s="11">
        <v>42937</v>
      </c>
      <c r="H552" s="2" t="s">
        <v>980</v>
      </c>
      <c r="I552" s="8">
        <v>0</v>
      </c>
      <c r="K552" s="8">
        <v>7278040</v>
      </c>
      <c r="L552" s="8">
        <v>-7278040</v>
      </c>
    </row>
    <row r="553" spans="1:12" x14ac:dyDescent="0.2">
      <c r="A553" s="2" t="s">
        <v>310</v>
      </c>
      <c r="C553" s="10">
        <v>12115</v>
      </c>
      <c r="D553" s="2" t="s">
        <v>106</v>
      </c>
      <c r="E553" s="7">
        <v>48</v>
      </c>
      <c r="F553" s="11">
        <v>42928</v>
      </c>
      <c r="H553" s="2" t="s">
        <v>981</v>
      </c>
      <c r="I553" s="8">
        <v>7278040</v>
      </c>
      <c r="K553" s="8">
        <v>0</v>
      </c>
      <c r="L553" s="8">
        <v>7278040</v>
      </c>
    </row>
    <row r="555" spans="1:12" x14ac:dyDescent="0.2">
      <c r="I555" s="275">
        <v>7278040</v>
      </c>
      <c r="K555" s="275">
        <v>7278040</v>
      </c>
      <c r="L555" s="275">
        <v>0</v>
      </c>
    </row>
    <row r="556" spans="1:12" x14ac:dyDescent="0.2">
      <c r="A556" s="9" t="s">
        <v>973</v>
      </c>
      <c r="C556" s="4" t="s">
        <v>974</v>
      </c>
    </row>
    <row r="558" spans="1:12" ht="12.75" thickBot="1" x14ac:dyDescent="0.25">
      <c r="A558" s="274" t="s">
        <v>765</v>
      </c>
      <c r="C558" s="274" t="s">
        <v>766</v>
      </c>
    </row>
    <row r="559" spans="1:12" ht="12.75" thickTop="1" x14ac:dyDescent="0.2"/>
    <row r="560" spans="1:12" x14ac:dyDescent="0.2">
      <c r="A560" s="1" t="s">
        <v>84</v>
      </c>
      <c r="B560" s="1" t="s">
        <v>767</v>
      </c>
      <c r="D560" s="1" t="s">
        <v>84</v>
      </c>
      <c r="E560" s="268" t="s">
        <v>767</v>
      </c>
      <c r="F560" s="268" t="s">
        <v>768</v>
      </c>
      <c r="G560" s="1" t="s">
        <v>769</v>
      </c>
      <c r="H560" s="1" t="s">
        <v>770</v>
      </c>
      <c r="I560" s="268" t="s">
        <v>771</v>
      </c>
      <c r="K560" s="268" t="s">
        <v>772</v>
      </c>
      <c r="L560" s="268" t="s">
        <v>266</v>
      </c>
    </row>
    <row r="562" spans="1:12" x14ac:dyDescent="0.2">
      <c r="A562" s="2" t="s">
        <v>320</v>
      </c>
      <c r="C562" s="10">
        <v>41</v>
      </c>
      <c r="D562" s="2" t="s">
        <v>106</v>
      </c>
      <c r="E562" s="7">
        <v>90</v>
      </c>
      <c r="F562" s="11">
        <v>42940</v>
      </c>
      <c r="H562" s="2" t="s">
        <v>982</v>
      </c>
      <c r="I562" s="8">
        <v>1367905</v>
      </c>
      <c r="K562" s="8">
        <v>0</v>
      </c>
      <c r="L562" s="8">
        <v>1367905</v>
      </c>
    </row>
    <row r="563" spans="1:12" x14ac:dyDescent="0.2">
      <c r="A563" s="2" t="s">
        <v>310</v>
      </c>
      <c r="C563" s="10">
        <v>41</v>
      </c>
      <c r="F563" s="11">
        <v>42942</v>
      </c>
      <c r="H563" s="2" t="s">
        <v>983</v>
      </c>
      <c r="I563" s="8">
        <v>0</v>
      </c>
      <c r="K563" s="8">
        <v>1367905</v>
      </c>
      <c r="L563" s="8">
        <v>-1367905</v>
      </c>
    </row>
    <row r="565" spans="1:12" x14ac:dyDescent="0.2">
      <c r="I565" s="275">
        <v>1367905</v>
      </c>
      <c r="K565" s="275">
        <v>1367905</v>
      </c>
      <c r="L565" s="275">
        <v>0</v>
      </c>
    </row>
    <row r="566" spans="1:12" x14ac:dyDescent="0.2">
      <c r="A566" s="9" t="s">
        <v>1731</v>
      </c>
      <c r="C566" s="4" t="s">
        <v>1732</v>
      </c>
    </row>
    <row r="568" spans="1:12" ht="12.75" thickBot="1" x14ac:dyDescent="0.25">
      <c r="A568" s="274" t="s">
        <v>765</v>
      </c>
      <c r="C568" s="274" t="s">
        <v>766</v>
      </c>
    </row>
    <row r="569" spans="1:12" ht="12.75" thickTop="1" x14ac:dyDescent="0.2"/>
    <row r="570" spans="1:12" x14ac:dyDescent="0.2">
      <c r="A570" s="1" t="s">
        <v>84</v>
      </c>
      <c r="B570" s="1" t="s">
        <v>767</v>
      </c>
      <c r="D570" s="1" t="s">
        <v>84</v>
      </c>
      <c r="E570" s="268" t="s">
        <v>767</v>
      </c>
      <c r="F570" s="268" t="s">
        <v>768</v>
      </c>
      <c r="G570" s="1" t="s">
        <v>769</v>
      </c>
      <c r="H570" s="1" t="s">
        <v>770</v>
      </c>
      <c r="I570" s="268" t="s">
        <v>771</v>
      </c>
      <c r="K570" s="268" t="s">
        <v>772</v>
      </c>
      <c r="L570" s="268" t="s">
        <v>266</v>
      </c>
    </row>
    <row r="572" spans="1:12" x14ac:dyDescent="0.2">
      <c r="A572" s="2" t="s">
        <v>310</v>
      </c>
      <c r="C572" s="10">
        <v>1</v>
      </c>
      <c r="D572" s="2" t="s">
        <v>780</v>
      </c>
      <c r="E572" s="7">
        <v>89</v>
      </c>
      <c r="F572" s="11">
        <v>43251</v>
      </c>
      <c r="G572" s="11">
        <v>43236</v>
      </c>
      <c r="H572" s="2" t="s">
        <v>2027</v>
      </c>
      <c r="I572" s="8">
        <v>7304175</v>
      </c>
      <c r="K572" s="8">
        <v>0</v>
      </c>
    </row>
    <row r="573" spans="1:12" x14ac:dyDescent="0.2">
      <c r="A573" s="2" t="s">
        <v>310</v>
      </c>
      <c r="C573" s="10">
        <v>1</v>
      </c>
      <c r="F573" s="11">
        <v>43236</v>
      </c>
      <c r="G573" s="11">
        <v>43236</v>
      </c>
      <c r="H573" s="2" t="s">
        <v>2170</v>
      </c>
      <c r="I573" s="8">
        <v>0</v>
      </c>
      <c r="K573" s="8">
        <v>7304518</v>
      </c>
      <c r="L573" s="8">
        <v>-343</v>
      </c>
    </row>
    <row r="575" spans="1:12" x14ac:dyDescent="0.2">
      <c r="I575" s="275">
        <v>7304175</v>
      </c>
      <c r="K575" s="275">
        <v>7304518</v>
      </c>
      <c r="L575" s="275">
        <v>-343</v>
      </c>
    </row>
    <row r="576" spans="1:12" x14ac:dyDescent="0.2">
      <c r="A576" s="9" t="s">
        <v>1733</v>
      </c>
      <c r="C576" s="4" t="s">
        <v>1734</v>
      </c>
    </row>
    <row r="578" spans="1:12" ht="12.75" thickBot="1" x14ac:dyDescent="0.25">
      <c r="A578" s="274" t="s">
        <v>765</v>
      </c>
      <c r="C578" s="274" t="s">
        <v>766</v>
      </c>
    </row>
    <row r="579" spans="1:12" ht="12.75" thickTop="1" x14ac:dyDescent="0.2"/>
    <row r="580" spans="1:12" x14ac:dyDescent="0.2">
      <c r="A580" s="1" t="s">
        <v>84</v>
      </c>
      <c r="B580" s="1" t="s">
        <v>767</v>
      </c>
      <c r="D580" s="1" t="s">
        <v>84</v>
      </c>
      <c r="E580" s="268" t="s">
        <v>767</v>
      </c>
      <c r="F580" s="268" t="s">
        <v>768</v>
      </c>
      <c r="G580" s="1" t="s">
        <v>769</v>
      </c>
      <c r="H580" s="1" t="s">
        <v>770</v>
      </c>
      <c r="I580" s="268" t="s">
        <v>771</v>
      </c>
      <c r="K580" s="268" t="s">
        <v>772</v>
      </c>
      <c r="L580" s="268" t="s">
        <v>266</v>
      </c>
    </row>
    <row r="582" spans="1:12" x14ac:dyDescent="0.2">
      <c r="A582" s="2" t="s">
        <v>310</v>
      </c>
      <c r="C582" s="10">
        <v>7254366</v>
      </c>
      <c r="D582" s="2" t="s">
        <v>106</v>
      </c>
      <c r="E582" s="7">
        <v>70</v>
      </c>
      <c r="F582" s="11">
        <v>43131</v>
      </c>
      <c r="H582" s="2" t="s">
        <v>1310</v>
      </c>
      <c r="I582" s="8">
        <v>1000000</v>
      </c>
      <c r="K582" s="8">
        <v>0</v>
      </c>
    </row>
    <row r="583" spans="1:12" x14ac:dyDescent="0.2">
      <c r="A583" s="2" t="s">
        <v>310</v>
      </c>
      <c r="C583" s="10">
        <v>7254366</v>
      </c>
      <c r="F583" s="11">
        <v>43123</v>
      </c>
      <c r="H583" s="2" t="s">
        <v>1353</v>
      </c>
      <c r="I583" s="8">
        <v>0</v>
      </c>
      <c r="K583" s="8">
        <v>1303100</v>
      </c>
      <c r="L583" s="8">
        <v>-303100</v>
      </c>
    </row>
    <row r="584" spans="1:12" x14ac:dyDescent="0.2">
      <c r="A584" s="2" t="s">
        <v>310</v>
      </c>
      <c r="C584" s="10">
        <v>7254387</v>
      </c>
      <c r="D584" s="2" t="s">
        <v>780</v>
      </c>
      <c r="E584" s="7">
        <v>72</v>
      </c>
      <c r="F584" s="11">
        <v>43131</v>
      </c>
      <c r="H584" s="2" t="s">
        <v>1312</v>
      </c>
      <c r="I584" s="8">
        <v>1138900</v>
      </c>
      <c r="K584" s="8">
        <v>0</v>
      </c>
    </row>
    <row r="585" spans="1:12" x14ac:dyDescent="0.2">
      <c r="A585" s="2" t="s">
        <v>310</v>
      </c>
      <c r="C585" s="10">
        <v>7254387</v>
      </c>
      <c r="D585" s="2" t="s">
        <v>780</v>
      </c>
      <c r="E585" s="7">
        <v>72</v>
      </c>
      <c r="F585" s="11">
        <v>43131</v>
      </c>
      <c r="H585" s="2" t="s">
        <v>1312</v>
      </c>
      <c r="I585" s="8">
        <v>303100</v>
      </c>
      <c r="K585" s="8">
        <v>0</v>
      </c>
    </row>
    <row r="586" spans="1:12" x14ac:dyDescent="0.2">
      <c r="A586" s="2" t="s">
        <v>310</v>
      </c>
      <c r="C586" s="10">
        <v>7254387</v>
      </c>
      <c r="F586" s="11">
        <v>43123</v>
      </c>
      <c r="H586" s="2" t="s">
        <v>1355</v>
      </c>
      <c r="I586" s="8">
        <v>0</v>
      </c>
      <c r="K586" s="8">
        <v>1138900</v>
      </c>
      <c r="L586" s="8">
        <v>303100</v>
      </c>
    </row>
    <row r="588" spans="1:12" x14ac:dyDescent="0.2">
      <c r="I588" s="275">
        <v>2442000</v>
      </c>
      <c r="K588" s="275">
        <v>2442000</v>
      </c>
      <c r="L588" s="275">
        <v>0</v>
      </c>
    </row>
    <row r="589" spans="1:12" x14ac:dyDescent="0.2">
      <c r="A589" s="9" t="s">
        <v>184</v>
      </c>
      <c r="C589" s="4" t="s">
        <v>185</v>
      </c>
    </row>
    <row r="591" spans="1:12" ht="12.75" thickBot="1" x14ac:dyDescent="0.25">
      <c r="A591" s="274" t="s">
        <v>765</v>
      </c>
      <c r="C591" s="274" t="s">
        <v>766</v>
      </c>
    </row>
    <row r="592" spans="1:12" ht="12.75" thickTop="1" x14ac:dyDescent="0.2"/>
    <row r="593" spans="1:12" x14ac:dyDescent="0.2">
      <c r="A593" s="1" t="s">
        <v>84</v>
      </c>
      <c r="B593" s="1" t="s">
        <v>767</v>
      </c>
      <c r="D593" s="1" t="s">
        <v>84</v>
      </c>
      <c r="E593" s="268" t="s">
        <v>767</v>
      </c>
      <c r="F593" s="268" t="s">
        <v>768</v>
      </c>
      <c r="G593" s="1" t="s">
        <v>769</v>
      </c>
      <c r="H593" s="1" t="s">
        <v>770</v>
      </c>
      <c r="I593" s="268" t="s">
        <v>771</v>
      </c>
      <c r="K593" s="268" t="s">
        <v>772</v>
      </c>
      <c r="L593" s="268" t="s">
        <v>266</v>
      </c>
    </row>
    <row r="595" spans="1:12" x14ac:dyDescent="0.2">
      <c r="A595" s="2" t="s">
        <v>310</v>
      </c>
      <c r="C595" s="10">
        <v>22814</v>
      </c>
      <c r="D595" s="2" t="s">
        <v>106</v>
      </c>
      <c r="E595" s="7">
        <v>8</v>
      </c>
      <c r="F595" s="11">
        <v>42709</v>
      </c>
      <c r="G595" s="11">
        <v>42709</v>
      </c>
      <c r="H595" s="2" t="s">
        <v>851</v>
      </c>
      <c r="I595" s="8">
        <v>158400</v>
      </c>
      <c r="K595" s="8">
        <v>0</v>
      </c>
    </row>
    <row r="596" spans="1:12" x14ac:dyDescent="0.2">
      <c r="A596" s="2" t="s">
        <v>310</v>
      </c>
      <c r="C596" s="10">
        <v>22814</v>
      </c>
      <c r="F596" s="11">
        <v>42669</v>
      </c>
      <c r="G596" s="11">
        <v>42669</v>
      </c>
      <c r="H596" s="2" t="s">
        <v>166</v>
      </c>
      <c r="I596" s="8">
        <v>0</v>
      </c>
      <c r="K596" s="8">
        <v>158500</v>
      </c>
      <c r="L596" s="8">
        <v>-100</v>
      </c>
    </row>
    <row r="598" spans="1:12" x14ac:dyDescent="0.2">
      <c r="I598" s="275">
        <v>158400</v>
      </c>
      <c r="K598" s="275">
        <v>158500</v>
      </c>
      <c r="L598" s="275">
        <v>-100</v>
      </c>
    </row>
    <row r="599" spans="1:12" x14ac:dyDescent="0.2">
      <c r="A599" s="9" t="s">
        <v>264</v>
      </c>
      <c r="C599" s="4" t="s">
        <v>265</v>
      </c>
    </row>
    <row r="601" spans="1:12" ht="12.75" thickBot="1" x14ac:dyDescent="0.25">
      <c r="A601" s="274" t="s">
        <v>765</v>
      </c>
      <c r="C601" s="274" t="s">
        <v>766</v>
      </c>
    </row>
    <row r="602" spans="1:12" ht="12.75" thickTop="1" x14ac:dyDescent="0.2"/>
    <row r="603" spans="1:12" x14ac:dyDescent="0.2">
      <c r="A603" s="1" t="s">
        <v>84</v>
      </c>
      <c r="B603" s="1" t="s">
        <v>767</v>
      </c>
      <c r="D603" s="1" t="s">
        <v>84</v>
      </c>
      <c r="E603" s="268" t="s">
        <v>767</v>
      </c>
      <c r="F603" s="268" t="s">
        <v>768</v>
      </c>
      <c r="G603" s="1" t="s">
        <v>769</v>
      </c>
      <c r="H603" s="1" t="s">
        <v>770</v>
      </c>
      <c r="I603" s="268" t="s">
        <v>771</v>
      </c>
      <c r="K603" s="268" t="s">
        <v>772</v>
      </c>
      <c r="L603" s="268" t="s">
        <v>266</v>
      </c>
    </row>
    <row r="605" spans="1:12" x14ac:dyDescent="0.2">
      <c r="A605" s="2" t="s">
        <v>310</v>
      </c>
      <c r="C605" s="10">
        <v>7378494</v>
      </c>
      <c r="D605" s="2" t="s">
        <v>106</v>
      </c>
      <c r="E605" s="7">
        <v>32</v>
      </c>
      <c r="F605" s="11">
        <v>43199</v>
      </c>
      <c r="G605" s="11">
        <v>43191</v>
      </c>
      <c r="H605" s="2" t="s">
        <v>1858</v>
      </c>
      <c r="I605" s="8">
        <v>96566</v>
      </c>
      <c r="K605" s="8">
        <v>0</v>
      </c>
    </row>
    <row r="606" spans="1:12" x14ac:dyDescent="0.2">
      <c r="A606" s="2" t="s">
        <v>310</v>
      </c>
      <c r="C606" s="10">
        <v>7378494</v>
      </c>
      <c r="F606" s="11">
        <v>43191</v>
      </c>
      <c r="G606" s="11">
        <v>43191</v>
      </c>
      <c r="H606" s="2" t="s">
        <v>2143</v>
      </c>
      <c r="I606" s="8">
        <v>0</v>
      </c>
      <c r="K606" s="8">
        <v>96599</v>
      </c>
      <c r="L606" s="8">
        <v>-33</v>
      </c>
    </row>
    <row r="608" spans="1:12" x14ac:dyDescent="0.2">
      <c r="I608" s="275">
        <v>96566</v>
      </c>
      <c r="K608" s="275">
        <v>96599</v>
      </c>
      <c r="L608" s="275">
        <v>-33</v>
      </c>
    </row>
    <row r="609" spans="1:12" ht="12.75" thickBot="1" x14ac:dyDescent="0.25"/>
    <row r="610" spans="1:12" ht="12.75" thickTop="1" x14ac:dyDescent="0.2">
      <c r="H610" s="8">
        <v>18647086</v>
      </c>
      <c r="K610" s="273">
        <v>-476</v>
      </c>
      <c r="L610" s="8">
        <v>18647562</v>
      </c>
    </row>
    <row r="612" spans="1:12" x14ac:dyDescent="0.2">
      <c r="A612" s="4" t="s">
        <v>665</v>
      </c>
    </row>
    <row r="614" spans="1:12" x14ac:dyDescent="0.2">
      <c r="K614" s="268" t="s">
        <v>266</v>
      </c>
    </row>
    <row r="615" spans="1:12" x14ac:dyDescent="0.2">
      <c r="A615" s="9" t="s">
        <v>852</v>
      </c>
      <c r="C615" s="4" t="s">
        <v>269</v>
      </c>
    </row>
    <row r="617" spans="1:12" ht="12.75" thickBot="1" x14ac:dyDescent="0.25">
      <c r="A617" s="274" t="s">
        <v>765</v>
      </c>
      <c r="C617" s="274" t="s">
        <v>766</v>
      </c>
    </row>
    <row r="618" spans="1:12" ht="12.75" thickTop="1" x14ac:dyDescent="0.2"/>
    <row r="619" spans="1:12" x14ac:dyDescent="0.2">
      <c r="A619" s="1" t="s">
        <v>84</v>
      </c>
      <c r="B619" s="1" t="s">
        <v>767</v>
      </c>
      <c r="D619" s="1" t="s">
        <v>84</v>
      </c>
      <c r="E619" s="268" t="s">
        <v>767</v>
      </c>
      <c r="F619" s="268" t="s">
        <v>768</v>
      </c>
      <c r="G619" s="1" t="s">
        <v>769</v>
      </c>
      <c r="H619" s="1" t="s">
        <v>770</v>
      </c>
      <c r="I619" s="268" t="s">
        <v>771</v>
      </c>
      <c r="K619" s="268" t="s">
        <v>772</v>
      </c>
      <c r="L619" s="268" t="s">
        <v>266</v>
      </c>
    </row>
    <row r="621" spans="1:12" x14ac:dyDescent="0.2">
      <c r="A621" s="2" t="s">
        <v>376</v>
      </c>
      <c r="C621" s="10">
        <v>78</v>
      </c>
      <c r="F621" s="11">
        <v>42670</v>
      </c>
      <c r="G621" s="11">
        <v>42674</v>
      </c>
      <c r="H621" s="2" t="s">
        <v>853</v>
      </c>
      <c r="I621" s="8">
        <v>0</v>
      </c>
      <c r="K621" s="8">
        <v>2000000</v>
      </c>
      <c r="L621" s="8">
        <v>-2000000</v>
      </c>
    </row>
    <row r="623" spans="1:12" x14ac:dyDescent="0.2">
      <c r="I623" s="275">
        <v>0</v>
      </c>
      <c r="K623" s="275">
        <v>2000000</v>
      </c>
      <c r="L623" s="275">
        <v>-2000000</v>
      </c>
    </row>
    <row r="624" spans="1:12" x14ac:dyDescent="0.2">
      <c r="A624" s="9" t="s">
        <v>854</v>
      </c>
      <c r="C624" s="4" t="s">
        <v>270</v>
      </c>
    </row>
    <row r="626" spans="1:12" ht="12.75" thickBot="1" x14ac:dyDescent="0.25">
      <c r="A626" s="274" t="s">
        <v>765</v>
      </c>
      <c r="C626" s="274" t="s">
        <v>766</v>
      </c>
    </row>
    <row r="627" spans="1:12" ht="12.75" thickTop="1" x14ac:dyDescent="0.2"/>
    <row r="628" spans="1:12" x14ac:dyDescent="0.2">
      <c r="A628" s="1" t="s">
        <v>84</v>
      </c>
      <c r="B628" s="1" t="s">
        <v>767</v>
      </c>
      <c r="D628" s="1" t="s">
        <v>84</v>
      </c>
      <c r="E628" s="268" t="s">
        <v>767</v>
      </c>
      <c r="F628" s="268" t="s">
        <v>768</v>
      </c>
      <c r="G628" s="1" t="s">
        <v>769</v>
      </c>
      <c r="H628" s="1" t="s">
        <v>770</v>
      </c>
      <c r="I628" s="268" t="s">
        <v>771</v>
      </c>
      <c r="K628" s="268" t="s">
        <v>772</v>
      </c>
      <c r="L628" s="268" t="s">
        <v>266</v>
      </c>
    </row>
    <row r="630" spans="1:12" x14ac:dyDescent="0.2">
      <c r="A630" s="2" t="s">
        <v>376</v>
      </c>
      <c r="C630" s="10">
        <v>46</v>
      </c>
      <c r="F630" s="11">
        <v>42645</v>
      </c>
      <c r="G630" s="11">
        <v>42674</v>
      </c>
      <c r="H630" s="2" t="s">
        <v>855</v>
      </c>
      <c r="I630" s="8">
        <v>0</v>
      </c>
      <c r="K630" s="8">
        <v>300000</v>
      </c>
      <c r="L630" s="8">
        <v>-300000</v>
      </c>
    </row>
    <row r="632" spans="1:12" x14ac:dyDescent="0.2">
      <c r="I632" s="275">
        <v>0</v>
      </c>
      <c r="K632" s="275">
        <v>300000</v>
      </c>
      <c r="L632" s="275">
        <v>-300000</v>
      </c>
    </row>
    <row r="633" spans="1:12" x14ac:dyDescent="0.2">
      <c r="A633" s="9" t="s">
        <v>856</v>
      </c>
      <c r="C633" s="4" t="s">
        <v>161</v>
      </c>
    </row>
    <row r="635" spans="1:12" ht="12.75" thickBot="1" x14ac:dyDescent="0.25">
      <c r="A635" s="274" t="s">
        <v>765</v>
      </c>
      <c r="C635" s="274" t="s">
        <v>766</v>
      </c>
    </row>
    <row r="636" spans="1:12" ht="12.75" thickTop="1" x14ac:dyDescent="0.2"/>
    <row r="637" spans="1:12" x14ac:dyDescent="0.2">
      <c r="A637" s="1" t="s">
        <v>84</v>
      </c>
      <c r="B637" s="1" t="s">
        <v>767</v>
      </c>
      <c r="D637" s="1" t="s">
        <v>84</v>
      </c>
      <c r="E637" s="268" t="s">
        <v>767</v>
      </c>
      <c r="F637" s="268" t="s">
        <v>768</v>
      </c>
      <c r="G637" s="1" t="s">
        <v>769</v>
      </c>
      <c r="H637" s="1" t="s">
        <v>770</v>
      </c>
      <c r="I637" s="268" t="s">
        <v>771</v>
      </c>
      <c r="K637" s="268" t="s">
        <v>772</v>
      </c>
      <c r="L637" s="268" t="s">
        <v>266</v>
      </c>
    </row>
    <row r="639" spans="1:12" x14ac:dyDescent="0.2">
      <c r="A639" s="2" t="s">
        <v>376</v>
      </c>
      <c r="C639" s="10">
        <v>23</v>
      </c>
      <c r="F639" s="11">
        <v>42674</v>
      </c>
      <c r="G639" s="11">
        <v>42704</v>
      </c>
      <c r="H639" s="2" t="s">
        <v>857</v>
      </c>
      <c r="I639" s="8">
        <v>0</v>
      </c>
      <c r="K639" s="8">
        <v>884004</v>
      </c>
      <c r="L639" s="8">
        <v>-884004</v>
      </c>
    </row>
    <row r="641" spans="1:12" x14ac:dyDescent="0.2">
      <c r="I641" s="275">
        <v>0</v>
      </c>
      <c r="K641" s="275">
        <v>884004</v>
      </c>
      <c r="L641" s="275">
        <v>-884004</v>
      </c>
    </row>
    <row r="642" spans="1:12" x14ac:dyDescent="0.2">
      <c r="A642" s="9" t="s">
        <v>2317</v>
      </c>
      <c r="C642" s="4" t="s">
        <v>844</v>
      </c>
    </row>
    <row r="644" spans="1:12" ht="12.75" thickBot="1" x14ac:dyDescent="0.25">
      <c r="A644" s="274" t="s">
        <v>765</v>
      </c>
      <c r="C644" s="274" t="s">
        <v>766</v>
      </c>
    </row>
    <row r="645" spans="1:12" ht="12.75" thickTop="1" x14ac:dyDescent="0.2"/>
    <row r="646" spans="1:12" x14ac:dyDescent="0.2">
      <c r="A646" s="1" t="s">
        <v>84</v>
      </c>
      <c r="B646" s="1" t="s">
        <v>767</v>
      </c>
      <c r="D646" s="1" t="s">
        <v>84</v>
      </c>
      <c r="E646" s="268" t="s">
        <v>767</v>
      </c>
      <c r="F646" s="268" t="s">
        <v>768</v>
      </c>
      <c r="G646" s="1" t="s">
        <v>769</v>
      </c>
      <c r="H646" s="1" t="s">
        <v>770</v>
      </c>
      <c r="I646" s="268" t="s">
        <v>771</v>
      </c>
      <c r="K646" s="268" t="s">
        <v>772</v>
      </c>
      <c r="L646" s="268" t="s">
        <v>266</v>
      </c>
    </row>
    <row r="648" spans="1:12" x14ac:dyDescent="0.2">
      <c r="A648" s="2" t="s">
        <v>376</v>
      </c>
      <c r="C648" s="10">
        <v>178</v>
      </c>
      <c r="F648" s="11">
        <v>43224</v>
      </c>
      <c r="G648" s="11">
        <v>43224</v>
      </c>
      <c r="H648" s="2" t="s">
        <v>2190</v>
      </c>
      <c r="I648" s="8">
        <v>0</v>
      </c>
      <c r="K648" s="8">
        <v>400000</v>
      </c>
      <c r="L648" s="8">
        <v>-400000</v>
      </c>
    </row>
    <row r="650" spans="1:12" x14ac:dyDescent="0.2">
      <c r="I650" s="275">
        <v>0</v>
      </c>
      <c r="K650" s="275">
        <v>400000</v>
      </c>
      <c r="L650" s="275">
        <v>-400000</v>
      </c>
    </row>
    <row r="651" spans="1:12" x14ac:dyDescent="0.2">
      <c r="A651" s="9" t="s">
        <v>1736</v>
      </c>
      <c r="C651" s="4" t="s">
        <v>1730</v>
      </c>
    </row>
    <row r="653" spans="1:12" ht="12.75" thickBot="1" x14ac:dyDescent="0.25">
      <c r="A653" s="274" t="s">
        <v>765</v>
      </c>
      <c r="C653" s="274" t="s">
        <v>766</v>
      </c>
    </row>
    <row r="654" spans="1:12" ht="12.75" thickTop="1" x14ac:dyDescent="0.2"/>
    <row r="655" spans="1:12" x14ac:dyDescent="0.2">
      <c r="A655" s="1" t="s">
        <v>84</v>
      </c>
      <c r="B655" s="1" t="s">
        <v>767</v>
      </c>
      <c r="D655" s="1" t="s">
        <v>84</v>
      </c>
      <c r="E655" s="268" t="s">
        <v>767</v>
      </c>
      <c r="F655" s="268" t="s">
        <v>768</v>
      </c>
      <c r="G655" s="1" t="s">
        <v>769</v>
      </c>
      <c r="H655" s="1" t="s">
        <v>770</v>
      </c>
      <c r="I655" s="268" t="s">
        <v>771</v>
      </c>
      <c r="K655" s="268" t="s">
        <v>772</v>
      </c>
      <c r="L655" s="268" t="s">
        <v>266</v>
      </c>
    </row>
    <row r="657" spans="1:12" x14ac:dyDescent="0.2">
      <c r="A657" s="2" t="s">
        <v>376</v>
      </c>
      <c r="C657" s="10">
        <v>5</v>
      </c>
      <c r="F657" s="11">
        <v>43155</v>
      </c>
      <c r="G657" s="11">
        <v>43155</v>
      </c>
      <c r="H657" s="2" t="s">
        <v>1517</v>
      </c>
      <c r="I657" s="8">
        <v>0</v>
      </c>
      <c r="K657" s="8">
        <v>2000000</v>
      </c>
    </row>
    <row r="658" spans="1:12" x14ac:dyDescent="0.2">
      <c r="A658" s="2" t="s">
        <v>376</v>
      </c>
      <c r="C658" s="10">
        <v>5</v>
      </c>
      <c r="D658" s="2" t="s">
        <v>106</v>
      </c>
      <c r="E658" s="7">
        <v>29</v>
      </c>
      <c r="F658" s="11">
        <v>43132</v>
      </c>
      <c r="G658" s="11">
        <v>43155</v>
      </c>
      <c r="H658" s="2" t="s">
        <v>1420</v>
      </c>
      <c r="I658" s="8">
        <v>2000000</v>
      </c>
      <c r="K658" s="8">
        <v>0</v>
      </c>
    </row>
    <row r="659" spans="1:12" x14ac:dyDescent="0.2">
      <c r="A659" s="2" t="s">
        <v>376</v>
      </c>
      <c r="C659" s="10">
        <v>5</v>
      </c>
      <c r="D659" s="2" t="s">
        <v>780</v>
      </c>
      <c r="E659" s="7">
        <v>84</v>
      </c>
      <c r="F659" s="11">
        <v>43159</v>
      </c>
      <c r="G659" s="11">
        <v>43155</v>
      </c>
      <c r="H659" s="2" t="s">
        <v>1420</v>
      </c>
      <c r="I659" s="8">
        <v>2000000</v>
      </c>
      <c r="K659" s="8">
        <v>0</v>
      </c>
      <c r="L659" s="8">
        <v>2000000</v>
      </c>
    </row>
    <row r="660" spans="1:12" x14ac:dyDescent="0.2">
      <c r="A660" s="2" t="s">
        <v>376</v>
      </c>
      <c r="C660" s="10">
        <v>6</v>
      </c>
      <c r="F660" s="11">
        <v>43132</v>
      </c>
      <c r="G660" s="11">
        <v>43132</v>
      </c>
      <c r="H660" s="2" t="s">
        <v>1509</v>
      </c>
      <c r="I660" s="8">
        <v>0</v>
      </c>
      <c r="K660" s="8">
        <v>2000000</v>
      </c>
      <c r="L660" s="8">
        <v>-2000000</v>
      </c>
    </row>
    <row r="662" spans="1:12" x14ac:dyDescent="0.2">
      <c r="I662" s="275">
        <v>4000000</v>
      </c>
      <c r="K662" s="275">
        <v>4000000</v>
      </c>
      <c r="L662" s="275">
        <v>0</v>
      </c>
    </row>
    <row r="663" spans="1:12" x14ac:dyDescent="0.2">
      <c r="A663" s="9" t="s">
        <v>858</v>
      </c>
      <c r="C663" s="4" t="s">
        <v>226</v>
      </c>
    </row>
    <row r="665" spans="1:12" ht="12.75" thickBot="1" x14ac:dyDescent="0.25">
      <c r="A665" s="274" t="s">
        <v>765</v>
      </c>
      <c r="C665" s="274" t="s">
        <v>766</v>
      </c>
    </row>
    <row r="666" spans="1:12" ht="12.75" thickTop="1" x14ac:dyDescent="0.2"/>
    <row r="667" spans="1:12" x14ac:dyDescent="0.2">
      <c r="A667" s="1" t="s">
        <v>84</v>
      </c>
      <c r="B667" s="1" t="s">
        <v>767</v>
      </c>
      <c r="D667" s="1" t="s">
        <v>84</v>
      </c>
      <c r="E667" s="268" t="s">
        <v>767</v>
      </c>
      <c r="F667" s="268" t="s">
        <v>768</v>
      </c>
      <c r="G667" s="1" t="s">
        <v>769</v>
      </c>
      <c r="H667" s="1" t="s">
        <v>770</v>
      </c>
      <c r="I667" s="268" t="s">
        <v>771</v>
      </c>
      <c r="K667" s="268" t="s">
        <v>772</v>
      </c>
      <c r="L667" s="268" t="s">
        <v>266</v>
      </c>
    </row>
    <row r="669" spans="1:12" x14ac:dyDescent="0.2">
      <c r="A669" s="2" t="s">
        <v>376</v>
      </c>
      <c r="C669" s="10">
        <v>95</v>
      </c>
      <c r="F669" s="11">
        <v>42814</v>
      </c>
      <c r="G669" s="11">
        <v>42814</v>
      </c>
      <c r="H669" s="2" t="s">
        <v>590</v>
      </c>
      <c r="I669" s="8">
        <v>0</v>
      </c>
      <c r="K669" s="8">
        <v>200000</v>
      </c>
      <c r="L669" s="8">
        <v>-200000</v>
      </c>
    </row>
    <row r="671" spans="1:12" x14ac:dyDescent="0.2">
      <c r="I671" s="275">
        <v>0</v>
      </c>
      <c r="K671" s="275">
        <v>200000</v>
      </c>
      <c r="L671" s="275">
        <v>-200000</v>
      </c>
    </row>
    <row r="672" spans="1:12" x14ac:dyDescent="0.2">
      <c r="A672" s="9" t="s">
        <v>859</v>
      </c>
      <c r="C672" s="4" t="s">
        <v>860</v>
      </c>
    </row>
    <row r="674" spans="1:12" ht="12.75" thickBot="1" x14ac:dyDescent="0.25">
      <c r="A674" s="274" t="s">
        <v>765</v>
      </c>
      <c r="C674" s="274" t="s">
        <v>766</v>
      </c>
    </row>
    <row r="675" spans="1:12" ht="12.75" thickTop="1" x14ac:dyDescent="0.2"/>
    <row r="676" spans="1:12" x14ac:dyDescent="0.2">
      <c r="A676" s="1" t="s">
        <v>84</v>
      </c>
      <c r="B676" s="1" t="s">
        <v>767</v>
      </c>
      <c r="D676" s="1" t="s">
        <v>84</v>
      </c>
      <c r="E676" s="268" t="s">
        <v>767</v>
      </c>
      <c r="F676" s="268" t="s">
        <v>768</v>
      </c>
      <c r="G676" s="1" t="s">
        <v>769</v>
      </c>
      <c r="H676" s="1" t="s">
        <v>770</v>
      </c>
      <c r="I676" s="268" t="s">
        <v>771</v>
      </c>
      <c r="K676" s="268" t="s">
        <v>772</v>
      </c>
      <c r="L676" s="268" t="s">
        <v>266</v>
      </c>
    </row>
    <row r="678" spans="1:12" x14ac:dyDescent="0.2">
      <c r="A678" s="2" t="s">
        <v>376</v>
      </c>
      <c r="C678" s="10">
        <v>28</v>
      </c>
      <c r="F678" s="11">
        <v>42479</v>
      </c>
      <c r="G678" s="11">
        <v>42490</v>
      </c>
      <c r="H678" s="2" t="s">
        <v>861</v>
      </c>
      <c r="I678" s="8">
        <v>0</v>
      </c>
      <c r="K678" s="8">
        <v>222222</v>
      </c>
    </row>
    <row r="679" spans="1:12" x14ac:dyDescent="0.2">
      <c r="A679" s="2" t="s">
        <v>376</v>
      </c>
      <c r="C679" s="10">
        <v>28</v>
      </c>
      <c r="D679" s="2" t="s">
        <v>106</v>
      </c>
      <c r="E679" s="7">
        <v>88</v>
      </c>
      <c r="F679" s="11">
        <v>42490</v>
      </c>
      <c r="G679" s="11">
        <v>42479</v>
      </c>
      <c r="H679" s="2" t="s">
        <v>862</v>
      </c>
      <c r="I679" s="8">
        <v>200000</v>
      </c>
      <c r="K679" s="8">
        <v>0</v>
      </c>
      <c r="L679" s="8">
        <v>-22222</v>
      </c>
    </row>
    <row r="681" spans="1:12" x14ac:dyDescent="0.2">
      <c r="I681" s="275">
        <v>200000</v>
      </c>
      <c r="K681" s="275">
        <v>222222</v>
      </c>
      <c r="L681" s="275">
        <v>-22222</v>
      </c>
    </row>
    <row r="682" spans="1:12" x14ac:dyDescent="0.2">
      <c r="A682" s="9" t="s">
        <v>1162</v>
      </c>
      <c r="C682" s="4" t="s">
        <v>1163</v>
      </c>
    </row>
    <row r="684" spans="1:12" ht="12.75" thickBot="1" x14ac:dyDescent="0.25">
      <c r="A684" s="274" t="s">
        <v>765</v>
      </c>
      <c r="C684" s="274" t="s">
        <v>766</v>
      </c>
    </row>
    <row r="685" spans="1:12" ht="12.75" thickTop="1" x14ac:dyDescent="0.2"/>
    <row r="686" spans="1:12" x14ac:dyDescent="0.2">
      <c r="A686" s="1" t="s">
        <v>84</v>
      </c>
      <c r="B686" s="1" t="s">
        <v>767</v>
      </c>
      <c r="D686" s="1" t="s">
        <v>84</v>
      </c>
      <c r="E686" s="268" t="s">
        <v>767</v>
      </c>
      <c r="F686" s="268" t="s">
        <v>768</v>
      </c>
      <c r="G686" s="1" t="s">
        <v>769</v>
      </c>
      <c r="H686" s="1" t="s">
        <v>770</v>
      </c>
      <c r="I686" s="268" t="s">
        <v>771</v>
      </c>
      <c r="K686" s="268" t="s">
        <v>772</v>
      </c>
      <c r="L686" s="268" t="s">
        <v>266</v>
      </c>
    </row>
    <row r="688" spans="1:12" x14ac:dyDescent="0.2">
      <c r="A688" s="2" t="s">
        <v>376</v>
      </c>
      <c r="C688" s="10">
        <v>5</v>
      </c>
      <c r="D688" s="2" t="s">
        <v>106</v>
      </c>
      <c r="E688" s="7">
        <v>32</v>
      </c>
      <c r="F688" s="11">
        <v>42983</v>
      </c>
      <c r="G688" s="11">
        <v>42980</v>
      </c>
      <c r="H688" s="2" t="s">
        <v>1010</v>
      </c>
      <c r="I688" s="8">
        <v>5555556</v>
      </c>
      <c r="K688" s="8">
        <v>0</v>
      </c>
      <c r="L688" s="8">
        <v>5555556</v>
      </c>
    </row>
    <row r="689" spans="1:12" x14ac:dyDescent="0.2">
      <c r="A689" s="2" t="s">
        <v>376</v>
      </c>
      <c r="C689" s="10">
        <v>8</v>
      </c>
      <c r="F689" s="11">
        <v>43006</v>
      </c>
      <c r="G689" s="11">
        <v>43006</v>
      </c>
      <c r="H689" s="2" t="s">
        <v>1157</v>
      </c>
      <c r="I689" s="8">
        <v>0</v>
      </c>
      <c r="K689" s="8">
        <v>5555556</v>
      </c>
      <c r="L689" s="8">
        <v>-5555556</v>
      </c>
    </row>
    <row r="691" spans="1:12" x14ac:dyDescent="0.2">
      <c r="I691" s="275">
        <v>5555556</v>
      </c>
      <c r="K691" s="275">
        <v>5555556</v>
      </c>
      <c r="L691" s="275">
        <v>0</v>
      </c>
    </row>
    <row r="692" spans="1:12" ht="12.75" thickBot="1" x14ac:dyDescent="0.25"/>
    <row r="693" spans="1:12" ht="12.75" thickTop="1" x14ac:dyDescent="0.2">
      <c r="H693" s="8">
        <v>9755556</v>
      </c>
      <c r="K693" s="273">
        <v>-3806226</v>
      </c>
      <c r="L693" s="8">
        <v>13561782</v>
      </c>
    </row>
    <row r="695" spans="1:12" x14ac:dyDescent="0.2">
      <c r="A695" s="4" t="s">
        <v>667</v>
      </c>
    </row>
    <row r="697" spans="1:12" x14ac:dyDescent="0.2">
      <c r="K697" s="268" t="s">
        <v>266</v>
      </c>
    </row>
    <row r="698" spans="1:12" x14ac:dyDescent="0.2">
      <c r="A698" s="9" t="s">
        <v>985</v>
      </c>
      <c r="C698" s="4" t="s">
        <v>197</v>
      </c>
    </row>
    <row r="700" spans="1:12" ht="12.75" thickBot="1" x14ac:dyDescent="0.25">
      <c r="A700" s="274" t="s">
        <v>765</v>
      </c>
      <c r="C700" s="274" t="s">
        <v>766</v>
      </c>
    </row>
    <row r="701" spans="1:12" ht="12.75" thickTop="1" x14ac:dyDescent="0.2"/>
    <row r="702" spans="1:12" x14ac:dyDescent="0.2">
      <c r="A702" s="1" t="s">
        <v>84</v>
      </c>
      <c r="B702" s="1" t="s">
        <v>767</v>
      </c>
      <c r="D702" s="1" t="s">
        <v>84</v>
      </c>
      <c r="E702" s="268" t="s">
        <v>767</v>
      </c>
      <c r="F702" s="268" t="s">
        <v>768</v>
      </c>
      <c r="G702" s="1" t="s">
        <v>769</v>
      </c>
      <c r="H702" s="1" t="s">
        <v>770</v>
      </c>
      <c r="I702" s="268" t="s">
        <v>771</v>
      </c>
      <c r="K702" s="268" t="s">
        <v>772</v>
      </c>
      <c r="L702" s="268" t="s">
        <v>266</v>
      </c>
    </row>
    <row r="704" spans="1:12" x14ac:dyDescent="0.2">
      <c r="A704" s="2" t="s">
        <v>320</v>
      </c>
      <c r="C704" s="10">
        <v>28022017</v>
      </c>
      <c r="D704" s="2" t="s">
        <v>106</v>
      </c>
      <c r="E704" s="7">
        <v>39</v>
      </c>
      <c r="F704" s="11">
        <v>43132</v>
      </c>
      <c r="H704" s="2" t="s">
        <v>584</v>
      </c>
      <c r="I704" s="8">
        <v>218422</v>
      </c>
      <c r="K704" s="8">
        <v>0</v>
      </c>
    </row>
    <row r="705" spans="1:12" x14ac:dyDescent="0.2">
      <c r="A705" s="2" t="s">
        <v>320</v>
      </c>
      <c r="C705" s="10">
        <v>28022017</v>
      </c>
      <c r="D705" s="2" t="s">
        <v>780</v>
      </c>
      <c r="E705" s="7">
        <v>56</v>
      </c>
      <c r="F705" s="11">
        <v>42794</v>
      </c>
      <c r="H705" s="2" t="s">
        <v>584</v>
      </c>
      <c r="I705" s="8">
        <v>213470</v>
      </c>
      <c r="K705" s="8">
        <v>0</v>
      </c>
    </row>
    <row r="706" spans="1:12" x14ac:dyDescent="0.2">
      <c r="A706" s="2" t="s">
        <v>320</v>
      </c>
      <c r="C706" s="10">
        <v>28022017</v>
      </c>
      <c r="D706" s="2" t="s">
        <v>780</v>
      </c>
      <c r="E706" s="7">
        <v>55</v>
      </c>
      <c r="F706" s="11">
        <v>42794</v>
      </c>
      <c r="H706" s="2" t="s">
        <v>535</v>
      </c>
      <c r="I706" s="8">
        <v>0</v>
      </c>
      <c r="K706" s="8">
        <v>213470</v>
      </c>
      <c r="L706" s="8">
        <v>218422</v>
      </c>
    </row>
    <row r="707" spans="1:12" x14ac:dyDescent="0.2">
      <c r="A707" s="2" t="s">
        <v>320</v>
      </c>
      <c r="C707" s="10">
        <v>28022018</v>
      </c>
      <c r="D707" s="2" t="s">
        <v>780</v>
      </c>
      <c r="E707" s="7">
        <v>89</v>
      </c>
      <c r="F707" s="11">
        <v>43159</v>
      </c>
      <c r="H707" s="2" t="s">
        <v>535</v>
      </c>
      <c r="I707" s="8">
        <v>0</v>
      </c>
      <c r="K707" s="8">
        <v>218422</v>
      </c>
      <c r="L707" s="8">
        <v>-218422</v>
      </c>
    </row>
    <row r="709" spans="1:12" x14ac:dyDescent="0.2">
      <c r="I709" s="275">
        <v>431892</v>
      </c>
      <c r="K709" s="275">
        <v>431892</v>
      </c>
      <c r="L709" s="275">
        <v>0</v>
      </c>
    </row>
    <row r="710" spans="1:12" x14ac:dyDescent="0.2">
      <c r="A710" s="9" t="s">
        <v>873</v>
      </c>
      <c r="C710" s="4" t="s">
        <v>198</v>
      </c>
    </row>
    <row r="712" spans="1:12" ht="12.75" thickBot="1" x14ac:dyDescent="0.25">
      <c r="A712" s="274" t="s">
        <v>765</v>
      </c>
      <c r="C712" s="274" t="s">
        <v>766</v>
      </c>
    </row>
    <row r="713" spans="1:12" ht="12.75" thickTop="1" x14ac:dyDescent="0.2"/>
    <row r="714" spans="1:12" x14ac:dyDescent="0.2">
      <c r="A714" s="1" t="s">
        <v>84</v>
      </c>
      <c r="B714" s="1" t="s">
        <v>767</v>
      </c>
      <c r="D714" s="1" t="s">
        <v>84</v>
      </c>
      <c r="E714" s="268" t="s">
        <v>767</v>
      </c>
      <c r="F714" s="268" t="s">
        <v>768</v>
      </c>
      <c r="G714" s="1" t="s">
        <v>769</v>
      </c>
      <c r="H714" s="1" t="s">
        <v>770</v>
      </c>
      <c r="I714" s="268" t="s">
        <v>771</v>
      </c>
      <c r="K714" s="268" t="s">
        <v>772</v>
      </c>
      <c r="L714" s="268" t="s">
        <v>266</v>
      </c>
    </row>
    <row r="716" spans="1:12" x14ac:dyDescent="0.2">
      <c r="A716" s="2" t="s">
        <v>320</v>
      </c>
      <c r="C716" s="10">
        <v>30082017</v>
      </c>
      <c r="D716" s="2" t="s">
        <v>106</v>
      </c>
      <c r="E716" s="7">
        <v>13</v>
      </c>
      <c r="F716" s="11">
        <v>42979</v>
      </c>
      <c r="H716" s="2" t="s">
        <v>1008</v>
      </c>
      <c r="I716" s="8">
        <v>1775</v>
      </c>
      <c r="K716" s="8">
        <v>0</v>
      </c>
      <c r="L716" s="8">
        <v>1775</v>
      </c>
    </row>
    <row r="717" spans="1:12" x14ac:dyDescent="0.2">
      <c r="A717" s="2" t="s">
        <v>320</v>
      </c>
      <c r="C717" s="10">
        <v>31082017</v>
      </c>
      <c r="D717" s="2" t="s">
        <v>106</v>
      </c>
      <c r="E717" s="7">
        <v>137</v>
      </c>
      <c r="F717" s="11">
        <v>42976</v>
      </c>
      <c r="H717" s="2" t="s">
        <v>1000</v>
      </c>
      <c r="I717" s="8">
        <v>393000</v>
      </c>
      <c r="K717" s="8">
        <v>0</v>
      </c>
    </row>
    <row r="718" spans="1:12" x14ac:dyDescent="0.2">
      <c r="A718" s="2" t="s">
        <v>320</v>
      </c>
      <c r="C718" s="10">
        <v>31082017</v>
      </c>
      <c r="D718" s="2" t="s">
        <v>780</v>
      </c>
      <c r="E718" s="7">
        <v>155</v>
      </c>
      <c r="F718" s="11">
        <v>42978</v>
      </c>
      <c r="H718" s="2" t="s">
        <v>538</v>
      </c>
      <c r="I718" s="8">
        <v>0</v>
      </c>
      <c r="K718" s="8">
        <v>394775</v>
      </c>
      <c r="L718" s="8">
        <v>-1775</v>
      </c>
    </row>
    <row r="719" spans="1:12" x14ac:dyDescent="0.2">
      <c r="A719" s="2" t="s">
        <v>320</v>
      </c>
      <c r="C719" s="10">
        <v>31122017</v>
      </c>
      <c r="D719" s="2" t="s">
        <v>780</v>
      </c>
      <c r="E719" s="7">
        <v>143</v>
      </c>
      <c r="F719" s="11">
        <v>43100</v>
      </c>
      <c r="H719" s="2" t="s">
        <v>538</v>
      </c>
      <c r="I719" s="8">
        <v>0</v>
      </c>
      <c r="K719" s="8">
        <v>845050</v>
      </c>
      <c r="L719" s="8">
        <v>-845050</v>
      </c>
    </row>
    <row r="720" spans="1:12" x14ac:dyDescent="0.2">
      <c r="A720" s="2" t="s">
        <v>320</v>
      </c>
      <c r="C720" s="10">
        <v>311222017</v>
      </c>
      <c r="D720" s="2" t="s">
        <v>106</v>
      </c>
      <c r="E720" s="7">
        <v>54</v>
      </c>
      <c r="F720" s="11">
        <v>43084</v>
      </c>
      <c r="H720" s="2" t="s">
        <v>1151</v>
      </c>
      <c r="I720" s="8">
        <v>845050</v>
      </c>
      <c r="K720" s="8">
        <v>0</v>
      </c>
      <c r="L720" s="8">
        <v>845050</v>
      </c>
    </row>
    <row r="722" spans="1:12" x14ac:dyDescent="0.2">
      <c r="I722" s="275">
        <v>1239825</v>
      </c>
      <c r="K722" s="275">
        <v>1239825</v>
      </c>
      <c r="L722" s="275">
        <v>0</v>
      </c>
    </row>
    <row r="723" spans="1:12" x14ac:dyDescent="0.2">
      <c r="A723" s="9" t="s">
        <v>986</v>
      </c>
      <c r="C723" s="4" t="s">
        <v>199</v>
      </c>
    </row>
    <row r="725" spans="1:12" ht="12.75" thickBot="1" x14ac:dyDescent="0.25">
      <c r="A725" s="274" t="s">
        <v>765</v>
      </c>
      <c r="C725" s="274" t="s">
        <v>766</v>
      </c>
    </row>
    <row r="726" spans="1:12" ht="12.75" thickTop="1" x14ac:dyDescent="0.2"/>
    <row r="727" spans="1:12" x14ac:dyDescent="0.2">
      <c r="A727" s="1" t="s">
        <v>84</v>
      </c>
      <c r="B727" s="1" t="s">
        <v>767</v>
      </c>
      <c r="D727" s="1" t="s">
        <v>84</v>
      </c>
      <c r="E727" s="268" t="s">
        <v>767</v>
      </c>
      <c r="F727" s="268" t="s">
        <v>768</v>
      </c>
      <c r="G727" s="1" t="s">
        <v>769</v>
      </c>
      <c r="H727" s="1" t="s">
        <v>770</v>
      </c>
      <c r="I727" s="268" t="s">
        <v>771</v>
      </c>
      <c r="K727" s="268" t="s">
        <v>772</v>
      </c>
      <c r="L727" s="268" t="s">
        <v>266</v>
      </c>
    </row>
    <row r="729" spans="1:12" x14ac:dyDescent="0.2">
      <c r="A729" s="2" t="s">
        <v>320</v>
      </c>
      <c r="C729" s="10">
        <v>28022018</v>
      </c>
      <c r="D729" s="2" t="s">
        <v>106</v>
      </c>
      <c r="E729" s="7">
        <v>41</v>
      </c>
      <c r="F729" s="11">
        <v>43132</v>
      </c>
      <c r="H729" s="2" t="s">
        <v>1431</v>
      </c>
      <c r="I729" s="8">
        <v>730864</v>
      </c>
      <c r="K729" s="8">
        <v>0</v>
      </c>
    </row>
    <row r="730" spans="1:12" x14ac:dyDescent="0.2">
      <c r="A730" s="2" t="s">
        <v>320</v>
      </c>
      <c r="C730" s="10">
        <v>28022018</v>
      </c>
      <c r="D730" s="2" t="s">
        <v>780</v>
      </c>
      <c r="E730" s="7">
        <v>89</v>
      </c>
      <c r="F730" s="11">
        <v>43159</v>
      </c>
      <c r="H730" s="2" t="s">
        <v>537</v>
      </c>
      <c r="I730" s="8">
        <v>0</v>
      </c>
      <c r="K730" s="8">
        <v>730654</v>
      </c>
      <c r="L730" s="8">
        <v>210</v>
      </c>
    </row>
    <row r="732" spans="1:12" x14ac:dyDescent="0.2">
      <c r="I732" s="275">
        <v>730864</v>
      </c>
      <c r="K732" s="275">
        <v>730654</v>
      </c>
      <c r="L732" s="275">
        <v>210</v>
      </c>
    </row>
    <row r="733" spans="1:12" x14ac:dyDescent="0.2">
      <c r="A733" s="9" t="s">
        <v>874</v>
      </c>
      <c r="C733" s="4" t="s">
        <v>200</v>
      </c>
    </row>
    <row r="735" spans="1:12" ht="12.75" thickBot="1" x14ac:dyDescent="0.25">
      <c r="A735" s="274" t="s">
        <v>765</v>
      </c>
      <c r="C735" s="274" t="s">
        <v>766</v>
      </c>
    </row>
    <row r="736" spans="1:12" ht="12.75" thickTop="1" x14ac:dyDescent="0.2"/>
    <row r="737" spans="1:12" x14ac:dyDescent="0.2">
      <c r="A737" s="1" t="s">
        <v>84</v>
      </c>
      <c r="B737" s="1" t="s">
        <v>767</v>
      </c>
      <c r="D737" s="1" t="s">
        <v>84</v>
      </c>
      <c r="E737" s="268" t="s">
        <v>767</v>
      </c>
      <c r="F737" s="268" t="s">
        <v>768</v>
      </c>
      <c r="G737" s="1" t="s">
        <v>769</v>
      </c>
      <c r="H737" s="1" t="s">
        <v>770</v>
      </c>
      <c r="I737" s="268" t="s">
        <v>771</v>
      </c>
      <c r="K737" s="268" t="s">
        <v>772</v>
      </c>
      <c r="L737" s="268" t="s">
        <v>266</v>
      </c>
    </row>
    <row r="739" spans="1:12" x14ac:dyDescent="0.2">
      <c r="A739" s="2" t="s">
        <v>320</v>
      </c>
      <c r="C739" s="10">
        <v>30102017</v>
      </c>
      <c r="D739" s="2" t="s">
        <v>106</v>
      </c>
      <c r="E739" s="7">
        <v>135</v>
      </c>
      <c r="F739" s="11">
        <v>43038</v>
      </c>
      <c r="H739" s="2" t="s">
        <v>1037</v>
      </c>
      <c r="I739" s="8">
        <v>495386</v>
      </c>
      <c r="K739" s="8">
        <v>0</v>
      </c>
      <c r="L739" s="8">
        <v>495386</v>
      </c>
    </row>
    <row r="740" spans="1:12" x14ac:dyDescent="0.2">
      <c r="A740" s="2" t="s">
        <v>320</v>
      </c>
      <c r="C740" s="10">
        <v>31102017</v>
      </c>
      <c r="D740" s="2" t="s">
        <v>780</v>
      </c>
      <c r="E740" s="7">
        <v>155</v>
      </c>
      <c r="F740" s="11">
        <v>43039</v>
      </c>
      <c r="H740" s="2" t="s">
        <v>540</v>
      </c>
      <c r="I740" s="8">
        <v>0</v>
      </c>
      <c r="K740" s="8">
        <v>495386</v>
      </c>
      <c r="L740" s="8">
        <v>-495386</v>
      </c>
    </row>
    <row r="742" spans="1:12" x14ac:dyDescent="0.2">
      <c r="I742" s="275">
        <v>495386</v>
      </c>
      <c r="K742" s="275">
        <v>495386</v>
      </c>
      <c r="L742" s="275">
        <v>0</v>
      </c>
    </row>
    <row r="743" spans="1:12" x14ac:dyDescent="0.2">
      <c r="A743" s="9" t="s">
        <v>775</v>
      </c>
      <c r="C743" s="4" t="s">
        <v>190</v>
      </c>
    </row>
    <row r="745" spans="1:12" ht="12.75" thickBot="1" x14ac:dyDescent="0.25">
      <c r="A745" s="274" t="s">
        <v>765</v>
      </c>
      <c r="C745" s="274" t="s">
        <v>766</v>
      </c>
    </row>
    <row r="746" spans="1:12" ht="12.75" thickTop="1" x14ac:dyDescent="0.2"/>
    <row r="747" spans="1:12" x14ac:dyDescent="0.2">
      <c r="A747" s="1" t="s">
        <v>84</v>
      </c>
      <c r="B747" s="1" t="s">
        <v>767</v>
      </c>
      <c r="D747" s="1" t="s">
        <v>84</v>
      </c>
      <c r="E747" s="268" t="s">
        <v>767</v>
      </c>
      <c r="F747" s="268" t="s">
        <v>768</v>
      </c>
      <c r="G747" s="1" t="s">
        <v>769</v>
      </c>
      <c r="H747" s="1" t="s">
        <v>770</v>
      </c>
      <c r="I747" s="268" t="s">
        <v>771</v>
      </c>
      <c r="K747" s="268" t="s">
        <v>772</v>
      </c>
      <c r="L747" s="268" t="s">
        <v>266</v>
      </c>
    </row>
    <row r="749" spans="1:12" x14ac:dyDescent="0.2">
      <c r="A749" s="2" t="s">
        <v>320</v>
      </c>
      <c r="C749" s="10">
        <v>28022018</v>
      </c>
      <c r="D749" s="2" t="s">
        <v>106</v>
      </c>
      <c r="E749" s="7">
        <v>38</v>
      </c>
      <c r="F749" s="11">
        <v>43132</v>
      </c>
      <c r="H749" s="2" t="s">
        <v>1429</v>
      </c>
      <c r="I749" s="8">
        <v>787190</v>
      </c>
      <c r="K749" s="8">
        <v>0</v>
      </c>
    </row>
    <row r="750" spans="1:12" x14ac:dyDescent="0.2">
      <c r="A750" s="2" t="s">
        <v>320</v>
      </c>
      <c r="C750" s="10">
        <v>28022018</v>
      </c>
      <c r="D750" s="2" t="s">
        <v>780</v>
      </c>
      <c r="E750" s="7">
        <v>89</v>
      </c>
      <c r="F750" s="11">
        <v>43159</v>
      </c>
      <c r="H750" s="2" t="s">
        <v>534</v>
      </c>
      <c r="I750" s="8">
        <v>0</v>
      </c>
      <c r="K750" s="8">
        <v>786892</v>
      </c>
      <c r="L750" s="8">
        <v>298</v>
      </c>
    </row>
    <row r="752" spans="1:12" x14ac:dyDescent="0.2">
      <c r="I752" s="275">
        <v>787190</v>
      </c>
      <c r="K752" s="275">
        <v>786892</v>
      </c>
      <c r="L752" s="275">
        <v>298</v>
      </c>
    </row>
    <row r="753" spans="1:12" x14ac:dyDescent="0.2">
      <c r="A753" s="9" t="s">
        <v>1019</v>
      </c>
      <c r="C753" s="4" t="s">
        <v>1020</v>
      </c>
    </row>
    <row r="755" spans="1:12" ht="12.75" thickBot="1" x14ac:dyDescent="0.25">
      <c r="A755" s="274" t="s">
        <v>765</v>
      </c>
      <c r="C755" s="274" t="s">
        <v>766</v>
      </c>
    </row>
    <row r="756" spans="1:12" ht="12.75" thickTop="1" x14ac:dyDescent="0.2"/>
    <row r="757" spans="1:12" x14ac:dyDescent="0.2">
      <c r="A757" s="1" t="s">
        <v>84</v>
      </c>
      <c r="B757" s="1" t="s">
        <v>767</v>
      </c>
      <c r="D757" s="1" t="s">
        <v>84</v>
      </c>
      <c r="E757" s="268" t="s">
        <v>767</v>
      </c>
      <c r="F757" s="268" t="s">
        <v>768</v>
      </c>
      <c r="G757" s="1" t="s">
        <v>769</v>
      </c>
      <c r="H757" s="1" t="s">
        <v>770</v>
      </c>
      <c r="I757" s="268" t="s">
        <v>771</v>
      </c>
      <c r="K757" s="268" t="s">
        <v>772</v>
      </c>
      <c r="L757" s="268" t="s">
        <v>266</v>
      </c>
    </row>
    <row r="759" spans="1:12" x14ac:dyDescent="0.2">
      <c r="A759" s="2" t="s">
        <v>320</v>
      </c>
      <c r="C759" s="10">
        <v>31102017</v>
      </c>
      <c r="D759" s="2" t="s">
        <v>780</v>
      </c>
      <c r="E759" s="7">
        <v>155</v>
      </c>
      <c r="F759" s="11">
        <v>43039</v>
      </c>
      <c r="H759" s="2" t="s">
        <v>1004</v>
      </c>
      <c r="I759" s="8">
        <v>0</v>
      </c>
      <c r="K759" s="8">
        <v>242354</v>
      </c>
      <c r="L759" s="8">
        <v>-242354</v>
      </c>
    </row>
    <row r="760" spans="1:12" x14ac:dyDescent="0.2">
      <c r="A760" s="2" t="s">
        <v>320</v>
      </c>
      <c r="C760" s="10">
        <v>31122017</v>
      </c>
      <c r="D760" s="2" t="s">
        <v>106</v>
      </c>
      <c r="E760" s="7">
        <v>125</v>
      </c>
      <c r="F760" s="11">
        <v>43038</v>
      </c>
      <c r="H760" s="2" t="s">
        <v>1036</v>
      </c>
      <c r="I760" s="8">
        <v>242354</v>
      </c>
      <c r="K760" s="8">
        <v>0</v>
      </c>
    </row>
    <row r="761" spans="1:12" x14ac:dyDescent="0.2">
      <c r="A761" s="2" t="s">
        <v>320</v>
      </c>
      <c r="C761" s="10">
        <v>31122017</v>
      </c>
      <c r="D761" s="2" t="s">
        <v>106</v>
      </c>
      <c r="E761" s="7">
        <v>77</v>
      </c>
      <c r="F761" s="11">
        <v>43090</v>
      </c>
      <c r="H761" s="2" t="s">
        <v>1036</v>
      </c>
      <c r="I761" s="8">
        <v>691611</v>
      </c>
      <c r="K761" s="8">
        <v>0</v>
      </c>
    </row>
    <row r="762" spans="1:12" x14ac:dyDescent="0.2">
      <c r="A762" s="2" t="s">
        <v>320</v>
      </c>
      <c r="C762" s="10">
        <v>31122017</v>
      </c>
      <c r="D762" s="2" t="s">
        <v>780</v>
      </c>
      <c r="E762" s="7">
        <v>143</v>
      </c>
      <c r="F762" s="11">
        <v>43100</v>
      </c>
      <c r="H762" s="2" t="s">
        <v>1004</v>
      </c>
      <c r="I762" s="8">
        <v>0</v>
      </c>
      <c r="K762" s="8">
        <v>691611</v>
      </c>
      <c r="L762" s="8">
        <v>242354</v>
      </c>
    </row>
    <row r="764" spans="1:12" x14ac:dyDescent="0.2">
      <c r="I764" s="275">
        <v>933965</v>
      </c>
      <c r="K764" s="275">
        <v>933965</v>
      </c>
      <c r="L764" s="275">
        <v>0</v>
      </c>
    </row>
    <row r="765" spans="1:12" ht="12.75" thickBot="1" x14ac:dyDescent="0.25"/>
    <row r="766" spans="1:12" ht="12.75" thickTop="1" x14ac:dyDescent="0.2">
      <c r="H766" s="8">
        <v>4619122</v>
      </c>
      <c r="K766" s="273">
        <v>508</v>
      </c>
      <c r="L766" s="8">
        <v>4618614</v>
      </c>
    </row>
    <row r="768" spans="1:12" x14ac:dyDescent="0.2">
      <c r="A768" s="4" t="s">
        <v>669</v>
      </c>
    </row>
    <row r="770" spans="1:12" x14ac:dyDescent="0.2">
      <c r="K770" s="268" t="s">
        <v>266</v>
      </c>
    </row>
    <row r="771" spans="1:12" x14ac:dyDescent="0.2">
      <c r="A771" s="9" t="s">
        <v>863</v>
      </c>
      <c r="C771" s="4" t="s">
        <v>864</v>
      </c>
    </row>
    <row r="773" spans="1:12" ht="12.75" thickBot="1" x14ac:dyDescent="0.25">
      <c r="A773" s="274" t="s">
        <v>765</v>
      </c>
      <c r="C773" s="274" t="s">
        <v>766</v>
      </c>
    </row>
    <row r="774" spans="1:12" ht="12.75" thickTop="1" x14ac:dyDescent="0.2"/>
    <row r="775" spans="1:12" x14ac:dyDescent="0.2">
      <c r="A775" s="1" t="s">
        <v>84</v>
      </c>
      <c r="B775" s="1" t="s">
        <v>767</v>
      </c>
      <c r="D775" s="1" t="s">
        <v>84</v>
      </c>
      <c r="E775" s="268" t="s">
        <v>767</v>
      </c>
      <c r="F775" s="268" t="s">
        <v>768</v>
      </c>
      <c r="G775" s="1" t="s">
        <v>769</v>
      </c>
      <c r="H775" s="1" t="s">
        <v>770</v>
      </c>
      <c r="I775" s="268" t="s">
        <v>771</v>
      </c>
      <c r="K775" s="268" t="s">
        <v>772</v>
      </c>
      <c r="L775" s="268" t="s">
        <v>266</v>
      </c>
    </row>
    <row r="777" spans="1:12" x14ac:dyDescent="0.2">
      <c r="A777" s="2" t="s">
        <v>320</v>
      </c>
      <c r="C777" s="10">
        <v>1</v>
      </c>
      <c r="D777" s="2" t="s">
        <v>106</v>
      </c>
      <c r="E777" s="7">
        <v>69</v>
      </c>
      <c r="F777" s="11">
        <v>42901</v>
      </c>
      <c r="H777" s="2" t="s">
        <v>606</v>
      </c>
      <c r="I777" s="8">
        <v>25000</v>
      </c>
      <c r="K777" s="8">
        <v>0</v>
      </c>
    </row>
    <row r="778" spans="1:12" x14ac:dyDescent="0.2">
      <c r="A778" s="2" t="s">
        <v>320</v>
      </c>
      <c r="C778" s="10">
        <v>1</v>
      </c>
      <c r="D778" s="2" t="s">
        <v>106</v>
      </c>
      <c r="E778" s="7">
        <v>70</v>
      </c>
      <c r="F778" s="11">
        <v>42901</v>
      </c>
      <c r="H778" s="2" t="s">
        <v>606</v>
      </c>
      <c r="I778" s="8">
        <v>6667</v>
      </c>
      <c r="K778" s="8">
        <v>0</v>
      </c>
    </row>
    <row r="779" spans="1:12" x14ac:dyDescent="0.2">
      <c r="A779" s="2" t="s">
        <v>320</v>
      </c>
      <c r="C779" s="10">
        <v>1</v>
      </c>
      <c r="D779" s="2" t="s">
        <v>780</v>
      </c>
      <c r="E779" s="7">
        <v>94</v>
      </c>
      <c r="F779" s="11">
        <v>42908</v>
      </c>
      <c r="H779" s="2" t="s">
        <v>606</v>
      </c>
      <c r="I779" s="8">
        <v>20000</v>
      </c>
      <c r="K779" s="8">
        <v>0</v>
      </c>
    </row>
    <row r="780" spans="1:12" x14ac:dyDescent="0.2">
      <c r="A780" s="2" t="s">
        <v>320</v>
      </c>
      <c r="C780" s="10">
        <v>1</v>
      </c>
      <c r="D780" s="2" t="s">
        <v>780</v>
      </c>
      <c r="E780" s="7">
        <v>94</v>
      </c>
      <c r="F780" s="11">
        <v>42908</v>
      </c>
      <c r="H780" s="2" t="s">
        <v>606</v>
      </c>
      <c r="I780" s="8">
        <v>40000</v>
      </c>
      <c r="K780" s="8">
        <v>0</v>
      </c>
    </row>
    <row r="781" spans="1:12" x14ac:dyDescent="0.2">
      <c r="A781" s="2" t="s">
        <v>320</v>
      </c>
      <c r="C781" s="10">
        <v>1</v>
      </c>
      <c r="D781" s="2" t="s">
        <v>106</v>
      </c>
      <c r="E781" s="7">
        <v>116</v>
      </c>
      <c r="F781" s="11">
        <v>43007</v>
      </c>
      <c r="H781" s="2" t="s">
        <v>606</v>
      </c>
      <c r="I781" s="8">
        <v>60000</v>
      </c>
      <c r="K781" s="8">
        <v>0</v>
      </c>
    </row>
    <row r="782" spans="1:12" x14ac:dyDescent="0.2">
      <c r="A782" s="2" t="s">
        <v>320</v>
      </c>
      <c r="C782" s="10">
        <v>1</v>
      </c>
      <c r="D782" s="2" t="s">
        <v>106</v>
      </c>
      <c r="E782" s="7">
        <v>77</v>
      </c>
      <c r="F782" s="11">
        <v>43054</v>
      </c>
      <c r="H782" s="2" t="s">
        <v>606</v>
      </c>
      <c r="I782" s="8">
        <v>68750</v>
      </c>
      <c r="K782" s="8">
        <v>0</v>
      </c>
      <c r="L782" s="8">
        <v>220417</v>
      </c>
    </row>
    <row r="783" spans="1:12" x14ac:dyDescent="0.2">
      <c r="A783" s="2" t="s">
        <v>320</v>
      </c>
      <c r="C783" s="10">
        <v>112017</v>
      </c>
      <c r="D783" s="2" t="s">
        <v>106</v>
      </c>
      <c r="E783" s="7">
        <v>137</v>
      </c>
      <c r="F783" s="11">
        <v>43066</v>
      </c>
      <c r="H783" s="2" t="s">
        <v>1132</v>
      </c>
      <c r="I783" s="8">
        <v>68750</v>
      </c>
      <c r="K783" s="8">
        <v>0</v>
      </c>
      <c r="L783" s="8">
        <v>68750</v>
      </c>
    </row>
    <row r="784" spans="1:12" x14ac:dyDescent="0.2">
      <c r="A784" s="2" t="s">
        <v>320</v>
      </c>
      <c r="C784" s="10">
        <v>201702</v>
      </c>
      <c r="D784" s="2" t="s">
        <v>780</v>
      </c>
      <c r="E784" s="7">
        <v>65</v>
      </c>
      <c r="F784" s="11">
        <v>42794</v>
      </c>
      <c r="H784" s="2" t="s">
        <v>585</v>
      </c>
      <c r="I784" s="8">
        <v>30000</v>
      </c>
      <c r="K784" s="8">
        <v>0</v>
      </c>
    </row>
    <row r="785" spans="1:12" x14ac:dyDescent="0.2">
      <c r="A785" s="2" t="s">
        <v>320</v>
      </c>
      <c r="C785" s="10">
        <v>201702</v>
      </c>
      <c r="D785" s="2" t="s">
        <v>780</v>
      </c>
      <c r="E785" s="7">
        <v>146</v>
      </c>
      <c r="F785" s="11">
        <v>42766</v>
      </c>
      <c r="H785" s="2" t="s">
        <v>580</v>
      </c>
      <c r="I785" s="8">
        <v>0</v>
      </c>
      <c r="K785" s="8">
        <v>40000</v>
      </c>
      <c r="L785" s="8">
        <v>-10000</v>
      </c>
    </row>
    <row r="786" spans="1:12" x14ac:dyDescent="0.2">
      <c r="A786" s="2" t="s">
        <v>320</v>
      </c>
      <c r="C786" s="10">
        <v>201703</v>
      </c>
      <c r="D786" s="2" t="s">
        <v>780</v>
      </c>
      <c r="E786" s="7">
        <v>94</v>
      </c>
      <c r="F786" s="11">
        <v>42908</v>
      </c>
      <c r="H786" s="2" t="s">
        <v>990</v>
      </c>
      <c r="I786" s="8">
        <v>20000</v>
      </c>
      <c r="K786" s="8">
        <v>0</v>
      </c>
      <c r="L786" s="8">
        <v>20000</v>
      </c>
    </row>
    <row r="787" spans="1:12" x14ac:dyDescent="0.2">
      <c r="A787" s="2" t="s">
        <v>320</v>
      </c>
      <c r="C787" s="10">
        <v>201704</v>
      </c>
      <c r="D787" s="2" t="s">
        <v>106</v>
      </c>
      <c r="E787" s="7">
        <v>15</v>
      </c>
      <c r="F787" s="11">
        <v>42858</v>
      </c>
      <c r="H787" s="2" t="s">
        <v>595</v>
      </c>
      <c r="I787" s="8">
        <v>20000</v>
      </c>
      <c r="K787" s="8">
        <v>0</v>
      </c>
      <c r="L787" s="8">
        <v>20000</v>
      </c>
    </row>
    <row r="788" spans="1:12" x14ac:dyDescent="0.2">
      <c r="A788" s="2" t="s">
        <v>320</v>
      </c>
      <c r="C788" s="10">
        <v>201706</v>
      </c>
      <c r="D788" s="2" t="s">
        <v>106</v>
      </c>
      <c r="E788" s="7">
        <v>43</v>
      </c>
      <c r="F788" s="11">
        <v>42926</v>
      </c>
      <c r="H788" s="2" t="s">
        <v>991</v>
      </c>
      <c r="I788" s="8">
        <v>25000</v>
      </c>
      <c r="K788" s="8">
        <v>0</v>
      </c>
      <c r="L788" s="8">
        <v>25000</v>
      </c>
    </row>
    <row r="789" spans="1:12" x14ac:dyDescent="0.2">
      <c r="A789" s="2" t="s">
        <v>320</v>
      </c>
      <c r="C789" s="10">
        <v>201707</v>
      </c>
      <c r="D789" s="2" t="s">
        <v>106</v>
      </c>
      <c r="E789" s="7">
        <v>127</v>
      </c>
      <c r="F789" s="11">
        <v>42942</v>
      </c>
      <c r="H789" s="2" t="s">
        <v>968</v>
      </c>
      <c r="I789" s="8">
        <v>25000</v>
      </c>
      <c r="K789" s="8">
        <v>0</v>
      </c>
      <c r="L789" s="8">
        <v>25000</v>
      </c>
    </row>
    <row r="790" spans="1:12" x14ac:dyDescent="0.2">
      <c r="A790" s="2" t="s">
        <v>320</v>
      </c>
      <c r="C790" s="10">
        <v>28022018</v>
      </c>
      <c r="D790" s="2" t="s">
        <v>106</v>
      </c>
      <c r="E790" s="7">
        <v>71</v>
      </c>
      <c r="F790" s="11">
        <v>43185</v>
      </c>
      <c r="H790" s="2" t="s">
        <v>1383</v>
      </c>
      <c r="I790" s="8">
        <v>68750</v>
      </c>
      <c r="K790" s="8">
        <v>0</v>
      </c>
      <c r="L790" s="8">
        <v>68750</v>
      </c>
    </row>
    <row r="791" spans="1:12" x14ac:dyDescent="0.2">
      <c r="A791" s="2" t="s">
        <v>320</v>
      </c>
      <c r="C791" s="10">
        <v>30042018</v>
      </c>
      <c r="D791" s="2" t="s">
        <v>106</v>
      </c>
      <c r="E791" s="7">
        <v>98</v>
      </c>
      <c r="F791" s="11">
        <v>43251</v>
      </c>
      <c r="H791" s="2" t="s">
        <v>1982</v>
      </c>
      <c r="I791" s="8">
        <v>58750</v>
      </c>
      <c r="K791" s="8">
        <v>0</v>
      </c>
      <c r="L791" s="8">
        <v>58750</v>
      </c>
    </row>
    <row r="792" spans="1:12" x14ac:dyDescent="0.2">
      <c r="A792" s="2" t="s">
        <v>320</v>
      </c>
      <c r="C792" s="10">
        <v>31012018</v>
      </c>
      <c r="D792" s="2" t="s">
        <v>106</v>
      </c>
      <c r="E792" s="7">
        <v>70</v>
      </c>
      <c r="F792" s="11">
        <v>43185</v>
      </c>
      <c r="H792" s="2" t="s">
        <v>1382</v>
      </c>
      <c r="I792" s="8">
        <v>68750</v>
      </c>
      <c r="K792" s="8">
        <v>0</v>
      </c>
      <c r="L792" s="8">
        <v>68750</v>
      </c>
    </row>
    <row r="793" spans="1:12" x14ac:dyDescent="0.2">
      <c r="A793" s="2" t="s">
        <v>320</v>
      </c>
      <c r="C793" s="10">
        <v>31032018</v>
      </c>
      <c r="D793" s="2" t="s">
        <v>106</v>
      </c>
      <c r="E793" s="7">
        <v>74</v>
      </c>
      <c r="F793" s="11">
        <v>43185</v>
      </c>
      <c r="H793" s="2" t="s">
        <v>1384</v>
      </c>
      <c r="I793" s="8">
        <v>58750</v>
      </c>
      <c r="K793" s="8">
        <v>0</v>
      </c>
      <c r="L793" s="8">
        <v>58750</v>
      </c>
    </row>
    <row r="794" spans="1:12" x14ac:dyDescent="0.2">
      <c r="A794" s="2" t="s">
        <v>320</v>
      </c>
      <c r="C794" s="10">
        <v>31052018</v>
      </c>
      <c r="D794" s="2" t="s">
        <v>106</v>
      </c>
      <c r="E794" s="7">
        <v>99</v>
      </c>
      <c r="F794" s="11">
        <v>43251</v>
      </c>
      <c r="H794" s="2" t="s">
        <v>1983</v>
      </c>
      <c r="I794" s="8">
        <v>58750</v>
      </c>
      <c r="K794" s="8">
        <v>0</v>
      </c>
      <c r="L794" s="8">
        <v>58750</v>
      </c>
    </row>
    <row r="795" spans="1:12" x14ac:dyDescent="0.2">
      <c r="A795" s="2" t="s">
        <v>320</v>
      </c>
      <c r="C795" s="10">
        <v>31082017</v>
      </c>
      <c r="D795" s="2" t="s">
        <v>106</v>
      </c>
      <c r="E795" s="7">
        <v>48</v>
      </c>
      <c r="F795" s="11">
        <v>42990</v>
      </c>
      <c r="H795" s="2" t="s">
        <v>1011</v>
      </c>
      <c r="I795" s="8">
        <v>25000</v>
      </c>
      <c r="K795" s="8">
        <v>0</v>
      </c>
      <c r="L795" s="8">
        <v>25000</v>
      </c>
    </row>
    <row r="796" spans="1:12" x14ac:dyDescent="0.2">
      <c r="A796" s="2" t="s">
        <v>320</v>
      </c>
      <c r="C796" s="10">
        <v>31122017</v>
      </c>
      <c r="D796" s="2" t="s">
        <v>106</v>
      </c>
      <c r="E796" s="7">
        <v>69</v>
      </c>
      <c r="F796" s="11">
        <v>43090</v>
      </c>
      <c r="H796" s="2" t="s">
        <v>1152</v>
      </c>
      <c r="I796" s="8">
        <v>80750</v>
      </c>
      <c r="K796" s="8">
        <v>0</v>
      </c>
      <c r="L796" s="8">
        <v>80750</v>
      </c>
    </row>
    <row r="798" spans="1:12" x14ac:dyDescent="0.2">
      <c r="I798" s="275">
        <v>828667</v>
      </c>
      <c r="K798" s="275">
        <v>40000</v>
      </c>
      <c r="L798" s="275">
        <v>788667</v>
      </c>
    </row>
    <row r="799" spans="1:12" x14ac:dyDescent="0.2">
      <c r="A799" s="9" t="s">
        <v>865</v>
      </c>
      <c r="C799" s="4" t="s">
        <v>195</v>
      </c>
    </row>
    <row r="801" spans="1:12" ht="12.75" thickBot="1" x14ac:dyDescent="0.25">
      <c r="A801" s="274" t="s">
        <v>765</v>
      </c>
      <c r="C801" s="274" t="s">
        <v>766</v>
      </c>
    </row>
    <row r="802" spans="1:12" ht="12.75" thickTop="1" x14ac:dyDescent="0.2"/>
    <row r="803" spans="1:12" x14ac:dyDescent="0.2">
      <c r="A803" s="1" t="s">
        <v>84</v>
      </c>
      <c r="B803" s="1" t="s">
        <v>767</v>
      </c>
      <c r="D803" s="1" t="s">
        <v>84</v>
      </c>
      <c r="E803" s="268" t="s">
        <v>767</v>
      </c>
      <c r="F803" s="268" t="s">
        <v>768</v>
      </c>
      <c r="G803" s="1" t="s">
        <v>769</v>
      </c>
      <c r="H803" s="1" t="s">
        <v>770</v>
      </c>
      <c r="I803" s="268" t="s">
        <v>771</v>
      </c>
      <c r="K803" s="268" t="s">
        <v>772</v>
      </c>
      <c r="L803" s="268" t="s">
        <v>266</v>
      </c>
    </row>
    <row r="805" spans="1:12" x14ac:dyDescent="0.2">
      <c r="A805" s="2" t="s">
        <v>320</v>
      </c>
      <c r="C805" s="10">
        <v>201607</v>
      </c>
      <c r="D805" s="2" t="s">
        <v>780</v>
      </c>
      <c r="E805" s="7">
        <v>110</v>
      </c>
      <c r="F805" s="11">
        <v>42582</v>
      </c>
      <c r="H805" s="2" t="s">
        <v>866</v>
      </c>
      <c r="I805" s="8">
        <v>0</v>
      </c>
      <c r="K805" s="8">
        <v>10000</v>
      </c>
      <c r="L805" s="8">
        <v>-10000</v>
      </c>
    </row>
    <row r="806" spans="1:12" x14ac:dyDescent="0.2">
      <c r="A806" s="2" t="s">
        <v>320</v>
      </c>
      <c r="C806" s="10">
        <v>201608</v>
      </c>
      <c r="D806" s="2" t="s">
        <v>780</v>
      </c>
      <c r="E806" s="7">
        <v>110</v>
      </c>
      <c r="F806" s="11">
        <v>42613</v>
      </c>
      <c r="H806" s="2" t="s">
        <v>543</v>
      </c>
      <c r="I806" s="8">
        <v>0</v>
      </c>
      <c r="K806" s="8">
        <v>5000</v>
      </c>
      <c r="L806" s="8">
        <v>-5000</v>
      </c>
    </row>
    <row r="807" spans="1:12" x14ac:dyDescent="0.2">
      <c r="A807" s="2" t="s">
        <v>320</v>
      </c>
      <c r="C807" s="10">
        <v>201701</v>
      </c>
      <c r="D807" s="2" t="s">
        <v>780</v>
      </c>
      <c r="E807" s="7">
        <v>145</v>
      </c>
      <c r="F807" s="11">
        <v>42766</v>
      </c>
      <c r="G807" s="11">
        <v>42766</v>
      </c>
      <c r="H807" s="2" t="s">
        <v>543</v>
      </c>
      <c r="I807" s="8">
        <v>0</v>
      </c>
      <c r="K807" s="8">
        <v>5000</v>
      </c>
      <c r="L807" s="8">
        <v>-5000</v>
      </c>
    </row>
    <row r="808" spans="1:12" x14ac:dyDescent="0.2">
      <c r="A808" s="2" t="s">
        <v>320</v>
      </c>
      <c r="C808" s="10">
        <v>28022017</v>
      </c>
      <c r="D808" s="2" t="s">
        <v>780</v>
      </c>
      <c r="E808" s="7">
        <v>55</v>
      </c>
      <c r="F808" s="11">
        <v>42794</v>
      </c>
      <c r="H808" s="2" t="s">
        <v>543</v>
      </c>
      <c r="I808" s="8">
        <v>0</v>
      </c>
      <c r="K808" s="8">
        <v>5000</v>
      </c>
      <c r="L808" s="8">
        <v>-5000</v>
      </c>
    </row>
    <row r="809" spans="1:12" x14ac:dyDescent="0.2">
      <c r="A809" s="2" t="s">
        <v>320</v>
      </c>
      <c r="C809" s="10">
        <v>28022018</v>
      </c>
      <c r="D809" s="2" t="s">
        <v>780</v>
      </c>
      <c r="E809" s="7">
        <v>89</v>
      </c>
      <c r="F809" s="11">
        <v>43159</v>
      </c>
      <c r="H809" s="2" t="s">
        <v>543</v>
      </c>
      <c r="I809" s="8">
        <v>0</v>
      </c>
      <c r="K809" s="8">
        <v>5000</v>
      </c>
      <c r="L809" s="8">
        <v>-5000</v>
      </c>
    </row>
    <row r="810" spans="1:12" x14ac:dyDescent="0.2">
      <c r="A810" s="2" t="s">
        <v>320</v>
      </c>
      <c r="C810" s="10">
        <v>30042017</v>
      </c>
      <c r="D810" s="2" t="s">
        <v>780</v>
      </c>
      <c r="E810" s="7">
        <v>161</v>
      </c>
      <c r="F810" s="11">
        <v>42855</v>
      </c>
      <c r="H810" s="2" t="s">
        <v>543</v>
      </c>
      <c r="I810" s="8">
        <v>0</v>
      </c>
      <c r="K810" s="8">
        <v>5000</v>
      </c>
      <c r="L810" s="8">
        <v>-5000</v>
      </c>
    </row>
    <row r="811" spans="1:12" x14ac:dyDescent="0.2">
      <c r="A811" s="2" t="s">
        <v>320</v>
      </c>
      <c r="C811" s="10">
        <v>30042018</v>
      </c>
      <c r="D811" s="2" t="s">
        <v>780</v>
      </c>
      <c r="E811" s="7">
        <v>118</v>
      </c>
      <c r="F811" s="11">
        <v>43220</v>
      </c>
      <c r="H811" s="2" t="s">
        <v>543</v>
      </c>
      <c r="I811" s="8">
        <v>0</v>
      </c>
      <c r="K811" s="8">
        <v>5000</v>
      </c>
      <c r="L811" s="8">
        <v>-5000</v>
      </c>
    </row>
    <row r="812" spans="1:12" x14ac:dyDescent="0.2">
      <c r="A812" s="2" t="s">
        <v>320</v>
      </c>
      <c r="C812" s="10">
        <v>30062017</v>
      </c>
      <c r="D812" s="2" t="s">
        <v>780</v>
      </c>
      <c r="E812" s="7">
        <v>154</v>
      </c>
      <c r="F812" s="11">
        <v>42916</v>
      </c>
      <c r="H812" s="2" t="s">
        <v>543</v>
      </c>
      <c r="I812" s="8">
        <v>0</v>
      </c>
      <c r="K812" s="8">
        <v>5000</v>
      </c>
      <c r="L812" s="8">
        <v>-5000</v>
      </c>
    </row>
    <row r="813" spans="1:12" x14ac:dyDescent="0.2">
      <c r="A813" s="2" t="s">
        <v>320</v>
      </c>
      <c r="C813" s="10">
        <v>30092016</v>
      </c>
      <c r="D813" s="2" t="s">
        <v>780</v>
      </c>
      <c r="E813" s="7">
        <v>93</v>
      </c>
      <c r="F813" s="11">
        <v>42643</v>
      </c>
      <c r="H813" s="2" t="s">
        <v>543</v>
      </c>
      <c r="I813" s="8">
        <v>0</v>
      </c>
      <c r="K813" s="8">
        <v>5000</v>
      </c>
      <c r="L813" s="8">
        <v>-5000</v>
      </c>
    </row>
    <row r="814" spans="1:12" x14ac:dyDescent="0.2">
      <c r="A814" s="2" t="s">
        <v>320</v>
      </c>
      <c r="C814" s="10">
        <v>30092017</v>
      </c>
      <c r="D814" s="2" t="s">
        <v>780</v>
      </c>
      <c r="E814" s="7">
        <v>135</v>
      </c>
      <c r="F814" s="11">
        <v>43007</v>
      </c>
      <c r="H814" s="2" t="s">
        <v>543</v>
      </c>
      <c r="I814" s="8">
        <v>0</v>
      </c>
      <c r="K814" s="8">
        <v>5000</v>
      </c>
      <c r="L814" s="8">
        <v>-5000</v>
      </c>
    </row>
    <row r="815" spans="1:12" x14ac:dyDescent="0.2">
      <c r="A815" s="2" t="s">
        <v>320</v>
      </c>
      <c r="C815" s="10">
        <v>30112016</v>
      </c>
      <c r="D815" s="2" t="s">
        <v>780</v>
      </c>
      <c r="E815" s="7">
        <v>134</v>
      </c>
      <c r="F815" s="11">
        <v>42704</v>
      </c>
      <c r="G815" s="11">
        <v>42704</v>
      </c>
      <c r="H815" s="2" t="s">
        <v>543</v>
      </c>
      <c r="I815" s="8">
        <v>0</v>
      </c>
      <c r="K815" s="8">
        <v>5000</v>
      </c>
      <c r="L815" s="8">
        <v>-5000</v>
      </c>
    </row>
    <row r="816" spans="1:12" x14ac:dyDescent="0.2">
      <c r="A816" s="2" t="s">
        <v>320</v>
      </c>
      <c r="C816" s="10">
        <v>30112017</v>
      </c>
      <c r="D816" s="2" t="s">
        <v>780</v>
      </c>
      <c r="E816" s="7">
        <v>158</v>
      </c>
      <c r="F816" s="11">
        <v>43069</v>
      </c>
      <c r="H816" s="2" t="s">
        <v>543</v>
      </c>
      <c r="I816" s="8">
        <v>0</v>
      </c>
      <c r="K816" s="8">
        <v>5000</v>
      </c>
      <c r="L816" s="8">
        <v>-5000</v>
      </c>
    </row>
    <row r="817" spans="1:12" x14ac:dyDescent="0.2">
      <c r="A817" s="2" t="s">
        <v>320</v>
      </c>
      <c r="C817" s="10">
        <v>31012018</v>
      </c>
      <c r="D817" s="2" t="s">
        <v>780</v>
      </c>
      <c r="E817" s="7">
        <v>77</v>
      </c>
      <c r="F817" s="11">
        <v>43131</v>
      </c>
      <c r="H817" s="2" t="s">
        <v>543</v>
      </c>
      <c r="I817" s="8">
        <v>0</v>
      </c>
      <c r="K817" s="8">
        <v>5000</v>
      </c>
      <c r="L817" s="8">
        <v>-5000</v>
      </c>
    </row>
    <row r="818" spans="1:12" x14ac:dyDescent="0.2">
      <c r="A818" s="2" t="s">
        <v>320</v>
      </c>
      <c r="C818" s="10">
        <v>31032017</v>
      </c>
      <c r="D818" s="2" t="s">
        <v>780</v>
      </c>
      <c r="E818" s="7">
        <v>160</v>
      </c>
      <c r="F818" s="11">
        <v>42825</v>
      </c>
      <c r="H818" s="2" t="s">
        <v>543</v>
      </c>
      <c r="I818" s="8">
        <v>0</v>
      </c>
      <c r="K818" s="8">
        <v>5000</v>
      </c>
      <c r="L818" s="8">
        <v>-5000</v>
      </c>
    </row>
    <row r="819" spans="1:12" x14ac:dyDescent="0.2">
      <c r="A819" s="2" t="s">
        <v>320</v>
      </c>
      <c r="C819" s="10">
        <v>31032018</v>
      </c>
      <c r="D819" s="2" t="s">
        <v>780</v>
      </c>
      <c r="E819" s="7">
        <v>98</v>
      </c>
      <c r="F819" s="11">
        <v>43190</v>
      </c>
      <c r="H819" s="2" t="s">
        <v>543</v>
      </c>
      <c r="I819" s="8">
        <v>0</v>
      </c>
      <c r="K819" s="8">
        <v>5000</v>
      </c>
      <c r="L819" s="8">
        <v>-5000</v>
      </c>
    </row>
    <row r="820" spans="1:12" x14ac:dyDescent="0.2">
      <c r="A820" s="2" t="s">
        <v>320</v>
      </c>
      <c r="C820" s="10">
        <v>31052017</v>
      </c>
      <c r="D820" s="2" t="s">
        <v>780</v>
      </c>
      <c r="E820" s="7">
        <v>198</v>
      </c>
      <c r="F820" s="11">
        <v>42886</v>
      </c>
      <c r="H820" s="2" t="s">
        <v>543</v>
      </c>
      <c r="I820" s="8">
        <v>0</v>
      </c>
      <c r="K820" s="8">
        <v>5000</v>
      </c>
      <c r="L820" s="8">
        <v>-5000</v>
      </c>
    </row>
    <row r="821" spans="1:12" x14ac:dyDescent="0.2">
      <c r="A821" s="2" t="s">
        <v>320</v>
      </c>
      <c r="C821" s="10">
        <v>31052018</v>
      </c>
      <c r="D821" s="2" t="s">
        <v>780</v>
      </c>
      <c r="E821" s="7">
        <v>102</v>
      </c>
      <c r="F821" s="11">
        <v>43251</v>
      </c>
      <c r="H821" s="2" t="s">
        <v>543</v>
      </c>
      <c r="I821" s="8">
        <v>0</v>
      </c>
      <c r="K821" s="8">
        <v>5000</v>
      </c>
      <c r="L821" s="8">
        <v>-5000</v>
      </c>
    </row>
    <row r="822" spans="1:12" x14ac:dyDescent="0.2">
      <c r="A822" s="2" t="s">
        <v>320</v>
      </c>
      <c r="C822" s="10">
        <v>31072017</v>
      </c>
      <c r="D822" s="2" t="s">
        <v>780</v>
      </c>
      <c r="E822" s="7">
        <v>152</v>
      </c>
      <c r="F822" s="11">
        <v>42947</v>
      </c>
      <c r="H822" s="2" t="s">
        <v>543</v>
      </c>
      <c r="I822" s="8">
        <v>0</v>
      </c>
      <c r="K822" s="8">
        <v>5000</v>
      </c>
      <c r="L822" s="8">
        <v>-5000</v>
      </c>
    </row>
    <row r="823" spans="1:12" x14ac:dyDescent="0.2">
      <c r="A823" s="2" t="s">
        <v>320</v>
      </c>
      <c r="C823" s="10">
        <v>31082017</v>
      </c>
      <c r="D823" s="2" t="s">
        <v>780</v>
      </c>
      <c r="E823" s="7">
        <v>155</v>
      </c>
      <c r="F823" s="11">
        <v>42978</v>
      </c>
      <c r="H823" s="2" t="s">
        <v>543</v>
      </c>
      <c r="I823" s="8">
        <v>0</v>
      </c>
      <c r="K823" s="8">
        <v>5000</v>
      </c>
      <c r="L823" s="8">
        <v>-5000</v>
      </c>
    </row>
    <row r="824" spans="1:12" x14ac:dyDescent="0.2">
      <c r="A824" s="2" t="s">
        <v>320</v>
      </c>
      <c r="C824" s="10">
        <v>31102016</v>
      </c>
      <c r="D824" s="2" t="s">
        <v>780</v>
      </c>
      <c r="E824" s="7">
        <v>116</v>
      </c>
      <c r="F824" s="11">
        <v>42674</v>
      </c>
      <c r="G824" s="11">
        <v>42674</v>
      </c>
      <c r="H824" s="2" t="s">
        <v>543</v>
      </c>
      <c r="I824" s="8">
        <v>0</v>
      </c>
      <c r="K824" s="8">
        <v>5000</v>
      </c>
      <c r="L824" s="8">
        <v>-5000</v>
      </c>
    </row>
    <row r="825" spans="1:12" x14ac:dyDescent="0.2">
      <c r="A825" s="2" t="s">
        <v>320</v>
      </c>
      <c r="C825" s="10">
        <v>31102017</v>
      </c>
      <c r="D825" s="2" t="s">
        <v>780</v>
      </c>
      <c r="E825" s="7">
        <v>155</v>
      </c>
      <c r="F825" s="11">
        <v>43039</v>
      </c>
      <c r="H825" s="2" t="s">
        <v>543</v>
      </c>
      <c r="I825" s="8">
        <v>0</v>
      </c>
      <c r="K825" s="8">
        <v>5000</v>
      </c>
      <c r="L825" s="8">
        <v>-5000</v>
      </c>
    </row>
    <row r="826" spans="1:12" x14ac:dyDescent="0.2">
      <c r="A826" s="2" t="s">
        <v>320</v>
      </c>
      <c r="C826" s="10">
        <v>31122016</v>
      </c>
      <c r="D826" s="2" t="s">
        <v>780</v>
      </c>
      <c r="E826" s="7">
        <v>145</v>
      </c>
      <c r="F826" s="11">
        <v>42734</v>
      </c>
      <c r="G826" s="11">
        <v>42734</v>
      </c>
      <c r="H826" s="2" t="s">
        <v>543</v>
      </c>
      <c r="I826" s="8">
        <v>0</v>
      </c>
      <c r="K826" s="8">
        <v>5000</v>
      </c>
      <c r="L826" s="8">
        <v>-5000</v>
      </c>
    </row>
    <row r="827" spans="1:12" x14ac:dyDescent="0.2">
      <c r="A827" s="2" t="s">
        <v>320</v>
      </c>
      <c r="C827" s="10">
        <v>31122017</v>
      </c>
      <c r="D827" s="2" t="s">
        <v>780</v>
      </c>
      <c r="E827" s="7">
        <v>143</v>
      </c>
      <c r="F827" s="11">
        <v>43100</v>
      </c>
      <c r="H827" s="2" t="s">
        <v>543</v>
      </c>
      <c r="I827" s="8">
        <v>0</v>
      </c>
      <c r="K827" s="8">
        <v>5000</v>
      </c>
      <c r="L827" s="8">
        <v>-5000</v>
      </c>
    </row>
    <row r="829" spans="1:12" x14ac:dyDescent="0.2">
      <c r="I829" s="275">
        <v>0</v>
      </c>
      <c r="K829" s="275">
        <v>120000</v>
      </c>
      <c r="L829" s="275">
        <v>-120000</v>
      </c>
    </row>
    <row r="830" spans="1:12" x14ac:dyDescent="0.2">
      <c r="A830" s="9" t="s">
        <v>867</v>
      </c>
      <c r="C830" s="4" t="s">
        <v>196</v>
      </c>
    </row>
    <row r="832" spans="1:12" ht="12.75" thickBot="1" x14ac:dyDescent="0.25">
      <c r="A832" s="274" t="s">
        <v>765</v>
      </c>
      <c r="C832" s="274" t="s">
        <v>766</v>
      </c>
    </row>
    <row r="833" spans="1:12" ht="12.75" thickTop="1" x14ac:dyDescent="0.2"/>
    <row r="834" spans="1:12" x14ac:dyDescent="0.2">
      <c r="A834" s="1" t="s">
        <v>84</v>
      </c>
      <c r="B834" s="1" t="s">
        <v>767</v>
      </c>
      <c r="D834" s="1" t="s">
        <v>84</v>
      </c>
      <c r="E834" s="268" t="s">
        <v>767</v>
      </c>
      <c r="F834" s="268" t="s">
        <v>768</v>
      </c>
      <c r="G834" s="1" t="s">
        <v>769</v>
      </c>
      <c r="H834" s="1" t="s">
        <v>770</v>
      </c>
      <c r="I834" s="268" t="s">
        <v>771</v>
      </c>
      <c r="K834" s="268" t="s">
        <v>772</v>
      </c>
      <c r="L834" s="268" t="s">
        <v>266</v>
      </c>
    </row>
    <row r="836" spans="1:12" x14ac:dyDescent="0.2">
      <c r="A836" s="2" t="s">
        <v>320</v>
      </c>
      <c r="C836" s="10">
        <v>1</v>
      </c>
      <c r="D836" s="2" t="s">
        <v>106</v>
      </c>
      <c r="E836" s="7">
        <v>11</v>
      </c>
      <c r="F836" s="11">
        <v>42677</v>
      </c>
      <c r="G836" s="11">
        <v>42677</v>
      </c>
      <c r="H836" s="2" t="s">
        <v>868</v>
      </c>
      <c r="I836" s="8">
        <v>40000</v>
      </c>
      <c r="K836" s="8">
        <v>0</v>
      </c>
      <c r="L836" s="8">
        <v>40000</v>
      </c>
    </row>
    <row r="837" spans="1:12" x14ac:dyDescent="0.2">
      <c r="A837" s="2" t="s">
        <v>320</v>
      </c>
      <c r="C837" s="10">
        <v>11</v>
      </c>
      <c r="D837" s="2" t="s">
        <v>106</v>
      </c>
      <c r="E837" s="7">
        <v>9</v>
      </c>
      <c r="F837" s="11">
        <v>42709</v>
      </c>
      <c r="G837" s="11">
        <v>42709</v>
      </c>
      <c r="H837" s="2" t="s">
        <v>869</v>
      </c>
      <c r="I837" s="8">
        <v>20000</v>
      </c>
      <c r="K837" s="8">
        <v>0</v>
      </c>
      <c r="L837" s="8">
        <v>20000</v>
      </c>
    </row>
    <row r="838" spans="1:12" x14ac:dyDescent="0.2">
      <c r="A838" s="2" t="s">
        <v>320</v>
      </c>
      <c r="C838" s="10">
        <v>2016</v>
      </c>
      <c r="D838" s="2" t="s">
        <v>106</v>
      </c>
      <c r="E838" s="7">
        <v>6</v>
      </c>
      <c r="F838" s="11">
        <v>42619</v>
      </c>
      <c r="G838" s="11">
        <v>42618</v>
      </c>
      <c r="H838" s="2" t="s">
        <v>870</v>
      </c>
      <c r="I838" s="8">
        <v>35000</v>
      </c>
      <c r="K838" s="8">
        <v>0</v>
      </c>
      <c r="L838" s="8">
        <v>35000</v>
      </c>
    </row>
    <row r="839" spans="1:12" x14ac:dyDescent="0.2">
      <c r="A839" s="2" t="s">
        <v>320</v>
      </c>
      <c r="C839" s="10">
        <v>201607</v>
      </c>
      <c r="D839" s="2" t="s">
        <v>780</v>
      </c>
      <c r="E839" s="7">
        <v>110</v>
      </c>
      <c r="F839" s="11">
        <v>42582</v>
      </c>
      <c r="H839" s="2" t="s">
        <v>871</v>
      </c>
      <c r="I839" s="8">
        <v>0</v>
      </c>
      <c r="K839" s="8">
        <v>5000</v>
      </c>
      <c r="L839" s="8">
        <v>-5000</v>
      </c>
    </row>
    <row r="840" spans="1:12" x14ac:dyDescent="0.2">
      <c r="A840" s="2" t="s">
        <v>320</v>
      </c>
      <c r="C840" s="10">
        <v>201608</v>
      </c>
      <c r="D840" s="2" t="s">
        <v>780</v>
      </c>
      <c r="E840" s="7">
        <v>110</v>
      </c>
      <c r="F840" s="11">
        <v>42613</v>
      </c>
      <c r="H840" s="2" t="s">
        <v>542</v>
      </c>
      <c r="I840" s="8">
        <v>0</v>
      </c>
      <c r="K840" s="8">
        <v>5000</v>
      </c>
      <c r="L840" s="8">
        <v>-5000</v>
      </c>
    </row>
    <row r="841" spans="1:12" x14ac:dyDescent="0.2">
      <c r="A841" s="2" t="s">
        <v>320</v>
      </c>
      <c r="C841" s="10">
        <v>201609</v>
      </c>
      <c r="D841" s="2" t="s">
        <v>106</v>
      </c>
      <c r="E841" s="7">
        <v>4</v>
      </c>
      <c r="F841" s="11">
        <v>42614</v>
      </c>
      <c r="G841" s="11">
        <v>42618</v>
      </c>
      <c r="H841" s="2" t="s">
        <v>870</v>
      </c>
      <c r="I841" s="8">
        <v>10000</v>
      </c>
      <c r="K841" s="8">
        <v>0</v>
      </c>
      <c r="L841" s="8">
        <v>10000</v>
      </c>
    </row>
    <row r="842" spans="1:12" x14ac:dyDescent="0.2">
      <c r="A842" s="2" t="s">
        <v>320</v>
      </c>
      <c r="C842" s="10">
        <v>201701</v>
      </c>
      <c r="D842" s="2" t="s">
        <v>780</v>
      </c>
      <c r="E842" s="7">
        <v>145</v>
      </c>
      <c r="F842" s="11">
        <v>42766</v>
      </c>
      <c r="G842" s="11">
        <v>42766</v>
      </c>
      <c r="H842" s="2" t="s">
        <v>542</v>
      </c>
      <c r="I842" s="8">
        <v>0</v>
      </c>
      <c r="K842" s="8">
        <v>5000</v>
      </c>
      <c r="L842" s="8">
        <v>-5000</v>
      </c>
    </row>
    <row r="843" spans="1:12" x14ac:dyDescent="0.2">
      <c r="A843" s="2" t="s">
        <v>320</v>
      </c>
      <c r="C843" s="10">
        <v>28022017</v>
      </c>
      <c r="D843" s="2" t="s">
        <v>780</v>
      </c>
      <c r="E843" s="7">
        <v>55</v>
      </c>
      <c r="F843" s="11">
        <v>42794</v>
      </c>
      <c r="H843" s="2" t="s">
        <v>542</v>
      </c>
      <c r="I843" s="8">
        <v>0</v>
      </c>
      <c r="K843" s="8">
        <v>5000</v>
      </c>
      <c r="L843" s="8">
        <v>-5000</v>
      </c>
    </row>
    <row r="844" spans="1:12" x14ac:dyDescent="0.2">
      <c r="A844" s="2" t="s">
        <v>320</v>
      </c>
      <c r="C844" s="10">
        <v>28022018</v>
      </c>
      <c r="D844" s="2" t="s">
        <v>780</v>
      </c>
      <c r="E844" s="7">
        <v>89</v>
      </c>
      <c r="F844" s="11">
        <v>43159</v>
      </c>
      <c r="H844" s="2" t="s">
        <v>542</v>
      </c>
      <c r="I844" s="8">
        <v>0</v>
      </c>
      <c r="K844" s="8">
        <v>5000</v>
      </c>
      <c r="L844" s="8">
        <v>-5000</v>
      </c>
    </row>
    <row r="845" spans="1:12" x14ac:dyDescent="0.2">
      <c r="A845" s="2" t="s">
        <v>320</v>
      </c>
      <c r="C845" s="10">
        <v>30042017</v>
      </c>
      <c r="D845" s="2" t="s">
        <v>780</v>
      </c>
      <c r="E845" s="7">
        <v>161</v>
      </c>
      <c r="F845" s="11">
        <v>42855</v>
      </c>
      <c r="H845" s="2" t="s">
        <v>542</v>
      </c>
      <c r="I845" s="8">
        <v>0</v>
      </c>
      <c r="K845" s="8">
        <v>5000</v>
      </c>
      <c r="L845" s="8">
        <v>-5000</v>
      </c>
    </row>
    <row r="846" spans="1:12" x14ac:dyDescent="0.2">
      <c r="A846" s="2" t="s">
        <v>320</v>
      </c>
      <c r="C846" s="10">
        <v>30062017</v>
      </c>
      <c r="D846" s="2" t="s">
        <v>780</v>
      </c>
      <c r="E846" s="7">
        <v>154</v>
      </c>
      <c r="F846" s="11">
        <v>42916</v>
      </c>
      <c r="H846" s="2" t="s">
        <v>542</v>
      </c>
      <c r="I846" s="8">
        <v>0</v>
      </c>
      <c r="K846" s="8">
        <v>5000</v>
      </c>
      <c r="L846" s="8">
        <v>-5000</v>
      </c>
    </row>
    <row r="847" spans="1:12" x14ac:dyDescent="0.2">
      <c r="A847" s="2" t="s">
        <v>320</v>
      </c>
      <c r="C847" s="10">
        <v>30092016</v>
      </c>
      <c r="D847" s="2" t="s">
        <v>780</v>
      </c>
      <c r="E847" s="7">
        <v>93</v>
      </c>
      <c r="F847" s="11">
        <v>42643</v>
      </c>
      <c r="H847" s="2" t="s">
        <v>542</v>
      </c>
      <c r="I847" s="8">
        <v>0</v>
      </c>
      <c r="K847" s="8">
        <v>5000</v>
      </c>
      <c r="L847" s="8">
        <v>-5000</v>
      </c>
    </row>
    <row r="848" spans="1:12" x14ac:dyDescent="0.2">
      <c r="A848" s="2" t="s">
        <v>320</v>
      </c>
      <c r="C848" s="10">
        <v>30092017</v>
      </c>
      <c r="D848" s="2" t="s">
        <v>780</v>
      </c>
      <c r="E848" s="7">
        <v>135</v>
      </c>
      <c r="F848" s="11">
        <v>43007</v>
      </c>
      <c r="H848" s="2" t="s">
        <v>542</v>
      </c>
      <c r="I848" s="8">
        <v>0</v>
      </c>
      <c r="K848" s="8">
        <v>5000</v>
      </c>
      <c r="L848" s="8">
        <v>-5000</v>
      </c>
    </row>
    <row r="849" spans="1:12" x14ac:dyDescent="0.2">
      <c r="A849" s="2" t="s">
        <v>320</v>
      </c>
      <c r="C849" s="10">
        <v>30112016</v>
      </c>
      <c r="D849" s="2" t="s">
        <v>780</v>
      </c>
      <c r="E849" s="7">
        <v>134</v>
      </c>
      <c r="F849" s="11">
        <v>42704</v>
      </c>
      <c r="G849" s="11">
        <v>42704</v>
      </c>
      <c r="H849" s="2" t="s">
        <v>542</v>
      </c>
      <c r="I849" s="8">
        <v>0</v>
      </c>
      <c r="K849" s="8">
        <v>5000</v>
      </c>
      <c r="L849" s="8">
        <v>-5000</v>
      </c>
    </row>
    <row r="850" spans="1:12" x14ac:dyDescent="0.2">
      <c r="A850" s="2" t="s">
        <v>320</v>
      </c>
      <c r="C850" s="10">
        <v>30112017</v>
      </c>
      <c r="D850" s="2" t="s">
        <v>780</v>
      </c>
      <c r="E850" s="7">
        <v>158</v>
      </c>
      <c r="F850" s="11">
        <v>43069</v>
      </c>
      <c r="H850" s="2" t="s">
        <v>542</v>
      </c>
      <c r="I850" s="8">
        <v>0</v>
      </c>
      <c r="K850" s="8">
        <v>5000</v>
      </c>
      <c r="L850" s="8">
        <v>-5000</v>
      </c>
    </row>
    <row r="851" spans="1:12" x14ac:dyDescent="0.2">
      <c r="A851" s="2" t="s">
        <v>320</v>
      </c>
      <c r="C851" s="10">
        <v>31012018</v>
      </c>
      <c r="D851" s="2" t="s">
        <v>780</v>
      </c>
      <c r="E851" s="7">
        <v>77</v>
      </c>
      <c r="F851" s="11">
        <v>43131</v>
      </c>
      <c r="H851" s="2" t="s">
        <v>542</v>
      </c>
      <c r="I851" s="8">
        <v>0</v>
      </c>
      <c r="K851" s="8">
        <v>5000</v>
      </c>
      <c r="L851" s="8">
        <v>-5000</v>
      </c>
    </row>
    <row r="852" spans="1:12" x14ac:dyDescent="0.2">
      <c r="A852" s="2" t="s">
        <v>320</v>
      </c>
      <c r="C852" s="10">
        <v>31032017</v>
      </c>
      <c r="D852" s="2" t="s">
        <v>780</v>
      </c>
      <c r="E852" s="7">
        <v>160</v>
      </c>
      <c r="F852" s="11">
        <v>42825</v>
      </c>
      <c r="H852" s="2" t="s">
        <v>542</v>
      </c>
      <c r="I852" s="8">
        <v>0</v>
      </c>
      <c r="K852" s="8">
        <v>5000</v>
      </c>
      <c r="L852" s="8">
        <v>-5000</v>
      </c>
    </row>
    <row r="853" spans="1:12" x14ac:dyDescent="0.2">
      <c r="A853" s="2" t="s">
        <v>320</v>
      </c>
      <c r="C853" s="10">
        <v>31052017</v>
      </c>
      <c r="D853" s="2" t="s">
        <v>780</v>
      </c>
      <c r="E853" s="7">
        <v>198</v>
      </c>
      <c r="F853" s="11">
        <v>42886</v>
      </c>
      <c r="H853" s="2" t="s">
        <v>542</v>
      </c>
      <c r="I853" s="8">
        <v>0</v>
      </c>
      <c r="K853" s="8">
        <v>5000</v>
      </c>
      <c r="L853" s="8">
        <v>-5000</v>
      </c>
    </row>
    <row r="854" spans="1:12" x14ac:dyDescent="0.2">
      <c r="A854" s="2" t="s">
        <v>320</v>
      </c>
      <c r="C854" s="10">
        <v>31072017</v>
      </c>
      <c r="D854" s="2" t="s">
        <v>780</v>
      </c>
      <c r="E854" s="7">
        <v>152</v>
      </c>
      <c r="F854" s="11">
        <v>42947</v>
      </c>
      <c r="H854" s="2" t="s">
        <v>542</v>
      </c>
      <c r="I854" s="8">
        <v>0</v>
      </c>
      <c r="K854" s="8">
        <v>5000</v>
      </c>
      <c r="L854" s="8">
        <v>-5000</v>
      </c>
    </row>
    <row r="855" spans="1:12" x14ac:dyDescent="0.2">
      <c r="A855" s="2" t="s">
        <v>320</v>
      </c>
      <c r="C855" s="10">
        <v>31082017</v>
      </c>
      <c r="D855" s="2" t="s">
        <v>780</v>
      </c>
      <c r="E855" s="7">
        <v>155</v>
      </c>
      <c r="F855" s="11">
        <v>42978</v>
      </c>
      <c r="H855" s="2" t="s">
        <v>542</v>
      </c>
      <c r="I855" s="8">
        <v>0</v>
      </c>
      <c r="K855" s="8">
        <v>5000</v>
      </c>
      <c r="L855" s="8">
        <v>-5000</v>
      </c>
    </row>
    <row r="856" spans="1:12" x14ac:dyDescent="0.2">
      <c r="A856" s="2" t="s">
        <v>320</v>
      </c>
      <c r="C856" s="10">
        <v>31102016</v>
      </c>
      <c r="D856" s="2" t="s">
        <v>780</v>
      </c>
      <c r="E856" s="7">
        <v>116</v>
      </c>
      <c r="F856" s="11">
        <v>42674</v>
      </c>
      <c r="G856" s="11">
        <v>42674</v>
      </c>
      <c r="H856" s="2" t="s">
        <v>542</v>
      </c>
      <c r="I856" s="8">
        <v>0</v>
      </c>
      <c r="K856" s="8">
        <v>5000</v>
      </c>
      <c r="L856" s="8">
        <v>-5000</v>
      </c>
    </row>
    <row r="857" spans="1:12" x14ac:dyDescent="0.2">
      <c r="A857" s="2" t="s">
        <v>320</v>
      </c>
      <c r="C857" s="10">
        <v>31102017</v>
      </c>
      <c r="D857" s="2" t="s">
        <v>780</v>
      </c>
      <c r="E857" s="7">
        <v>155</v>
      </c>
      <c r="F857" s="11">
        <v>43039</v>
      </c>
      <c r="H857" s="2" t="s">
        <v>542</v>
      </c>
      <c r="I857" s="8">
        <v>0</v>
      </c>
      <c r="K857" s="8">
        <v>5000</v>
      </c>
      <c r="L857" s="8">
        <v>-5000</v>
      </c>
    </row>
    <row r="858" spans="1:12" x14ac:dyDescent="0.2">
      <c r="A858" s="2" t="s">
        <v>320</v>
      </c>
      <c r="C858" s="10">
        <v>31122016</v>
      </c>
      <c r="D858" s="2" t="s">
        <v>780</v>
      </c>
      <c r="E858" s="7">
        <v>145</v>
      </c>
      <c r="F858" s="11">
        <v>42734</v>
      </c>
      <c r="G858" s="11">
        <v>42734</v>
      </c>
      <c r="H858" s="2" t="s">
        <v>542</v>
      </c>
      <c r="I858" s="8">
        <v>0</v>
      </c>
      <c r="K858" s="8">
        <v>5000</v>
      </c>
      <c r="L858" s="8">
        <v>-5000</v>
      </c>
    </row>
    <row r="859" spans="1:12" x14ac:dyDescent="0.2">
      <c r="A859" s="2" t="s">
        <v>320</v>
      </c>
      <c r="C859" s="10">
        <v>31122017</v>
      </c>
      <c r="D859" s="2" t="s">
        <v>780</v>
      </c>
      <c r="E859" s="7">
        <v>143</v>
      </c>
      <c r="F859" s="11">
        <v>43100</v>
      </c>
      <c r="H859" s="2" t="s">
        <v>542</v>
      </c>
      <c r="I859" s="8">
        <v>0</v>
      </c>
      <c r="K859" s="8">
        <v>5000</v>
      </c>
      <c r="L859" s="8">
        <v>-5000</v>
      </c>
    </row>
    <row r="861" spans="1:12" x14ac:dyDescent="0.2">
      <c r="I861" s="275">
        <v>105000</v>
      </c>
      <c r="K861" s="275">
        <v>100000</v>
      </c>
      <c r="L861" s="275">
        <v>5000</v>
      </c>
    </row>
    <row r="862" spans="1:12" x14ac:dyDescent="0.2">
      <c r="A862" s="9" t="s">
        <v>984</v>
      </c>
      <c r="C862" s="4" t="s">
        <v>188</v>
      </c>
    </row>
    <row r="864" spans="1:12" ht="12.75" thickBot="1" x14ac:dyDescent="0.25">
      <c r="A864" s="274" t="s">
        <v>765</v>
      </c>
      <c r="C864" s="274" t="s">
        <v>766</v>
      </c>
    </row>
    <row r="865" spans="1:12" ht="12.75" thickTop="1" x14ac:dyDescent="0.2"/>
    <row r="866" spans="1:12" x14ac:dyDescent="0.2">
      <c r="A866" s="1" t="s">
        <v>84</v>
      </c>
      <c r="B866" s="1" t="s">
        <v>767</v>
      </c>
      <c r="D866" s="1" t="s">
        <v>84</v>
      </c>
      <c r="E866" s="268" t="s">
        <v>767</v>
      </c>
      <c r="F866" s="268" t="s">
        <v>768</v>
      </c>
      <c r="G866" s="1" t="s">
        <v>769</v>
      </c>
      <c r="H866" s="1" t="s">
        <v>770</v>
      </c>
      <c r="I866" s="268" t="s">
        <v>771</v>
      </c>
      <c r="K866" s="268" t="s">
        <v>772</v>
      </c>
      <c r="L866" s="268" t="s">
        <v>266</v>
      </c>
    </row>
    <row r="868" spans="1:12" x14ac:dyDescent="0.2">
      <c r="A868" s="2" t="s">
        <v>320</v>
      </c>
      <c r="C868" s="10">
        <v>28022018</v>
      </c>
      <c r="D868" s="2" t="s">
        <v>780</v>
      </c>
      <c r="E868" s="7">
        <v>89</v>
      </c>
      <c r="F868" s="11">
        <v>43159</v>
      </c>
      <c r="H868" s="2" t="s">
        <v>1002</v>
      </c>
      <c r="I868" s="8">
        <v>0</v>
      </c>
      <c r="K868" s="8">
        <v>5000</v>
      </c>
      <c r="L868" s="8">
        <v>-5000</v>
      </c>
    </row>
    <row r="869" spans="1:12" x14ac:dyDescent="0.2">
      <c r="A869" s="2" t="s">
        <v>320</v>
      </c>
      <c r="C869" s="10">
        <v>30042018</v>
      </c>
      <c r="D869" s="2" t="s">
        <v>780</v>
      </c>
      <c r="E869" s="7">
        <v>118</v>
      </c>
      <c r="F869" s="11">
        <v>43220</v>
      </c>
      <c r="H869" s="2" t="s">
        <v>1002</v>
      </c>
      <c r="I869" s="8">
        <v>0</v>
      </c>
      <c r="K869" s="8">
        <v>5000</v>
      </c>
      <c r="L869" s="8">
        <v>-5000</v>
      </c>
    </row>
    <row r="870" spans="1:12" x14ac:dyDescent="0.2">
      <c r="A870" s="2" t="s">
        <v>320</v>
      </c>
      <c r="C870" s="10">
        <v>30092017</v>
      </c>
      <c r="D870" s="2" t="s">
        <v>780</v>
      </c>
      <c r="E870" s="7">
        <v>135</v>
      </c>
      <c r="F870" s="11">
        <v>43007</v>
      </c>
      <c r="H870" s="2" t="s">
        <v>1002</v>
      </c>
      <c r="I870" s="8">
        <v>0</v>
      </c>
      <c r="K870" s="8">
        <v>5000</v>
      </c>
      <c r="L870" s="8">
        <v>-5000</v>
      </c>
    </row>
    <row r="871" spans="1:12" x14ac:dyDescent="0.2">
      <c r="A871" s="2" t="s">
        <v>320</v>
      </c>
      <c r="C871" s="10">
        <v>30112017</v>
      </c>
      <c r="D871" s="2" t="s">
        <v>780</v>
      </c>
      <c r="E871" s="7">
        <v>158</v>
      </c>
      <c r="F871" s="11">
        <v>43069</v>
      </c>
      <c r="H871" s="2" t="s">
        <v>1002</v>
      </c>
      <c r="I871" s="8">
        <v>0</v>
      </c>
      <c r="K871" s="8">
        <v>5000</v>
      </c>
      <c r="L871" s="8">
        <v>-5000</v>
      </c>
    </row>
    <row r="872" spans="1:12" x14ac:dyDescent="0.2">
      <c r="A872" s="2" t="s">
        <v>320</v>
      </c>
      <c r="C872" s="10">
        <v>31012018</v>
      </c>
      <c r="D872" s="2" t="s">
        <v>780</v>
      </c>
      <c r="E872" s="7">
        <v>77</v>
      </c>
      <c r="F872" s="11">
        <v>43131</v>
      </c>
      <c r="H872" s="2" t="s">
        <v>1002</v>
      </c>
      <c r="I872" s="8">
        <v>0</v>
      </c>
      <c r="K872" s="8">
        <v>5000</v>
      </c>
      <c r="L872" s="8">
        <v>-5000</v>
      </c>
    </row>
    <row r="873" spans="1:12" x14ac:dyDescent="0.2">
      <c r="A873" s="2" t="s">
        <v>320</v>
      </c>
      <c r="C873" s="10">
        <v>31032018</v>
      </c>
      <c r="D873" s="2" t="s">
        <v>780</v>
      </c>
      <c r="E873" s="7">
        <v>98</v>
      </c>
      <c r="F873" s="11">
        <v>43190</v>
      </c>
      <c r="H873" s="2" t="s">
        <v>1002</v>
      </c>
      <c r="I873" s="8">
        <v>0</v>
      </c>
      <c r="K873" s="8">
        <v>5000</v>
      </c>
      <c r="L873" s="8">
        <v>-5000</v>
      </c>
    </row>
    <row r="874" spans="1:12" x14ac:dyDescent="0.2">
      <c r="A874" s="2" t="s">
        <v>320</v>
      </c>
      <c r="C874" s="10">
        <v>31052018</v>
      </c>
      <c r="D874" s="2" t="s">
        <v>780</v>
      </c>
      <c r="E874" s="7">
        <v>102</v>
      </c>
      <c r="F874" s="11">
        <v>43251</v>
      </c>
      <c r="H874" s="2" t="s">
        <v>1002</v>
      </c>
      <c r="I874" s="8">
        <v>0</v>
      </c>
      <c r="K874" s="8">
        <v>5000</v>
      </c>
      <c r="L874" s="8">
        <v>-5000</v>
      </c>
    </row>
    <row r="875" spans="1:12" x14ac:dyDescent="0.2">
      <c r="A875" s="2" t="s">
        <v>320</v>
      </c>
      <c r="C875" s="10">
        <v>31082017</v>
      </c>
      <c r="D875" s="2" t="s">
        <v>780</v>
      </c>
      <c r="E875" s="7">
        <v>155</v>
      </c>
      <c r="F875" s="11">
        <v>42978</v>
      </c>
      <c r="H875" s="2" t="s">
        <v>1002</v>
      </c>
      <c r="I875" s="8">
        <v>0</v>
      </c>
      <c r="K875" s="8">
        <v>3750</v>
      </c>
      <c r="L875" s="8">
        <v>-3750</v>
      </c>
    </row>
    <row r="876" spans="1:12" x14ac:dyDescent="0.2">
      <c r="A876" s="2" t="s">
        <v>320</v>
      </c>
      <c r="C876" s="10">
        <v>31102017</v>
      </c>
      <c r="D876" s="2" t="s">
        <v>780</v>
      </c>
      <c r="E876" s="7">
        <v>155</v>
      </c>
      <c r="F876" s="11">
        <v>43039</v>
      </c>
      <c r="H876" s="2" t="s">
        <v>1002</v>
      </c>
      <c r="I876" s="8">
        <v>0</v>
      </c>
      <c r="K876" s="8">
        <v>5000</v>
      </c>
      <c r="L876" s="8">
        <v>-5000</v>
      </c>
    </row>
    <row r="877" spans="1:12" x14ac:dyDescent="0.2">
      <c r="A877" s="2" t="s">
        <v>320</v>
      </c>
      <c r="C877" s="10">
        <v>31122017</v>
      </c>
      <c r="D877" s="2" t="s">
        <v>780</v>
      </c>
      <c r="E877" s="7">
        <v>143</v>
      </c>
      <c r="F877" s="11">
        <v>43100</v>
      </c>
      <c r="H877" s="2" t="s">
        <v>1002</v>
      </c>
      <c r="I877" s="8">
        <v>0</v>
      </c>
      <c r="K877" s="8">
        <v>5000</v>
      </c>
      <c r="L877" s="8">
        <v>-5000</v>
      </c>
    </row>
    <row r="879" spans="1:12" x14ac:dyDescent="0.2">
      <c r="I879" s="275">
        <v>0</v>
      </c>
      <c r="K879" s="275">
        <v>48750</v>
      </c>
      <c r="L879" s="275">
        <v>-48750</v>
      </c>
    </row>
    <row r="880" spans="1:12" x14ac:dyDescent="0.2">
      <c r="A880" s="9" t="s">
        <v>985</v>
      </c>
      <c r="C880" s="4" t="s">
        <v>197</v>
      </c>
    </row>
    <row r="882" spans="1:12" ht="12.75" thickBot="1" x14ac:dyDescent="0.25">
      <c r="A882" s="274" t="s">
        <v>765</v>
      </c>
      <c r="C882" s="274" t="s">
        <v>766</v>
      </c>
    </row>
    <row r="883" spans="1:12" ht="12.75" thickTop="1" x14ac:dyDescent="0.2"/>
    <row r="884" spans="1:12" x14ac:dyDescent="0.2">
      <c r="A884" s="1" t="s">
        <v>84</v>
      </c>
      <c r="B884" s="1" t="s">
        <v>767</v>
      </c>
      <c r="D884" s="1" t="s">
        <v>84</v>
      </c>
      <c r="E884" s="268" t="s">
        <v>767</v>
      </c>
      <c r="F884" s="268" t="s">
        <v>768</v>
      </c>
      <c r="G884" s="1" t="s">
        <v>769</v>
      </c>
      <c r="H884" s="1" t="s">
        <v>770</v>
      </c>
      <c r="I884" s="268" t="s">
        <v>771</v>
      </c>
      <c r="K884" s="268" t="s">
        <v>772</v>
      </c>
      <c r="L884" s="268" t="s">
        <v>266</v>
      </c>
    </row>
    <row r="886" spans="1:12" x14ac:dyDescent="0.2">
      <c r="A886" s="2" t="s">
        <v>320</v>
      </c>
      <c r="C886" s="10">
        <v>28022018</v>
      </c>
      <c r="D886" s="2" t="s">
        <v>780</v>
      </c>
      <c r="E886" s="7">
        <v>89</v>
      </c>
      <c r="F886" s="11">
        <v>43159</v>
      </c>
      <c r="H886" s="2" t="s">
        <v>1153</v>
      </c>
      <c r="I886" s="8">
        <v>0</v>
      </c>
      <c r="K886" s="8">
        <v>5000</v>
      </c>
      <c r="L886" s="8">
        <v>-5000</v>
      </c>
    </row>
    <row r="887" spans="1:12" x14ac:dyDescent="0.2">
      <c r="A887" s="2" t="s">
        <v>320</v>
      </c>
      <c r="C887" s="10">
        <v>30042018</v>
      </c>
      <c r="D887" s="2" t="s">
        <v>780</v>
      </c>
      <c r="E887" s="7">
        <v>118</v>
      </c>
      <c r="F887" s="11">
        <v>43220</v>
      </c>
      <c r="H887" s="2" t="s">
        <v>1153</v>
      </c>
      <c r="I887" s="8">
        <v>0</v>
      </c>
      <c r="K887" s="8">
        <v>5000</v>
      </c>
      <c r="L887" s="8">
        <v>-5000</v>
      </c>
    </row>
    <row r="888" spans="1:12" x14ac:dyDescent="0.2">
      <c r="A888" s="2" t="s">
        <v>320</v>
      </c>
      <c r="C888" s="10">
        <v>31012018</v>
      </c>
      <c r="D888" s="2" t="s">
        <v>780</v>
      </c>
      <c r="E888" s="7">
        <v>77</v>
      </c>
      <c r="F888" s="11">
        <v>43131</v>
      </c>
      <c r="H888" s="2" t="s">
        <v>1153</v>
      </c>
      <c r="I888" s="8">
        <v>0</v>
      </c>
      <c r="K888" s="8">
        <v>5000</v>
      </c>
      <c r="L888" s="8">
        <v>-5000</v>
      </c>
    </row>
    <row r="889" spans="1:12" x14ac:dyDescent="0.2">
      <c r="A889" s="2" t="s">
        <v>320</v>
      </c>
      <c r="C889" s="10">
        <v>31032018</v>
      </c>
      <c r="D889" s="2" t="s">
        <v>780</v>
      </c>
      <c r="E889" s="7">
        <v>98</v>
      </c>
      <c r="F889" s="11">
        <v>43190</v>
      </c>
      <c r="H889" s="2" t="s">
        <v>1153</v>
      </c>
      <c r="I889" s="8">
        <v>0</v>
      </c>
      <c r="K889" s="8">
        <v>5000</v>
      </c>
      <c r="L889" s="8">
        <v>-5000</v>
      </c>
    </row>
    <row r="890" spans="1:12" x14ac:dyDescent="0.2">
      <c r="A890" s="2" t="s">
        <v>320</v>
      </c>
      <c r="C890" s="10">
        <v>31052018</v>
      </c>
      <c r="D890" s="2" t="s">
        <v>780</v>
      </c>
      <c r="E890" s="7">
        <v>102</v>
      </c>
      <c r="F890" s="11">
        <v>43251</v>
      </c>
      <c r="H890" s="2" t="s">
        <v>1153</v>
      </c>
      <c r="I890" s="8">
        <v>0</v>
      </c>
      <c r="K890" s="8">
        <v>5000</v>
      </c>
      <c r="L890" s="8">
        <v>-5000</v>
      </c>
    </row>
    <row r="891" spans="1:12" x14ac:dyDescent="0.2">
      <c r="A891" s="2" t="s">
        <v>320</v>
      </c>
      <c r="C891" s="10">
        <v>31122017</v>
      </c>
      <c r="D891" s="2" t="s">
        <v>780</v>
      </c>
      <c r="E891" s="7">
        <v>143</v>
      </c>
      <c r="F891" s="11">
        <v>43100</v>
      </c>
      <c r="H891" s="2" t="s">
        <v>1153</v>
      </c>
      <c r="I891" s="8">
        <v>0</v>
      </c>
      <c r="K891" s="8">
        <v>15000</v>
      </c>
      <c r="L891" s="8">
        <v>-15000</v>
      </c>
    </row>
    <row r="893" spans="1:12" x14ac:dyDescent="0.2">
      <c r="I893" s="275">
        <v>0</v>
      </c>
      <c r="K893" s="275">
        <v>40000</v>
      </c>
      <c r="L893" s="275">
        <v>-40000</v>
      </c>
    </row>
    <row r="894" spans="1:12" x14ac:dyDescent="0.2">
      <c r="A894" s="9" t="s">
        <v>764</v>
      </c>
      <c r="C894" s="4" t="s">
        <v>189</v>
      </c>
    </row>
    <row r="896" spans="1:12" ht="12.75" thickBot="1" x14ac:dyDescent="0.25">
      <c r="A896" s="274" t="s">
        <v>765</v>
      </c>
      <c r="C896" s="274" t="s">
        <v>766</v>
      </c>
    </row>
    <row r="897" spans="1:12" ht="12.75" thickTop="1" x14ac:dyDescent="0.2"/>
    <row r="898" spans="1:12" x14ac:dyDescent="0.2">
      <c r="A898" s="1" t="s">
        <v>84</v>
      </c>
      <c r="B898" s="1" t="s">
        <v>767</v>
      </c>
      <c r="D898" s="1" t="s">
        <v>84</v>
      </c>
      <c r="E898" s="268" t="s">
        <v>767</v>
      </c>
      <c r="F898" s="268" t="s">
        <v>768</v>
      </c>
      <c r="G898" s="1" t="s">
        <v>769</v>
      </c>
      <c r="H898" s="1" t="s">
        <v>770</v>
      </c>
      <c r="I898" s="268" t="s">
        <v>771</v>
      </c>
      <c r="K898" s="268" t="s">
        <v>772</v>
      </c>
      <c r="L898" s="268" t="s">
        <v>266</v>
      </c>
    </row>
    <row r="900" spans="1:12" x14ac:dyDescent="0.2">
      <c r="A900" s="2" t="s">
        <v>320</v>
      </c>
      <c r="C900" s="10">
        <v>201607</v>
      </c>
      <c r="D900" s="2" t="s">
        <v>780</v>
      </c>
      <c r="E900" s="7">
        <v>110</v>
      </c>
      <c r="F900" s="11">
        <v>42582</v>
      </c>
      <c r="H900" s="2" t="s">
        <v>872</v>
      </c>
      <c r="I900" s="8">
        <v>0</v>
      </c>
      <c r="K900" s="8">
        <v>5000</v>
      </c>
      <c r="L900" s="8">
        <v>-5000</v>
      </c>
    </row>
    <row r="901" spans="1:12" x14ac:dyDescent="0.2">
      <c r="A901" s="2" t="s">
        <v>320</v>
      </c>
      <c r="C901" s="10">
        <v>201608</v>
      </c>
      <c r="D901" s="2" t="s">
        <v>780</v>
      </c>
      <c r="E901" s="7">
        <v>110</v>
      </c>
      <c r="F901" s="11">
        <v>42613</v>
      </c>
      <c r="H901" s="2" t="s">
        <v>541</v>
      </c>
      <c r="I901" s="8">
        <v>0</v>
      </c>
      <c r="K901" s="8">
        <v>5000</v>
      </c>
      <c r="L901" s="8">
        <v>-5000</v>
      </c>
    </row>
    <row r="902" spans="1:12" x14ac:dyDescent="0.2">
      <c r="A902" s="2" t="s">
        <v>320</v>
      </c>
      <c r="C902" s="10">
        <v>201701</v>
      </c>
      <c r="D902" s="2" t="s">
        <v>780</v>
      </c>
      <c r="E902" s="7">
        <v>145</v>
      </c>
      <c r="F902" s="11">
        <v>42766</v>
      </c>
      <c r="G902" s="11">
        <v>42766</v>
      </c>
      <c r="H902" s="2" t="s">
        <v>541</v>
      </c>
      <c r="I902" s="8">
        <v>0</v>
      </c>
      <c r="K902" s="8">
        <v>5000</v>
      </c>
      <c r="L902" s="8">
        <v>-5000</v>
      </c>
    </row>
    <row r="903" spans="1:12" x14ac:dyDescent="0.2">
      <c r="A903" s="2" t="s">
        <v>320</v>
      </c>
      <c r="C903" s="10">
        <v>28022017</v>
      </c>
      <c r="D903" s="2" t="s">
        <v>780</v>
      </c>
      <c r="E903" s="7">
        <v>55</v>
      </c>
      <c r="F903" s="11">
        <v>42794</v>
      </c>
      <c r="H903" s="2" t="s">
        <v>541</v>
      </c>
      <c r="I903" s="8">
        <v>0</v>
      </c>
      <c r="K903" s="8">
        <v>5000</v>
      </c>
      <c r="L903" s="8">
        <v>-5000</v>
      </c>
    </row>
    <row r="904" spans="1:12" x14ac:dyDescent="0.2">
      <c r="A904" s="2" t="s">
        <v>320</v>
      </c>
      <c r="C904" s="10">
        <v>28022018</v>
      </c>
      <c r="D904" s="2" t="s">
        <v>780</v>
      </c>
      <c r="E904" s="7">
        <v>89</v>
      </c>
      <c r="F904" s="11">
        <v>43159</v>
      </c>
      <c r="H904" s="2" t="s">
        <v>541</v>
      </c>
      <c r="I904" s="8">
        <v>0</v>
      </c>
      <c r="K904" s="8">
        <v>5000</v>
      </c>
      <c r="L904" s="8">
        <v>-5000</v>
      </c>
    </row>
    <row r="905" spans="1:12" x14ac:dyDescent="0.2">
      <c r="A905" s="2" t="s">
        <v>320</v>
      </c>
      <c r="C905" s="10">
        <v>30042017</v>
      </c>
      <c r="D905" s="2" t="s">
        <v>780</v>
      </c>
      <c r="E905" s="7">
        <v>161</v>
      </c>
      <c r="F905" s="11">
        <v>42855</v>
      </c>
      <c r="H905" s="2" t="s">
        <v>541</v>
      </c>
      <c r="I905" s="8">
        <v>0</v>
      </c>
      <c r="K905" s="8">
        <v>5000</v>
      </c>
      <c r="L905" s="8">
        <v>-5000</v>
      </c>
    </row>
    <row r="906" spans="1:12" x14ac:dyDescent="0.2">
      <c r="A906" s="2" t="s">
        <v>320</v>
      </c>
      <c r="C906" s="10">
        <v>30042018</v>
      </c>
      <c r="D906" s="2" t="s">
        <v>780</v>
      </c>
      <c r="E906" s="7">
        <v>118</v>
      </c>
      <c r="F906" s="11">
        <v>43220</v>
      </c>
      <c r="H906" s="2" t="s">
        <v>541</v>
      </c>
      <c r="I906" s="8">
        <v>0</v>
      </c>
      <c r="K906" s="8">
        <v>5000</v>
      </c>
      <c r="L906" s="8">
        <v>-5000</v>
      </c>
    </row>
    <row r="907" spans="1:12" x14ac:dyDescent="0.2">
      <c r="A907" s="2" t="s">
        <v>320</v>
      </c>
      <c r="C907" s="10">
        <v>30062017</v>
      </c>
      <c r="D907" s="2" t="s">
        <v>780</v>
      </c>
      <c r="E907" s="7">
        <v>154</v>
      </c>
      <c r="F907" s="11">
        <v>42916</v>
      </c>
      <c r="H907" s="2" t="s">
        <v>541</v>
      </c>
      <c r="I907" s="8">
        <v>0</v>
      </c>
      <c r="K907" s="8">
        <v>5000</v>
      </c>
      <c r="L907" s="8">
        <v>-5000</v>
      </c>
    </row>
    <row r="908" spans="1:12" x14ac:dyDescent="0.2">
      <c r="A908" s="2" t="s">
        <v>320</v>
      </c>
      <c r="C908" s="10">
        <v>30092016</v>
      </c>
      <c r="D908" s="2" t="s">
        <v>780</v>
      </c>
      <c r="E908" s="7">
        <v>93</v>
      </c>
      <c r="F908" s="11">
        <v>42643</v>
      </c>
      <c r="H908" s="2" t="s">
        <v>541</v>
      </c>
      <c r="I908" s="8">
        <v>0</v>
      </c>
      <c r="K908" s="8">
        <v>5000</v>
      </c>
      <c r="L908" s="8">
        <v>-5000</v>
      </c>
    </row>
    <row r="909" spans="1:12" x14ac:dyDescent="0.2">
      <c r="A909" s="2" t="s">
        <v>320</v>
      </c>
      <c r="C909" s="10">
        <v>30092017</v>
      </c>
      <c r="D909" s="2" t="s">
        <v>780</v>
      </c>
      <c r="E909" s="7">
        <v>135</v>
      </c>
      <c r="F909" s="11">
        <v>43007</v>
      </c>
      <c r="H909" s="2" t="s">
        <v>541</v>
      </c>
      <c r="I909" s="8">
        <v>0</v>
      </c>
      <c r="K909" s="8">
        <v>5000</v>
      </c>
      <c r="L909" s="8">
        <v>-5000</v>
      </c>
    </row>
    <row r="910" spans="1:12" x14ac:dyDescent="0.2">
      <c r="A910" s="2" t="s">
        <v>320</v>
      </c>
      <c r="C910" s="10">
        <v>30112016</v>
      </c>
      <c r="D910" s="2" t="s">
        <v>780</v>
      </c>
      <c r="E910" s="7">
        <v>134</v>
      </c>
      <c r="F910" s="11">
        <v>42704</v>
      </c>
      <c r="G910" s="11">
        <v>42704</v>
      </c>
      <c r="H910" s="2" t="s">
        <v>541</v>
      </c>
      <c r="I910" s="8">
        <v>0</v>
      </c>
      <c r="K910" s="8">
        <v>5000</v>
      </c>
      <c r="L910" s="8">
        <v>-5000</v>
      </c>
    </row>
    <row r="911" spans="1:12" x14ac:dyDescent="0.2">
      <c r="A911" s="2" t="s">
        <v>320</v>
      </c>
      <c r="C911" s="10">
        <v>30112017</v>
      </c>
      <c r="D911" s="2" t="s">
        <v>780</v>
      </c>
      <c r="E911" s="7">
        <v>158</v>
      </c>
      <c r="F911" s="11">
        <v>43069</v>
      </c>
      <c r="H911" s="2" t="s">
        <v>541</v>
      </c>
      <c r="I911" s="8">
        <v>0</v>
      </c>
      <c r="K911" s="8">
        <v>5000</v>
      </c>
      <c r="L911" s="8">
        <v>-5000</v>
      </c>
    </row>
    <row r="912" spans="1:12" x14ac:dyDescent="0.2">
      <c r="A912" s="2" t="s">
        <v>320</v>
      </c>
      <c r="C912" s="10">
        <v>31012018</v>
      </c>
      <c r="D912" s="2" t="s">
        <v>780</v>
      </c>
      <c r="E912" s="7">
        <v>77</v>
      </c>
      <c r="F912" s="11">
        <v>43131</v>
      </c>
      <c r="H912" s="2" t="s">
        <v>541</v>
      </c>
      <c r="I912" s="8">
        <v>0</v>
      </c>
      <c r="K912" s="8">
        <v>5000</v>
      </c>
      <c r="L912" s="8">
        <v>-5000</v>
      </c>
    </row>
    <row r="913" spans="1:12" x14ac:dyDescent="0.2">
      <c r="A913" s="2" t="s">
        <v>320</v>
      </c>
      <c r="C913" s="10">
        <v>31032017</v>
      </c>
      <c r="D913" s="2" t="s">
        <v>780</v>
      </c>
      <c r="E913" s="7">
        <v>160</v>
      </c>
      <c r="F913" s="11">
        <v>42825</v>
      </c>
      <c r="H913" s="2" t="s">
        <v>541</v>
      </c>
      <c r="I913" s="8">
        <v>0</v>
      </c>
      <c r="K913" s="8">
        <v>5000</v>
      </c>
      <c r="L913" s="8">
        <v>-5000</v>
      </c>
    </row>
    <row r="914" spans="1:12" x14ac:dyDescent="0.2">
      <c r="A914" s="2" t="s">
        <v>320</v>
      </c>
      <c r="C914" s="10">
        <v>31032018</v>
      </c>
      <c r="D914" s="2" t="s">
        <v>780</v>
      </c>
      <c r="E914" s="7">
        <v>98</v>
      </c>
      <c r="F914" s="11">
        <v>43190</v>
      </c>
      <c r="H914" s="2" t="s">
        <v>541</v>
      </c>
      <c r="I914" s="8">
        <v>0</v>
      </c>
      <c r="K914" s="8">
        <v>5000</v>
      </c>
      <c r="L914" s="8">
        <v>-5000</v>
      </c>
    </row>
    <row r="915" spans="1:12" x14ac:dyDescent="0.2">
      <c r="A915" s="2" t="s">
        <v>320</v>
      </c>
      <c r="C915" s="10">
        <v>31052017</v>
      </c>
      <c r="D915" s="2" t="s">
        <v>780</v>
      </c>
      <c r="E915" s="7">
        <v>198</v>
      </c>
      <c r="F915" s="11">
        <v>42886</v>
      </c>
      <c r="H915" s="2" t="s">
        <v>541</v>
      </c>
      <c r="I915" s="8">
        <v>0</v>
      </c>
      <c r="K915" s="8">
        <v>5000</v>
      </c>
      <c r="L915" s="8">
        <v>-5000</v>
      </c>
    </row>
    <row r="916" spans="1:12" x14ac:dyDescent="0.2">
      <c r="A916" s="2" t="s">
        <v>320</v>
      </c>
      <c r="C916" s="10">
        <v>31052018</v>
      </c>
      <c r="D916" s="2" t="s">
        <v>780</v>
      </c>
      <c r="E916" s="7">
        <v>102</v>
      </c>
      <c r="F916" s="11">
        <v>43251</v>
      </c>
      <c r="H916" s="2" t="s">
        <v>541</v>
      </c>
      <c r="I916" s="8">
        <v>0</v>
      </c>
      <c r="K916" s="8">
        <v>5000</v>
      </c>
      <c r="L916" s="8">
        <v>-5000</v>
      </c>
    </row>
    <row r="917" spans="1:12" x14ac:dyDescent="0.2">
      <c r="A917" s="2" t="s">
        <v>320</v>
      </c>
      <c r="C917" s="10">
        <v>31072017</v>
      </c>
      <c r="D917" s="2" t="s">
        <v>780</v>
      </c>
      <c r="E917" s="7">
        <v>152</v>
      </c>
      <c r="F917" s="11">
        <v>42947</v>
      </c>
      <c r="H917" s="2" t="s">
        <v>541</v>
      </c>
      <c r="I917" s="8">
        <v>0</v>
      </c>
      <c r="K917" s="8">
        <v>5000</v>
      </c>
      <c r="L917" s="8">
        <v>-5000</v>
      </c>
    </row>
    <row r="918" spans="1:12" x14ac:dyDescent="0.2">
      <c r="A918" s="2" t="s">
        <v>320</v>
      </c>
      <c r="C918" s="10">
        <v>31082017</v>
      </c>
      <c r="D918" s="2" t="s">
        <v>780</v>
      </c>
      <c r="E918" s="7">
        <v>155</v>
      </c>
      <c r="F918" s="11">
        <v>42978</v>
      </c>
      <c r="H918" s="2" t="s">
        <v>541</v>
      </c>
      <c r="I918" s="8">
        <v>0</v>
      </c>
      <c r="K918" s="8">
        <v>5000</v>
      </c>
      <c r="L918" s="8">
        <v>-5000</v>
      </c>
    </row>
    <row r="919" spans="1:12" x14ac:dyDescent="0.2">
      <c r="A919" s="2" t="s">
        <v>320</v>
      </c>
      <c r="C919" s="10">
        <v>31102016</v>
      </c>
      <c r="D919" s="2" t="s">
        <v>780</v>
      </c>
      <c r="E919" s="7">
        <v>116</v>
      </c>
      <c r="F919" s="11">
        <v>42674</v>
      </c>
      <c r="G919" s="11">
        <v>42674</v>
      </c>
      <c r="H919" s="2" t="s">
        <v>541</v>
      </c>
      <c r="I919" s="8">
        <v>0</v>
      </c>
      <c r="K919" s="8">
        <v>5000</v>
      </c>
      <c r="L919" s="8">
        <v>-5000</v>
      </c>
    </row>
    <row r="920" spans="1:12" x14ac:dyDescent="0.2">
      <c r="A920" s="2" t="s">
        <v>320</v>
      </c>
      <c r="C920" s="10">
        <v>31102017</v>
      </c>
      <c r="D920" s="2" t="s">
        <v>780</v>
      </c>
      <c r="E920" s="7">
        <v>155</v>
      </c>
      <c r="F920" s="11">
        <v>43039</v>
      </c>
      <c r="H920" s="2" t="s">
        <v>541</v>
      </c>
      <c r="I920" s="8">
        <v>0</v>
      </c>
      <c r="K920" s="8">
        <v>5000</v>
      </c>
      <c r="L920" s="8">
        <v>-5000</v>
      </c>
    </row>
    <row r="921" spans="1:12" x14ac:dyDescent="0.2">
      <c r="A921" s="2" t="s">
        <v>320</v>
      </c>
      <c r="C921" s="10">
        <v>31122016</v>
      </c>
      <c r="D921" s="2" t="s">
        <v>780</v>
      </c>
      <c r="E921" s="7">
        <v>145</v>
      </c>
      <c r="F921" s="11">
        <v>42734</v>
      </c>
      <c r="G921" s="11">
        <v>42734</v>
      </c>
      <c r="H921" s="2" t="s">
        <v>541</v>
      </c>
      <c r="I921" s="8">
        <v>0</v>
      </c>
      <c r="K921" s="8">
        <v>5000</v>
      </c>
      <c r="L921" s="8">
        <v>-5000</v>
      </c>
    </row>
    <row r="922" spans="1:12" x14ac:dyDescent="0.2">
      <c r="A922" s="2" t="s">
        <v>320</v>
      </c>
      <c r="C922" s="10">
        <v>31122017</v>
      </c>
      <c r="D922" s="2" t="s">
        <v>780</v>
      </c>
      <c r="E922" s="7">
        <v>143</v>
      </c>
      <c r="F922" s="11">
        <v>43100</v>
      </c>
      <c r="H922" s="2" t="s">
        <v>541</v>
      </c>
      <c r="I922" s="8">
        <v>0</v>
      </c>
      <c r="K922" s="8">
        <v>5000</v>
      </c>
      <c r="L922" s="8">
        <v>-5000</v>
      </c>
    </row>
    <row r="924" spans="1:12" x14ac:dyDescent="0.2">
      <c r="I924" s="275">
        <v>0</v>
      </c>
      <c r="K924" s="275">
        <v>115000</v>
      </c>
      <c r="L924" s="275">
        <v>-115000</v>
      </c>
    </row>
    <row r="925" spans="1:12" x14ac:dyDescent="0.2">
      <c r="A925" s="9" t="s">
        <v>873</v>
      </c>
      <c r="C925" s="4" t="s">
        <v>198</v>
      </c>
    </row>
    <row r="927" spans="1:12" ht="12.75" thickBot="1" x14ac:dyDescent="0.25">
      <c r="A927" s="274" t="s">
        <v>765</v>
      </c>
      <c r="C927" s="274" t="s">
        <v>766</v>
      </c>
    </row>
    <row r="928" spans="1:12" ht="12.75" thickTop="1" x14ac:dyDescent="0.2"/>
    <row r="929" spans="1:12" x14ac:dyDescent="0.2">
      <c r="A929" s="1" t="s">
        <v>84</v>
      </c>
      <c r="B929" s="1" t="s">
        <v>767</v>
      </c>
      <c r="D929" s="1" t="s">
        <v>84</v>
      </c>
      <c r="E929" s="268" t="s">
        <v>767</v>
      </c>
      <c r="F929" s="268" t="s">
        <v>768</v>
      </c>
      <c r="G929" s="1" t="s">
        <v>769</v>
      </c>
      <c r="H929" s="1" t="s">
        <v>770</v>
      </c>
      <c r="I929" s="268" t="s">
        <v>771</v>
      </c>
      <c r="K929" s="268" t="s">
        <v>772</v>
      </c>
      <c r="L929" s="268" t="s">
        <v>266</v>
      </c>
    </row>
    <row r="931" spans="1:12" x14ac:dyDescent="0.2">
      <c r="A931" s="2" t="s">
        <v>320</v>
      </c>
      <c r="C931" s="10">
        <v>30062017</v>
      </c>
      <c r="D931" s="2" t="s">
        <v>780</v>
      </c>
      <c r="E931" s="7">
        <v>154</v>
      </c>
      <c r="F931" s="11">
        <v>42916</v>
      </c>
      <c r="H931" s="2" t="s">
        <v>609</v>
      </c>
      <c r="I931" s="8">
        <v>0</v>
      </c>
      <c r="K931" s="8">
        <v>11667</v>
      </c>
      <c r="L931" s="8">
        <v>-11667</v>
      </c>
    </row>
    <row r="932" spans="1:12" x14ac:dyDescent="0.2">
      <c r="A932" s="2" t="s">
        <v>320</v>
      </c>
      <c r="C932" s="10">
        <v>30092017</v>
      </c>
      <c r="D932" s="2" t="s">
        <v>780</v>
      </c>
      <c r="E932" s="7">
        <v>135</v>
      </c>
      <c r="F932" s="11">
        <v>43007</v>
      </c>
      <c r="H932" s="2" t="s">
        <v>609</v>
      </c>
      <c r="I932" s="8">
        <v>0</v>
      </c>
      <c r="K932" s="8">
        <v>5000</v>
      </c>
      <c r="L932" s="8">
        <v>-5000</v>
      </c>
    </row>
    <row r="933" spans="1:12" x14ac:dyDescent="0.2">
      <c r="A933" s="2" t="s">
        <v>320</v>
      </c>
      <c r="C933" s="10">
        <v>30112017</v>
      </c>
      <c r="D933" s="2" t="s">
        <v>780</v>
      </c>
      <c r="E933" s="7">
        <v>158</v>
      </c>
      <c r="F933" s="11">
        <v>43069</v>
      </c>
      <c r="H933" s="2" t="s">
        <v>609</v>
      </c>
      <c r="I933" s="8">
        <v>0</v>
      </c>
      <c r="K933" s="8">
        <v>5000</v>
      </c>
      <c r="L933" s="8">
        <v>-5000</v>
      </c>
    </row>
    <row r="934" spans="1:12" x14ac:dyDescent="0.2">
      <c r="A934" s="2" t="s">
        <v>320</v>
      </c>
      <c r="C934" s="10">
        <v>31072017</v>
      </c>
      <c r="D934" s="2" t="s">
        <v>780</v>
      </c>
      <c r="E934" s="7">
        <v>152</v>
      </c>
      <c r="F934" s="11">
        <v>42947</v>
      </c>
      <c r="H934" s="2" t="s">
        <v>609</v>
      </c>
      <c r="I934" s="8">
        <v>0</v>
      </c>
      <c r="K934" s="8">
        <v>5000</v>
      </c>
      <c r="L934" s="8">
        <v>-5000</v>
      </c>
    </row>
    <row r="935" spans="1:12" x14ac:dyDescent="0.2">
      <c r="A935" s="2" t="s">
        <v>320</v>
      </c>
      <c r="C935" s="10">
        <v>31082017</v>
      </c>
      <c r="D935" s="2" t="s">
        <v>780</v>
      </c>
      <c r="E935" s="7">
        <v>155</v>
      </c>
      <c r="F935" s="11">
        <v>42978</v>
      </c>
      <c r="H935" s="2" t="s">
        <v>609</v>
      </c>
      <c r="I935" s="8">
        <v>0</v>
      </c>
      <c r="K935" s="8">
        <v>5000</v>
      </c>
      <c r="L935" s="8">
        <v>-5000</v>
      </c>
    </row>
    <row r="936" spans="1:12" x14ac:dyDescent="0.2">
      <c r="A936" s="2" t="s">
        <v>320</v>
      </c>
      <c r="C936" s="10">
        <v>31102017</v>
      </c>
      <c r="D936" s="2" t="s">
        <v>780</v>
      </c>
      <c r="E936" s="7">
        <v>155</v>
      </c>
      <c r="F936" s="11">
        <v>43039</v>
      </c>
      <c r="H936" s="2" t="s">
        <v>609</v>
      </c>
      <c r="I936" s="8">
        <v>0</v>
      </c>
      <c r="K936" s="8">
        <v>5000</v>
      </c>
      <c r="L936" s="8">
        <v>-5000</v>
      </c>
    </row>
    <row r="937" spans="1:12" x14ac:dyDescent="0.2">
      <c r="A937" s="2" t="s">
        <v>320</v>
      </c>
      <c r="C937" s="10">
        <v>31122017</v>
      </c>
      <c r="D937" s="2" t="s">
        <v>780</v>
      </c>
      <c r="E937" s="7">
        <v>143</v>
      </c>
      <c r="F937" s="11">
        <v>43100</v>
      </c>
      <c r="H937" s="2" t="s">
        <v>609</v>
      </c>
      <c r="I937" s="8">
        <v>0</v>
      </c>
      <c r="K937" s="8">
        <v>2000</v>
      </c>
      <c r="L937" s="8">
        <v>-2000</v>
      </c>
    </row>
    <row r="939" spans="1:12" x14ac:dyDescent="0.2">
      <c r="I939" s="275">
        <v>0</v>
      </c>
      <c r="K939" s="275">
        <v>38667</v>
      </c>
      <c r="L939" s="275">
        <v>-38667</v>
      </c>
    </row>
    <row r="940" spans="1:12" x14ac:dyDescent="0.2">
      <c r="A940" s="9" t="s">
        <v>986</v>
      </c>
      <c r="C940" s="4" t="s">
        <v>199</v>
      </c>
    </row>
    <row r="942" spans="1:12" ht="12.75" thickBot="1" x14ac:dyDescent="0.25">
      <c r="A942" s="274" t="s">
        <v>765</v>
      </c>
      <c r="C942" s="274" t="s">
        <v>766</v>
      </c>
    </row>
    <row r="943" spans="1:12" ht="12.75" thickTop="1" x14ac:dyDescent="0.2"/>
    <row r="944" spans="1:12" x14ac:dyDescent="0.2">
      <c r="A944" s="1" t="s">
        <v>84</v>
      </c>
      <c r="B944" s="1" t="s">
        <v>767</v>
      </c>
      <c r="D944" s="1" t="s">
        <v>84</v>
      </c>
      <c r="E944" s="268" t="s">
        <v>767</v>
      </c>
      <c r="F944" s="268" t="s">
        <v>768</v>
      </c>
      <c r="G944" s="1" t="s">
        <v>769</v>
      </c>
      <c r="H944" s="1" t="s">
        <v>770</v>
      </c>
      <c r="I944" s="268" t="s">
        <v>771</v>
      </c>
      <c r="K944" s="268" t="s">
        <v>772</v>
      </c>
      <c r="L944" s="268" t="s">
        <v>266</v>
      </c>
    </row>
    <row r="946" spans="1:12" x14ac:dyDescent="0.2">
      <c r="A946" s="2" t="s">
        <v>320</v>
      </c>
      <c r="C946" s="10">
        <v>28022018</v>
      </c>
      <c r="D946" s="2" t="s">
        <v>780</v>
      </c>
      <c r="E946" s="7">
        <v>89</v>
      </c>
      <c r="F946" s="11">
        <v>43159</v>
      </c>
      <c r="H946" s="2" t="s">
        <v>1003</v>
      </c>
      <c r="I946" s="8">
        <v>0</v>
      </c>
      <c r="K946" s="8">
        <v>5000</v>
      </c>
      <c r="L946" s="8">
        <v>-5000</v>
      </c>
    </row>
    <row r="947" spans="1:12" x14ac:dyDescent="0.2">
      <c r="A947" s="2" t="s">
        <v>320</v>
      </c>
      <c r="C947" s="10">
        <v>30042018</v>
      </c>
      <c r="D947" s="2" t="s">
        <v>780</v>
      </c>
      <c r="E947" s="7">
        <v>118</v>
      </c>
      <c r="F947" s="11">
        <v>43220</v>
      </c>
      <c r="H947" s="2" t="s">
        <v>1003</v>
      </c>
      <c r="I947" s="8">
        <v>0</v>
      </c>
      <c r="K947" s="8">
        <v>5000</v>
      </c>
      <c r="L947" s="8">
        <v>-5000</v>
      </c>
    </row>
    <row r="948" spans="1:12" x14ac:dyDescent="0.2">
      <c r="A948" s="2" t="s">
        <v>320</v>
      </c>
      <c r="C948" s="10">
        <v>30092017</v>
      </c>
      <c r="D948" s="2" t="s">
        <v>780</v>
      </c>
      <c r="E948" s="7">
        <v>135</v>
      </c>
      <c r="F948" s="11">
        <v>43007</v>
      </c>
      <c r="H948" s="2" t="s">
        <v>1003</v>
      </c>
      <c r="I948" s="8">
        <v>0</v>
      </c>
      <c r="K948" s="8">
        <v>5000</v>
      </c>
      <c r="L948" s="8">
        <v>-5000</v>
      </c>
    </row>
    <row r="949" spans="1:12" x14ac:dyDescent="0.2">
      <c r="A949" s="2" t="s">
        <v>320</v>
      </c>
      <c r="C949" s="10">
        <v>30112017</v>
      </c>
      <c r="D949" s="2" t="s">
        <v>780</v>
      </c>
      <c r="E949" s="7">
        <v>158</v>
      </c>
      <c r="F949" s="11">
        <v>43069</v>
      </c>
      <c r="H949" s="2" t="s">
        <v>1003</v>
      </c>
      <c r="I949" s="8">
        <v>0</v>
      </c>
      <c r="K949" s="8">
        <v>5000</v>
      </c>
      <c r="L949" s="8">
        <v>-5000</v>
      </c>
    </row>
    <row r="950" spans="1:12" x14ac:dyDescent="0.2">
      <c r="A950" s="2" t="s">
        <v>320</v>
      </c>
      <c r="C950" s="10">
        <v>31012018</v>
      </c>
      <c r="D950" s="2" t="s">
        <v>780</v>
      </c>
      <c r="E950" s="7">
        <v>77</v>
      </c>
      <c r="F950" s="11">
        <v>43131</v>
      </c>
      <c r="H950" s="2" t="s">
        <v>1003</v>
      </c>
      <c r="I950" s="8">
        <v>0</v>
      </c>
      <c r="K950" s="8">
        <v>5000</v>
      </c>
      <c r="L950" s="8">
        <v>-5000</v>
      </c>
    </row>
    <row r="951" spans="1:12" x14ac:dyDescent="0.2">
      <c r="A951" s="2" t="s">
        <v>320</v>
      </c>
      <c r="C951" s="10">
        <v>31032018</v>
      </c>
      <c r="D951" s="2" t="s">
        <v>780</v>
      </c>
      <c r="E951" s="7">
        <v>98</v>
      </c>
      <c r="F951" s="11">
        <v>43190</v>
      </c>
      <c r="H951" s="2" t="s">
        <v>1003</v>
      </c>
      <c r="I951" s="8">
        <v>0</v>
      </c>
      <c r="K951" s="8">
        <v>5000</v>
      </c>
      <c r="L951" s="8">
        <v>-5000</v>
      </c>
    </row>
    <row r="952" spans="1:12" x14ac:dyDescent="0.2">
      <c r="A952" s="2" t="s">
        <v>320</v>
      </c>
      <c r="C952" s="10">
        <v>31052018</v>
      </c>
      <c r="D952" s="2" t="s">
        <v>780</v>
      </c>
      <c r="E952" s="7">
        <v>102</v>
      </c>
      <c r="F952" s="11">
        <v>43251</v>
      </c>
      <c r="H952" s="2" t="s">
        <v>1003</v>
      </c>
      <c r="I952" s="8">
        <v>0</v>
      </c>
      <c r="K952" s="8">
        <v>5000</v>
      </c>
      <c r="L952" s="8">
        <v>-5000</v>
      </c>
    </row>
    <row r="953" spans="1:12" x14ac:dyDescent="0.2">
      <c r="A953" s="2" t="s">
        <v>320</v>
      </c>
      <c r="C953" s="10">
        <v>31082017</v>
      </c>
      <c r="D953" s="2" t="s">
        <v>780</v>
      </c>
      <c r="E953" s="7">
        <v>155</v>
      </c>
      <c r="F953" s="11">
        <v>42978</v>
      </c>
      <c r="H953" s="2" t="s">
        <v>1003</v>
      </c>
      <c r="I953" s="8">
        <v>0</v>
      </c>
      <c r="K953" s="8">
        <v>3750</v>
      </c>
      <c r="L953" s="8">
        <v>-3750</v>
      </c>
    </row>
    <row r="954" spans="1:12" x14ac:dyDescent="0.2">
      <c r="A954" s="2" t="s">
        <v>320</v>
      </c>
      <c r="C954" s="10">
        <v>31102017</v>
      </c>
      <c r="D954" s="2" t="s">
        <v>780</v>
      </c>
      <c r="E954" s="7">
        <v>155</v>
      </c>
      <c r="F954" s="11">
        <v>43039</v>
      </c>
      <c r="H954" s="2" t="s">
        <v>1003</v>
      </c>
      <c r="I954" s="8">
        <v>0</v>
      </c>
      <c r="K954" s="8">
        <v>5000</v>
      </c>
      <c r="L954" s="8">
        <v>-5000</v>
      </c>
    </row>
    <row r="955" spans="1:12" x14ac:dyDescent="0.2">
      <c r="A955" s="2" t="s">
        <v>320</v>
      </c>
      <c r="C955" s="10">
        <v>31122017</v>
      </c>
      <c r="D955" s="2" t="s">
        <v>780</v>
      </c>
      <c r="E955" s="7">
        <v>143</v>
      </c>
      <c r="F955" s="11">
        <v>43100</v>
      </c>
      <c r="H955" s="2" t="s">
        <v>1003</v>
      </c>
      <c r="I955" s="8">
        <v>0</v>
      </c>
      <c r="K955" s="8">
        <v>5000</v>
      </c>
      <c r="L955" s="8">
        <v>-5000</v>
      </c>
    </row>
    <row r="957" spans="1:12" x14ac:dyDescent="0.2">
      <c r="I957" s="275">
        <v>0</v>
      </c>
      <c r="K957" s="275">
        <v>48750</v>
      </c>
      <c r="L957" s="275">
        <v>-48750</v>
      </c>
    </row>
    <row r="958" spans="1:12" x14ac:dyDescent="0.2">
      <c r="A958" s="9" t="s">
        <v>874</v>
      </c>
      <c r="C958" s="4" t="s">
        <v>200</v>
      </c>
    </row>
    <row r="960" spans="1:12" ht="12.75" thickBot="1" x14ac:dyDescent="0.25">
      <c r="A960" s="274" t="s">
        <v>765</v>
      </c>
      <c r="C960" s="274" t="s">
        <v>766</v>
      </c>
    </row>
    <row r="961" spans="1:12" ht="12.75" thickTop="1" x14ac:dyDescent="0.2"/>
    <row r="962" spans="1:12" x14ac:dyDescent="0.2">
      <c r="A962" s="1" t="s">
        <v>84</v>
      </c>
      <c r="B962" s="1" t="s">
        <v>767</v>
      </c>
      <c r="D962" s="1" t="s">
        <v>84</v>
      </c>
      <c r="E962" s="268" t="s">
        <v>767</v>
      </c>
      <c r="F962" s="268" t="s">
        <v>768</v>
      </c>
      <c r="G962" s="1" t="s">
        <v>769</v>
      </c>
      <c r="H962" s="1" t="s">
        <v>770</v>
      </c>
      <c r="I962" s="268" t="s">
        <v>771</v>
      </c>
      <c r="K962" s="268" t="s">
        <v>772</v>
      </c>
      <c r="L962" s="268" t="s">
        <v>266</v>
      </c>
    </row>
    <row r="964" spans="1:12" x14ac:dyDescent="0.2">
      <c r="A964" s="2" t="s">
        <v>320</v>
      </c>
      <c r="C964" s="10">
        <v>201701</v>
      </c>
      <c r="D964" s="2" t="s">
        <v>780</v>
      </c>
      <c r="E964" s="7">
        <v>145</v>
      </c>
      <c r="F964" s="11">
        <v>42766</v>
      </c>
      <c r="G964" s="11">
        <v>42766</v>
      </c>
      <c r="H964" s="2" t="s">
        <v>544</v>
      </c>
      <c r="I964" s="8">
        <v>0</v>
      </c>
      <c r="K964" s="8">
        <v>5000</v>
      </c>
      <c r="L964" s="8">
        <v>-5000</v>
      </c>
    </row>
    <row r="965" spans="1:12" x14ac:dyDescent="0.2">
      <c r="A965" s="2" t="s">
        <v>320</v>
      </c>
      <c r="C965" s="10">
        <v>28022017</v>
      </c>
      <c r="D965" s="2" t="s">
        <v>780</v>
      </c>
      <c r="E965" s="7">
        <v>55</v>
      </c>
      <c r="F965" s="11">
        <v>42794</v>
      </c>
      <c r="H965" s="2" t="s">
        <v>544</v>
      </c>
      <c r="I965" s="8">
        <v>0</v>
      </c>
      <c r="K965" s="8">
        <v>5000</v>
      </c>
      <c r="L965" s="8">
        <v>-5000</v>
      </c>
    </row>
    <row r="966" spans="1:12" x14ac:dyDescent="0.2">
      <c r="A966" s="2" t="s">
        <v>320</v>
      </c>
      <c r="C966" s="10">
        <v>28022018</v>
      </c>
      <c r="D966" s="2" t="s">
        <v>780</v>
      </c>
      <c r="E966" s="7">
        <v>89</v>
      </c>
      <c r="F966" s="11">
        <v>43159</v>
      </c>
      <c r="H966" s="2" t="s">
        <v>544</v>
      </c>
      <c r="I966" s="8">
        <v>0</v>
      </c>
      <c r="K966" s="8">
        <v>5000</v>
      </c>
      <c r="L966" s="8">
        <v>-5000</v>
      </c>
    </row>
    <row r="967" spans="1:12" x14ac:dyDescent="0.2">
      <c r="A967" s="2" t="s">
        <v>320</v>
      </c>
      <c r="C967" s="10">
        <v>30042017</v>
      </c>
      <c r="D967" s="2" t="s">
        <v>780</v>
      </c>
      <c r="E967" s="7">
        <v>161</v>
      </c>
      <c r="F967" s="11">
        <v>42855</v>
      </c>
      <c r="H967" s="2" t="s">
        <v>544</v>
      </c>
      <c r="I967" s="8">
        <v>0</v>
      </c>
      <c r="K967" s="8">
        <v>5000</v>
      </c>
      <c r="L967" s="8">
        <v>-5000</v>
      </c>
    </row>
    <row r="968" spans="1:12" x14ac:dyDescent="0.2">
      <c r="A968" s="2" t="s">
        <v>320</v>
      </c>
      <c r="C968" s="10">
        <v>30042018</v>
      </c>
      <c r="D968" s="2" t="s">
        <v>780</v>
      </c>
      <c r="E968" s="7">
        <v>118</v>
      </c>
      <c r="F968" s="11">
        <v>43220</v>
      </c>
      <c r="H968" s="2" t="s">
        <v>544</v>
      </c>
      <c r="I968" s="8">
        <v>0</v>
      </c>
      <c r="K968" s="8">
        <v>5000</v>
      </c>
      <c r="L968" s="8">
        <v>-5000</v>
      </c>
    </row>
    <row r="969" spans="1:12" x14ac:dyDescent="0.2">
      <c r="A969" s="2" t="s">
        <v>320</v>
      </c>
      <c r="C969" s="10">
        <v>30062017</v>
      </c>
      <c r="D969" s="2" t="s">
        <v>780</v>
      </c>
      <c r="E969" s="7">
        <v>154</v>
      </c>
      <c r="F969" s="11">
        <v>42916</v>
      </c>
      <c r="H969" s="2" t="s">
        <v>544</v>
      </c>
      <c r="I969" s="8">
        <v>0</v>
      </c>
      <c r="K969" s="8">
        <v>5000</v>
      </c>
      <c r="L969" s="8">
        <v>-5000</v>
      </c>
    </row>
    <row r="970" spans="1:12" x14ac:dyDescent="0.2">
      <c r="A970" s="2" t="s">
        <v>320</v>
      </c>
      <c r="C970" s="10">
        <v>30092016</v>
      </c>
      <c r="D970" s="2" t="s">
        <v>780</v>
      </c>
      <c r="E970" s="7">
        <v>93</v>
      </c>
      <c r="F970" s="11">
        <v>42643</v>
      </c>
      <c r="H970" s="2" t="s">
        <v>544</v>
      </c>
      <c r="I970" s="8">
        <v>0</v>
      </c>
      <c r="K970" s="8">
        <v>5000</v>
      </c>
      <c r="L970" s="8">
        <v>-5000</v>
      </c>
    </row>
    <row r="971" spans="1:12" x14ac:dyDescent="0.2">
      <c r="A971" s="2" t="s">
        <v>320</v>
      </c>
      <c r="C971" s="10">
        <v>30092017</v>
      </c>
      <c r="D971" s="2" t="s">
        <v>780</v>
      </c>
      <c r="E971" s="7">
        <v>135</v>
      </c>
      <c r="F971" s="11">
        <v>43007</v>
      </c>
      <c r="H971" s="2" t="s">
        <v>544</v>
      </c>
      <c r="I971" s="8">
        <v>0</v>
      </c>
      <c r="K971" s="8">
        <v>5000</v>
      </c>
      <c r="L971" s="8">
        <v>-5000</v>
      </c>
    </row>
    <row r="972" spans="1:12" x14ac:dyDescent="0.2">
      <c r="A972" s="2" t="s">
        <v>320</v>
      </c>
      <c r="C972" s="10">
        <v>30112016</v>
      </c>
      <c r="D972" s="2" t="s">
        <v>780</v>
      </c>
      <c r="E972" s="7">
        <v>134</v>
      </c>
      <c r="F972" s="11">
        <v>42704</v>
      </c>
      <c r="G972" s="11">
        <v>42704</v>
      </c>
      <c r="H972" s="2" t="s">
        <v>544</v>
      </c>
      <c r="I972" s="8">
        <v>0</v>
      </c>
      <c r="K972" s="8">
        <v>5000</v>
      </c>
      <c r="L972" s="8">
        <v>-5000</v>
      </c>
    </row>
    <row r="973" spans="1:12" x14ac:dyDescent="0.2">
      <c r="A973" s="2" t="s">
        <v>320</v>
      </c>
      <c r="C973" s="10">
        <v>30112017</v>
      </c>
      <c r="D973" s="2" t="s">
        <v>780</v>
      </c>
      <c r="E973" s="7">
        <v>158</v>
      </c>
      <c r="F973" s="11">
        <v>43069</v>
      </c>
      <c r="H973" s="2" t="s">
        <v>544</v>
      </c>
      <c r="I973" s="8">
        <v>0</v>
      </c>
      <c r="K973" s="8">
        <v>5000</v>
      </c>
      <c r="L973" s="8">
        <v>-5000</v>
      </c>
    </row>
    <row r="974" spans="1:12" x14ac:dyDescent="0.2">
      <c r="A974" s="2" t="s">
        <v>320</v>
      </c>
      <c r="C974" s="10">
        <v>31012018</v>
      </c>
      <c r="D974" s="2" t="s">
        <v>780</v>
      </c>
      <c r="E974" s="7">
        <v>77</v>
      </c>
      <c r="F974" s="11">
        <v>43131</v>
      </c>
      <c r="H974" s="2" t="s">
        <v>544</v>
      </c>
      <c r="I974" s="8">
        <v>0</v>
      </c>
      <c r="K974" s="8">
        <v>5000</v>
      </c>
      <c r="L974" s="8">
        <v>-5000</v>
      </c>
    </row>
    <row r="975" spans="1:12" x14ac:dyDescent="0.2">
      <c r="A975" s="2" t="s">
        <v>320</v>
      </c>
      <c r="C975" s="10">
        <v>31032017</v>
      </c>
      <c r="D975" s="2" t="s">
        <v>780</v>
      </c>
      <c r="E975" s="7">
        <v>160</v>
      </c>
      <c r="F975" s="11">
        <v>42825</v>
      </c>
      <c r="H975" s="2" t="s">
        <v>544</v>
      </c>
      <c r="I975" s="8">
        <v>0</v>
      </c>
      <c r="K975" s="8">
        <v>5000</v>
      </c>
      <c r="L975" s="8">
        <v>-5000</v>
      </c>
    </row>
    <row r="976" spans="1:12" x14ac:dyDescent="0.2">
      <c r="A976" s="2" t="s">
        <v>320</v>
      </c>
      <c r="C976" s="10">
        <v>31032018</v>
      </c>
      <c r="D976" s="2" t="s">
        <v>780</v>
      </c>
      <c r="E976" s="7">
        <v>98</v>
      </c>
      <c r="F976" s="11">
        <v>43190</v>
      </c>
      <c r="H976" s="2" t="s">
        <v>544</v>
      </c>
      <c r="I976" s="8">
        <v>0</v>
      </c>
      <c r="K976" s="8">
        <v>5000</v>
      </c>
      <c r="L976" s="8">
        <v>-5000</v>
      </c>
    </row>
    <row r="977" spans="1:12" x14ac:dyDescent="0.2">
      <c r="A977" s="2" t="s">
        <v>320</v>
      </c>
      <c r="C977" s="10">
        <v>31052017</v>
      </c>
      <c r="D977" s="2" t="s">
        <v>780</v>
      </c>
      <c r="E977" s="7">
        <v>198</v>
      </c>
      <c r="F977" s="11">
        <v>42886</v>
      </c>
      <c r="H977" s="2" t="s">
        <v>544</v>
      </c>
      <c r="I977" s="8">
        <v>0</v>
      </c>
      <c r="K977" s="8">
        <v>5000</v>
      </c>
      <c r="L977" s="8">
        <v>-5000</v>
      </c>
    </row>
    <row r="978" spans="1:12" x14ac:dyDescent="0.2">
      <c r="A978" s="2" t="s">
        <v>320</v>
      </c>
      <c r="C978" s="10">
        <v>31052018</v>
      </c>
      <c r="D978" s="2" t="s">
        <v>780</v>
      </c>
      <c r="E978" s="7">
        <v>102</v>
      </c>
      <c r="F978" s="11">
        <v>43251</v>
      </c>
      <c r="H978" s="2" t="s">
        <v>544</v>
      </c>
      <c r="I978" s="8">
        <v>0</v>
      </c>
      <c r="K978" s="8">
        <v>5000</v>
      </c>
      <c r="L978" s="8">
        <v>-5000</v>
      </c>
    </row>
    <row r="979" spans="1:12" x14ac:dyDescent="0.2">
      <c r="A979" s="2" t="s">
        <v>320</v>
      </c>
      <c r="C979" s="10">
        <v>31072017</v>
      </c>
      <c r="D979" s="2" t="s">
        <v>780</v>
      </c>
      <c r="E979" s="7">
        <v>152</v>
      </c>
      <c r="F979" s="11">
        <v>42947</v>
      </c>
      <c r="H979" s="2" t="s">
        <v>544</v>
      </c>
      <c r="I979" s="8">
        <v>0</v>
      </c>
      <c r="K979" s="8">
        <v>5000</v>
      </c>
      <c r="L979" s="8">
        <v>-5000</v>
      </c>
    </row>
    <row r="980" spans="1:12" x14ac:dyDescent="0.2">
      <c r="A980" s="2" t="s">
        <v>320</v>
      </c>
      <c r="C980" s="10">
        <v>31082017</v>
      </c>
      <c r="D980" s="2" t="s">
        <v>780</v>
      </c>
      <c r="E980" s="7">
        <v>155</v>
      </c>
      <c r="F980" s="11">
        <v>42978</v>
      </c>
      <c r="H980" s="2" t="s">
        <v>544</v>
      </c>
      <c r="I980" s="8">
        <v>0</v>
      </c>
      <c r="K980" s="8">
        <v>5000</v>
      </c>
      <c r="L980" s="8">
        <v>-5000</v>
      </c>
    </row>
    <row r="981" spans="1:12" x14ac:dyDescent="0.2">
      <c r="A981" s="2" t="s">
        <v>320</v>
      </c>
      <c r="C981" s="10">
        <v>31102016</v>
      </c>
      <c r="D981" s="2" t="s">
        <v>780</v>
      </c>
      <c r="E981" s="7">
        <v>116</v>
      </c>
      <c r="F981" s="11">
        <v>42674</v>
      </c>
      <c r="G981" s="11">
        <v>42674</v>
      </c>
      <c r="H981" s="2" t="s">
        <v>544</v>
      </c>
      <c r="I981" s="8">
        <v>0</v>
      </c>
      <c r="K981" s="8">
        <v>5000</v>
      </c>
      <c r="L981" s="8">
        <v>-5000</v>
      </c>
    </row>
    <row r="982" spans="1:12" x14ac:dyDescent="0.2">
      <c r="A982" s="2" t="s">
        <v>320</v>
      </c>
      <c r="C982" s="10">
        <v>31102017</v>
      </c>
      <c r="D982" s="2" t="s">
        <v>780</v>
      </c>
      <c r="E982" s="7">
        <v>155</v>
      </c>
      <c r="F982" s="11">
        <v>43039</v>
      </c>
      <c r="H982" s="2" t="s">
        <v>544</v>
      </c>
      <c r="I982" s="8">
        <v>0</v>
      </c>
      <c r="K982" s="8">
        <v>5000</v>
      </c>
      <c r="L982" s="8">
        <v>-5000</v>
      </c>
    </row>
    <row r="983" spans="1:12" x14ac:dyDescent="0.2">
      <c r="A983" s="2" t="s">
        <v>320</v>
      </c>
      <c r="C983" s="10">
        <v>31122016</v>
      </c>
      <c r="D983" s="2" t="s">
        <v>780</v>
      </c>
      <c r="E983" s="7">
        <v>145</v>
      </c>
      <c r="F983" s="11">
        <v>42734</v>
      </c>
      <c r="G983" s="11">
        <v>42734</v>
      </c>
      <c r="H983" s="2" t="s">
        <v>544</v>
      </c>
      <c r="I983" s="8">
        <v>0</v>
      </c>
      <c r="K983" s="8">
        <v>5000</v>
      </c>
      <c r="L983" s="8">
        <v>-5000</v>
      </c>
    </row>
    <row r="984" spans="1:12" x14ac:dyDescent="0.2">
      <c r="A984" s="2" t="s">
        <v>320</v>
      </c>
      <c r="C984" s="10">
        <v>31122017</v>
      </c>
      <c r="D984" s="2" t="s">
        <v>780</v>
      </c>
      <c r="E984" s="7">
        <v>143</v>
      </c>
      <c r="F984" s="11">
        <v>43100</v>
      </c>
      <c r="H984" s="2" t="s">
        <v>544</v>
      </c>
      <c r="I984" s="8">
        <v>0</v>
      </c>
      <c r="K984" s="8">
        <v>5000</v>
      </c>
      <c r="L984" s="8">
        <v>-5000</v>
      </c>
    </row>
    <row r="986" spans="1:12" x14ac:dyDescent="0.2">
      <c r="I986" s="275">
        <v>0</v>
      </c>
      <c r="K986" s="275">
        <v>105000</v>
      </c>
      <c r="L986" s="275">
        <v>-105000</v>
      </c>
    </row>
    <row r="987" spans="1:12" x14ac:dyDescent="0.2">
      <c r="A987" s="9" t="s">
        <v>775</v>
      </c>
      <c r="C987" s="4" t="s">
        <v>190</v>
      </c>
    </row>
    <row r="989" spans="1:12" ht="12.75" thickBot="1" x14ac:dyDescent="0.25">
      <c r="A989" s="274" t="s">
        <v>765</v>
      </c>
      <c r="C989" s="274" t="s">
        <v>766</v>
      </c>
    </row>
    <row r="990" spans="1:12" ht="12.75" thickTop="1" x14ac:dyDescent="0.2"/>
    <row r="991" spans="1:12" x14ac:dyDescent="0.2">
      <c r="A991" s="1" t="s">
        <v>84</v>
      </c>
      <c r="B991" s="1" t="s">
        <v>767</v>
      </c>
      <c r="D991" s="1" t="s">
        <v>84</v>
      </c>
      <c r="E991" s="268" t="s">
        <v>767</v>
      </c>
      <c r="F991" s="268" t="s">
        <v>768</v>
      </c>
      <c r="G991" s="1" t="s">
        <v>769</v>
      </c>
      <c r="H991" s="1" t="s">
        <v>770</v>
      </c>
      <c r="I991" s="268" t="s">
        <v>771</v>
      </c>
      <c r="K991" s="268" t="s">
        <v>772</v>
      </c>
      <c r="L991" s="268" t="s">
        <v>266</v>
      </c>
    </row>
    <row r="993" spans="1:12" x14ac:dyDescent="0.2">
      <c r="A993" s="2" t="s">
        <v>320</v>
      </c>
      <c r="C993" s="10">
        <v>28022018</v>
      </c>
      <c r="D993" s="2" t="s">
        <v>780</v>
      </c>
      <c r="E993" s="7">
        <v>89</v>
      </c>
      <c r="F993" s="11">
        <v>43159</v>
      </c>
      <c r="H993" s="2" t="s">
        <v>1017</v>
      </c>
      <c r="I993" s="8">
        <v>0</v>
      </c>
      <c r="K993" s="8">
        <v>5000</v>
      </c>
      <c r="L993" s="8">
        <v>-5000</v>
      </c>
    </row>
    <row r="994" spans="1:12" x14ac:dyDescent="0.2">
      <c r="A994" s="2" t="s">
        <v>320</v>
      </c>
      <c r="C994" s="10">
        <v>30042018</v>
      </c>
      <c r="D994" s="2" t="s">
        <v>780</v>
      </c>
      <c r="E994" s="7">
        <v>118</v>
      </c>
      <c r="F994" s="11">
        <v>43220</v>
      </c>
      <c r="H994" s="2" t="s">
        <v>1017</v>
      </c>
      <c r="I994" s="8">
        <v>0</v>
      </c>
      <c r="K994" s="8">
        <v>5000</v>
      </c>
      <c r="L994" s="8">
        <v>-5000</v>
      </c>
    </row>
    <row r="995" spans="1:12" x14ac:dyDescent="0.2">
      <c r="A995" s="2" t="s">
        <v>320</v>
      </c>
      <c r="C995" s="10">
        <v>30092017</v>
      </c>
      <c r="D995" s="2" t="s">
        <v>780</v>
      </c>
      <c r="E995" s="7">
        <v>135</v>
      </c>
      <c r="F995" s="11">
        <v>43007</v>
      </c>
      <c r="H995" s="2" t="s">
        <v>1017</v>
      </c>
      <c r="I995" s="8">
        <v>0</v>
      </c>
      <c r="K995" s="8">
        <v>5000</v>
      </c>
      <c r="L995" s="8">
        <v>-5000</v>
      </c>
    </row>
    <row r="996" spans="1:12" x14ac:dyDescent="0.2">
      <c r="A996" s="2" t="s">
        <v>320</v>
      </c>
      <c r="C996" s="10">
        <v>30112017</v>
      </c>
      <c r="D996" s="2" t="s">
        <v>780</v>
      </c>
      <c r="E996" s="7">
        <v>158</v>
      </c>
      <c r="F996" s="11">
        <v>43069</v>
      </c>
      <c r="H996" s="2" t="s">
        <v>1017</v>
      </c>
      <c r="I996" s="8">
        <v>0</v>
      </c>
      <c r="K996" s="8">
        <v>5000</v>
      </c>
      <c r="L996" s="8">
        <v>-5000</v>
      </c>
    </row>
    <row r="997" spans="1:12" x14ac:dyDescent="0.2">
      <c r="A997" s="2" t="s">
        <v>320</v>
      </c>
      <c r="C997" s="10">
        <v>31012018</v>
      </c>
      <c r="D997" s="2" t="s">
        <v>780</v>
      </c>
      <c r="E997" s="7">
        <v>77</v>
      </c>
      <c r="F997" s="11">
        <v>43131</v>
      </c>
      <c r="H997" s="2" t="s">
        <v>1017</v>
      </c>
      <c r="I997" s="8">
        <v>0</v>
      </c>
      <c r="K997" s="8">
        <v>5000</v>
      </c>
      <c r="L997" s="8">
        <v>-5000</v>
      </c>
    </row>
    <row r="998" spans="1:12" x14ac:dyDescent="0.2">
      <c r="A998" s="2" t="s">
        <v>320</v>
      </c>
      <c r="C998" s="10">
        <v>31032018</v>
      </c>
      <c r="D998" s="2" t="s">
        <v>780</v>
      </c>
      <c r="E998" s="7">
        <v>98</v>
      </c>
      <c r="F998" s="11">
        <v>43190</v>
      </c>
      <c r="H998" s="2" t="s">
        <v>1017</v>
      </c>
      <c r="I998" s="8">
        <v>0</v>
      </c>
      <c r="K998" s="8">
        <v>5000</v>
      </c>
      <c r="L998" s="8">
        <v>-5000</v>
      </c>
    </row>
    <row r="999" spans="1:12" x14ac:dyDescent="0.2">
      <c r="A999" s="2" t="s">
        <v>320</v>
      </c>
      <c r="C999" s="10">
        <v>31052018</v>
      </c>
      <c r="D999" s="2" t="s">
        <v>780</v>
      </c>
      <c r="E999" s="7">
        <v>102</v>
      </c>
      <c r="F999" s="11">
        <v>43251</v>
      </c>
      <c r="H999" s="2" t="s">
        <v>1017</v>
      </c>
      <c r="I999" s="8">
        <v>0</v>
      </c>
      <c r="K999" s="8">
        <v>5000</v>
      </c>
      <c r="L999" s="8">
        <v>-5000</v>
      </c>
    </row>
    <row r="1000" spans="1:12" x14ac:dyDescent="0.2">
      <c r="A1000" s="2" t="s">
        <v>320</v>
      </c>
      <c r="C1000" s="10">
        <v>31102017</v>
      </c>
      <c r="D1000" s="2" t="s">
        <v>780</v>
      </c>
      <c r="E1000" s="7">
        <v>155</v>
      </c>
      <c r="F1000" s="11">
        <v>43039</v>
      </c>
      <c r="H1000" s="2" t="s">
        <v>1017</v>
      </c>
      <c r="I1000" s="8">
        <v>0</v>
      </c>
      <c r="K1000" s="8">
        <v>5000</v>
      </c>
      <c r="L1000" s="8">
        <v>-5000</v>
      </c>
    </row>
    <row r="1001" spans="1:12" x14ac:dyDescent="0.2">
      <c r="A1001" s="2" t="s">
        <v>320</v>
      </c>
      <c r="C1001" s="10">
        <v>31122017</v>
      </c>
      <c r="D1001" s="2" t="s">
        <v>780</v>
      </c>
      <c r="E1001" s="7">
        <v>143</v>
      </c>
      <c r="F1001" s="11">
        <v>43100</v>
      </c>
      <c r="H1001" s="2" t="s">
        <v>1017</v>
      </c>
      <c r="I1001" s="8">
        <v>0</v>
      </c>
      <c r="K1001" s="8">
        <v>5000</v>
      </c>
      <c r="L1001" s="8">
        <v>-5000</v>
      </c>
    </row>
    <row r="1003" spans="1:12" x14ac:dyDescent="0.2">
      <c r="I1003" s="275">
        <v>0</v>
      </c>
      <c r="K1003" s="275">
        <v>45000</v>
      </c>
      <c r="L1003" s="275">
        <v>-45000</v>
      </c>
    </row>
    <row r="1004" spans="1:12" x14ac:dyDescent="0.2">
      <c r="A1004" s="9" t="s">
        <v>987</v>
      </c>
      <c r="C1004" s="4" t="s">
        <v>227</v>
      </c>
    </row>
    <row r="1006" spans="1:12" ht="12.75" thickBot="1" x14ac:dyDescent="0.25">
      <c r="A1006" s="274" t="s">
        <v>765</v>
      </c>
      <c r="C1006" s="274" t="s">
        <v>766</v>
      </c>
    </row>
    <row r="1007" spans="1:12" ht="12.75" thickTop="1" x14ac:dyDescent="0.2"/>
    <row r="1008" spans="1:12" x14ac:dyDescent="0.2">
      <c r="A1008" s="1" t="s">
        <v>84</v>
      </c>
      <c r="B1008" s="1" t="s">
        <v>767</v>
      </c>
      <c r="D1008" s="1" t="s">
        <v>84</v>
      </c>
      <c r="E1008" s="268" t="s">
        <v>767</v>
      </c>
      <c r="F1008" s="268" t="s">
        <v>768</v>
      </c>
      <c r="G1008" s="1" t="s">
        <v>769</v>
      </c>
      <c r="H1008" s="1" t="s">
        <v>770</v>
      </c>
      <c r="I1008" s="268" t="s">
        <v>771</v>
      </c>
      <c r="K1008" s="268" t="s">
        <v>772</v>
      </c>
      <c r="L1008" s="268" t="s">
        <v>266</v>
      </c>
    </row>
    <row r="1010" spans="1:12" x14ac:dyDescent="0.2">
      <c r="A1010" s="2" t="s">
        <v>320</v>
      </c>
      <c r="C1010" s="10">
        <v>28022018</v>
      </c>
      <c r="D1010" s="2" t="s">
        <v>780</v>
      </c>
      <c r="E1010" s="7">
        <v>89</v>
      </c>
      <c r="F1010" s="11">
        <v>43159</v>
      </c>
      <c r="H1010" s="2" t="s">
        <v>1014</v>
      </c>
      <c r="I1010" s="8">
        <v>0</v>
      </c>
      <c r="K1010" s="8">
        <v>5000</v>
      </c>
      <c r="L1010" s="8">
        <v>-5000</v>
      </c>
    </row>
    <row r="1011" spans="1:12" x14ac:dyDescent="0.2">
      <c r="A1011" s="2" t="s">
        <v>320</v>
      </c>
      <c r="C1011" s="10">
        <v>30042018</v>
      </c>
      <c r="D1011" s="2" t="s">
        <v>780</v>
      </c>
      <c r="E1011" s="7">
        <v>118</v>
      </c>
      <c r="F1011" s="11">
        <v>43220</v>
      </c>
      <c r="H1011" s="2" t="s">
        <v>1014</v>
      </c>
      <c r="I1011" s="8">
        <v>0</v>
      </c>
      <c r="K1011" s="8">
        <v>5000</v>
      </c>
      <c r="L1011" s="8">
        <v>-5000</v>
      </c>
    </row>
    <row r="1012" spans="1:12" x14ac:dyDescent="0.2">
      <c r="A1012" s="2" t="s">
        <v>320</v>
      </c>
      <c r="C1012" s="10">
        <v>30092017</v>
      </c>
      <c r="D1012" s="2" t="s">
        <v>780</v>
      </c>
      <c r="E1012" s="7">
        <v>135</v>
      </c>
      <c r="F1012" s="11">
        <v>43007</v>
      </c>
      <c r="H1012" s="2" t="s">
        <v>1014</v>
      </c>
      <c r="I1012" s="8">
        <v>0</v>
      </c>
      <c r="K1012" s="8">
        <v>5000</v>
      </c>
      <c r="L1012" s="8">
        <v>-5000</v>
      </c>
    </row>
    <row r="1013" spans="1:12" x14ac:dyDescent="0.2">
      <c r="A1013" s="2" t="s">
        <v>320</v>
      </c>
      <c r="C1013" s="10">
        <v>30112017</v>
      </c>
      <c r="D1013" s="2" t="s">
        <v>780</v>
      </c>
      <c r="E1013" s="7">
        <v>158</v>
      </c>
      <c r="F1013" s="11">
        <v>43069</v>
      </c>
      <c r="H1013" s="2" t="s">
        <v>1014</v>
      </c>
      <c r="I1013" s="8">
        <v>0</v>
      </c>
      <c r="K1013" s="8">
        <v>5000</v>
      </c>
      <c r="L1013" s="8">
        <v>-5000</v>
      </c>
    </row>
    <row r="1014" spans="1:12" x14ac:dyDescent="0.2">
      <c r="A1014" s="2" t="s">
        <v>320</v>
      </c>
      <c r="C1014" s="10">
        <v>31012018</v>
      </c>
      <c r="D1014" s="2" t="s">
        <v>780</v>
      </c>
      <c r="E1014" s="7">
        <v>77</v>
      </c>
      <c r="F1014" s="11">
        <v>43131</v>
      </c>
      <c r="H1014" s="2" t="s">
        <v>1014</v>
      </c>
      <c r="I1014" s="8">
        <v>0</v>
      </c>
      <c r="K1014" s="8">
        <v>5000</v>
      </c>
      <c r="L1014" s="8">
        <v>-5000</v>
      </c>
    </row>
    <row r="1015" spans="1:12" x14ac:dyDescent="0.2">
      <c r="A1015" s="2" t="s">
        <v>320</v>
      </c>
      <c r="C1015" s="10">
        <v>31032018</v>
      </c>
      <c r="D1015" s="2" t="s">
        <v>780</v>
      </c>
      <c r="E1015" s="7">
        <v>98</v>
      </c>
      <c r="F1015" s="11">
        <v>43190</v>
      </c>
      <c r="H1015" s="2" t="s">
        <v>1014</v>
      </c>
      <c r="I1015" s="8">
        <v>0</v>
      </c>
      <c r="K1015" s="8">
        <v>5000</v>
      </c>
      <c r="L1015" s="8">
        <v>-5000</v>
      </c>
    </row>
    <row r="1016" spans="1:12" x14ac:dyDescent="0.2">
      <c r="A1016" s="2" t="s">
        <v>320</v>
      </c>
      <c r="C1016" s="10">
        <v>31052018</v>
      </c>
      <c r="D1016" s="2" t="s">
        <v>780</v>
      </c>
      <c r="E1016" s="7">
        <v>102</v>
      </c>
      <c r="F1016" s="11">
        <v>43251</v>
      </c>
      <c r="H1016" s="2" t="s">
        <v>1014</v>
      </c>
      <c r="I1016" s="8">
        <v>0</v>
      </c>
      <c r="K1016" s="8">
        <v>5000</v>
      </c>
      <c r="L1016" s="8">
        <v>-5000</v>
      </c>
    </row>
    <row r="1017" spans="1:12" x14ac:dyDescent="0.2">
      <c r="A1017" s="2" t="s">
        <v>320</v>
      </c>
      <c r="C1017" s="10">
        <v>31102017</v>
      </c>
      <c r="D1017" s="2" t="s">
        <v>780</v>
      </c>
      <c r="E1017" s="7">
        <v>155</v>
      </c>
      <c r="F1017" s="11">
        <v>43039</v>
      </c>
      <c r="H1017" s="2" t="s">
        <v>1014</v>
      </c>
      <c r="I1017" s="8">
        <v>0</v>
      </c>
      <c r="K1017" s="8">
        <v>5000</v>
      </c>
      <c r="L1017" s="8">
        <v>-5000</v>
      </c>
    </row>
    <row r="1018" spans="1:12" x14ac:dyDescent="0.2">
      <c r="A1018" s="2" t="s">
        <v>320</v>
      </c>
      <c r="C1018" s="10">
        <v>31122017</v>
      </c>
      <c r="D1018" s="2" t="s">
        <v>780</v>
      </c>
      <c r="E1018" s="7">
        <v>143</v>
      </c>
      <c r="F1018" s="11">
        <v>43100</v>
      </c>
      <c r="H1018" s="2" t="s">
        <v>1014</v>
      </c>
      <c r="I1018" s="8">
        <v>0</v>
      </c>
      <c r="K1018" s="8">
        <v>5000</v>
      </c>
      <c r="L1018" s="8">
        <v>-5000</v>
      </c>
    </row>
    <row r="1020" spans="1:12" x14ac:dyDescent="0.2">
      <c r="I1020" s="275">
        <v>0</v>
      </c>
      <c r="K1020" s="275">
        <v>45000</v>
      </c>
      <c r="L1020" s="275">
        <v>-45000</v>
      </c>
    </row>
    <row r="1021" spans="1:12" x14ac:dyDescent="0.2">
      <c r="A1021" s="9" t="s">
        <v>988</v>
      </c>
      <c r="C1021" s="4" t="s">
        <v>230</v>
      </c>
    </row>
    <row r="1023" spans="1:12" ht="12.75" thickBot="1" x14ac:dyDescent="0.25">
      <c r="A1023" s="274" t="s">
        <v>765</v>
      </c>
      <c r="C1023" s="274" t="s">
        <v>766</v>
      </c>
    </row>
    <row r="1024" spans="1:12" ht="12.75" thickTop="1" x14ac:dyDescent="0.2"/>
    <row r="1025" spans="1:12" x14ac:dyDescent="0.2">
      <c r="A1025" s="1" t="s">
        <v>84</v>
      </c>
      <c r="B1025" s="1" t="s">
        <v>767</v>
      </c>
      <c r="D1025" s="1" t="s">
        <v>84</v>
      </c>
      <c r="E1025" s="268" t="s">
        <v>767</v>
      </c>
      <c r="F1025" s="268" t="s">
        <v>768</v>
      </c>
      <c r="G1025" s="1" t="s">
        <v>769</v>
      </c>
      <c r="H1025" s="1" t="s">
        <v>770</v>
      </c>
      <c r="I1025" s="268" t="s">
        <v>771</v>
      </c>
      <c r="K1025" s="268" t="s">
        <v>772</v>
      </c>
      <c r="L1025" s="268" t="s">
        <v>266</v>
      </c>
    </row>
    <row r="1027" spans="1:12" x14ac:dyDescent="0.2">
      <c r="A1027" s="2" t="s">
        <v>320</v>
      </c>
      <c r="C1027" s="10">
        <v>28022018</v>
      </c>
      <c r="D1027" s="2" t="s">
        <v>780</v>
      </c>
      <c r="E1027" s="7">
        <v>89</v>
      </c>
      <c r="F1027" s="11">
        <v>43159</v>
      </c>
      <c r="H1027" s="2" t="s">
        <v>1015</v>
      </c>
      <c r="I1027" s="8">
        <v>0</v>
      </c>
      <c r="K1027" s="8">
        <v>5000</v>
      </c>
      <c r="L1027" s="8">
        <v>-5000</v>
      </c>
    </row>
    <row r="1028" spans="1:12" x14ac:dyDescent="0.2">
      <c r="A1028" s="2" t="s">
        <v>320</v>
      </c>
      <c r="C1028" s="10">
        <v>30042018</v>
      </c>
      <c r="D1028" s="2" t="s">
        <v>780</v>
      </c>
      <c r="E1028" s="7">
        <v>118</v>
      </c>
      <c r="F1028" s="11">
        <v>43220</v>
      </c>
      <c r="H1028" s="2" t="s">
        <v>1015</v>
      </c>
      <c r="I1028" s="8">
        <v>0</v>
      </c>
      <c r="K1028" s="8">
        <v>5000</v>
      </c>
      <c r="L1028" s="8">
        <v>-5000</v>
      </c>
    </row>
    <row r="1029" spans="1:12" x14ac:dyDescent="0.2">
      <c r="A1029" s="2" t="s">
        <v>320</v>
      </c>
      <c r="C1029" s="10">
        <v>30092017</v>
      </c>
      <c r="D1029" s="2" t="s">
        <v>780</v>
      </c>
      <c r="E1029" s="7">
        <v>135</v>
      </c>
      <c r="F1029" s="11">
        <v>43007</v>
      </c>
      <c r="H1029" s="2" t="s">
        <v>1015</v>
      </c>
      <c r="I1029" s="8">
        <v>0</v>
      </c>
      <c r="K1029" s="8">
        <v>5000</v>
      </c>
      <c r="L1029" s="8">
        <v>-5000</v>
      </c>
    </row>
    <row r="1030" spans="1:12" x14ac:dyDescent="0.2">
      <c r="A1030" s="2" t="s">
        <v>320</v>
      </c>
      <c r="C1030" s="10">
        <v>30112017</v>
      </c>
      <c r="D1030" s="2" t="s">
        <v>780</v>
      </c>
      <c r="E1030" s="7">
        <v>158</v>
      </c>
      <c r="F1030" s="11">
        <v>43069</v>
      </c>
      <c r="H1030" s="2" t="s">
        <v>1015</v>
      </c>
      <c r="I1030" s="8">
        <v>0</v>
      </c>
      <c r="K1030" s="8">
        <v>5000</v>
      </c>
      <c r="L1030" s="8">
        <v>-5000</v>
      </c>
    </row>
    <row r="1031" spans="1:12" x14ac:dyDescent="0.2">
      <c r="A1031" s="2" t="s">
        <v>320</v>
      </c>
      <c r="C1031" s="10">
        <v>31012018</v>
      </c>
      <c r="D1031" s="2" t="s">
        <v>780</v>
      </c>
      <c r="E1031" s="7">
        <v>77</v>
      </c>
      <c r="F1031" s="11">
        <v>43131</v>
      </c>
      <c r="H1031" s="2" t="s">
        <v>1015</v>
      </c>
      <c r="I1031" s="8">
        <v>0</v>
      </c>
      <c r="K1031" s="8">
        <v>5000</v>
      </c>
      <c r="L1031" s="8">
        <v>-5000</v>
      </c>
    </row>
    <row r="1032" spans="1:12" x14ac:dyDescent="0.2">
      <c r="A1032" s="2" t="s">
        <v>320</v>
      </c>
      <c r="C1032" s="10">
        <v>31032018</v>
      </c>
      <c r="D1032" s="2" t="s">
        <v>780</v>
      </c>
      <c r="E1032" s="7">
        <v>98</v>
      </c>
      <c r="F1032" s="11">
        <v>43190</v>
      </c>
      <c r="H1032" s="2" t="s">
        <v>1015</v>
      </c>
      <c r="I1032" s="8">
        <v>0</v>
      </c>
      <c r="K1032" s="8">
        <v>5000</v>
      </c>
      <c r="L1032" s="8">
        <v>-5000</v>
      </c>
    </row>
    <row r="1033" spans="1:12" x14ac:dyDescent="0.2">
      <c r="A1033" s="2" t="s">
        <v>320</v>
      </c>
      <c r="C1033" s="10">
        <v>31052018</v>
      </c>
      <c r="D1033" s="2" t="s">
        <v>780</v>
      </c>
      <c r="E1033" s="7">
        <v>102</v>
      </c>
      <c r="F1033" s="11">
        <v>43251</v>
      </c>
      <c r="H1033" s="2" t="s">
        <v>1015</v>
      </c>
      <c r="I1033" s="8">
        <v>0</v>
      </c>
      <c r="K1033" s="8">
        <v>5000</v>
      </c>
      <c r="L1033" s="8">
        <v>-5000</v>
      </c>
    </row>
    <row r="1034" spans="1:12" x14ac:dyDescent="0.2">
      <c r="A1034" s="2" t="s">
        <v>320</v>
      </c>
      <c r="C1034" s="10">
        <v>31102017</v>
      </c>
      <c r="D1034" s="2" t="s">
        <v>780</v>
      </c>
      <c r="E1034" s="7">
        <v>155</v>
      </c>
      <c r="F1034" s="11">
        <v>43039</v>
      </c>
      <c r="H1034" s="2" t="s">
        <v>1015</v>
      </c>
      <c r="I1034" s="8">
        <v>0</v>
      </c>
      <c r="K1034" s="8">
        <v>5000</v>
      </c>
      <c r="L1034" s="8">
        <v>-5000</v>
      </c>
    </row>
    <row r="1035" spans="1:12" x14ac:dyDescent="0.2">
      <c r="A1035" s="2" t="s">
        <v>320</v>
      </c>
      <c r="C1035" s="10">
        <v>31122017</v>
      </c>
      <c r="D1035" s="2" t="s">
        <v>780</v>
      </c>
      <c r="E1035" s="7">
        <v>143</v>
      </c>
      <c r="F1035" s="11">
        <v>43100</v>
      </c>
      <c r="H1035" s="2" t="s">
        <v>1015</v>
      </c>
      <c r="I1035" s="8">
        <v>0</v>
      </c>
      <c r="K1035" s="8">
        <v>5000</v>
      </c>
      <c r="L1035" s="8">
        <v>-5000</v>
      </c>
    </row>
    <row r="1037" spans="1:12" x14ac:dyDescent="0.2">
      <c r="I1037" s="275">
        <v>0</v>
      </c>
      <c r="K1037" s="275">
        <v>45000</v>
      </c>
      <c r="L1037" s="275">
        <v>-45000</v>
      </c>
    </row>
    <row r="1038" spans="1:12" x14ac:dyDescent="0.2">
      <c r="A1038" s="9" t="s">
        <v>1019</v>
      </c>
      <c r="C1038" s="4" t="s">
        <v>1020</v>
      </c>
    </row>
    <row r="1040" spans="1:12" ht="12.75" thickBot="1" x14ac:dyDescent="0.25">
      <c r="A1040" s="274" t="s">
        <v>765</v>
      </c>
      <c r="C1040" s="274" t="s">
        <v>766</v>
      </c>
    </row>
    <row r="1041" spans="1:12" ht="12.75" thickTop="1" x14ac:dyDescent="0.2"/>
    <row r="1042" spans="1:12" x14ac:dyDescent="0.2">
      <c r="A1042" s="1" t="s">
        <v>84</v>
      </c>
      <c r="B1042" s="1" t="s">
        <v>767</v>
      </c>
      <c r="D1042" s="1" t="s">
        <v>84</v>
      </c>
      <c r="E1042" s="268" t="s">
        <v>767</v>
      </c>
      <c r="F1042" s="268" t="s">
        <v>768</v>
      </c>
      <c r="G1042" s="1" t="s">
        <v>769</v>
      </c>
      <c r="H1042" s="1" t="s">
        <v>770</v>
      </c>
      <c r="I1042" s="268" t="s">
        <v>771</v>
      </c>
      <c r="K1042" s="268" t="s">
        <v>772</v>
      </c>
      <c r="L1042" s="268" t="s">
        <v>266</v>
      </c>
    </row>
    <row r="1044" spans="1:12" x14ac:dyDescent="0.2">
      <c r="A1044" s="2" t="s">
        <v>320</v>
      </c>
      <c r="C1044" s="10">
        <v>28022018</v>
      </c>
      <c r="D1044" s="2" t="s">
        <v>780</v>
      </c>
      <c r="E1044" s="7">
        <v>89</v>
      </c>
      <c r="F1044" s="11">
        <v>43159</v>
      </c>
      <c r="H1044" s="2" t="s">
        <v>1043</v>
      </c>
      <c r="I1044" s="8">
        <v>0</v>
      </c>
      <c r="K1044" s="8">
        <v>5000</v>
      </c>
      <c r="L1044" s="8">
        <v>-5000</v>
      </c>
    </row>
    <row r="1045" spans="1:12" x14ac:dyDescent="0.2">
      <c r="A1045" s="2" t="s">
        <v>320</v>
      </c>
      <c r="C1045" s="10">
        <v>30112017</v>
      </c>
      <c r="D1045" s="2" t="s">
        <v>780</v>
      </c>
      <c r="E1045" s="7">
        <v>158</v>
      </c>
      <c r="F1045" s="11">
        <v>43069</v>
      </c>
      <c r="H1045" s="2" t="s">
        <v>1043</v>
      </c>
      <c r="I1045" s="8">
        <v>0</v>
      </c>
      <c r="K1045" s="8">
        <v>5000</v>
      </c>
      <c r="L1045" s="8">
        <v>-5000</v>
      </c>
    </row>
    <row r="1046" spans="1:12" x14ac:dyDescent="0.2">
      <c r="A1046" s="2" t="s">
        <v>320</v>
      </c>
      <c r="C1046" s="10">
        <v>31012018</v>
      </c>
      <c r="D1046" s="2" t="s">
        <v>780</v>
      </c>
      <c r="E1046" s="7">
        <v>77</v>
      </c>
      <c r="F1046" s="11">
        <v>43131</v>
      </c>
      <c r="H1046" s="2" t="s">
        <v>1043</v>
      </c>
      <c r="I1046" s="8">
        <v>0</v>
      </c>
      <c r="K1046" s="8">
        <v>5000</v>
      </c>
      <c r="L1046" s="8">
        <v>-5000</v>
      </c>
    </row>
    <row r="1047" spans="1:12" x14ac:dyDescent="0.2">
      <c r="A1047" s="2" t="s">
        <v>320</v>
      </c>
      <c r="C1047" s="10">
        <v>31102017</v>
      </c>
      <c r="D1047" s="2" t="s">
        <v>780</v>
      </c>
      <c r="E1047" s="7">
        <v>155</v>
      </c>
      <c r="F1047" s="11">
        <v>43039</v>
      </c>
      <c r="H1047" s="2" t="s">
        <v>1043</v>
      </c>
      <c r="I1047" s="8">
        <v>0</v>
      </c>
      <c r="K1047" s="8">
        <v>8750</v>
      </c>
      <c r="L1047" s="8">
        <v>-8750</v>
      </c>
    </row>
    <row r="1048" spans="1:12" x14ac:dyDescent="0.2">
      <c r="A1048" s="2" t="s">
        <v>320</v>
      </c>
      <c r="C1048" s="10">
        <v>31122017</v>
      </c>
      <c r="D1048" s="2" t="s">
        <v>780</v>
      </c>
      <c r="E1048" s="7">
        <v>143</v>
      </c>
      <c r="F1048" s="11">
        <v>43100</v>
      </c>
      <c r="H1048" s="2" t="s">
        <v>1043</v>
      </c>
      <c r="I1048" s="8">
        <v>0</v>
      </c>
      <c r="K1048" s="8">
        <v>5000</v>
      </c>
      <c r="L1048" s="8">
        <v>-5000</v>
      </c>
    </row>
    <row r="1050" spans="1:12" x14ac:dyDescent="0.2">
      <c r="I1050" s="275">
        <v>0</v>
      </c>
      <c r="K1050" s="275">
        <v>28750</v>
      </c>
      <c r="L1050" s="275">
        <v>-28750</v>
      </c>
    </row>
    <row r="1051" spans="1:12" x14ac:dyDescent="0.2">
      <c r="A1051" s="9" t="s">
        <v>253</v>
      </c>
      <c r="C1051" s="4" t="s">
        <v>254</v>
      </c>
    </row>
    <row r="1053" spans="1:12" ht="12.75" thickBot="1" x14ac:dyDescent="0.25">
      <c r="A1053" s="274" t="s">
        <v>765</v>
      </c>
      <c r="C1053" s="274" t="s">
        <v>766</v>
      </c>
    </row>
    <row r="1054" spans="1:12" ht="12.75" thickTop="1" x14ac:dyDescent="0.2"/>
    <row r="1055" spans="1:12" x14ac:dyDescent="0.2">
      <c r="A1055" s="1" t="s">
        <v>84</v>
      </c>
      <c r="B1055" s="1" t="s">
        <v>767</v>
      </c>
      <c r="D1055" s="1" t="s">
        <v>84</v>
      </c>
      <c r="E1055" s="268" t="s">
        <v>767</v>
      </c>
      <c r="F1055" s="268" t="s">
        <v>768</v>
      </c>
      <c r="G1055" s="1" t="s">
        <v>769</v>
      </c>
      <c r="H1055" s="1" t="s">
        <v>770</v>
      </c>
      <c r="I1055" s="268" t="s">
        <v>771</v>
      </c>
      <c r="K1055" s="268" t="s">
        <v>772</v>
      </c>
      <c r="L1055" s="268" t="s">
        <v>266</v>
      </c>
    </row>
    <row r="1057" spans="1:12" x14ac:dyDescent="0.2">
      <c r="A1057" s="2" t="s">
        <v>320</v>
      </c>
      <c r="C1057" s="10">
        <v>28022018</v>
      </c>
      <c r="D1057" s="2" t="s">
        <v>780</v>
      </c>
      <c r="E1057" s="7">
        <v>89</v>
      </c>
      <c r="F1057" s="11">
        <v>43159</v>
      </c>
      <c r="H1057" s="2" t="s">
        <v>1018</v>
      </c>
      <c r="I1057" s="8">
        <v>0</v>
      </c>
      <c r="K1057" s="8">
        <v>5000</v>
      </c>
      <c r="L1057" s="8">
        <v>-5000</v>
      </c>
    </row>
    <row r="1058" spans="1:12" x14ac:dyDescent="0.2">
      <c r="A1058" s="2" t="s">
        <v>320</v>
      </c>
      <c r="C1058" s="10">
        <v>30042018</v>
      </c>
      <c r="D1058" s="2" t="s">
        <v>780</v>
      </c>
      <c r="E1058" s="7">
        <v>118</v>
      </c>
      <c r="F1058" s="11">
        <v>43220</v>
      </c>
      <c r="H1058" s="2" t="s">
        <v>1018</v>
      </c>
      <c r="I1058" s="8">
        <v>0</v>
      </c>
      <c r="K1058" s="8">
        <v>5000</v>
      </c>
      <c r="L1058" s="8">
        <v>-5000</v>
      </c>
    </row>
    <row r="1059" spans="1:12" x14ac:dyDescent="0.2">
      <c r="A1059" s="2" t="s">
        <v>320</v>
      </c>
      <c r="C1059" s="10">
        <v>30092017</v>
      </c>
      <c r="D1059" s="2" t="s">
        <v>780</v>
      </c>
      <c r="E1059" s="7">
        <v>135</v>
      </c>
      <c r="F1059" s="11">
        <v>43007</v>
      </c>
      <c r="H1059" s="2" t="s">
        <v>1018</v>
      </c>
      <c r="I1059" s="8">
        <v>0</v>
      </c>
      <c r="K1059" s="8">
        <v>5000</v>
      </c>
      <c r="L1059" s="8">
        <v>-5000</v>
      </c>
    </row>
    <row r="1060" spans="1:12" x14ac:dyDescent="0.2">
      <c r="A1060" s="2" t="s">
        <v>320</v>
      </c>
      <c r="C1060" s="10">
        <v>30112017</v>
      </c>
      <c r="D1060" s="2" t="s">
        <v>780</v>
      </c>
      <c r="E1060" s="7">
        <v>158</v>
      </c>
      <c r="F1060" s="11">
        <v>43069</v>
      </c>
      <c r="H1060" s="2" t="s">
        <v>1018</v>
      </c>
      <c r="I1060" s="8">
        <v>0</v>
      </c>
      <c r="K1060" s="8">
        <v>5000</v>
      </c>
      <c r="L1060" s="8">
        <v>-5000</v>
      </c>
    </row>
    <row r="1061" spans="1:12" x14ac:dyDescent="0.2">
      <c r="A1061" s="2" t="s">
        <v>320</v>
      </c>
      <c r="C1061" s="10">
        <v>31012018</v>
      </c>
      <c r="D1061" s="2" t="s">
        <v>780</v>
      </c>
      <c r="E1061" s="7">
        <v>77</v>
      </c>
      <c r="F1061" s="11">
        <v>43131</v>
      </c>
      <c r="H1061" s="2" t="s">
        <v>1018</v>
      </c>
      <c r="I1061" s="8">
        <v>0</v>
      </c>
      <c r="K1061" s="8">
        <v>5000</v>
      </c>
      <c r="L1061" s="8">
        <v>-5000</v>
      </c>
    </row>
    <row r="1062" spans="1:12" x14ac:dyDescent="0.2">
      <c r="A1062" s="2" t="s">
        <v>320</v>
      </c>
      <c r="C1062" s="10">
        <v>31032018</v>
      </c>
      <c r="D1062" s="2" t="s">
        <v>780</v>
      </c>
      <c r="E1062" s="7">
        <v>98</v>
      </c>
      <c r="F1062" s="11">
        <v>43190</v>
      </c>
      <c r="H1062" s="2" t="s">
        <v>1018</v>
      </c>
      <c r="I1062" s="8">
        <v>0</v>
      </c>
      <c r="K1062" s="8">
        <v>5000</v>
      </c>
      <c r="L1062" s="8">
        <v>-5000</v>
      </c>
    </row>
    <row r="1063" spans="1:12" x14ac:dyDescent="0.2">
      <c r="A1063" s="2" t="s">
        <v>320</v>
      </c>
      <c r="C1063" s="10">
        <v>31052018</v>
      </c>
      <c r="D1063" s="2" t="s">
        <v>780</v>
      </c>
      <c r="E1063" s="7">
        <v>102</v>
      </c>
      <c r="F1063" s="11">
        <v>43251</v>
      </c>
      <c r="H1063" s="2" t="s">
        <v>1018</v>
      </c>
      <c r="I1063" s="8">
        <v>0</v>
      </c>
      <c r="K1063" s="8">
        <v>5000</v>
      </c>
      <c r="L1063" s="8">
        <v>-5000</v>
      </c>
    </row>
    <row r="1064" spans="1:12" x14ac:dyDescent="0.2">
      <c r="A1064" s="2" t="s">
        <v>320</v>
      </c>
      <c r="C1064" s="10">
        <v>31102017</v>
      </c>
      <c r="D1064" s="2" t="s">
        <v>780</v>
      </c>
      <c r="E1064" s="7">
        <v>155</v>
      </c>
      <c r="F1064" s="11">
        <v>43039</v>
      </c>
      <c r="H1064" s="2" t="s">
        <v>1018</v>
      </c>
      <c r="I1064" s="8">
        <v>0</v>
      </c>
      <c r="K1064" s="8">
        <v>5000</v>
      </c>
      <c r="L1064" s="8">
        <v>-5000</v>
      </c>
    </row>
    <row r="1065" spans="1:12" x14ac:dyDescent="0.2">
      <c r="A1065" s="2" t="s">
        <v>320</v>
      </c>
      <c r="C1065" s="10">
        <v>31122017</v>
      </c>
      <c r="D1065" s="2" t="s">
        <v>780</v>
      </c>
      <c r="E1065" s="7">
        <v>143</v>
      </c>
      <c r="F1065" s="11">
        <v>43100</v>
      </c>
      <c r="H1065" s="2" t="s">
        <v>1018</v>
      </c>
      <c r="I1065" s="8">
        <v>0</v>
      </c>
      <c r="K1065" s="8">
        <v>5000</v>
      </c>
      <c r="L1065" s="8">
        <v>-5000</v>
      </c>
    </row>
    <row r="1067" spans="1:12" x14ac:dyDescent="0.2">
      <c r="I1067" s="275">
        <v>0</v>
      </c>
      <c r="K1067" s="275">
        <v>45000</v>
      </c>
      <c r="L1067" s="275">
        <v>-45000</v>
      </c>
    </row>
    <row r="1068" spans="1:12" x14ac:dyDescent="0.2">
      <c r="A1068" s="9" t="s">
        <v>989</v>
      </c>
      <c r="C1068" s="4" t="s">
        <v>191</v>
      </c>
    </row>
    <row r="1070" spans="1:12" ht="12.75" thickBot="1" x14ac:dyDescent="0.25">
      <c r="A1070" s="274" t="s">
        <v>765</v>
      </c>
      <c r="C1070" s="274" t="s">
        <v>766</v>
      </c>
    </row>
    <row r="1071" spans="1:12" ht="12.75" thickTop="1" x14ac:dyDescent="0.2"/>
    <row r="1072" spans="1:12" x14ac:dyDescent="0.2">
      <c r="A1072" s="1" t="s">
        <v>84</v>
      </c>
      <c r="B1072" s="1" t="s">
        <v>767</v>
      </c>
      <c r="D1072" s="1" t="s">
        <v>84</v>
      </c>
      <c r="E1072" s="268" t="s">
        <v>767</v>
      </c>
      <c r="F1072" s="268" t="s">
        <v>768</v>
      </c>
      <c r="G1072" s="1" t="s">
        <v>769</v>
      </c>
      <c r="H1072" s="1" t="s">
        <v>770</v>
      </c>
      <c r="I1072" s="268" t="s">
        <v>771</v>
      </c>
      <c r="K1072" s="268" t="s">
        <v>772</v>
      </c>
      <c r="L1072" s="268" t="s">
        <v>266</v>
      </c>
    </row>
    <row r="1074" spans="1:12" x14ac:dyDescent="0.2">
      <c r="A1074" s="2" t="s">
        <v>320</v>
      </c>
      <c r="C1074" s="10">
        <v>28022018</v>
      </c>
      <c r="D1074" s="2" t="s">
        <v>780</v>
      </c>
      <c r="E1074" s="7">
        <v>89</v>
      </c>
      <c r="F1074" s="11">
        <v>43159</v>
      </c>
      <c r="H1074" s="2" t="s">
        <v>1044</v>
      </c>
      <c r="I1074" s="8">
        <v>0</v>
      </c>
      <c r="K1074" s="8">
        <v>3750</v>
      </c>
      <c r="L1074" s="8">
        <v>-3750</v>
      </c>
    </row>
    <row r="1075" spans="1:12" x14ac:dyDescent="0.2">
      <c r="A1075" s="2" t="s">
        <v>320</v>
      </c>
      <c r="C1075" s="10">
        <v>30042018</v>
      </c>
      <c r="D1075" s="2" t="s">
        <v>780</v>
      </c>
      <c r="E1075" s="7">
        <v>118</v>
      </c>
      <c r="F1075" s="11">
        <v>43220</v>
      </c>
      <c r="H1075" s="2" t="s">
        <v>1044</v>
      </c>
      <c r="I1075" s="8">
        <v>0</v>
      </c>
      <c r="K1075" s="8">
        <v>3750</v>
      </c>
      <c r="L1075" s="8">
        <v>-3750</v>
      </c>
    </row>
    <row r="1076" spans="1:12" x14ac:dyDescent="0.2">
      <c r="A1076" s="2" t="s">
        <v>320</v>
      </c>
      <c r="C1076" s="10">
        <v>30112017</v>
      </c>
      <c r="D1076" s="2" t="s">
        <v>780</v>
      </c>
      <c r="E1076" s="7">
        <v>158</v>
      </c>
      <c r="F1076" s="11">
        <v>43069</v>
      </c>
      <c r="H1076" s="2" t="s">
        <v>1044</v>
      </c>
      <c r="I1076" s="8">
        <v>0</v>
      </c>
      <c r="K1076" s="8">
        <v>3750</v>
      </c>
      <c r="L1076" s="8">
        <v>-3750</v>
      </c>
    </row>
    <row r="1077" spans="1:12" x14ac:dyDescent="0.2">
      <c r="A1077" s="2" t="s">
        <v>320</v>
      </c>
      <c r="C1077" s="10">
        <v>31012018</v>
      </c>
      <c r="D1077" s="2" t="s">
        <v>780</v>
      </c>
      <c r="E1077" s="7">
        <v>77</v>
      </c>
      <c r="F1077" s="11">
        <v>43131</v>
      </c>
      <c r="H1077" s="2" t="s">
        <v>1044</v>
      </c>
      <c r="I1077" s="8">
        <v>0</v>
      </c>
      <c r="K1077" s="8">
        <v>3750</v>
      </c>
      <c r="L1077" s="8">
        <v>-3750</v>
      </c>
    </row>
    <row r="1078" spans="1:12" x14ac:dyDescent="0.2">
      <c r="A1078" s="2" t="s">
        <v>320</v>
      </c>
      <c r="C1078" s="10">
        <v>31032018</v>
      </c>
      <c r="D1078" s="2" t="s">
        <v>780</v>
      </c>
      <c r="E1078" s="7">
        <v>98</v>
      </c>
      <c r="F1078" s="11">
        <v>43190</v>
      </c>
      <c r="H1078" s="2" t="s">
        <v>1044</v>
      </c>
      <c r="I1078" s="8">
        <v>0</v>
      </c>
      <c r="K1078" s="8">
        <v>3750</v>
      </c>
      <c r="L1078" s="8">
        <v>-3750</v>
      </c>
    </row>
    <row r="1079" spans="1:12" x14ac:dyDescent="0.2">
      <c r="A1079" s="2" t="s">
        <v>320</v>
      </c>
      <c r="C1079" s="10">
        <v>31052018</v>
      </c>
      <c r="D1079" s="2" t="s">
        <v>780</v>
      </c>
      <c r="E1079" s="7">
        <v>102</v>
      </c>
      <c r="F1079" s="11">
        <v>43251</v>
      </c>
      <c r="H1079" s="2" t="s">
        <v>1044</v>
      </c>
      <c r="I1079" s="8">
        <v>0</v>
      </c>
      <c r="K1079" s="8">
        <v>3750</v>
      </c>
      <c r="L1079" s="8">
        <v>-3750</v>
      </c>
    </row>
    <row r="1080" spans="1:12" x14ac:dyDescent="0.2">
      <c r="A1080" s="2" t="s">
        <v>320</v>
      </c>
      <c r="C1080" s="10">
        <v>31102017</v>
      </c>
      <c r="D1080" s="2" t="s">
        <v>780</v>
      </c>
      <c r="E1080" s="7">
        <v>155</v>
      </c>
      <c r="F1080" s="11">
        <v>43039</v>
      </c>
      <c r="H1080" s="2" t="s">
        <v>1044</v>
      </c>
      <c r="I1080" s="8">
        <v>0</v>
      </c>
      <c r="K1080" s="8">
        <v>3750</v>
      </c>
      <c r="L1080" s="8">
        <v>-3750</v>
      </c>
    </row>
    <row r="1081" spans="1:12" x14ac:dyDescent="0.2">
      <c r="A1081" s="2" t="s">
        <v>320</v>
      </c>
      <c r="C1081" s="10">
        <v>31122017</v>
      </c>
      <c r="D1081" s="2" t="s">
        <v>780</v>
      </c>
      <c r="E1081" s="7">
        <v>143</v>
      </c>
      <c r="F1081" s="11">
        <v>43100</v>
      </c>
      <c r="H1081" s="2" t="s">
        <v>1044</v>
      </c>
      <c r="I1081" s="8">
        <v>0</v>
      </c>
      <c r="K1081" s="8">
        <v>3750</v>
      </c>
      <c r="L1081" s="8">
        <v>-3750</v>
      </c>
    </row>
    <row r="1083" spans="1:12" x14ac:dyDescent="0.2">
      <c r="I1083" s="275">
        <v>0</v>
      </c>
      <c r="K1083" s="275">
        <v>30000</v>
      </c>
      <c r="L1083" s="275">
        <v>-30000</v>
      </c>
    </row>
    <row r="1084" spans="1:12" x14ac:dyDescent="0.2">
      <c r="A1084" s="9" t="s">
        <v>255</v>
      </c>
      <c r="C1084" s="4" t="s">
        <v>256</v>
      </c>
    </row>
    <row r="1086" spans="1:12" ht="12.75" thickBot="1" x14ac:dyDescent="0.25">
      <c r="A1086" s="274" t="s">
        <v>765</v>
      </c>
      <c r="C1086" s="274" t="s">
        <v>766</v>
      </c>
    </row>
    <row r="1087" spans="1:12" ht="12.75" thickTop="1" x14ac:dyDescent="0.2"/>
    <row r="1088" spans="1:12" x14ac:dyDescent="0.2">
      <c r="A1088" s="1" t="s">
        <v>84</v>
      </c>
      <c r="B1088" s="1" t="s">
        <v>767</v>
      </c>
      <c r="D1088" s="1" t="s">
        <v>84</v>
      </c>
      <c r="E1088" s="268" t="s">
        <v>767</v>
      </c>
      <c r="F1088" s="268" t="s">
        <v>768</v>
      </c>
      <c r="G1088" s="1" t="s">
        <v>769</v>
      </c>
      <c r="H1088" s="1" t="s">
        <v>770</v>
      </c>
      <c r="I1088" s="268" t="s">
        <v>771</v>
      </c>
      <c r="K1088" s="268" t="s">
        <v>772</v>
      </c>
      <c r="L1088" s="268" t="s">
        <v>266</v>
      </c>
    </row>
    <row r="1090" spans="1:12" x14ac:dyDescent="0.2">
      <c r="A1090" s="2" t="s">
        <v>320</v>
      </c>
      <c r="C1090" s="10">
        <v>28022018</v>
      </c>
      <c r="D1090" s="2" t="s">
        <v>780</v>
      </c>
      <c r="E1090" s="7">
        <v>89</v>
      </c>
      <c r="F1090" s="11">
        <v>43159</v>
      </c>
      <c r="H1090" s="2" t="s">
        <v>1016</v>
      </c>
      <c r="I1090" s="8">
        <v>0</v>
      </c>
      <c r="K1090" s="8">
        <v>5000</v>
      </c>
      <c r="L1090" s="8">
        <v>-5000</v>
      </c>
    </row>
    <row r="1091" spans="1:12" x14ac:dyDescent="0.2">
      <c r="A1091" s="2" t="s">
        <v>320</v>
      </c>
      <c r="C1091" s="10">
        <v>30042018</v>
      </c>
      <c r="D1091" s="2" t="s">
        <v>780</v>
      </c>
      <c r="E1091" s="7">
        <v>118</v>
      </c>
      <c r="F1091" s="11">
        <v>43220</v>
      </c>
      <c r="H1091" s="2" t="s">
        <v>1016</v>
      </c>
      <c r="I1091" s="8">
        <v>0</v>
      </c>
      <c r="K1091" s="8">
        <v>5000</v>
      </c>
      <c r="L1091" s="8">
        <v>-5000</v>
      </c>
    </row>
    <row r="1092" spans="1:12" x14ac:dyDescent="0.2">
      <c r="A1092" s="2" t="s">
        <v>320</v>
      </c>
      <c r="C1092" s="10">
        <v>30092017</v>
      </c>
      <c r="D1092" s="2" t="s">
        <v>780</v>
      </c>
      <c r="E1092" s="7">
        <v>135</v>
      </c>
      <c r="F1092" s="11">
        <v>43007</v>
      </c>
      <c r="H1092" s="2" t="s">
        <v>1016</v>
      </c>
      <c r="I1092" s="8">
        <v>0</v>
      </c>
      <c r="K1092" s="8">
        <v>5000</v>
      </c>
      <c r="L1092" s="8">
        <v>-5000</v>
      </c>
    </row>
    <row r="1093" spans="1:12" x14ac:dyDescent="0.2">
      <c r="A1093" s="2" t="s">
        <v>320</v>
      </c>
      <c r="C1093" s="10">
        <v>30112017</v>
      </c>
      <c r="D1093" s="2" t="s">
        <v>780</v>
      </c>
      <c r="E1093" s="7">
        <v>158</v>
      </c>
      <c r="F1093" s="11">
        <v>43069</v>
      </c>
      <c r="H1093" s="2" t="s">
        <v>1016</v>
      </c>
      <c r="I1093" s="8">
        <v>0</v>
      </c>
      <c r="K1093" s="8">
        <v>5000</v>
      </c>
      <c r="L1093" s="8">
        <v>-5000</v>
      </c>
    </row>
    <row r="1094" spans="1:12" x14ac:dyDescent="0.2">
      <c r="A1094" s="2" t="s">
        <v>320</v>
      </c>
      <c r="C1094" s="10">
        <v>31012018</v>
      </c>
      <c r="D1094" s="2" t="s">
        <v>780</v>
      </c>
      <c r="E1094" s="7">
        <v>77</v>
      </c>
      <c r="F1094" s="11">
        <v>43131</v>
      </c>
      <c r="H1094" s="2" t="s">
        <v>1016</v>
      </c>
      <c r="I1094" s="8">
        <v>0</v>
      </c>
      <c r="K1094" s="8">
        <v>5000</v>
      </c>
      <c r="L1094" s="8">
        <v>-5000</v>
      </c>
    </row>
    <row r="1095" spans="1:12" x14ac:dyDescent="0.2">
      <c r="A1095" s="2" t="s">
        <v>320</v>
      </c>
      <c r="C1095" s="10">
        <v>31032018</v>
      </c>
      <c r="D1095" s="2" t="s">
        <v>780</v>
      </c>
      <c r="E1095" s="7">
        <v>98</v>
      </c>
      <c r="F1095" s="11">
        <v>43190</v>
      </c>
      <c r="H1095" s="2" t="s">
        <v>1016</v>
      </c>
      <c r="I1095" s="8">
        <v>0</v>
      </c>
      <c r="K1095" s="8">
        <v>5000</v>
      </c>
      <c r="L1095" s="8">
        <v>-5000</v>
      </c>
    </row>
    <row r="1096" spans="1:12" x14ac:dyDescent="0.2">
      <c r="A1096" s="2" t="s">
        <v>320</v>
      </c>
      <c r="C1096" s="10">
        <v>31052018</v>
      </c>
      <c r="D1096" s="2" t="s">
        <v>780</v>
      </c>
      <c r="E1096" s="7">
        <v>102</v>
      </c>
      <c r="F1096" s="11">
        <v>43251</v>
      </c>
      <c r="H1096" s="2" t="s">
        <v>1016</v>
      </c>
      <c r="I1096" s="8">
        <v>0</v>
      </c>
      <c r="K1096" s="8">
        <v>5000</v>
      </c>
      <c r="L1096" s="8">
        <v>-5000</v>
      </c>
    </row>
    <row r="1097" spans="1:12" x14ac:dyDescent="0.2">
      <c r="A1097" s="2" t="s">
        <v>320</v>
      </c>
      <c r="C1097" s="10">
        <v>31102017</v>
      </c>
      <c r="D1097" s="2" t="s">
        <v>780</v>
      </c>
      <c r="E1097" s="7">
        <v>155</v>
      </c>
      <c r="F1097" s="11">
        <v>43039</v>
      </c>
      <c r="H1097" s="2" t="s">
        <v>1016</v>
      </c>
      <c r="I1097" s="8">
        <v>0</v>
      </c>
      <c r="K1097" s="8">
        <v>5000</v>
      </c>
      <c r="L1097" s="8">
        <v>-5000</v>
      </c>
    </row>
    <row r="1098" spans="1:12" x14ac:dyDescent="0.2">
      <c r="A1098" s="2" t="s">
        <v>320</v>
      </c>
      <c r="C1098" s="10">
        <v>31122017</v>
      </c>
      <c r="D1098" s="2" t="s">
        <v>780</v>
      </c>
      <c r="E1098" s="7">
        <v>143</v>
      </c>
      <c r="F1098" s="11">
        <v>43100</v>
      </c>
      <c r="H1098" s="2" t="s">
        <v>1016</v>
      </c>
      <c r="I1098" s="8">
        <v>0</v>
      </c>
      <c r="K1098" s="8">
        <v>5000</v>
      </c>
      <c r="L1098" s="8">
        <v>-5000</v>
      </c>
    </row>
    <row r="1100" spans="1:12" x14ac:dyDescent="0.2">
      <c r="I1100" s="275">
        <v>0</v>
      </c>
      <c r="K1100" s="275">
        <v>45000</v>
      </c>
      <c r="L1100" s="275">
        <v>-45000</v>
      </c>
    </row>
    <row r="1101" spans="1:12" ht="12.75" thickBot="1" x14ac:dyDescent="0.25"/>
    <row r="1102" spans="1:12" ht="12.75" thickTop="1" x14ac:dyDescent="0.2">
      <c r="H1102" s="8">
        <v>933667</v>
      </c>
      <c r="K1102" s="273">
        <v>-6250</v>
      </c>
      <c r="L1102" s="8">
        <v>939917</v>
      </c>
    </row>
    <row r="1104" spans="1:12" x14ac:dyDescent="0.2">
      <c r="A1104" s="4" t="s">
        <v>671</v>
      </c>
    </row>
    <row r="1106" spans="1:12" x14ac:dyDescent="0.2">
      <c r="K1106" s="268" t="s">
        <v>266</v>
      </c>
    </row>
    <row r="1107" spans="1:12" x14ac:dyDescent="0.2">
      <c r="A1107" s="9" t="s">
        <v>1022</v>
      </c>
      <c r="C1107" s="4" t="s">
        <v>1023</v>
      </c>
    </row>
    <row r="1109" spans="1:12" ht="12.75" thickBot="1" x14ac:dyDescent="0.25">
      <c r="A1109" s="274" t="s">
        <v>765</v>
      </c>
      <c r="C1109" s="274" t="s">
        <v>766</v>
      </c>
    </row>
    <row r="1110" spans="1:12" ht="12.75" thickTop="1" x14ac:dyDescent="0.2"/>
    <row r="1111" spans="1:12" x14ac:dyDescent="0.2">
      <c r="A1111" s="1" t="s">
        <v>84</v>
      </c>
      <c r="B1111" s="1" t="s">
        <v>767</v>
      </c>
      <c r="D1111" s="1" t="s">
        <v>84</v>
      </c>
      <c r="E1111" s="268" t="s">
        <v>767</v>
      </c>
      <c r="F1111" s="268" t="s">
        <v>768</v>
      </c>
      <c r="G1111" s="1" t="s">
        <v>769</v>
      </c>
      <c r="H1111" s="1" t="s">
        <v>770</v>
      </c>
      <c r="I1111" s="268" t="s">
        <v>771</v>
      </c>
      <c r="K1111" s="268" t="s">
        <v>772</v>
      </c>
      <c r="L1111" s="268" t="s">
        <v>266</v>
      </c>
    </row>
    <row r="1113" spans="1:12" x14ac:dyDescent="0.2">
      <c r="A1113" s="2" t="s">
        <v>320</v>
      </c>
      <c r="C1113" s="10">
        <v>2017101</v>
      </c>
      <c r="D1113" s="2" t="s">
        <v>780</v>
      </c>
      <c r="E1113" s="7">
        <v>18</v>
      </c>
      <c r="F1113" s="11">
        <v>42979</v>
      </c>
      <c r="H1113" s="2" t="s">
        <v>1009</v>
      </c>
      <c r="I1113" s="8">
        <v>0</v>
      </c>
      <c r="K1113" s="8">
        <v>33248</v>
      </c>
      <c r="L1113" s="8">
        <v>-33248</v>
      </c>
    </row>
    <row r="1115" spans="1:12" x14ac:dyDescent="0.2">
      <c r="I1115" s="275">
        <v>0</v>
      </c>
      <c r="K1115" s="275">
        <v>33248</v>
      </c>
      <c r="L1115" s="275">
        <v>-33248</v>
      </c>
    </row>
    <row r="1116" spans="1:12" x14ac:dyDescent="0.2">
      <c r="A1116" s="9" t="s">
        <v>170</v>
      </c>
      <c r="C1116" s="4" t="s">
        <v>165</v>
      </c>
    </row>
    <row r="1118" spans="1:12" ht="12.75" thickBot="1" x14ac:dyDescent="0.25">
      <c r="A1118" s="274" t="s">
        <v>765</v>
      </c>
      <c r="C1118" s="274" t="s">
        <v>766</v>
      </c>
    </row>
    <row r="1119" spans="1:12" ht="12.75" thickTop="1" x14ac:dyDescent="0.2"/>
    <row r="1120" spans="1:12" x14ac:dyDescent="0.2">
      <c r="A1120" s="1" t="s">
        <v>84</v>
      </c>
      <c r="B1120" s="1" t="s">
        <v>767</v>
      </c>
      <c r="D1120" s="1" t="s">
        <v>84</v>
      </c>
      <c r="E1120" s="268" t="s">
        <v>767</v>
      </c>
      <c r="F1120" s="268" t="s">
        <v>768</v>
      </c>
      <c r="G1120" s="1" t="s">
        <v>769</v>
      </c>
      <c r="H1120" s="1" t="s">
        <v>770</v>
      </c>
      <c r="I1120" s="268" t="s">
        <v>771</v>
      </c>
      <c r="K1120" s="268" t="s">
        <v>772</v>
      </c>
      <c r="L1120" s="268" t="s">
        <v>266</v>
      </c>
    </row>
    <row r="1122" spans="1:12" x14ac:dyDescent="0.2">
      <c r="A1122" s="2" t="s">
        <v>320</v>
      </c>
      <c r="C1122" s="10">
        <v>1</v>
      </c>
      <c r="D1122" s="2" t="s">
        <v>106</v>
      </c>
      <c r="E1122" s="7">
        <v>12</v>
      </c>
      <c r="F1122" s="11">
        <v>43225</v>
      </c>
      <c r="H1122" s="2" t="s">
        <v>1253</v>
      </c>
      <c r="I1122" s="8">
        <v>821135</v>
      </c>
      <c r="K1122" s="8">
        <v>0</v>
      </c>
      <c r="L1122" s="8">
        <v>821135</v>
      </c>
    </row>
    <row r="1123" spans="1:12" x14ac:dyDescent="0.2">
      <c r="A1123" s="2" t="s">
        <v>320</v>
      </c>
      <c r="C1123" s="10">
        <v>97</v>
      </c>
      <c r="D1123" s="2" t="s">
        <v>106</v>
      </c>
      <c r="E1123" s="7">
        <v>12</v>
      </c>
      <c r="F1123" s="11">
        <v>43225</v>
      </c>
      <c r="G1123" s="11">
        <v>43214</v>
      </c>
      <c r="H1123" s="2" t="s">
        <v>1825</v>
      </c>
      <c r="I1123" s="8">
        <v>0</v>
      </c>
      <c r="K1123" s="8">
        <v>821135</v>
      </c>
    </row>
    <row r="1124" spans="1:12" x14ac:dyDescent="0.2">
      <c r="A1124" s="2" t="s">
        <v>320</v>
      </c>
      <c r="C1124" s="10">
        <v>97</v>
      </c>
      <c r="D1124" s="2" t="s">
        <v>106</v>
      </c>
      <c r="E1124" s="7">
        <v>12</v>
      </c>
      <c r="F1124" s="11">
        <v>43225</v>
      </c>
      <c r="G1124" s="11">
        <v>43214</v>
      </c>
      <c r="H1124" s="2" t="s">
        <v>1825</v>
      </c>
      <c r="I1124" s="8">
        <v>660</v>
      </c>
      <c r="K1124" s="8">
        <v>0</v>
      </c>
    </row>
    <row r="1125" spans="1:12" x14ac:dyDescent="0.2">
      <c r="A1125" s="2" t="s">
        <v>320</v>
      </c>
      <c r="C1125" s="10">
        <v>97</v>
      </c>
      <c r="D1125" s="2" t="s">
        <v>106</v>
      </c>
      <c r="E1125" s="7">
        <v>54</v>
      </c>
      <c r="F1125" s="11">
        <v>43250</v>
      </c>
      <c r="G1125" s="11">
        <v>43248</v>
      </c>
      <c r="H1125" s="2" t="s">
        <v>1825</v>
      </c>
      <c r="I1125" s="8">
        <v>0</v>
      </c>
      <c r="K1125" s="8">
        <v>660</v>
      </c>
      <c r="L1125" s="8">
        <v>-821135</v>
      </c>
    </row>
    <row r="1127" spans="1:12" x14ac:dyDescent="0.2">
      <c r="I1127" s="275">
        <v>821795</v>
      </c>
      <c r="K1127" s="275">
        <v>821795</v>
      </c>
      <c r="L1127" s="275">
        <v>0</v>
      </c>
    </row>
    <row r="1128" spans="1:12" ht="12.75" thickBot="1" x14ac:dyDescent="0.25"/>
    <row r="1129" spans="1:12" ht="12.75" thickTop="1" x14ac:dyDescent="0.2">
      <c r="H1129" s="8">
        <v>821795</v>
      </c>
      <c r="K1129" s="273">
        <v>-33248</v>
      </c>
      <c r="L1129" s="8">
        <v>855043</v>
      </c>
    </row>
    <row r="1131" spans="1:12" x14ac:dyDescent="0.2">
      <c r="A1131" s="4" t="s">
        <v>673</v>
      </c>
    </row>
    <row r="1133" spans="1:12" x14ac:dyDescent="0.2">
      <c r="K1133" s="268" t="s">
        <v>266</v>
      </c>
    </row>
    <row r="1134" spans="1:12" x14ac:dyDescent="0.2">
      <c r="A1134" s="9" t="s">
        <v>1021</v>
      </c>
      <c r="C1134" s="4" t="s">
        <v>1133</v>
      </c>
    </row>
    <row r="1136" spans="1:12" ht="12.75" thickBot="1" x14ac:dyDescent="0.25">
      <c r="A1136" s="274" t="s">
        <v>765</v>
      </c>
      <c r="C1136" s="274" t="s">
        <v>766</v>
      </c>
    </row>
    <row r="1137" spans="1:12" ht="12.75" thickTop="1" x14ac:dyDescent="0.2"/>
    <row r="1138" spans="1:12" x14ac:dyDescent="0.2">
      <c r="A1138" s="1" t="s">
        <v>84</v>
      </c>
      <c r="B1138" s="1" t="s">
        <v>767</v>
      </c>
      <c r="D1138" s="1" t="s">
        <v>84</v>
      </c>
      <c r="E1138" s="268" t="s">
        <v>767</v>
      </c>
      <c r="F1138" s="268" t="s">
        <v>768</v>
      </c>
      <c r="G1138" s="1" t="s">
        <v>769</v>
      </c>
      <c r="H1138" s="1" t="s">
        <v>770</v>
      </c>
      <c r="I1138" s="268" t="s">
        <v>771</v>
      </c>
      <c r="K1138" s="268" t="s">
        <v>772</v>
      </c>
      <c r="L1138" s="268" t="s">
        <v>266</v>
      </c>
    </row>
    <row r="1140" spans="1:12" x14ac:dyDescent="0.2">
      <c r="A1140" s="2" t="s">
        <v>320</v>
      </c>
      <c r="C1140" s="10">
        <v>19</v>
      </c>
      <c r="D1140" s="2" t="s">
        <v>106</v>
      </c>
      <c r="E1140" s="7">
        <v>145</v>
      </c>
      <c r="F1140" s="11">
        <v>43090</v>
      </c>
      <c r="H1140" s="2" t="s">
        <v>1154</v>
      </c>
      <c r="I1140" s="8">
        <v>0</v>
      </c>
      <c r="K1140" s="8">
        <v>357308</v>
      </c>
      <c r="L1140" s="8">
        <v>-357308</v>
      </c>
    </row>
    <row r="1141" spans="1:12" x14ac:dyDescent="0.2">
      <c r="A1141" s="2" t="s">
        <v>376</v>
      </c>
      <c r="C1141" s="10">
        <v>19</v>
      </c>
      <c r="F1141" s="11">
        <v>43111</v>
      </c>
      <c r="G1141" s="11">
        <v>43111</v>
      </c>
      <c r="H1141" s="2" t="s">
        <v>1199</v>
      </c>
      <c r="I1141" s="8">
        <v>357308</v>
      </c>
      <c r="K1141" s="8">
        <v>0</v>
      </c>
      <c r="L1141" s="8">
        <v>357308</v>
      </c>
    </row>
    <row r="1143" spans="1:12" x14ac:dyDescent="0.2">
      <c r="I1143" s="275">
        <v>357308</v>
      </c>
      <c r="K1143" s="275">
        <v>357308</v>
      </c>
      <c r="L1143" s="275">
        <v>0</v>
      </c>
    </row>
    <row r="1144" spans="1:12" x14ac:dyDescent="0.2">
      <c r="A1144" s="9" t="s">
        <v>977</v>
      </c>
      <c r="C1144" s="4" t="s">
        <v>978</v>
      </c>
    </row>
    <row r="1146" spans="1:12" ht="12.75" thickBot="1" x14ac:dyDescent="0.25">
      <c r="A1146" s="274" t="s">
        <v>765</v>
      </c>
      <c r="C1146" s="274" t="s">
        <v>766</v>
      </c>
    </row>
    <row r="1147" spans="1:12" ht="12.75" thickTop="1" x14ac:dyDescent="0.2"/>
    <row r="1148" spans="1:12" x14ac:dyDescent="0.2">
      <c r="A1148" s="1" t="s">
        <v>84</v>
      </c>
      <c r="B1148" s="1" t="s">
        <v>767</v>
      </c>
      <c r="D1148" s="1" t="s">
        <v>84</v>
      </c>
      <c r="E1148" s="268" t="s">
        <v>767</v>
      </c>
      <c r="F1148" s="268" t="s">
        <v>768</v>
      </c>
      <c r="G1148" s="1" t="s">
        <v>769</v>
      </c>
      <c r="H1148" s="1" t="s">
        <v>770</v>
      </c>
      <c r="I1148" s="268" t="s">
        <v>771</v>
      </c>
      <c r="K1148" s="268" t="s">
        <v>772</v>
      </c>
      <c r="L1148" s="268" t="s">
        <v>266</v>
      </c>
    </row>
    <row r="1150" spans="1:12" x14ac:dyDescent="0.2">
      <c r="A1150" s="2" t="s">
        <v>320</v>
      </c>
      <c r="C1150" s="10">
        <v>1</v>
      </c>
      <c r="D1150" s="2" t="s">
        <v>875</v>
      </c>
      <c r="E1150" s="7">
        <v>151</v>
      </c>
      <c r="F1150" s="11">
        <v>42947</v>
      </c>
      <c r="H1150" s="2" t="s">
        <v>967</v>
      </c>
      <c r="I1150" s="8">
        <v>0</v>
      </c>
      <c r="K1150" s="8">
        <v>339150</v>
      </c>
      <c r="L1150" s="8">
        <v>-339150</v>
      </c>
    </row>
    <row r="1151" spans="1:12" x14ac:dyDescent="0.2">
      <c r="A1151" s="2" t="s">
        <v>310</v>
      </c>
      <c r="C1151" s="10">
        <v>2071</v>
      </c>
      <c r="F1151" s="11">
        <v>42948</v>
      </c>
      <c r="G1151" s="11">
        <v>42952</v>
      </c>
      <c r="H1151" s="2" t="s">
        <v>1001</v>
      </c>
      <c r="I1151" s="8">
        <v>339150</v>
      </c>
      <c r="K1151" s="8">
        <v>0</v>
      </c>
      <c r="L1151" s="8">
        <v>339150</v>
      </c>
    </row>
    <row r="1153" spans="1:12" x14ac:dyDescent="0.2">
      <c r="I1153" s="275">
        <v>339150</v>
      </c>
      <c r="K1153" s="275">
        <v>339150</v>
      </c>
      <c r="L1153" s="275">
        <v>0</v>
      </c>
    </row>
    <row r="1154" spans="1:12" x14ac:dyDescent="0.2">
      <c r="A1154" s="9" t="s">
        <v>170</v>
      </c>
      <c r="C1154" s="4" t="s">
        <v>165</v>
      </c>
    </row>
    <row r="1156" spans="1:12" ht="12.75" thickBot="1" x14ac:dyDescent="0.25">
      <c r="A1156" s="274" t="s">
        <v>765</v>
      </c>
      <c r="C1156" s="274" t="s">
        <v>766</v>
      </c>
    </row>
    <row r="1157" spans="1:12" ht="12.75" thickTop="1" x14ac:dyDescent="0.2"/>
    <row r="1158" spans="1:12" x14ac:dyDescent="0.2">
      <c r="A1158" s="1" t="s">
        <v>84</v>
      </c>
      <c r="B1158" s="1" t="s">
        <v>767</v>
      </c>
      <c r="D1158" s="1" t="s">
        <v>84</v>
      </c>
      <c r="E1158" s="268" t="s">
        <v>767</v>
      </c>
      <c r="F1158" s="268" t="s">
        <v>768</v>
      </c>
      <c r="G1158" s="1" t="s">
        <v>769</v>
      </c>
      <c r="H1158" s="1" t="s">
        <v>770</v>
      </c>
      <c r="I1158" s="268" t="s">
        <v>771</v>
      </c>
      <c r="K1158" s="268" t="s">
        <v>772</v>
      </c>
      <c r="L1158" s="268" t="s">
        <v>266</v>
      </c>
    </row>
    <row r="1160" spans="1:12" x14ac:dyDescent="0.2">
      <c r="A1160" s="2" t="s">
        <v>320</v>
      </c>
      <c r="C1160" s="10">
        <v>1</v>
      </c>
      <c r="D1160" s="2" t="s">
        <v>780</v>
      </c>
      <c r="E1160" s="7">
        <v>158</v>
      </c>
      <c r="F1160" s="11">
        <v>42735</v>
      </c>
      <c r="G1160" s="11">
        <v>42735</v>
      </c>
      <c r="H1160" s="2" t="s">
        <v>171</v>
      </c>
      <c r="I1160" s="8">
        <v>0</v>
      </c>
      <c r="K1160" s="8">
        <v>197614</v>
      </c>
      <c r="L1160" s="8">
        <v>-197614</v>
      </c>
    </row>
    <row r="1162" spans="1:12" x14ac:dyDescent="0.2">
      <c r="I1162" s="275">
        <v>0</v>
      </c>
      <c r="K1162" s="275">
        <v>197614</v>
      </c>
      <c r="L1162" s="275">
        <v>-197614</v>
      </c>
    </row>
    <row r="1163" spans="1:12" x14ac:dyDescent="0.2">
      <c r="A1163" s="9" t="s">
        <v>1159</v>
      </c>
      <c r="C1163" s="4" t="s">
        <v>1160</v>
      </c>
    </row>
    <row r="1165" spans="1:12" ht="12.75" thickBot="1" x14ac:dyDescent="0.25">
      <c r="A1165" s="274" t="s">
        <v>765</v>
      </c>
      <c r="C1165" s="274" t="s">
        <v>766</v>
      </c>
    </row>
    <row r="1166" spans="1:12" ht="12.75" thickTop="1" x14ac:dyDescent="0.2"/>
    <row r="1167" spans="1:12" x14ac:dyDescent="0.2">
      <c r="A1167" s="1" t="s">
        <v>84</v>
      </c>
      <c r="B1167" s="1" t="s">
        <v>767</v>
      </c>
      <c r="D1167" s="1" t="s">
        <v>84</v>
      </c>
      <c r="E1167" s="268" t="s">
        <v>767</v>
      </c>
      <c r="F1167" s="268" t="s">
        <v>768</v>
      </c>
      <c r="G1167" s="1" t="s">
        <v>769</v>
      </c>
      <c r="H1167" s="1" t="s">
        <v>770</v>
      </c>
      <c r="I1167" s="268" t="s">
        <v>771</v>
      </c>
      <c r="K1167" s="268" t="s">
        <v>772</v>
      </c>
      <c r="L1167" s="268" t="s">
        <v>266</v>
      </c>
    </row>
    <row r="1169" spans="1:12" x14ac:dyDescent="0.2">
      <c r="A1169" s="2" t="s">
        <v>320</v>
      </c>
      <c r="C1169" s="10">
        <v>1</v>
      </c>
      <c r="D1169" s="2" t="s">
        <v>780</v>
      </c>
      <c r="E1169" s="7">
        <v>6</v>
      </c>
      <c r="F1169" s="11">
        <v>42887</v>
      </c>
      <c r="H1169" s="2" t="s">
        <v>586</v>
      </c>
      <c r="I1169" s="8">
        <v>7000000</v>
      </c>
      <c r="K1169" s="8">
        <v>0</v>
      </c>
    </row>
    <row r="1170" spans="1:12" x14ac:dyDescent="0.2">
      <c r="A1170" s="2" t="s">
        <v>320</v>
      </c>
      <c r="C1170" s="10">
        <v>1</v>
      </c>
      <c r="D1170" s="2" t="s">
        <v>106</v>
      </c>
      <c r="E1170" s="7">
        <v>100</v>
      </c>
      <c r="F1170" s="11">
        <v>43095</v>
      </c>
      <c r="H1170" s="2" t="s">
        <v>586</v>
      </c>
      <c r="I1170" s="8">
        <v>0</v>
      </c>
      <c r="K1170" s="8">
        <v>7800000</v>
      </c>
    </row>
    <row r="1171" spans="1:12" x14ac:dyDescent="0.2">
      <c r="A1171" s="2" t="s">
        <v>320</v>
      </c>
      <c r="C1171" s="10">
        <v>1</v>
      </c>
      <c r="D1171" s="2" t="s">
        <v>780</v>
      </c>
      <c r="E1171" s="7">
        <v>158</v>
      </c>
      <c r="F1171" s="11">
        <v>42735</v>
      </c>
      <c r="G1171" s="11">
        <v>42735</v>
      </c>
      <c r="H1171" s="2" t="s">
        <v>1164</v>
      </c>
      <c r="I1171" s="8">
        <v>0</v>
      </c>
      <c r="K1171" s="8">
        <v>7000000</v>
      </c>
      <c r="L1171" s="8">
        <v>-7800000</v>
      </c>
    </row>
    <row r="1172" spans="1:12" x14ac:dyDescent="0.2">
      <c r="A1172" s="2" t="s">
        <v>310</v>
      </c>
      <c r="C1172" s="10">
        <v>2298</v>
      </c>
      <c r="F1172" s="11">
        <v>43237</v>
      </c>
      <c r="G1172" s="11">
        <v>43237</v>
      </c>
      <c r="H1172" s="2" t="s">
        <v>2039</v>
      </c>
      <c r="I1172" s="8">
        <v>7800000</v>
      </c>
      <c r="K1172" s="8">
        <v>0</v>
      </c>
      <c r="L1172" s="8">
        <v>7800000</v>
      </c>
    </row>
    <row r="1174" spans="1:12" x14ac:dyDescent="0.2">
      <c r="I1174" s="275">
        <v>14800000</v>
      </c>
      <c r="K1174" s="275">
        <v>14800000</v>
      </c>
      <c r="L1174" s="275">
        <v>0</v>
      </c>
    </row>
    <row r="1175" spans="1:12" x14ac:dyDescent="0.2">
      <c r="A1175" s="9" t="s">
        <v>1161</v>
      </c>
      <c r="C1175" s="4" t="s">
        <v>1142</v>
      </c>
    </row>
    <row r="1177" spans="1:12" ht="12.75" thickBot="1" x14ac:dyDescent="0.25">
      <c r="A1177" s="274" t="s">
        <v>765</v>
      </c>
      <c r="C1177" s="274" t="s">
        <v>766</v>
      </c>
    </row>
    <row r="1178" spans="1:12" ht="12.75" thickTop="1" x14ac:dyDescent="0.2"/>
    <row r="1179" spans="1:12" x14ac:dyDescent="0.2">
      <c r="A1179" s="1" t="s">
        <v>84</v>
      </c>
      <c r="B1179" s="1" t="s">
        <v>767</v>
      </c>
      <c r="D1179" s="1" t="s">
        <v>84</v>
      </c>
      <c r="E1179" s="268" t="s">
        <v>767</v>
      </c>
      <c r="F1179" s="268" t="s">
        <v>768</v>
      </c>
      <c r="G1179" s="1" t="s">
        <v>769</v>
      </c>
      <c r="H1179" s="1" t="s">
        <v>770</v>
      </c>
      <c r="I1179" s="268" t="s">
        <v>771</v>
      </c>
      <c r="K1179" s="268" t="s">
        <v>772</v>
      </c>
      <c r="L1179" s="268" t="s">
        <v>266</v>
      </c>
    </row>
    <row r="1181" spans="1:12" x14ac:dyDescent="0.2">
      <c r="A1181" s="2" t="s">
        <v>320</v>
      </c>
      <c r="C1181" s="10">
        <v>1</v>
      </c>
      <c r="D1181" s="2" t="s">
        <v>106</v>
      </c>
      <c r="E1181" s="7">
        <v>102</v>
      </c>
      <c r="F1181" s="11">
        <v>43095</v>
      </c>
      <c r="H1181" s="2" t="s">
        <v>1144</v>
      </c>
      <c r="I1181" s="8">
        <v>0</v>
      </c>
      <c r="K1181" s="8">
        <v>3483758</v>
      </c>
      <c r="L1181" s="8">
        <v>-3483758</v>
      </c>
    </row>
    <row r="1182" spans="1:12" x14ac:dyDescent="0.2">
      <c r="A1182" s="2" t="s">
        <v>310</v>
      </c>
      <c r="C1182" s="10">
        <v>8</v>
      </c>
      <c r="F1182" s="11">
        <v>43144</v>
      </c>
      <c r="G1182" s="11">
        <v>43144</v>
      </c>
      <c r="H1182" s="2" t="s">
        <v>1523</v>
      </c>
      <c r="I1182" s="8">
        <v>3483758</v>
      </c>
      <c r="K1182" s="8">
        <v>0</v>
      </c>
      <c r="L1182" s="8">
        <v>3483758</v>
      </c>
    </row>
    <row r="1184" spans="1:12" x14ac:dyDescent="0.2">
      <c r="I1184" s="275">
        <v>3483758</v>
      </c>
      <c r="K1184" s="275">
        <v>3483758</v>
      </c>
      <c r="L1184" s="275">
        <v>0</v>
      </c>
    </row>
    <row r="1185" spans="1:12" x14ac:dyDescent="0.2">
      <c r="A1185" s="9" t="s">
        <v>2319</v>
      </c>
      <c r="C1185" s="4" t="s">
        <v>2320</v>
      </c>
    </row>
    <row r="1187" spans="1:12" ht="12.75" thickBot="1" x14ac:dyDescent="0.25">
      <c r="A1187" s="274" t="s">
        <v>765</v>
      </c>
      <c r="C1187" s="274" t="s">
        <v>766</v>
      </c>
    </row>
    <row r="1188" spans="1:12" ht="12.75" thickTop="1" x14ac:dyDescent="0.2"/>
    <row r="1189" spans="1:12" x14ac:dyDescent="0.2">
      <c r="A1189" s="1" t="s">
        <v>84</v>
      </c>
      <c r="B1189" s="1" t="s">
        <v>767</v>
      </c>
      <c r="D1189" s="1" t="s">
        <v>84</v>
      </c>
      <c r="E1189" s="268" t="s">
        <v>767</v>
      </c>
      <c r="F1189" s="268" t="s">
        <v>768</v>
      </c>
      <c r="G1189" s="1" t="s">
        <v>769</v>
      </c>
      <c r="H1189" s="1" t="s">
        <v>770</v>
      </c>
      <c r="I1189" s="268" t="s">
        <v>771</v>
      </c>
      <c r="K1189" s="268" t="s">
        <v>772</v>
      </c>
      <c r="L1189" s="268" t="s">
        <v>266</v>
      </c>
    </row>
    <row r="1191" spans="1:12" x14ac:dyDescent="0.2">
      <c r="A1191" s="2" t="s">
        <v>320</v>
      </c>
      <c r="C1191" s="10">
        <v>1</v>
      </c>
      <c r="D1191" s="2" t="s">
        <v>780</v>
      </c>
      <c r="E1191" s="7">
        <v>142</v>
      </c>
      <c r="F1191" s="11">
        <v>43100</v>
      </c>
      <c r="H1191" s="2" t="s">
        <v>1195</v>
      </c>
      <c r="I1191" s="8">
        <v>0</v>
      </c>
      <c r="K1191" s="8">
        <v>345000</v>
      </c>
      <c r="L1191" s="8">
        <v>-345000</v>
      </c>
    </row>
    <row r="1192" spans="1:12" x14ac:dyDescent="0.2">
      <c r="A1192" s="2" t="s">
        <v>310</v>
      </c>
      <c r="C1192" s="10">
        <v>1848</v>
      </c>
      <c r="F1192" s="11">
        <v>43086</v>
      </c>
      <c r="G1192" s="11">
        <v>43086</v>
      </c>
      <c r="H1192" s="2" t="s">
        <v>1357</v>
      </c>
      <c r="I1192" s="8">
        <v>345000</v>
      </c>
      <c r="K1192" s="8">
        <v>0</v>
      </c>
      <c r="L1192" s="8">
        <v>345000</v>
      </c>
    </row>
    <row r="1194" spans="1:12" x14ac:dyDescent="0.2">
      <c r="I1194" s="275">
        <v>345000</v>
      </c>
      <c r="K1194" s="275">
        <v>345000</v>
      </c>
      <c r="L1194" s="275">
        <v>0</v>
      </c>
    </row>
    <row r="1195" spans="1:12" x14ac:dyDescent="0.2">
      <c r="A1195" s="9" t="s">
        <v>1134</v>
      </c>
      <c r="C1195" s="4" t="s">
        <v>1135</v>
      </c>
    </row>
    <row r="1197" spans="1:12" ht="12.75" thickBot="1" x14ac:dyDescent="0.25">
      <c r="A1197" s="274" t="s">
        <v>765</v>
      </c>
      <c r="C1197" s="274" t="s">
        <v>766</v>
      </c>
    </row>
    <row r="1198" spans="1:12" ht="12.75" thickTop="1" x14ac:dyDescent="0.2"/>
    <row r="1199" spans="1:12" x14ac:dyDescent="0.2">
      <c r="A1199" s="1" t="s">
        <v>84</v>
      </c>
      <c r="B1199" s="1" t="s">
        <v>767</v>
      </c>
      <c r="D1199" s="1" t="s">
        <v>84</v>
      </c>
      <c r="E1199" s="268" t="s">
        <v>767</v>
      </c>
      <c r="F1199" s="268" t="s">
        <v>768</v>
      </c>
      <c r="G1199" s="1" t="s">
        <v>769</v>
      </c>
      <c r="H1199" s="1" t="s">
        <v>770</v>
      </c>
      <c r="I1199" s="268" t="s">
        <v>771</v>
      </c>
      <c r="K1199" s="268" t="s">
        <v>772</v>
      </c>
      <c r="L1199" s="268" t="s">
        <v>266</v>
      </c>
    </row>
    <row r="1201" spans="1:12" x14ac:dyDescent="0.2">
      <c r="A1201" s="2" t="s">
        <v>320</v>
      </c>
      <c r="C1201" s="10">
        <v>1</v>
      </c>
      <c r="D1201" s="2" t="s">
        <v>780</v>
      </c>
      <c r="E1201" s="7">
        <v>142</v>
      </c>
      <c r="F1201" s="11">
        <v>43100</v>
      </c>
      <c r="H1201" s="2" t="s">
        <v>2321</v>
      </c>
      <c r="I1201" s="8">
        <v>0</v>
      </c>
      <c r="K1201" s="8">
        <v>49250</v>
      </c>
    </row>
    <row r="1202" spans="1:12" x14ac:dyDescent="0.2">
      <c r="A1202" s="2" t="s">
        <v>320</v>
      </c>
      <c r="C1202" s="10">
        <v>1</v>
      </c>
      <c r="D1202" s="2" t="s">
        <v>780</v>
      </c>
      <c r="E1202" s="7">
        <v>142</v>
      </c>
      <c r="F1202" s="11">
        <v>43100</v>
      </c>
      <c r="H1202" s="2" t="s">
        <v>2321</v>
      </c>
      <c r="I1202" s="8">
        <v>0</v>
      </c>
      <c r="K1202" s="8">
        <v>45860</v>
      </c>
      <c r="L1202" s="8">
        <v>-95110</v>
      </c>
    </row>
    <row r="1203" spans="1:12" x14ac:dyDescent="0.2">
      <c r="A1203" s="2" t="s">
        <v>310</v>
      </c>
      <c r="C1203" s="10">
        <v>1479579</v>
      </c>
      <c r="F1203" s="11">
        <v>43083</v>
      </c>
      <c r="G1203" s="11">
        <v>43083</v>
      </c>
      <c r="H1203" s="2" t="s">
        <v>1337</v>
      </c>
      <c r="I1203" s="8">
        <v>45860</v>
      </c>
      <c r="K1203" s="8">
        <v>0</v>
      </c>
      <c r="L1203" s="8">
        <v>45860</v>
      </c>
    </row>
    <row r="1204" spans="1:12" x14ac:dyDescent="0.2">
      <c r="A1204" s="2" t="s">
        <v>310</v>
      </c>
      <c r="C1204" s="10">
        <v>1480573</v>
      </c>
      <c r="F1204" s="11">
        <v>43086</v>
      </c>
      <c r="G1204" s="11">
        <v>43086</v>
      </c>
      <c r="H1204" s="2" t="s">
        <v>1336</v>
      </c>
      <c r="I1204" s="8">
        <v>49250</v>
      </c>
      <c r="K1204" s="8">
        <v>0</v>
      </c>
      <c r="L1204" s="8">
        <v>49250</v>
      </c>
    </row>
    <row r="1206" spans="1:12" x14ac:dyDescent="0.2">
      <c r="I1206" s="275">
        <v>95110</v>
      </c>
      <c r="K1206" s="275">
        <v>95110</v>
      </c>
      <c r="L1206" s="275">
        <v>0</v>
      </c>
    </row>
    <row r="1207" spans="1:12" x14ac:dyDescent="0.2">
      <c r="A1207" s="9" t="s">
        <v>975</v>
      </c>
      <c r="C1207" s="4" t="s">
        <v>976</v>
      </c>
    </row>
    <row r="1209" spans="1:12" ht="12.75" thickBot="1" x14ac:dyDescent="0.25">
      <c r="A1209" s="274" t="s">
        <v>765</v>
      </c>
      <c r="C1209" s="274" t="s">
        <v>766</v>
      </c>
    </row>
    <row r="1210" spans="1:12" ht="12.75" thickTop="1" x14ac:dyDescent="0.2"/>
    <row r="1211" spans="1:12" x14ac:dyDescent="0.2">
      <c r="A1211" s="1" t="s">
        <v>84</v>
      </c>
      <c r="B1211" s="1" t="s">
        <v>767</v>
      </c>
      <c r="D1211" s="1" t="s">
        <v>84</v>
      </c>
      <c r="E1211" s="268" t="s">
        <v>767</v>
      </c>
      <c r="F1211" s="268" t="s">
        <v>768</v>
      </c>
      <c r="G1211" s="1" t="s">
        <v>769</v>
      </c>
      <c r="H1211" s="1" t="s">
        <v>770</v>
      </c>
      <c r="I1211" s="268" t="s">
        <v>771</v>
      </c>
      <c r="K1211" s="268" t="s">
        <v>772</v>
      </c>
      <c r="L1211" s="268" t="s">
        <v>266</v>
      </c>
    </row>
    <row r="1213" spans="1:12" x14ac:dyDescent="0.2">
      <c r="A1213" s="2" t="s">
        <v>320</v>
      </c>
      <c r="C1213" s="10">
        <v>1</v>
      </c>
      <c r="D1213" s="2" t="s">
        <v>106</v>
      </c>
      <c r="E1213" s="7">
        <v>44</v>
      </c>
      <c r="F1213" s="11">
        <v>43222</v>
      </c>
      <c r="H1213" s="2" t="s">
        <v>1936</v>
      </c>
      <c r="I1213" s="8">
        <v>0</v>
      </c>
      <c r="K1213" s="8">
        <v>281539</v>
      </c>
    </row>
    <row r="1214" spans="1:12" x14ac:dyDescent="0.2">
      <c r="A1214" s="2" t="s">
        <v>320</v>
      </c>
      <c r="C1214" s="10">
        <v>1</v>
      </c>
      <c r="D1214" s="2" t="s">
        <v>106</v>
      </c>
      <c r="E1214" s="7">
        <v>45</v>
      </c>
      <c r="F1214" s="11">
        <v>43243</v>
      </c>
      <c r="H1214" s="2" t="s">
        <v>1936</v>
      </c>
      <c r="I1214" s="8">
        <v>0</v>
      </c>
      <c r="K1214" s="8">
        <v>14101</v>
      </c>
      <c r="L1214" s="8">
        <v>-295640</v>
      </c>
    </row>
    <row r="1216" spans="1:12" x14ac:dyDescent="0.2">
      <c r="I1216" s="275">
        <v>0</v>
      </c>
      <c r="K1216" s="275">
        <v>295640</v>
      </c>
      <c r="L1216" s="275">
        <v>-295640</v>
      </c>
    </row>
    <row r="1217" spans="1:12" ht="12.75" thickBot="1" x14ac:dyDescent="0.25"/>
    <row r="1218" spans="1:12" ht="12.75" thickTop="1" x14ac:dyDescent="0.2">
      <c r="H1218" s="8">
        <v>19420326</v>
      </c>
      <c r="K1218" s="273">
        <v>-493254</v>
      </c>
      <c r="L1218" s="8">
        <v>19913580</v>
      </c>
    </row>
    <row r="1220" spans="1:12" x14ac:dyDescent="0.2">
      <c r="A1220" s="4" t="s">
        <v>675</v>
      </c>
    </row>
    <row r="1222" spans="1:12" x14ac:dyDescent="0.2">
      <c r="C1222" s="1" t="s">
        <v>763</v>
      </c>
      <c r="K1222" s="268" t="s">
        <v>266</v>
      </c>
    </row>
    <row r="1223" spans="1:12" x14ac:dyDescent="0.2">
      <c r="C1223" s="2" t="s">
        <v>2308</v>
      </c>
      <c r="K1223" s="8">
        <v>-6393818</v>
      </c>
    </row>
    <row r="1224" spans="1:12" ht="12.75" thickBot="1" x14ac:dyDescent="0.25"/>
    <row r="1225" spans="1:12" ht="12.75" thickTop="1" x14ac:dyDescent="0.2">
      <c r="K1225" s="273">
        <v>-6393818</v>
      </c>
    </row>
    <row r="1227" spans="1:12" x14ac:dyDescent="0.2">
      <c r="A1227" s="4" t="s">
        <v>681</v>
      </c>
    </row>
    <row r="1229" spans="1:12" x14ac:dyDescent="0.2">
      <c r="C1229" s="1" t="s">
        <v>763</v>
      </c>
      <c r="K1229" s="268" t="s">
        <v>266</v>
      </c>
    </row>
    <row r="1230" spans="1:12" x14ac:dyDescent="0.2">
      <c r="C1230" s="2" t="s">
        <v>2308</v>
      </c>
      <c r="K1230" s="8">
        <v>-1</v>
      </c>
    </row>
    <row r="1231" spans="1:12" ht="12.75" thickBot="1" x14ac:dyDescent="0.25"/>
    <row r="1232" spans="1:12" ht="12.75" thickTop="1" x14ac:dyDescent="0.2">
      <c r="K1232" s="273">
        <v>-1</v>
      </c>
    </row>
    <row r="1234" spans="1:11" x14ac:dyDescent="0.2">
      <c r="A1234" s="4" t="s">
        <v>691</v>
      </c>
    </row>
    <row r="1236" spans="1:11" x14ac:dyDescent="0.2">
      <c r="C1236" s="1" t="s">
        <v>763</v>
      </c>
      <c r="K1236" s="268" t="s">
        <v>266</v>
      </c>
    </row>
    <row r="1237" spans="1:11" x14ac:dyDescent="0.2">
      <c r="C1237" s="2" t="s">
        <v>2308</v>
      </c>
      <c r="K1237" s="8">
        <v>-2414856190</v>
      </c>
    </row>
    <row r="1238" spans="1:11" ht="12.75" thickBot="1" x14ac:dyDescent="0.25"/>
    <row r="1239" spans="1:11" ht="12.75" thickTop="1" x14ac:dyDescent="0.2">
      <c r="K1239" s="273">
        <v>-2414856190</v>
      </c>
    </row>
    <row r="1241" spans="1:11" x14ac:dyDescent="0.2">
      <c r="A1241" s="4" t="s">
        <v>693</v>
      </c>
    </row>
    <row r="1243" spans="1:11" x14ac:dyDescent="0.2">
      <c r="C1243" s="1" t="s">
        <v>763</v>
      </c>
      <c r="K1243" s="268" t="s">
        <v>266</v>
      </c>
    </row>
    <row r="1244" spans="1:11" x14ac:dyDescent="0.2">
      <c r="C1244" s="2" t="s">
        <v>2308</v>
      </c>
      <c r="K1244" s="8">
        <v>-969602156</v>
      </c>
    </row>
    <row r="1245" spans="1:11" ht="12.75" thickBot="1" x14ac:dyDescent="0.25"/>
    <row r="1246" spans="1:11" ht="12.75" thickTop="1" x14ac:dyDescent="0.2">
      <c r="K1246" s="273">
        <v>-969602156</v>
      </c>
    </row>
    <row r="1248" spans="1:11" x14ac:dyDescent="0.2">
      <c r="A1248" s="4" t="s">
        <v>695</v>
      </c>
    </row>
    <row r="1250" spans="1:11" x14ac:dyDescent="0.2">
      <c r="C1250" s="1" t="s">
        <v>763</v>
      </c>
      <c r="K1250" s="268" t="s">
        <v>266</v>
      </c>
    </row>
    <row r="1251" spans="1:11" x14ac:dyDescent="0.2">
      <c r="C1251" s="2" t="s">
        <v>2308</v>
      </c>
      <c r="K1251" s="8">
        <v>167643310</v>
      </c>
    </row>
    <row r="1252" spans="1:11" ht="12.75" thickBot="1" x14ac:dyDescent="0.25"/>
    <row r="1253" spans="1:11" ht="12.75" thickTop="1" x14ac:dyDescent="0.2">
      <c r="K1253" s="273">
        <v>167643310</v>
      </c>
    </row>
    <row r="1255" spans="1:11" x14ac:dyDescent="0.2">
      <c r="A1255" s="4" t="s">
        <v>697</v>
      </c>
    </row>
    <row r="1257" spans="1:11" x14ac:dyDescent="0.2">
      <c r="C1257" s="1" t="s">
        <v>763</v>
      </c>
      <c r="K1257" s="268" t="s">
        <v>266</v>
      </c>
    </row>
    <row r="1258" spans="1:11" x14ac:dyDescent="0.2">
      <c r="C1258" s="2" t="s">
        <v>2308</v>
      </c>
      <c r="K1258" s="8">
        <v>-786953702</v>
      </c>
    </row>
    <row r="1259" spans="1:11" ht="12.75" thickBot="1" x14ac:dyDescent="0.25"/>
    <row r="1260" spans="1:11" ht="12.75" thickTop="1" x14ac:dyDescent="0.2">
      <c r="K1260" s="273">
        <v>-786953702</v>
      </c>
    </row>
    <row r="1262" spans="1:11" x14ac:dyDescent="0.2">
      <c r="H1262" s="9" t="s">
        <v>876</v>
      </c>
      <c r="K1262" s="269">
        <v>4014501503</v>
      </c>
    </row>
    <row r="1266" spans="8:11" ht="12.75" thickBot="1" x14ac:dyDescent="0.25">
      <c r="H1266" s="9" t="s">
        <v>1773</v>
      </c>
      <c r="K1266" s="276">
        <v>-30744918</v>
      </c>
    </row>
    <row r="1267" spans="8:11" ht="12.75" thickTop="1" x14ac:dyDescent="0.2"/>
  </sheetData>
  <customSheetViews>
    <customSheetView guid="{6698E5B6-2E69-4A58-B892-90E9A2C92828}" showPageBreaks="1" fitToPage="1">
      <selection sqref="A1:C4"/>
      <pageMargins left="0.70866141732283472" right="0.70866141732283472" top="0.74803149606299213" bottom="0.74803149606299213" header="0.31496062992125984" footer="0.31496062992125984"/>
      <pageSetup paperSize="9" scale="50" fitToHeight="2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51" fitToHeight="2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G117"/>
  <sheetViews>
    <sheetView workbookViewId="0">
      <pane xSplit="1" ySplit="6" topLeftCell="B71" activePane="bottomRight" state="frozen"/>
      <selection activeCell="G29" sqref="G29"/>
      <selection pane="topRight" activeCell="G29" sqref="G29"/>
      <selection pane="bottomLeft" activeCell="G29" sqref="G29"/>
      <selection pane="bottomRight" activeCell="D99" sqref="D99"/>
    </sheetView>
  </sheetViews>
  <sheetFormatPr baseColWidth="10" defaultColWidth="11.42578125" defaultRowHeight="11.25" x14ac:dyDescent="0.2"/>
  <cols>
    <col min="1" max="1" width="35.140625" style="126" bestFit="1" customWidth="1"/>
    <col min="2" max="2" width="14.85546875" style="126" bestFit="1" customWidth="1"/>
    <col min="3" max="3" width="6.140625" style="126" bestFit="1" customWidth="1"/>
    <col min="4" max="4" width="71" style="126" bestFit="1" customWidth="1"/>
    <col min="5" max="5" width="11.140625" style="126" bestFit="1" customWidth="1"/>
    <col min="6" max="6" width="3.42578125" style="126" bestFit="1" customWidth="1"/>
    <col min="7" max="7" width="7.42578125" style="126" bestFit="1" customWidth="1"/>
    <col min="8" max="8" width="9.28515625" style="126" bestFit="1" customWidth="1"/>
    <col min="9" max="9" width="9.140625" style="126" bestFit="1" customWidth="1"/>
    <col min="10" max="10" width="8.28515625" style="126" bestFit="1" customWidth="1"/>
    <col min="11" max="11" width="10.28515625" style="126" bestFit="1" customWidth="1"/>
    <col min="12" max="12" width="7.42578125" style="126" bestFit="1" customWidth="1"/>
    <col min="13" max="13" width="8.85546875" style="126" bestFit="1" customWidth="1"/>
    <col min="14" max="14" width="11" style="126" bestFit="1" customWidth="1"/>
    <col min="15" max="15" width="9.85546875" style="126" bestFit="1" customWidth="1"/>
    <col min="16" max="16" width="8.85546875" style="126" bestFit="1" customWidth="1"/>
    <col min="17" max="18" width="9.85546875" style="126" bestFit="1" customWidth="1"/>
    <col min="19" max="19" width="11.42578125" style="126" bestFit="1" customWidth="1"/>
    <col min="20" max="20" width="8.85546875" style="126" bestFit="1" customWidth="1"/>
    <col min="21" max="21" width="11.7109375" style="126" bestFit="1" customWidth="1"/>
    <col min="22" max="22" width="10.28515625" style="126" bestFit="1" customWidth="1"/>
    <col min="23" max="23" width="11.42578125" style="126" bestFit="1" customWidth="1"/>
    <col min="24" max="24" width="7.140625" style="126" bestFit="1" customWidth="1"/>
    <col min="25" max="25" width="11.28515625" style="126" bestFit="1" customWidth="1"/>
    <col min="26" max="26" width="11.140625" style="126" bestFit="1" customWidth="1"/>
    <col min="27" max="28" width="11.42578125" style="126" bestFit="1" customWidth="1"/>
    <col min="29" max="29" width="11.42578125" style="126"/>
    <col min="30" max="30" width="12" style="126" bestFit="1" customWidth="1"/>
    <col min="31" max="31" width="11.42578125" style="126"/>
    <col min="32" max="32" width="12" style="126" bestFit="1" customWidth="1"/>
    <col min="33" max="16384" width="11.42578125" style="126"/>
  </cols>
  <sheetData>
    <row r="1" spans="1:33" ht="12.75" x14ac:dyDescent="0.2">
      <c r="A1" s="194" t="s">
        <v>1</v>
      </c>
    </row>
    <row r="2" spans="1:33" ht="12" x14ac:dyDescent="0.2">
      <c r="A2" s="193" t="s">
        <v>966</v>
      </c>
    </row>
    <row r="4" spans="1:33" ht="12" thickBo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445" t="s">
        <v>965</v>
      </c>
      <c r="V4" s="445"/>
      <c r="W4" s="445"/>
      <c r="X4" s="445"/>
      <c r="Y4" s="445"/>
      <c r="Z4" s="445"/>
      <c r="AA4" s="445"/>
      <c r="AB4" s="445"/>
    </row>
    <row r="5" spans="1:33" ht="12" thickBot="1" x14ac:dyDescent="0.25">
      <c r="A5" s="134"/>
      <c r="B5" s="134"/>
      <c r="C5" s="134"/>
      <c r="D5" s="134"/>
      <c r="E5" s="134"/>
      <c r="F5" s="134" t="s">
        <v>964</v>
      </c>
      <c r="G5" s="192">
        <v>24627.1</v>
      </c>
      <c r="H5" s="134" t="s">
        <v>963</v>
      </c>
      <c r="I5" s="134"/>
      <c r="J5" s="134"/>
      <c r="K5" s="134"/>
      <c r="L5" s="134"/>
      <c r="M5" s="134"/>
      <c r="N5" s="134"/>
      <c r="O5" s="191">
        <v>42369</v>
      </c>
      <c r="P5" s="134"/>
      <c r="Q5" s="134"/>
      <c r="R5" s="134"/>
      <c r="S5" s="134"/>
      <c r="T5" s="134"/>
      <c r="U5" s="190"/>
      <c r="V5" s="190"/>
      <c r="W5" s="190" t="s">
        <v>962</v>
      </c>
      <c r="X5" s="189"/>
      <c r="Y5" s="189"/>
      <c r="Z5" s="189" t="s">
        <v>961</v>
      </c>
      <c r="AA5" s="189" t="s">
        <v>960</v>
      </c>
      <c r="AB5" s="127"/>
    </row>
    <row r="6" spans="1:33" ht="34.5" thickBot="1" x14ac:dyDescent="0.25">
      <c r="A6" s="186" t="s">
        <v>83</v>
      </c>
      <c r="B6" s="186" t="s">
        <v>959</v>
      </c>
      <c r="C6" s="186" t="s">
        <v>958</v>
      </c>
      <c r="D6" s="186" t="s">
        <v>957</v>
      </c>
      <c r="E6" s="186" t="s">
        <v>956</v>
      </c>
      <c r="F6" s="188" t="s">
        <v>955</v>
      </c>
      <c r="G6" s="188" t="s">
        <v>954</v>
      </c>
      <c r="H6" s="188" t="s">
        <v>953</v>
      </c>
      <c r="I6" s="188" t="s">
        <v>952</v>
      </c>
      <c r="J6" s="188" t="s">
        <v>951</v>
      </c>
      <c r="K6" s="188" t="s">
        <v>940</v>
      </c>
      <c r="L6" s="188" t="s">
        <v>950</v>
      </c>
      <c r="M6" s="188" t="s">
        <v>949</v>
      </c>
      <c r="N6" s="188" t="s">
        <v>948</v>
      </c>
      <c r="O6" s="188" t="s">
        <v>947</v>
      </c>
      <c r="P6" s="188" t="s">
        <v>946</v>
      </c>
      <c r="Q6" s="188" t="s">
        <v>945</v>
      </c>
      <c r="R6" s="188" t="s">
        <v>944</v>
      </c>
      <c r="S6" s="188" t="s">
        <v>943</v>
      </c>
      <c r="T6" s="187" t="s">
        <v>942</v>
      </c>
      <c r="U6" s="186" t="s">
        <v>941</v>
      </c>
      <c r="V6" s="185" t="s">
        <v>940</v>
      </c>
      <c r="W6" s="184">
        <v>42370</v>
      </c>
      <c r="X6" s="183" t="s">
        <v>939</v>
      </c>
      <c r="Y6" s="183" t="s">
        <v>938</v>
      </c>
      <c r="Z6" s="182" t="s">
        <v>937</v>
      </c>
      <c r="AA6" s="181" t="s">
        <v>936</v>
      </c>
      <c r="AB6" s="181" t="s">
        <v>935</v>
      </c>
      <c r="AC6" s="126" t="s">
        <v>1024</v>
      </c>
      <c r="AD6" s="126" t="s">
        <v>1024</v>
      </c>
      <c r="AE6" s="126" t="s">
        <v>1025</v>
      </c>
      <c r="AF6" s="126" t="s">
        <v>1026</v>
      </c>
    </row>
    <row r="7" spans="1:33" x14ac:dyDescent="0.2">
      <c r="A7" s="164" t="s">
        <v>932</v>
      </c>
      <c r="B7" s="172"/>
      <c r="C7" s="171"/>
      <c r="D7" s="170" t="s">
        <v>934</v>
      </c>
      <c r="E7" s="161">
        <v>41947</v>
      </c>
      <c r="F7" s="160"/>
      <c r="G7" s="159"/>
      <c r="H7" s="157">
        <v>108571</v>
      </c>
      <c r="I7" s="158">
        <v>108571</v>
      </c>
      <c r="J7" s="169"/>
      <c r="K7" s="157">
        <v>1</v>
      </c>
      <c r="L7" s="157">
        <v>0</v>
      </c>
      <c r="M7" s="157">
        <v>108570</v>
      </c>
      <c r="N7" s="157">
        <v>94</v>
      </c>
      <c r="O7" s="157">
        <v>12</v>
      </c>
      <c r="P7" s="157">
        <v>82</v>
      </c>
      <c r="Q7" s="157">
        <v>2261.875</v>
      </c>
      <c r="R7" s="157">
        <v>13860</v>
      </c>
      <c r="S7" s="157">
        <v>16121.875</v>
      </c>
      <c r="T7" s="156">
        <v>92449.125</v>
      </c>
      <c r="U7" s="180">
        <v>108571</v>
      </c>
      <c r="V7" s="179">
        <v>1</v>
      </c>
      <c r="W7" s="176">
        <v>82</v>
      </c>
      <c r="X7" s="178">
        <v>12</v>
      </c>
      <c r="Y7" s="176">
        <v>16121.875</v>
      </c>
      <c r="Z7" s="177">
        <v>13528.993902439022</v>
      </c>
      <c r="AA7" s="176">
        <v>29650.868902439022</v>
      </c>
      <c r="AB7" s="175">
        <v>78920.131097560981</v>
      </c>
      <c r="AC7" s="199">
        <f>+U7</f>
        <v>108571</v>
      </c>
      <c r="AD7" s="199">
        <f>SUM(AC7:AC9)</f>
        <v>1394366</v>
      </c>
      <c r="AE7" s="199">
        <f>SUM(AA7:AA9)</f>
        <v>136800.28556910568</v>
      </c>
      <c r="AF7" s="199">
        <f>SUM(AB7:AB9)</f>
        <v>1257565.7144308942</v>
      </c>
      <c r="AG7" s="199">
        <f>+U7-AA7</f>
        <v>78920.131097560981</v>
      </c>
    </row>
    <row r="8" spans="1:33" x14ac:dyDescent="0.2">
      <c r="A8" s="164" t="s">
        <v>932</v>
      </c>
      <c r="B8" s="172"/>
      <c r="C8" s="171"/>
      <c r="D8" s="170" t="s">
        <v>933</v>
      </c>
      <c r="E8" s="161">
        <v>42582</v>
      </c>
      <c r="F8" s="160"/>
      <c r="G8" s="159"/>
      <c r="H8" s="157"/>
      <c r="I8" s="158">
        <v>208250</v>
      </c>
      <c r="J8" s="169"/>
      <c r="K8" s="157">
        <v>1</v>
      </c>
      <c r="L8" s="157"/>
      <c r="M8" s="157">
        <v>208249</v>
      </c>
      <c r="N8" s="157">
        <v>60</v>
      </c>
      <c r="O8" s="157"/>
      <c r="P8" s="157"/>
      <c r="Q8" s="157"/>
      <c r="R8" s="157"/>
      <c r="S8" s="157"/>
      <c r="T8" s="156"/>
      <c r="U8" s="155">
        <v>208250</v>
      </c>
      <c r="V8" s="154">
        <v>1</v>
      </c>
      <c r="W8" s="151">
        <v>60</v>
      </c>
      <c r="X8" s="153">
        <v>5</v>
      </c>
      <c r="Y8" s="151">
        <v>0</v>
      </c>
      <c r="Z8" s="152">
        <v>17354.083333333332</v>
      </c>
      <c r="AA8" s="151">
        <v>17354.083333333332</v>
      </c>
      <c r="AB8" s="150">
        <v>190895.91666666666</v>
      </c>
      <c r="AC8" s="199">
        <f t="shared" ref="AC8:AC71" si="0">+U8</f>
        <v>208250</v>
      </c>
      <c r="AD8" s="200"/>
      <c r="AE8" s="200"/>
      <c r="AG8" s="199">
        <f t="shared" ref="AG8:AG71" si="1">+U8-AA8</f>
        <v>190895.91666666666</v>
      </c>
    </row>
    <row r="9" spans="1:33" x14ac:dyDescent="0.2">
      <c r="A9" s="164" t="s">
        <v>932</v>
      </c>
      <c r="B9" s="172"/>
      <c r="C9" s="171"/>
      <c r="D9" s="170" t="s">
        <v>931</v>
      </c>
      <c r="E9" s="161">
        <v>42582</v>
      </c>
      <c r="F9" s="160"/>
      <c r="G9" s="159"/>
      <c r="H9" s="157"/>
      <c r="I9" s="158">
        <v>1077545</v>
      </c>
      <c r="J9" s="169"/>
      <c r="K9" s="157">
        <v>1</v>
      </c>
      <c r="L9" s="157"/>
      <c r="M9" s="157">
        <v>1077544</v>
      </c>
      <c r="N9" s="157">
        <v>60</v>
      </c>
      <c r="O9" s="157"/>
      <c r="P9" s="157"/>
      <c r="Q9" s="157"/>
      <c r="R9" s="157"/>
      <c r="S9" s="157"/>
      <c r="T9" s="156"/>
      <c r="U9" s="155">
        <v>1077545</v>
      </c>
      <c r="V9" s="154">
        <v>1</v>
      </c>
      <c r="W9" s="151">
        <v>60</v>
      </c>
      <c r="X9" s="153">
        <v>5</v>
      </c>
      <c r="Y9" s="151">
        <v>0</v>
      </c>
      <c r="Z9" s="152">
        <v>89795.333333333328</v>
      </c>
      <c r="AA9" s="151">
        <v>89795.333333333328</v>
      </c>
      <c r="AB9" s="150">
        <v>987749.66666666663</v>
      </c>
      <c r="AC9" s="199">
        <f t="shared" si="0"/>
        <v>1077545</v>
      </c>
      <c r="AD9" s="200"/>
      <c r="AE9" s="200"/>
      <c r="AG9" s="199">
        <f t="shared" si="1"/>
        <v>987749.66666666663</v>
      </c>
    </row>
    <row r="10" spans="1:33" x14ac:dyDescent="0.2">
      <c r="A10" s="164" t="s">
        <v>929</v>
      </c>
      <c r="B10" s="172"/>
      <c r="C10" s="171"/>
      <c r="D10" s="162" t="s">
        <v>898</v>
      </c>
      <c r="E10" s="161">
        <v>42005</v>
      </c>
      <c r="F10" s="160"/>
      <c r="G10" s="159">
        <v>628.5</v>
      </c>
      <c r="H10" s="157">
        <v>15478132.35</v>
      </c>
      <c r="I10" s="158">
        <v>15478132.35</v>
      </c>
      <c r="J10" s="157"/>
      <c r="K10" s="157">
        <v>3095626.47</v>
      </c>
      <c r="L10" s="157">
        <v>0</v>
      </c>
      <c r="M10" s="157">
        <v>12382505.879999999</v>
      </c>
      <c r="N10" s="157">
        <v>480</v>
      </c>
      <c r="O10" s="157">
        <v>12</v>
      </c>
      <c r="P10" s="157">
        <v>468</v>
      </c>
      <c r="Q10" s="157">
        <v>0</v>
      </c>
      <c r="R10" s="157">
        <v>309562.64699999994</v>
      </c>
      <c r="S10" s="157">
        <v>309562.64699999994</v>
      </c>
      <c r="T10" s="156">
        <v>15168569.703</v>
      </c>
      <c r="U10" s="155">
        <v>15478132.35</v>
      </c>
      <c r="V10" s="154">
        <v>3095626.47</v>
      </c>
      <c r="W10" s="151">
        <v>468</v>
      </c>
      <c r="X10" s="153">
        <v>12</v>
      </c>
      <c r="Y10" s="151">
        <v>309562.64699999994</v>
      </c>
      <c r="Z10" s="152">
        <v>309562.647</v>
      </c>
      <c r="AA10" s="151">
        <v>619125.29399999999</v>
      </c>
      <c r="AB10" s="150">
        <v>14859007.056</v>
      </c>
      <c r="AC10" s="199">
        <f t="shared" si="0"/>
        <v>15478132.35</v>
      </c>
      <c r="AD10" s="199">
        <f>SUM(AC10:AC25)</f>
        <v>477367027.25099999</v>
      </c>
      <c r="AE10" s="199">
        <f>SUM(AA10:AA25)</f>
        <v>19094681.090039995</v>
      </c>
      <c r="AF10" s="199">
        <f>SUM(AB10:AB25)</f>
        <v>458272346.16095996</v>
      </c>
      <c r="AG10" s="199">
        <f t="shared" si="1"/>
        <v>14859007.056</v>
      </c>
    </row>
    <row r="11" spans="1:33" x14ac:dyDescent="0.2">
      <c r="A11" s="164" t="s">
        <v>929</v>
      </c>
      <c r="B11" s="172"/>
      <c r="C11" s="171"/>
      <c r="D11" s="162" t="s">
        <v>897</v>
      </c>
      <c r="E11" s="161">
        <v>42005</v>
      </c>
      <c r="F11" s="160"/>
      <c r="G11" s="159">
        <v>369</v>
      </c>
      <c r="H11" s="157">
        <v>9087399.9000000004</v>
      </c>
      <c r="I11" s="158">
        <v>9087399.9000000004</v>
      </c>
      <c r="J11" s="157"/>
      <c r="K11" s="157">
        <v>1817479.9800000002</v>
      </c>
      <c r="L11" s="157">
        <v>0</v>
      </c>
      <c r="M11" s="157">
        <v>7269919.9199999999</v>
      </c>
      <c r="N11" s="157">
        <v>480</v>
      </c>
      <c r="O11" s="157">
        <v>12</v>
      </c>
      <c r="P11" s="157">
        <v>468</v>
      </c>
      <c r="Q11" s="157">
        <v>0</v>
      </c>
      <c r="R11" s="157">
        <v>181747.99799999999</v>
      </c>
      <c r="S11" s="157">
        <v>181747.99799999999</v>
      </c>
      <c r="T11" s="156">
        <v>8905651.9020000007</v>
      </c>
      <c r="U11" s="155">
        <v>9087399.9000000004</v>
      </c>
      <c r="V11" s="154">
        <v>1817479.9800000002</v>
      </c>
      <c r="W11" s="151">
        <v>468</v>
      </c>
      <c r="X11" s="153">
        <v>12</v>
      </c>
      <c r="Y11" s="151">
        <v>181747.99799999999</v>
      </c>
      <c r="Z11" s="152">
        <v>181747.99800000002</v>
      </c>
      <c r="AA11" s="151">
        <v>363495.99600000004</v>
      </c>
      <c r="AB11" s="150">
        <v>8723903.904000001</v>
      </c>
      <c r="AC11" s="199">
        <f t="shared" si="0"/>
        <v>9087399.9000000004</v>
      </c>
      <c r="AD11" s="200"/>
      <c r="AE11" s="200"/>
      <c r="AG11" s="199">
        <f t="shared" si="1"/>
        <v>8723903.904000001</v>
      </c>
    </row>
    <row r="12" spans="1:33" x14ac:dyDescent="0.2">
      <c r="A12" s="164" t="s">
        <v>929</v>
      </c>
      <c r="B12" s="172"/>
      <c r="C12" s="171"/>
      <c r="D12" s="162" t="s">
        <v>896</v>
      </c>
      <c r="E12" s="161">
        <v>42005</v>
      </c>
      <c r="F12" s="160"/>
      <c r="G12" s="159">
        <v>303</v>
      </c>
      <c r="H12" s="157">
        <v>7462011.2999999998</v>
      </c>
      <c r="I12" s="158">
        <v>7462011.2999999998</v>
      </c>
      <c r="J12" s="157"/>
      <c r="K12" s="157">
        <v>1492402.26</v>
      </c>
      <c r="L12" s="157">
        <v>0</v>
      </c>
      <c r="M12" s="157">
        <v>5969609.04</v>
      </c>
      <c r="N12" s="157">
        <v>480</v>
      </c>
      <c r="O12" s="157">
        <v>12</v>
      </c>
      <c r="P12" s="157">
        <v>468</v>
      </c>
      <c r="Q12" s="157">
        <v>0</v>
      </c>
      <c r="R12" s="157">
        <v>149240.226</v>
      </c>
      <c r="S12" s="157">
        <v>149240.226</v>
      </c>
      <c r="T12" s="156">
        <v>7312771.074</v>
      </c>
      <c r="U12" s="155">
        <v>7462011.2999999998</v>
      </c>
      <c r="V12" s="154">
        <v>1492402.26</v>
      </c>
      <c r="W12" s="151">
        <v>468</v>
      </c>
      <c r="X12" s="153">
        <v>12</v>
      </c>
      <c r="Y12" s="151">
        <v>149240.226</v>
      </c>
      <c r="Z12" s="152">
        <v>149240.22600000002</v>
      </c>
      <c r="AA12" s="151">
        <v>298480.45200000005</v>
      </c>
      <c r="AB12" s="150">
        <v>7163530.8479999993</v>
      </c>
      <c r="AC12" s="199">
        <f t="shared" si="0"/>
        <v>7462011.2999999998</v>
      </c>
      <c r="AD12" s="200"/>
      <c r="AE12" s="200"/>
      <c r="AG12" s="199">
        <f t="shared" si="1"/>
        <v>7163530.8479999993</v>
      </c>
    </row>
    <row r="13" spans="1:33" x14ac:dyDescent="0.2">
      <c r="A13" s="164" t="s">
        <v>929</v>
      </c>
      <c r="B13" s="172"/>
      <c r="C13" s="171"/>
      <c r="D13" s="162" t="s">
        <v>930</v>
      </c>
      <c r="E13" s="161">
        <v>42005</v>
      </c>
      <c r="F13" s="160"/>
      <c r="G13" s="159">
        <v>3083.49</v>
      </c>
      <c r="H13" s="157">
        <v>75937416.578999996</v>
      </c>
      <c r="I13" s="158">
        <v>75937416.578999996</v>
      </c>
      <c r="J13" s="157"/>
      <c r="K13" s="157">
        <v>15187483.3158</v>
      </c>
      <c r="L13" s="157">
        <v>0</v>
      </c>
      <c r="M13" s="157">
        <v>60749933.2632</v>
      </c>
      <c r="N13" s="157">
        <v>480</v>
      </c>
      <c r="O13" s="157">
        <v>12</v>
      </c>
      <c r="P13" s="157">
        <v>468</v>
      </c>
      <c r="Q13" s="157">
        <v>0</v>
      </c>
      <c r="R13" s="157">
        <v>1518748.33158</v>
      </c>
      <c r="S13" s="157">
        <v>1518748.33158</v>
      </c>
      <c r="T13" s="156">
        <v>74418668.247419998</v>
      </c>
      <c r="U13" s="155">
        <v>75937416.578999996</v>
      </c>
      <c r="V13" s="154">
        <v>15187483.3158</v>
      </c>
      <c r="W13" s="151">
        <v>468</v>
      </c>
      <c r="X13" s="153">
        <v>12</v>
      </c>
      <c r="Y13" s="151">
        <v>1518748.33158</v>
      </c>
      <c r="Z13" s="152">
        <v>1518748.33158</v>
      </c>
      <c r="AA13" s="151">
        <v>3037496.66316</v>
      </c>
      <c r="AB13" s="150">
        <v>72899919.91584</v>
      </c>
      <c r="AC13" s="199">
        <f t="shared" si="0"/>
        <v>75937416.578999996</v>
      </c>
      <c r="AD13" s="200"/>
      <c r="AE13" s="200"/>
      <c r="AG13" s="199">
        <f t="shared" si="1"/>
        <v>72899919.91584</v>
      </c>
    </row>
    <row r="14" spans="1:33" x14ac:dyDescent="0.2">
      <c r="A14" s="164" t="s">
        <v>929</v>
      </c>
      <c r="B14" s="172"/>
      <c r="C14" s="171"/>
      <c r="D14" s="162" t="s">
        <v>894</v>
      </c>
      <c r="E14" s="161">
        <v>42005</v>
      </c>
      <c r="F14" s="160"/>
      <c r="G14" s="159">
        <v>1567.5</v>
      </c>
      <c r="H14" s="157">
        <v>38602979.25</v>
      </c>
      <c r="I14" s="158">
        <v>38602979.25</v>
      </c>
      <c r="J14" s="157"/>
      <c r="K14" s="157">
        <v>7720595.8500000006</v>
      </c>
      <c r="L14" s="157">
        <v>0</v>
      </c>
      <c r="M14" s="157">
        <v>30882383.399999999</v>
      </c>
      <c r="N14" s="157">
        <v>480</v>
      </c>
      <c r="O14" s="157">
        <v>12</v>
      </c>
      <c r="P14" s="157">
        <v>468</v>
      </c>
      <c r="Q14" s="157">
        <v>0</v>
      </c>
      <c r="R14" s="157">
        <v>772059.58499999996</v>
      </c>
      <c r="S14" s="157">
        <v>772059.58499999996</v>
      </c>
      <c r="T14" s="156">
        <v>37830919.664999999</v>
      </c>
      <c r="U14" s="155">
        <v>38602979.25</v>
      </c>
      <c r="V14" s="154">
        <v>7720595.8500000006</v>
      </c>
      <c r="W14" s="151">
        <v>468</v>
      </c>
      <c r="X14" s="153">
        <v>12</v>
      </c>
      <c r="Y14" s="151">
        <v>772059.58499999996</v>
      </c>
      <c r="Z14" s="152">
        <v>772059.58499999996</v>
      </c>
      <c r="AA14" s="151">
        <v>1544119.17</v>
      </c>
      <c r="AB14" s="150">
        <v>37058860.079999998</v>
      </c>
      <c r="AC14" s="199">
        <f t="shared" si="0"/>
        <v>38602979.25</v>
      </c>
      <c r="AD14" s="200"/>
      <c r="AE14" s="200"/>
      <c r="AG14" s="199">
        <f t="shared" si="1"/>
        <v>37058860.079999998</v>
      </c>
    </row>
    <row r="15" spans="1:33" x14ac:dyDescent="0.2">
      <c r="A15" s="164" t="s">
        <v>929</v>
      </c>
      <c r="B15" s="162"/>
      <c r="C15" s="171"/>
      <c r="D15" s="162" t="s">
        <v>893</v>
      </c>
      <c r="E15" s="161">
        <v>42005</v>
      </c>
      <c r="F15" s="160"/>
      <c r="G15" s="159">
        <v>850</v>
      </c>
      <c r="H15" s="157">
        <v>20933035</v>
      </c>
      <c r="I15" s="158">
        <v>20933035</v>
      </c>
      <c r="J15" s="157"/>
      <c r="K15" s="157">
        <v>4186607</v>
      </c>
      <c r="L15" s="157">
        <v>0</v>
      </c>
      <c r="M15" s="157">
        <v>16746428</v>
      </c>
      <c r="N15" s="157">
        <v>480</v>
      </c>
      <c r="O15" s="157">
        <v>12</v>
      </c>
      <c r="P15" s="157">
        <v>468</v>
      </c>
      <c r="Q15" s="157">
        <v>0</v>
      </c>
      <c r="R15" s="157">
        <v>418660.70000000007</v>
      </c>
      <c r="S15" s="157">
        <v>418660.70000000007</v>
      </c>
      <c r="T15" s="156">
        <v>20514374.300000001</v>
      </c>
      <c r="U15" s="155">
        <v>20933035</v>
      </c>
      <c r="V15" s="154">
        <v>4186607</v>
      </c>
      <c r="W15" s="151">
        <v>468</v>
      </c>
      <c r="X15" s="153">
        <v>12</v>
      </c>
      <c r="Y15" s="151">
        <v>418660.70000000007</v>
      </c>
      <c r="Z15" s="152">
        <v>418660.70000000007</v>
      </c>
      <c r="AA15" s="151">
        <v>837321.40000000014</v>
      </c>
      <c r="AB15" s="150">
        <v>20095713.600000001</v>
      </c>
      <c r="AC15" s="199">
        <f t="shared" si="0"/>
        <v>20933035</v>
      </c>
      <c r="AD15" s="200"/>
      <c r="AE15" s="200"/>
      <c r="AG15" s="199">
        <f t="shared" si="1"/>
        <v>20095713.600000001</v>
      </c>
    </row>
    <row r="16" spans="1:33" x14ac:dyDescent="0.2">
      <c r="A16" s="164" t="s">
        <v>929</v>
      </c>
      <c r="B16" s="172"/>
      <c r="C16" s="171"/>
      <c r="D16" s="162" t="s">
        <v>892</v>
      </c>
      <c r="E16" s="161">
        <v>42005</v>
      </c>
      <c r="F16" s="160"/>
      <c r="G16" s="159">
        <v>1266.96</v>
      </c>
      <c r="H16" s="157">
        <v>31201550.616</v>
      </c>
      <c r="I16" s="158">
        <v>31201550.616</v>
      </c>
      <c r="J16" s="157"/>
      <c r="K16" s="157">
        <v>6240310.1232000003</v>
      </c>
      <c r="L16" s="157">
        <v>0</v>
      </c>
      <c r="M16" s="157">
        <v>24961240.492800001</v>
      </c>
      <c r="N16" s="157">
        <v>480</v>
      </c>
      <c r="O16" s="157">
        <v>12</v>
      </c>
      <c r="P16" s="157">
        <v>468</v>
      </c>
      <c r="Q16" s="157">
        <v>0</v>
      </c>
      <c r="R16" s="157">
        <v>624031.01231999998</v>
      </c>
      <c r="S16" s="157">
        <v>624031.01231999998</v>
      </c>
      <c r="T16" s="156">
        <v>30577519.60368</v>
      </c>
      <c r="U16" s="155">
        <v>31201550.616</v>
      </c>
      <c r="V16" s="154">
        <v>6240310.1232000003</v>
      </c>
      <c r="W16" s="151">
        <v>468</v>
      </c>
      <c r="X16" s="153">
        <v>12</v>
      </c>
      <c r="Y16" s="151">
        <v>624031.01231999998</v>
      </c>
      <c r="Z16" s="152">
        <v>624031.01231999998</v>
      </c>
      <c r="AA16" s="151">
        <v>1248062.02464</v>
      </c>
      <c r="AB16" s="150">
        <v>29953488.591359999</v>
      </c>
      <c r="AC16" s="199">
        <f t="shared" si="0"/>
        <v>31201550.616</v>
      </c>
      <c r="AD16" s="200"/>
      <c r="AE16" s="200"/>
      <c r="AG16" s="199">
        <f t="shared" si="1"/>
        <v>29953488.591359999</v>
      </c>
    </row>
    <row r="17" spans="1:33" x14ac:dyDescent="0.2">
      <c r="A17" s="164" t="s">
        <v>929</v>
      </c>
      <c r="B17" s="172"/>
      <c r="C17" s="171"/>
      <c r="D17" s="162" t="s">
        <v>890</v>
      </c>
      <c r="E17" s="161">
        <v>42005</v>
      </c>
      <c r="F17" s="160"/>
      <c r="G17" s="159">
        <v>744</v>
      </c>
      <c r="H17" s="157">
        <v>18322562.399999999</v>
      </c>
      <c r="I17" s="158">
        <v>18322562.399999999</v>
      </c>
      <c r="J17" s="157"/>
      <c r="K17" s="157">
        <v>3664512.48</v>
      </c>
      <c r="L17" s="157">
        <v>0</v>
      </c>
      <c r="M17" s="157">
        <v>14658049.919999998</v>
      </c>
      <c r="N17" s="157">
        <v>480</v>
      </c>
      <c r="O17" s="157">
        <v>12</v>
      </c>
      <c r="P17" s="157">
        <v>468</v>
      </c>
      <c r="Q17" s="157">
        <v>0</v>
      </c>
      <c r="R17" s="157">
        <v>366451.24799999996</v>
      </c>
      <c r="S17" s="157">
        <v>366451.24799999996</v>
      </c>
      <c r="T17" s="156">
        <v>17956111.151999999</v>
      </c>
      <c r="U17" s="155">
        <v>18322562.399999999</v>
      </c>
      <c r="V17" s="154">
        <v>3664512.48</v>
      </c>
      <c r="W17" s="151">
        <v>468</v>
      </c>
      <c r="X17" s="153">
        <v>12</v>
      </c>
      <c r="Y17" s="151">
        <v>366451.24799999996</v>
      </c>
      <c r="Z17" s="152">
        <v>366451.24799999996</v>
      </c>
      <c r="AA17" s="151">
        <v>732902.49599999993</v>
      </c>
      <c r="AB17" s="150">
        <v>17589659.903999999</v>
      </c>
      <c r="AC17" s="199">
        <f t="shared" si="0"/>
        <v>18322562.399999999</v>
      </c>
      <c r="AD17" s="200"/>
      <c r="AE17" s="200"/>
      <c r="AG17" s="199">
        <f t="shared" si="1"/>
        <v>17589659.903999999</v>
      </c>
    </row>
    <row r="18" spans="1:33" x14ac:dyDescent="0.2">
      <c r="A18" s="164" t="s">
        <v>929</v>
      </c>
      <c r="B18" s="172"/>
      <c r="C18" s="171"/>
      <c r="D18" s="162" t="s">
        <v>889</v>
      </c>
      <c r="E18" s="161">
        <v>42005</v>
      </c>
      <c r="F18" s="160"/>
      <c r="G18" s="159">
        <v>1242.4000000000001</v>
      </c>
      <c r="H18" s="157">
        <v>30596709.039999999</v>
      </c>
      <c r="I18" s="158">
        <v>30596709.039999999</v>
      </c>
      <c r="J18" s="157"/>
      <c r="K18" s="157">
        <v>6119341.8080000002</v>
      </c>
      <c r="L18" s="157">
        <v>0</v>
      </c>
      <c r="M18" s="157">
        <v>24477367.232000001</v>
      </c>
      <c r="N18" s="157">
        <v>480</v>
      </c>
      <c r="O18" s="157">
        <v>12</v>
      </c>
      <c r="P18" s="157">
        <v>468</v>
      </c>
      <c r="Q18" s="157">
        <v>0</v>
      </c>
      <c r="R18" s="157">
        <v>611934.18079999997</v>
      </c>
      <c r="S18" s="157">
        <v>611934.18079999997</v>
      </c>
      <c r="T18" s="156">
        <v>29984774.859200001</v>
      </c>
      <c r="U18" s="155">
        <v>30596709.039999999</v>
      </c>
      <c r="V18" s="154">
        <v>6119341.8080000002</v>
      </c>
      <c r="W18" s="151">
        <v>468</v>
      </c>
      <c r="X18" s="153">
        <v>12</v>
      </c>
      <c r="Y18" s="151">
        <v>611934.18079999997</v>
      </c>
      <c r="Z18" s="152">
        <v>611934.18080000009</v>
      </c>
      <c r="AA18" s="151">
        <v>1223868.3615999999</v>
      </c>
      <c r="AB18" s="150">
        <v>29372840.678399999</v>
      </c>
      <c r="AC18" s="199">
        <f t="shared" si="0"/>
        <v>30596709.039999999</v>
      </c>
      <c r="AD18" s="200"/>
      <c r="AE18" s="200"/>
      <c r="AG18" s="199">
        <f t="shared" si="1"/>
        <v>29372840.678399999</v>
      </c>
    </row>
    <row r="19" spans="1:33" x14ac:dyDescent="0.2">
      <c r="A19" s="164" t="s">
        <v>929</v>
      </c>
      <c r="B19" s="172"/>
      <c r="C19" s="171"/>
      <c r="D19" s="162" t="s">
        <v>888</v>
      </c>
      <c r="E19" s="161">
        <v>42005</v>
      </c>
      <c r="F19" s="160"/>
      <c r="G19" s="159">
        <v>1295</v>
      </c>
      <c r="H19" s="157">
        <v>31892094.499999996</v>
      </c>
      <c r="I19" s="158">
        <v>31892094.499999996</v>
      </c>
      <c r="J19" s="157"/>
      <c r="K19" s="157">
        <v>6378418.8999999994</v>
      </c>
      <c r="L19" s="157">
        <v>0</v>
      </c>
      <c r="M19" s="157">
        <v>25513675.599999998</v>
      </c>
      <c r="N19" s="157">
        <v>480</v>
      </c>
      <c r="O19" s="157">
        <v>12</v>
      </c>
      <c r="P19" s="157">
        <v>468</v>
      </c>
      <c r="Q19" s="157">
        <v>0</v>
      </c>
      <c r="R19" s="157">
        <v>637841.8899999999</v>
      </c>
      <c r="S19" s="157">
        <v>637841.8899999999</v>
      </c>
      <c r="T19" s="156">
        <v>31254252.609999996</v>
      </c>
      <c r="U19" s="155">
        <v>31892094.499999996</v>
      </c>
      <c r="V19" s="154">
        <v>6378418.8999999994</v>
      </c>
      <c r="W19" s="151">
        <v>468</v>
      </c>
      <c r="X19" s="153">
        <v>12</v>
      </c>
      <c r="Y19" s="151">
        <v>637841.8899999999</v>
      </c>
      <c r="Z19" s="152">
        <v>637841.8899999999</v>
      </c>
      <c r="AA19" s="151">
        <v>1275683.7799999998</v>
      </c>
      <c r="AB19" s="150">
        <v>30616410.719999995</v>
      </c>
      <c r="AC19" s="199">
        <f t="shared" si="0"/>
        <v>31892094.499999996</v>
      </c>
      <c r="AD19" s="200"/>
      <c r="AE19" s="200"/>
      <c r="AG19" s="199">
        <f t="shared" si="1"/>
        <v>30616410.719999995</v>
      </c>
    </row>
    <row r="20" spans="1:33" x14ac:dyDescent="0.2">
      <c r="A20" s="164" t="s">
        <v>929</v>
      </c>
      <c r="B20" s="172"/>
      <c r="C20" s="171"/>
      <c r="D20" s="162" t="s">
        <v>886</v>
      </c>
      <c r="E20" s="161">
        <v>42005</v>
      </c>
      <c r="F20" s="160"/>
      <c r="G20" s="159">
        <v>2139.46</v>
      </c>
      <c r="H20" s="157">
        <v>52688695.365999997</v>
      </c>
      <c r="I20" s="158">
        <v>52688695.365999997</v>
      </c>
      <c r="J20" s="157"/>
      <c r="K20" s="157">
        <v>10537739.0732</v>
      </c>
      <c r="L20" s="157">
        <v>0</v>
      </c>
      <c r="M20" s="157">
        <v>42150956.292799994</v>
      </c>
      <c r="N20" s="157">
        <v>480</v>
      </c>
      <c r="O20" s="157">
        <v>12</v>
      </c>
      <c r="P20" s="157">
        <v>468</v>
      </c>
      <c r="Q20" s="157">
        <v>0</v>
      </c>
      <c r="R20" s="157">
        <v>1053773.9073199998</v>
      </c>
      <c r="S20" s="157">
        <v>1053773.9073199998</v>
      </c>
      <c r="T20" s="156">
        <v>51634921.458679996</v>
      </c>
      <c r="U20" s="155">
        <v>52688695.365999997</v>
      </c>
      <c r="V20" s="154">
        <v>10537739.0732</v>
      </c>
      <c r="W20" s="151">
        <v>468</v>
      </c>
      <c r="X20" s="153">
        <v>12</v>
      </c>
      <c r="Y20" s="151">
        <v>1053773.9073199998</v>
      </c>
      <c r="Z20" s="152">
        <v>1053773.9073199998</v>
      </c>
      <c r="AA20" s="151">
        <v>2107547.8146399995</v>
      </c>
      <c r="AB20" s="150">
        <v>50581147.551359996</v>
      </c>
      <c r="AC20" s="199">
        <f t="shared" si="0"/>
        <v>52688695.365999997</v>
      </c>
      <c r="AD20" s="200"/>
      <c r="AE20" s="200"/>
      <c r="AG20" s="199">
        <f t="shared" si="1"/>
        <v>50581147.551359996</v>
      </c>
    </row>
    <row r="21" spans="1:33" x14ac:dyDescent="0.2">
      <c r="A21" s="164" t="s">
        <v>929</v>
      </c>
      <c r="B21" s="172"/>
      <c r="C21" s="171"/>
      <c r="D21" s="162" t="s">
        <v>885</v>
      </c>
      <c r="E21" s="161">
        <v>42005</v>
      </c>
      <c r="F21" s="160"/>
      <c r="G21" s="159">
        <v>751.14</v>
      </c>
      <c r="H21" s="157">
        <v>18498399.893999998</v>
      </c>
      <c r="I21" s="158">
        <v>18498399.893999998</v>
      </c>
      <c r="J21" s="157"/>
      <c r="K21" s="157">
        <v>3699679.9787999997</v>
      </c>
      <c r="L21" s="157">
        <v>0</v>
      </c>
      <c r="M21" s="157">
        <v>14798719.915199999</v>
      </c>
      <c r="N21" s="157">
        <v>480</v>
      </c>
      <c r="O21" s="157">
        <v>12</v>
      </c>
      <c r="P21" s="157">
        <v>468</v>
      </c>
      <c r="Q21" s="157">
        <v>0</v>
      </c>
      <c r="R21" s="157">
        <v>369967.99787999992</v>
      </c>
      <c r="S21" s="157">
        <v>369967.99787999992</v>
      </c>
      <c r="T21" s="156">
        <v>18128431.896119997</v>
      </c>
      <c r="U21" s="155">
        <v>18498399.893999998</v>
      </c>
      <c r="V21" s="154">
        <v>3699679.9787999997</v>
      </c>
      <c r="W21" s="151">
        <v>468</v>
      </c>
      <c r="X21" s="153">
        <v>12</v>
      </c>
      <c r="Y21" s="151">
        <v>369967.99787999992</v>
      </c>
      <c r="Z21" s="152">
        <v>369967.99787999992</v>
      </c>
      <c r="AA21" s="151">
        <v>739935.99575999985</v>
      </c>
      <c r="AB21" s="150">
        <v>17758463.898239996</v>
      </c>
      <c r="AC21" s="199">
        <f t="shared" si="0"/>
        <v>18498399.893999998</v>
      </c>
      <c r="AD21" s="200"/>
      <c r="AE21" s="200"/>
      <c r="AG21" s="199">
        <f t="shared" si="1"/>
        <v>17758463.898239996</v>
      </c>
    </row>
    <row r="22" spans="1:33" x14ac:dyDescent="0.2">
      <c r="A22" s="164" t="s">
        <v>929</v>
      </c>
      <c r="B22" s="172"/>
      <c r="C22" s="171"/>
      <c r="D22" s="162" t="s">
        <v>884</v>
      </c>
      <c r="E22" s="161">
        <v>42005</v>
      </c>
      <c r="F22" s="160"/>
      <c r="G22" s="159">
        <v>1930.5</v>
      </c>
      <c r="H22" s="157">
        <v>47542616.549999997</v>
      </c>
      <c r="I22" s="158">
        <v>47542616.549999997</v>
      </c>
      <c r="J22" s="157"/>
      <c r="K22" s="157">
        <v>9508523.3100000005</v>
      </c>
      <c r="L22" s="157">
        <v>0</v>
      </c>
      <c r="M22" s="157">
        <v>38034093.239999995</v>
      </c>
      <c r="N22" s="157">
        <v>480</v>
      </c>
      <c r="O22" s="157">
        <v>12</v>
      </c>
      <c r="P22" s="157">
        <v>468</v>
      </c>
      <c r="Q22" s="157">
        <v>0</v>
      </c>
      <c r="R22" s="157">
        <v>950852.33099999977</v>
      </c>
      <c r="S22" s="157">
        <v>950852.33099999977</v>
      </c>
      <c r="T22" s="156">
        <v>46591764.218999997</v>
      </c>
      <c r="U22" s="155">
        <v>47542616.549999997</v>
      </c>
      <c r="V22" s="154">
        <v>9508523.3100000005</v>
      </c>
      <c r="W22" s="151">
        <v>468</v>
      </c>
      <c r="X22" s="153">
        <v>12</v>
      </c>
      <c r="Y22" s="151">
        <v>950852.33099999977</v>
      </c>
      <c r="Z22" s="152">
        <v>950852.33099999977</v>
      </c>
      <c r="AA22" s="151">
        <v>1901704.6619999995</v>
      </c>
      <c r="AB22" s="150">
        <v>45640911.887999997</v>
      </c>
      <c r="AC22" s="199">
        <f t="shared" si="0"/>
        <v>47542616.549999997</v>
      </c>
      <c r="AD22" s="200"/>
      <c r="AE22" s="200"/>
      <c r="AG22" s="199">
        <f t="shared" si="1"/>
        <v>45640911.887999997</v>
      </c>
    </row>
    <row r="23" spans="1:33" x14ac:dyDescent="0.2">
      <c r="A23" s="164" t="s">
        <v>929</v>
      </c>
      <c r="B23" s="172"/>
      <c r="C23" s="171"/>
      <c r="D23" s="162" t="s">
        <v>883</v>
      </c>
      <c r="E23" s="161">
        <v>42005</v>
      </c>
      <c r="F23" s="160"/>
      <c r="G23" s="159">
        <v>1100</v>
      </c>
      <c r="H23" s="157">
        <v>27089810</v>
      </c>
      <c r="I23" s="158">
        <v>27089810</v>
      </c>
      <c r="J23" s="157"/>
      <c r="K23" s="157">
        <v>5417962</v>
      </c>
      <c r="L23" s="157">
        <v>0</v>
      </c>
      <c r="M23" s="157">
        <v>21671848</v>
      </c>
      <c r="N23" s="157">
        <v>480</v>
      </c>
      <c r="O23" s="157">
        <v>12</v>
      </c>
      <c r="P23" s="157">
        <v>468</v>
      </c>
      <c r="Q23" s="157">
        <v>0</v>
      </c>
      <c r="R23" s="157">
        <v>541796.19999999995</v>
      </c>
      <c r="S23" s="157">
        <v>541796.19999999995</v>
      </c>
      <c r="T23" s="156">
        <v>26548013.800000001</v>
      </c>
      <c r="U23" s="155">
        <v>27089810</v>
      </c>
      <c r="V23" s="154">
        <v>5417962</v>
      </c>
      <c r="W23" s="151">
        <v>468</v>
      </c>
      <c r="X23" s="153">
        <v>12</v>
      </c>
      <c r="Y23" s="151">
        <v>541796.19999999995</v>
      </c>
      <c r="Z23" s="152">
        <v>541796.19999999995</v>
      </c>
      <c r="AA23" s="151">
        <v>1083592.3999999999</v>
      </c>
      <c r="AB23" s="150">
        <v>26006217.600000001</v>
      </c>
      <c r="AC23" s="199">
        <f t="shared" si="0"/>
        <v>27089810</v>
      </c>
      <c r="AD23" s="200"/>
      <c r="AE23" s="200"/>
      <c r="AG23" s="199">
        <f t="shared" si="1"/>
        <v>26006217.600000001</v>
      </c>
    </row>
    <row r="24" spans="1:33" x14ac:dyDescent="0.2">
      <c r="A24" s="164" t="s">
        <v>929</v>
      </c>
      <c r="B24" s="172"/>
      <c r="C24" s="171"/>
      <c r="D24" s="162" t="s">
        <v>882</v>
      </c>
      <c r="E24" s="161">
        <v>42005</v>
      </c>
      <c r="F24" s="160"/>
      <c r="G24" s="159">
        <v>1465.86</v>
      </c>
      <c r="H24" s="157">
        <v>36099880.805999994</v>
      </c>
      <c r="I24" s="158">
        <v>36099880.805999994</v>
      </c>
      <c r="J24" s="157"/>
      <c r="K24" s="157">
        <v>7219976.161199999</v>
      </c>
      <c r="L24" s="157">
        <v>0</v>
      </c>
      <c r="M24" s="157">
        <v>28879904.644799996</v>
      </c>
      <c r="N24" s="157">
        <v>480</v>
      </c>
      <c r="O24" s="157">
        <v>12</v>
      </c>
      <c r="P24" s="157">
        <v>468</v>
      </c>
      <c r="Q24" s="157">
        <v>0</v>
      </c>
      <c r="R24" s="157">
        <v>721997.6161199999</v>
      </c>
      <c r="S24" s="157">
        <v>721997.6161199999</v>
      </c>
      <c r="T24" s="156">
        <v>35377883.189879991</v>
      </c>
      <c r="U24" s="155">
        <v>36099880.805999994</v>
      </c>
      <c r="V24" s="154">
        <v>7219976.161199999</v>
      </c>
      <c r="W24" s="151">
        <v>468</v>
      </c>
      <c r="X24" s="153">
        <v>12</v>
      </c>
      <c r="Y24" s="151">
        <v>721997.6161199999</v>
      </c>
      <c r="Z24" s="152">
        <v>721997.6161199999</v>
      </c>
      <c r="AA24" s="151">
        <v>1443995.2322399998</v>
      </c>
      <c r="AB24" s="150">
        <v>34655885.573759995</v>
      </c>
      <c r="AC24" s="199">
        <f t="shared" si="0"/>
        <v>36099880.805999994</v>
      </c>
      <c r="AD24" s="200"/>
      <c r="AE24" s="200"/>
      <c r="AG24" s="199">
        <f t="shared" si="1"/>
        <v>34655885.573759995</v>
      </c>
    </row>
    <row r="25" spans="1:33" x14ac:dyDescent="0.2">
      <c r="A25" s="164" t="s">
        <v>929</v>
      </c>
      <c r="B25" s="172"/>
      <c r="C25" s="171"/>
      <c r="D25" s="162" t="s">
        <v>881</v>
      </c>
      <c r="E25" s="161">
        <v>42005</v>
      </c>
      <c r="F25" s="160"/>
      <c r="G25" s="159">
        <v>647</v>
      </c>
      <c r="H25" s="157">
        <v>15933733.699999999</v>
      </c>
      <c r="I25" s="158">
        <v>15933733.699999999</v>
      </c>
      <c r="J25" s="157"/>
      <c r="K25" s="157">
        <v>3186746.74</v>
      </c>
      <c r="L25" s="157">
        <v>0</v>
      </c>
      <c r="M25" s="157">
        <v>12746986.959999999</v>
      </c>
      <c r="N25" s="157">
        <v>480</v>
      </c>
      <c r="O25" s="157">
        <v>12</v>
      </c>
      <c r="P25" s="157">
        <v>468</v>
      </c>
      <c r="Q25" s="157">
        <v>0</v>
      </c>
      <c r="R25" s="157">
        <v>318674.67399999994</v>
      </c>
      <c r="S25" s="157">
        <v>318674.67399999994</v>
      </c>
      <c r="T25" s="156">
        <v>15615059.025999999</v>
      </c>
      <c r="U25" s="155">
        <v>15933733.699999999</v>
      </c>
      <c r="V25" s="154">
        <v>3186746.74</v>
      </c>
      <c r="W25" s="151">
        <v>468</v>
      </c>
      <c r="X25" s="153">
        <v>12</v>
      </c>
      <c r="Y25" s="151">
        <v>318674.67399999994</v>
      </c>
      <c r="Z25" s="152">
        <v>318674.67399999994</v>
      </c>
      <c r="AA25" s="151">
        <v>637349.34799999988</v>
      </c>
      <c r="AB25" s="150">
        <v>15296384.352</v>
      </c>
      <c r="AC25" s="199">
        <f t="shared" si="0"/>
        <v>15933733.699999999</v>
      </c>
      <c r="AD25" s="200"/>
      <c r="AE25" s="200"/>
      <c r="AG25" s="199">
        <f t="shared" si="1"/>
        <v>15296384.352</v>
      </c>
    </row>
    <row r="26" spans="1:33" x14ac:dyDescent="0.2">
      <c r="A26" s="164" t="s">
        <v>918</v>
      </c>
      <c r="B26" s="172"/>
      <c r="C26" s="171"/>
      <c r="D26" s="170" t="s">
        <v>928</v>
      </c>
      <c r="E26" s="161">
        <v>41765</v>
      </c>
      <c r="F26" s="160"/>
      <c r="G26" s="159"/>
      <c r="H26" s="157">
        <v>125202</v>
      </c>
      <c r="I26" s="158">
        <v>125202</v>
      </c>
      <c r="J26" s="169"/>
      <c r="K26" s="157">
        <v>1</v>
      </c>
      <c r="L26" s="157">
        <v>0</v>
      </c>
      <c r="M26" s="157">
        <v>125201</v>
      </c>
      <c r="N26" s="157">
        <v>52</v>
      </c>
      <c r="O26" s="157">
        <v>12</v>
      </c>
      <c r="P26" s="157">
        <v>40</v>
      </c>
      <c r="Q26" s="157">
        <v>16693.466666666667</v>
      </c>
      <c r="R26" s="157">
        <v>28892.538461538461</v>
      </c>
      <c r="S26" s="157">
        <v>45586.005128205128</v>
      </c>
      <c r="T26" s="156">
        <v>79615.994871794872</v>
      </c>
      <c r="U26" s="155">
        <v>125202</v>
      </c>
      <c r="V26" s="154">
        <v>1</v>
      </c>
      <c r="W26" s="151">
        <v>40</v>
      </c>
      <c r="X26" s="153">
        <v>12</v>
      </c>
      <c r="Y26" s="151">
        <v>45586.005128205128</v>
      </c>
      <c r="Z26" s="152">
        <v>23884.49846153846</v>
      </c>
      <c r="AA26" s="151">
        <v>69470.503589743588</v>
      </c>
      <c r="AB26" s="150">
        <v>55731.496410256412</v>
      </c>
      <c r="AC26" s="199">
        <f t="shared" si="0"/>
        <v>125202</v>
      </c>
      <c r="AD26" s="199">
        <f>SUM(AC26:AC40)</f>
        <v>35724550.91749002</v>
      </c>
      <c r="AE26" s="199">
        <f>SUM(AA26:AA40)</f>
        <v>1288681.9200009219</v>
      </c>
      <c r="AF26" s="199">
        <f>SUM(AB26:AB40)</f>
        <v>34435868.997489095</v>
      </c>
      <c r="AG26" s="199">
        <f t="shared" si="1"/>
        <v>55731.496410256412</v>
      </c>
    </row>
    <row r="27" spans="1:33" x14ac:dyDescent="0.2">
      <c r="A27" s="164" t="s">
        <v>918</v>
      </c>
      <c r="B27" s="172"/>
      <c r="C27" s="171"/>
      <c r="D27" s="170" t="s">
        <v>928</v>
      </c>
      <c r="E27" s="161">
        <v>41821</v>
      </c>
      <c r="F27" s="160"/>
      <c r="G27" s="159"/>
      <c r="H27" s="157">
        <v>125202</v>
      </c>
      <c r="I27" s="158">
        <v>125202</v>
      </c>
      <c r="J27" s="169"/>
      <c r="K27" s="157">
        <v>1</v>
      </c>
      <c r="L27" s="157">
        <v>0</v>
      </c>
      <c r="M27" s="157">
        <v>125201</v>
      </c>
      <c r="N27" s="157">
        <v>54</v>
      </c>
      <c r="O27" s="157">
        <v>12</v>
      </c>
      <c r="P27" s="157">
        <v>42</v>
      </c>
      <c r="Q27" s="157">
        <v>12520.1</v>
      </c>
      <c r="R27" s="157">
        <v>27822.444444444445</v>
      </c>
      <c r="S27" s="157">
        <v>40342.544444444444</v>
      </c>
      <c r="T27" s="156">
        <v>84859.455555555556</v>
      </c>
      <c r="U27" s="155">
        <v>125202</v>
      </c>
      <c r="V27" s="154">
        <v>1</v>
      </c>
      <c r="W27" s="151">
        <v>42</v>
      </c>
      <c r="X27" s="153">
        <v>12</v>
      </c>
      <c r="Y27" s="151">
        <v>40342.544444444444</v>
      </c>
      <c r="Z27" s="152">
        <v>24245.273015873016</v>
      </c>
      <c r="AA27" s="151">
        <v>64587.817460317456</v>
      </c>
      <c r="AB27" s="150">
        <v>60614.182539682544</v>
      </c>
      <c r="AC27" s="199">
        <f t="shared" si="0"/>
        <v>125202</v>
      </c>
      <c r="AD27" s="200"/>
      <c r="AE27" s="200"/>
      <c r="AG27" s="199">
        <f t="shared" si="1"/>
        <v>60614.182539682544</v>
      </c>
    </row>
    <row r="28" spans="1:33" x14ac:dyDescent="0.2">
      <c r="A28" s="164" t="s">
        <v>918</v>
      </c>
      <c r="B28" s="172"/>
      <c r="C28" s="171"/>
      <c r="D28" s="170" t="s">
        <v>928</v>
      </c>
      <c r="E28" s="161">
        <v>41821</v>
      </c>
      <c r="F28" s="160"/>
      <c r="G28" s="159"/>
      <c r="H28" s="157">
        <v>125202</v>
      </c>
      <c r="I28" s="158">
        <v>125202</v>
      </c>
      <c r="J28" s="169"/>
      <c r="K28" s="157">
        <v>1</v>
      </c>
      <c r="L28" s="157">
        <v>0</v>
      </c>
      <c r="M28" s="157">
        <v>125201</v>
      </c>
      <c r="N28" s="157">
        <v>54</v>
      </c>
      <c r="O28" s="157">
        <v>12</v>
      </c>
      <c r="P28" s="157">
        <v>42</v>
      </c>
      <c r="Q28" s="157">
        <v>12520.1</v>
      </c>
      <c r="R28" s="157">
        <v>27822.444444444445</v>
      </c>
      <c r="S28" s="157">
        <v>40342.544444444444</v>
      </c>
      <c r="T28" s="156">
        <v>84859.455555555556</v>
      </c>
      <c r="U28" s="155">
        <v>125202</v>
      </c>
      <c r="V28" s="154">
        <v>1</v>
      </c>
      <c r="W28" s="151">
        <v>42</v>
      </c>
      <c r="X28" s="153">
        <v>12</v>
      </c>
      <c r="Y28" s="151">
        <v>40342.544444444444</v>
      </c>
      <c r="Z28" s="152">
        <v>24245.273015873016</v>
      </c>
      <c r="AA28" s="151">
        <v>64587.817460317456</v>
      </c>
      <c r="AB28" s="150">
        <v>60614.182539682544</v>
      </c>
      <c r="AC28" s="199">
        <f t="shared" si="0"/>
        <v>125202</v>
      </c>
      <c r="AD28" s="200"/>
      <c r="AE28" s="200"/>
      <c r="AG28" s="199">
        <f t="shared" si="1"/>
        <v>60614.182539682544</v>
      </c>
    </row>
    <row r="29" spans="1:33" x14ac:dyDescent="0.2">
      <c r="A29" s="164" t="s">
        <v>918</v>
      </c>
      <c r="B29" s="172"/>
      <c r="C29" s="171"/>
      <c r="D29" s="170" t="s">
        <v>927</v>
      </c>
      <c r="E29" s="161">
        <v>41844</v>
      </c>
      <c r="F29" s="160"/>
      <c r="G29" s="159"/>
      <c r="H29" s="157">
        <v>329990</v>
      </c>
      <c r="I29" s="158">
        <v>329990</v>
      </c>
      <c r="J29" s="169"/>
      <c r="K29" s="157">
        <v>1</v>
      </c>
      <c r="L29" s="157">
        <v>0</v>
      </c>
      <c r="M29" s="157">
        <v>329989</v>
      </c>
      <c r="N29" s="157">
        <v>54</v>
      </c>
      <c r="O29" s="157">
        <v>12</v>
      </c>
      <c r="P29" s="157">
        <v>42</v>
      </c>
      <c r="Q29" s="157">
        <v>32998.9</v>
      </c>
      <c r="R29" s="157">
        <v>73330.888888888891</v>
      </c>
      <c r="S29" s="157">
        <v>106329.7888888889</v>
      </c>
      <c r="T29" s="156">
        <v>223660.2111111111</v>
      </c>
      <c r="U29" s="155">
        <v>329990</v>
      </c>
      <c r="V29" s="154">
        <v>1</v>
      </c>
      <c r="W29" s="151">
        <v>42</v>
      </c>
      <c r="X29" s="153">
        <v>12</v>
      </c>
      <c r="Y29" s="151">
        <v>106329.7888888889</v>
      </c>
      <c r="Z29" s="152">
        <v>63902.631746031737</v>
      </c>
      <c r="AA29" s="151">
        <v>170232.42063492065</v>
      </c>
      <c r="AB29" s="150">
        <v>159757.57936507935</v>
      </c>
      <c r="AC29" s="199">
        <f t="shared" si="0"/>
        <v>329990</v>
      </c>
      <c r="AD29" s="200"/>
      <c r="AE29" s="200"/>
      <c r="AG29" s="199">
        <f t="shared" si="1"/>
        <v>159757.57936507935</v>
      </c>
    </row>
    <row r="30" spans="1:33" x14ac:dyDescent="0.2">
      <c r="A30" s="164" t="s">
        <v>918</v>
      </c>
      <c r="B30" s="172"/>
      <c r="C30" s="171"/>
      <c r="D30" s="170" t="s">
        <v>927</v>
      </c>
      <c r="E30" s="161">
        <v>41844</v>
      </c>
      <c r="F30" s="160"/>
      <c r="G30" s="159"/>
      <c r="H30" s="157">
        <v>329990</v>
      </c>
      <c r="I30" s="158">
        <v>329990</v>
      </c>
      <c r="J30" s="169"/>
      <c r="K30" s="157">
        <v>1</v>
      </c>
      <c r="L30" s="157">
        <v>0</v>
      </c>
      <c r="M30" s="157">
        <v>329989</v>
      </c>
      <c r="N30" s="157">
        <v>54</v>
      </c>
      <c r="O30" s="157">
        <v>12</v>
      </c>
      <c r="P30" s="157">
        <v>42</v>
      </c>
      <c r="Q30" s="157">
        <v>32998.9</v>
      </c>
      <c r="R30" s="157">
        <v>73330.888888888891</v>
      </c>
      <c r="S30" s="157">
        <v>106329.7888888889</v>
      </c>
      <c r="T30" s="156">
        <v>223660.2111111111</v>
      </c>
      <c r="U30" s="155">
        <v>329990</v>
      </c>
      <c r="V30" s="154">
        <v>1</v>
      </c>
      <c r="W30" s="151">
        <v>42</v>
      </c>
      <c r="X30" s="153">
        <v>12</v>
      </c>
      <c r="Y30" s="151">
        <v>106329.7888888889</v>
      </c>
      <c r="Z30" s="152">
        <v>63902.631746031737</v>
      </c>
      <c r="AA30" s="151">
        <v>170232.42063492065</v>
      </c>
      <c r="AB30" s="150">
        <v>159757.57936507935</v>
      </c>
      <c r="AC30" s="199">
        <f t="shared" si="0"/>
        <v>329990</v>
      </c>
      <c r="AD30" s="200"/>
      <c r="AE30" s="200"/>
      <c r="AG30" s="199">
        <f t="shared" si="1"/>
        <v>159757.57936507935</v>
      </c>
    </row>
    <row r="31" spans="1:33" x14ac:dyDescent="0.2">
      <c r="A31" s="164" t="s">
        <v>918</v>
      </c>
      <c r="B31" s="172"/>
      <c r="C31" s="171"/>
      <c r="D31" s="170" t="s">
        <v>926</v>
      </c>
      <c r="E31" s="161">
        <v>41942</v>
      </c>
      <c r="F31" s="160"/>
      <c r="G31" s="159"/>
      <c r="H31" s="157">
        <v>278983</v>
      </c>
      <c r="I31" s="158">
        <v>278983</v>
      </c>
      <c r="J31" s="169"/>
      <c r="K31" s="157">
        <v>1</v>
      </c>
      <c r="L31" s="157">
        <v>0</v>
      </c>
      <c r="M31" s="157">
        <v>278982</v>
      </c>
      <c r="N31" s="157">
        <v>58</v>
      </c>
      <c r="O31" s="157">
        <v>12</v>
      </c>
      <c r="P31" s="157">
        <v>46</v>
      </c>
      <c r="Q31" s="157">
        <v>9299.4</v>
      </c>
      <c r="R31" s="157">
        <v>57720.413793103449</v>
      </c>
      <c r="S31" s="157">
        <v>67019.813793103443</v>
      </c>
      <c r="T31" s="156">
        <v>211963.18620689656</v>
      </c>
      <c r="U31" s="155">
        <v>278983</v>
      </c>
      <c r="V31" s="154">
        <v>1</v>
      </c>
      <c r="W31" s="151">
        <v>46</v>
      </c>
      <c r="X31" s="153">
        <v>12</v>
      </c>
      <c r="Y31" s="151">
        <v>67019.813793103443</v>
      </c>
      <c r="Z31" s="152">
        <v>55294.483358320846</v>
      </c>
      <c r="AA31" s="151">
        <v>122314.29715142428</v>
      </c>
      <c r="AB31" s="150">
        <v>156668.70284857572</v>
      </c>
      <c r="AC31" s="199">
        <f t="shared" si="0"/>
        <v>278983</v>
      </c>
      <c r="AD31" s="200"/>
      <c r="AE31" s="200"/>
      <c r="AG31" s="199">
        <f t="shared" si="1"/>
        <v>156668.70284857572</v>
      </c>
    </row>
    <row r="32" spans="1:33" x14ac:dyDescent="0.2">
      <c r="A32" s="164" t="s">
        <v>918</v>
      </c>
      <c r="B32" s="162"/>
      <c r="C32" s="162"/>
      <c r="D32" s="162" t="s">
        <v>925</v>
      </c>
      <c r="E32" s="167">
        <v>42545</v>
      </c>
      <c r="F32" s="162"/>
      <c r="G32" s="162"/>
      <c r="H32" s="162"/>
      <c r="I32" s="158">
        <v>249990</v>
      </c>
      <c r="J32" s="162"/>
      <c r="K32" s="162">
        <v>1</v>
      </c>
      <c r="L32" s="162"/>
      <c r="M32" s="154">
        <v>249989</v>
      </c>
      <c r="N32" s="157">
        <v>36</v>
      </c>
      <c r="O32" s="162"/>
      <c r="P32" s="162"/>
      <c r="Q32" s="162"/>
      <c r="R32" s="162"/>
      <c r="S32" s="162"/>
      <c r="T32" s="166"/>
      <c r="U32" s="155">
        <v>249990</v>
      </c>
      <c r="V32" s="154">
        <v>1</v>
      </c>
      <c r="W32" s="151">
        <v>36</v>
      </c>
      <c r="X32" s="162">
        <v>6</v>
      </c>
      <c r="Y32" s="151">
        <v>0</v>
      </c>
      <c r="Z32" s="152">
        <v>41664.833333333328</v>
      </c>
      <c r="AA32" s="151">
        <v>41664.833333333328</v>
      </c>
      <c r="AB32" s="150">
        <v>208325.16666666669</v>
      </c>
      <c r="AC32" s="199">
        <f t="shared" si="0"/>
        <v>249990</v>
      </c>
      <c r="AD32" s="200"/>
      <c r="AE32" s="200"/>
      <c r="AG32" s="199">
        <f t="shared" si="1"/>
        <v>208325.16666666669</v>
      </c>
    </row>
    <row r="33" spans="1:33" x14ac:dyDescent="0.2">
      <c r="A33" s="164" t="s">
        <v>918</v>
      </c>
      <c r="B33" s="172"/>
      <c r="C33" s="171"/>
      <c r="D33" s="170" t="s">
        <v>924</v>
      </c>
      <c r="E33" s="161">
        <v>42674</v>
      </c>
      <c r="F33" s="162"/>
      <c r="G33" s="162"/>
      <c r="H33" s="162"/>
      <c r="I33" s="158">
        <v>204989</v>
      </c>
      <c r="J33" s="169"/>
      <c r="K33" s="157">
        <v>1</v>
      </c>
      <c r="L33" s="162"/>
      <c r="M33" s="154">
        <v>204988</v>
      </c>
      <c r="N33" s="157">
        <v>36</v>
      </c>
      <c r="O33" s="162"/>
      <c r="P33" s="162"/>
      <c r="Q33" s="162"/>
      <c r="R33" s="162"/>
      <c r="S33" s="162"/>
      <c r="T33" s="166"/>
      <c r="U33" s="155">
        <v>204989</v>
      </c>
      <c r="V33" s="154">
        <v>1</v>
      </c>
      <c r="W33" s="151">
        <v>36</v>
      </c>
      <c r="X33" s="157">
        <v>2</v>
      </c>
      <c r="Y33" s="151">
        <v>0</v>
      </c>
      <c r="Z33" s="152">
        <v>11388.222222222223</v>
      </c>
      <c r="AA33" s="151">
        <v>11388.222222222223</v>
      </c>
      <c r="AB33" s="150">
        <v>193600.77777777778</v>
      </c>
      <c r="AC33" s="199">
        <f t="shared" si="0"/>
        <v>204989</v>
      </c>
      <c r="AD33" s="200"/>
      <c r="AE33" s="200"/>
      <c r="AG33" s="199">
        <f t="shared" si="1"/>
        <v>193600.77777777778</v>
      </c>
    </row>
    <row r="34" spans="1:33" x14ac:dyDescent="0.2">
      <c r="A34" s="164" t="s">
        <v>918</v>
      </c>
      <c r="B34" s="162"/>
      <c r="C34" s="162"/>
      <c r="D34" s="162" t="s">
        <v>923</v>
      </c>
      <c r="E34" s="161">
        <v>42696</v>
      </c>
      <c r="F34" s="162"/>
      <c r="G34" s="162"/>
      <c r="H34" s="162"/>
      <c r="I34" s="158">
        <v>368505.09772820445</v>
      </c>
      <c r="J34" s="162"/>
      <c r="K34" s="157">
        <v>1</v>
      </c>
      <c r="L34" s="162"/>
      <c r="M34" s="154">
        <v>368504.09772820445</v>
      </c>
      <c r="N34" s="157">
        <v>60</v>
      </c>
      <c r="O34" s="162"/>
      <c r="P34" s="162"/>
      <c r="Q34" s="162"/>
      <c r="R34" s="162"/>
      <c r="S34" s="162"/>
      <c r="T34" s="166"/>
      <c r="U34" s="155">
        <v>368505.09772820445</v>
      </c>
      <c r="V34" s="154">
        <v>1</v>
      </c>
      <c r="W34" s="151">
        <v>60</v>
      </c>
      <c r="X34" s="157">
        <v>1</v>
      </c>
      <c r="Y34" s="151">
        <v>0</v>
      </c>
      <c r="Z34" s="152">
        <v>6141.7349621367412</v>
      </c>
      <c r="AA34" s="151">
        <v>6141.7349621367412</v>
      </c>
      <c r="AB34" s="150">
        <v>362363.36276606773</v>
      </c>
      <c r="AC34" s="199">
        <f t="shared" si="0"/>
        <v>368505.09772820445</v>
      </c>
      <c r="AD34" s="200"/>
      <c r="AE34" s="200"/>
      <c r="AG34" s="199">
        <f t="shared" si="1"/>
        <v>362363.36276606773</v>
      </c>
    </row>
    <row r="35" spans="1:33" x14ac:dyDescent="0.2">
      <c r="A35" s="164" t="s">
        <v>918</v>
      </c>
      <c r="B35" s="172"/>
      <c r="C35" s="171"/>
      <c r="D35" s="170" t="s">
        <v>922</v>
      </c>
      <c r="E35" s="161">
        <v>42696</v>
      </c>
      <c r="F35" s="153"/>
      <c r="G35" s="153"/>
      <c r="H35" s="153"/>
      <c r="I35" s="158">
        <v>681126.84480810305</v>
      </c>
      <c r="J35" s="169"/>
      <c r="K35" s="157">
        <v>1</v>
      </c>
      <c r="L35" s="162"/>
      <c r="M35" s="154">
        <v>681125.84480810305</v>
      </c>
      <c r="N35" s="157">
        <v>60</v>
      </c>
      <c r="O35" s="162"/>
      <c r="P35" s="162"/>
      <c r="Q35" s="162"/>
      <c r="R35" s="154"/>
      <c r="S35" s="153"/>
      <c r="T35" s="174"/>
      <c r="U35" s="155">
        <v>681126.84480810305</v>
      </c>
      <c r="V35" s="154">
        <v>1</v>
      </c>
      <c r="W35" s="151">
        <v>60</v>
      </c>
      <c r="X35" s="157">
        <v>1</v>
      </c>
      <c r="Y35" s="151">
        <v>0</v>
      </c>
      <c r="Z35" s="152">
        <v>11352.097413468384</v>
      </c>
      <c r="AA35" s="151">
        <v>11352.097413468384</v>
      </c>
      <c r="AB35" s="150">
        <v>669774.74739463464</v>
      </c>
      <c r="AC35" s="199">
        <f t="shared" si="0"/>
        <v>681126.84480810305</v>
      </c>
      <c r="AD35" s="200"/>
      <c r="AE35" s="200"/>
      <c r="AG35" s="199">
        <f t="shared" si="1"/>
        <v>669774.74739463464</v>
      </c>
    </row>
    <row r="36" spans="1:33" x14ac:dyDescent="0.2">
      <c r="A36" s="164" t="s">
        <v>918</v>
      </c>
      <c r="B36" s="162"/>
      <c r="C36" s="162"/>
      <c r="D36" s="162" t="s">
        <v>921</v>
      </c>
      <c r="E36" s="161">
        <v>42696</v>
      </c>
      <c r="F36" s="162"/>
      <c r="G36" s="162"/>
      <c r="H36" s="162"/>
      <c r="I36" s="158">
        <v>722431.33993056964</v>
      </c>
      <c r="J36" s="162"/>
      <c r="K36" s="157">
        <v>1</v>
      </c>
      <c r="L36" s="162"/>
      <c r="M36" s="154">
        <v>722430.33993056964</v>
      </c>
      <c r="N36" s="157">
        <v>60</v>
      </c>
      <c r="O36" s="162"/>
      <c r="P36" s="162"/>
      <c r="Q36" s="162"/>
      <c r="R36" s="162"/>
      <c r="S36" s="162"/>
      <c r="T36" s="166"/>
      <c r="U36" s="155">
        <v>722431.33993056964</v>
      </c>
      <c r="V36" s="154">
        <v>1</v>
      </c>
      <c r="W36" s="151">
        <v>60</v>
      </c>
      <c r="X36" s="157">
        <v>1</v>
      </c>
      <c r="Y36" s="151">
        <v>0</v>
      </c>
      <c r="Z36" s="152">
        <v>12040.505665509494</v>
      </c>
      <c r="AA36" s="151">
        <v>12040.505665509494</v>
      </c>
      <c r="AB36" s="150">
        <v>710390.83426506014</v>
      </c>
      <c r="AC36" s="199">
        <f t="shared" si="0"/>
        <v>722431.33993056964</v>
      </c>
      <c r="AD36" s="200"/>
      <c r="AE36" s="200"/>
      <c r="AG36" s="199">
        <f t="shared" si="1"/>
        <v>710390.83426506014</v>
      </c>
    </row>
    <row r="37" spans="1:33" x14ac:dyDescent="0.2">
      <c r="A37" s="164" t="s">
        <v>918</v>
      </c>
      <c r="B37" s="172"/>
      <c r="C37" s="171"/>
      <c r="D37" s="170" t="s">
        <v>920</v>
      </c>
      <c r="E37" s="161">
        <v>42696</v>
      </c>
      <c r="F37" s="162"/>
      <c r="G37" s="162"/>
      <c r="H37" s="162"/>
      <c r="I37" s="158">
        <v>2202929.8511574506</v>
      </c>
      <c r="J37" s="169"/>
      <c r="K37" s="157">
        <v>1</v>
      </c>
      <c r="L37" s="162"/>
      <c r="M37" s="154">
        <v>2202928.8511574506</v>
      </c>
      <c r="N37" s="157">
        <v>60</v>
      </c>
      <c r="O37" s="162"/>
      <c r="P37" s="162"/>
      <c r="Q37" s="162"/>
      <c r="R37" s="162"/>
      <c r="S37" s="162"/>
      <c r="T37" s="166"/>
      <c r="U37" s="155">
        <v>2202929.8511574506</v>
      </c>
      <c r="V37" s="154">
        <v>1</v>
      </c>
      <c r="W37" s="151">
        <v>60</v>
      </c>
      <c r="X37" s="157">
        <v>1</v>
      </c>
      <c r="Y37" s="151">
        <v>0</v>
      </c>
      <c r="Z37" s="152">
        <v>36715.480852624176</v>
      </c>
      <c r="AA37" s="151">
        <v>36715.480852624176</v>
      </c>
      <c r="AB37" s="150">
        <v>2166214.3703048262</v>
      </c>
      <c r="AC37" s="199">
        <f t="shared" si="0"/>
        <v>2202929.8511574506</v>
      </c>
      <c r="AD37" s="200"/>
      <c r="AE37" s="200"/>
      <c r="AG37" s="199">
        <f t="shared" si="1"/>
        <v>2166214.3703048262</v>
      </c>
    </row>
    <row r="38" spans="1:33" x14ac:dyDescent="0.2">
      <c r="A38" s="164" t="s">
        <v>918</v>
      </c>
      <c r="B38" s="172"/>
      <c r="C38" s="171"/>
      <c r="D38" s="170" t="s">
        <v>919</v>
      </c>
      <c r="E38" s="161">
        <v>42696</v>
      </c>
      <c r="F38" s="153"/>
      <c r="G38" s="153"/>
      <c r="H38" s="153"/>
      <c r="I38" s="158">
        <v>29234178.78386569</v>
      </c>
      <c r="J38" s="169"/>
      <c r="K38" s="157">
        <v>1</v>
      </c>
      <c r="L38" s="162"/>
      <c r="M38" s="154">
        <v>29234177.78386569</v>
      </c>
      <c r="N38" s="157">
        <v>60</v>
      </c>
      <c r="O38" s="162"/>
      <c r="P38" s="162"/>
      <c r="Q38" s="162"/>
      <c r="R38" s="162"/>
      <c r="S38" s="153"/>
      <c r="T38" s="174"/>
      <c r="U38" s="155">
        <v>29234178.78386569</v>
      </c>
      <c r="V38" s="154">
        <v>1</v>
      </c>
      <c r="W38" s="151">
        <v>60</v>
      </c>
      <c r="X38" s="157">
        <v>1</v>
      </c>
      <c r="Y38" s="151">
        <v>0</v>
      </c>
      <c r="Z38" s="152">
        <v>487236.2963977615</v>
      </c>
      <c r="AA38" s="151">
        <v>487236.2963977615</v>
      </c>
      <c r="AB38" s="150">
        <v>28746942.48746793</v>
      </c>
      <c r="AC38" s="199">
        <f t="shared" si="0"/>
        <v>29234178.78386569</v>
      </c>
      <c r="AD38" s="200"/>
      <c r="AE38" s="200"/>
      <c r="AG38" s="199">
        <f t="shared" si="1"/>
        <v>28746942.48746793</v>
      </c>
    </row>
    <row r="39" spans="1:33" x14ac:dyDescent="0.2">
      <c r="A39" s="164" t="s">
        <v>918</v>
      </c>
      <c r="B39" s="162"/>
      <c r="C39" s="162"/>
      <c r="D39" s="162" t="s">
        <v>917</v>
      </c>
      <c r="E39" s="167">
        <v>42713</v>
      </c>
      <c r="F39" s="162"/>
      <c r="G39" s="162"/>
      <c r="H39" s="162"/>
      <c r="I39" s="158">
        <v>372915.5</v>
      </c>
      <c r="J39" s="162"/>
      <c r="K39" s="162">
        <v>1</v>
      </c>
      <c r="L39" s="162"/>
      <c r="M39" s="154">
        <v>372914.5</v>
      </c>
      <c r="N39" s="157">
        <v>36</v>
      </c>
      <c r="O39" s="162"/>
      <c r="P39" s="162"/>
      <c r="Q39" s="162"/>
      <c r="R39" s="162"/>
      <c r="S39" s="162"/>
      <c r="T39" s="166"/>
      <c r="U39" s="155">
        <v>372915.5</v>
      </c>
      <c r="V39" s="154">
        <v>1</v>
      </c>
      <c r="W39" s="151">
        <v>36</v>
      </c>
      <c r="X39" s="162">
        <v>1</v>
      </c>
      <c r="Y39" s="151">
        <v>0</v>
      </c>
      <c r="Z39" s="152">
        <v>10358.736111111111</v>
      </c>
      <c r="AA39" s="151">
        <v>10358.736111111111</v>
      </c>
      <c r="AB39" s="150">
        <v>362556.76388888888</v>
      </c>
      <c r="AC39" s="199">
        <f t="shared" si="0"/>
        <v>372915.5</v>
      </c>
      <c r="AD39" s="200"/>
      <c r="AE39" s="200"/>
      <c r="AG39" s="199">
        <f t="shared" si="1"/>
        <v>362556.76388888888</v>
      </c>
    </row>
    <row r="40" spans="1:33" x14ac:dyDescent="0.2">
      <c r="A40" s="164" t="s">
        <v>918</v>
      </c>
      <c r="B40" s="162"/>
      <c r="C40" s="162"/>
      <c r="D40" s="162" t="s">
        <v>917</v>
      </c>
      <c r="E40" s="167">
        <v>42713</v>
      </c>
      <c r="F40" s="162"/>
      <c r="G40" s="162"/>
      <c r="H40" s="162"/>
      <c r="I40" s="158">
        <v>372915.5</v>
      </c>
      <c r="J40" s="162"/>
      <c r="K40" s="162">
        <v>1</v>
      </c>
      <c r="L40" s="162"/>
      <c r="M40" s="154">
        <v>372914.5</v>
      </c>
      <c r="N40" s="157">
        <v>36</v>
      </c>
      <c r="O40" s="162"/>
      <c r="P40" s="162"/>
      <c r="Q40" s="162"/>
      <c r="R40" s="162"/>
      <c r="S40" s="162"/>
      <c r="T40" s="166"/>
      <c r="U40" s="155">
        <v>372915.5</v>
      </c>
      <c r="V40" s="154">
        <v>1</v>
      </c>
      <c r="W40" s="151">
        <v>36</v>
      </c>
      <c r="X40" s="162">
        <v>1</v>
      </c>
      <c r="Y40" s="151">
        <v>0</v>
      </c>
      <c r="Z40" s="152">
        <v>10358.736111111111</v>
      </c>
      <c r="AA40" s="151">
        <v>10358.736111111111</v>
      </c>
      <c r="AB40" s="150">
        <v>362556.76388888888</v>
      </c>
      <c r="AC40" s="199">
        <f t="shared" si="0"/>
        <v>372915.5</v>
      </c>
      <c r="AD40" s="200"/>
      <c r="AE40" s="200"/>
      <c r="AG40" s="199">
        <f t="shared" si="1"/>
        <v>362556.76388888888</v>
      </c>
    </row>
    <row r="41" spans="1:33" x14ac:dyDescent="0.2">
      <c r="A41" s="164" t="s">
        <v>912</v>
      </c>
      <c r="B41" s="162"/>
      <c r="C41" s="162"/>
      <c r="D41" s="162" t="s">
        <v>916</v>
      </c>
      <c r="E41" s="167">
        <v>42411</v>
      </c>
      <c r="F41" s="162"/>
      <c r="G41" s="162"/>
      <c r="H41" s="162"/>
      <c r="I41" s="158">
        <v>81264.512156195138</v>
      </c>
      <c r="J41" s="162"/>
      <c r="K41" s="162">
        <v>1</v>
      </c>
      <c r="L41" s="162"/>
      <c r="M41" s="154">
        <v>81263.512156195138</v>
      </c>
      <c r="N41" s="157">
        <v>60</v>
      </c>
      <c r="O41" s="162"/>
      <c r="P41" s="162"/>
      <c r="Q41" s="162"/>
      <c r="R41" s="162"/>
      <c r="S41" s="162"/>
      <c r="T41" s="166"/>
      <c r="U41" s="155">
        <v>81264.512156195138</v>
      </c>
      <c r="V41" s="154">
        <v>1</v>
      </c>
      <c r="W41" s="151">
        <v>60</v>
      </c>
      <c r="X41" s="162">
        <v>10</v>
      </c>
      <c r="Y41" s="151">
        <v>0</v>
      </c>
      <c r="Z41" s="152">
        <v>13543.91869269919</v>
      </c>
      <c r="AA41" s="151">
        <v>13543.91869269919</v>
      </c>
      <c r="AB41" s="150">
        <v>67720.593463495956</v>
      </c>
      <c r="AC41" s="199">
        <f t="shared" si="0"/>
        <v>81264.512156195138</v>
      </c>
      <c r="AD41" s="199">
        <f>SUM(AC41:AC46)</f>
        <v>381930</v>
      </c>
      <c r="AE41" s="199">
        <f>SUM(AA41:AA46)</f>
        <v>63654</v>
      </c>
      <c r="AF41" s="199">
        <f>SUM(AB41:AB46)</f>
        <v>318276</v>
      </c>
      <c r="AG41" s="199">
        <f t="shared" si="1"/>
        <v>67720.593463495956</v>
      </c>
    </row>
    <row r="42" spans="1:33" x14ac:dyDescent="0.2">
      <c r="A42" s="164" t="s">
        <v>912</v>
      </c>
      <c r="B42" s="162"/>
      <c r="C42" s="162"/>
      <c r="D42" s="162" t="s">
        <v>915</v>
      </c>
      <c r="E42" s="167">
        <v>42411</v>
      </c>
      <c r="F42" s="162"/>
      <c r="G42" s="162"/>
      <c r="H42" s="162"/>
      <c r="I42" s="158">
        <v>81264.512156195138</v>
      </c>
      <c r="J42" s="162"/>
      <c r="K42" s="162">
        <v>1</v>
      </c>
      <c r="L42" s="162"/>
      <c r="M42" s="154">
        <v>81263.512156195138</v>
      </c>
      <c r="N42" s="157">
        <v>60</v>
      </c>
      <c r="O42" s="162"/>
      <c r="P42" s="162"/>
      <c r="Q42" s="162"/>
      <c r="R42" s="162"/>
      <c r="S42" s="162"/>
      <c r="T42" s="166"/>
      <c r="U42" s="155">
        <v>81264.512156195138</v>
      </c>
      <c r="V42" s="154">
        <v>1</v>
      </c>
      <c r="W42" s="151">
        <v>60</v>
      </c>
      <c r="X42" s="162">
        <v>10</v>
      </c>
      <c r="Y42" s="151">
        <v>0</v>
      </c>
      <c r="Z42" s="152">
        <v>13543.91869269919</v>
      </c>
      <c r="AA42" s="151">
        <v>13543.91869269919</v>
      </c>
      <c r="AB42" s="150">
        <v>67720.593463495956</v>
      </c>
      <c r="AC42" s="199">
        <f t="shared" si="0"/>
        <v>81264.512156195138</v>
      </c>
      <c r="AD42" s="200"/>
      <c r="AE42" s="200"/>
      <c r="AG42" s="199">
        <f t="shared" si="1"/>
        <v>67720.593463495956</v>
      </c>
    </row>
    <row r="43" spans="1:33" x14ac:dyDescent="0.2">
      <c r="A43" s="164" t="s">
        <v>912</v>
      </c>
      <c r="B43" s="162"/>
      <c r="C43" s="162"/>
      <c r="D43" s="162" t="s">
        <v>914</v>
      </c>
      <c r="E43" s="167">
        <v>42411</v>
      </c>
      <c r="F43" s="162"/>
      <c r="G43" s="162"/>
      <c r="H43" s="162"/>
      <c r="I43" s="158">
        <v>91423.846092461565</v>
      </c>
      <c r="J43" s="162"/>
      <c r="K43" s="162">
        <v>1</v>
      </c>
      <c r="L43" s="162"/>
      <c r="M43" s="154">
        <v>91422.846092461565</v>
      </c>
      <c r="N43" s="157">
        <v>60</v>
      </c>
      <c r="O43" s="162"/>
      <c r="P43" s="162"/>
      <c r="Q43" s="162"/>
      <c r="R43" s="162"/>
      <c r="S43" s="162"/>
      <c r="T43" s="166"/>
      <c r="U43" s="155">
        <v>91423.846092461565</v>
      </c>
      <c r="V43" s="154">
        <v>1</v>
      </c>
      <c r="W43" s="151">
        <v>60</v>
      </c>
      <c r="X43" s="162">
        <v>10</v>
      </c>
      <c r="Y43" s="151">
        <v>0</v>
      </c>
      <c r="Z43" s="152">
        <v>15237.141015410261</v>
      </c>
      <c r="AA43" s="151">
        <v>15237.141015410261</v>
      </c>
      <c r="AB43" s="150">
        <v>76186.705077051301</v>
      </c>
      <c r="AC43" s="199">
        <f t="shared" si="0"/>
        <v>91423.846092461565</v>
      </c>
      <c r="AD43" s="200"/>
      <c r="AE43" s="200"/>
      <c r="AG43" s="199">
        <f t="shared" si="1"/>
        <v>76186.705077051301</v>
      </c>
    </row>
    <row r="44" spans="1:33" x14ac:dyDescent="0.2">
      <c r="A44" s="164" t="s">
        <v>912</v>
      </c>
      <c r="B44" s="162"/>
      <c r="C44" s="162"/>
      <c r="D44" s="162" t="s">
        <v>913</v>
      </c>
      <c r="E44" s="167">
        <v>42411</v>
      </c>
      <c r="F44" s="162"/>
      <c r="G44" s="162"/>
      <c r="H44" s="162"/>
      <c r="I44" s="158">
        <v>33515.642655742937</v>
      </c>
      <c r="J44" s="162"/>
      <c r="K44" s="162">
        <v>1</v>
      </c>
      <c r="L44" s="162"/>
      <c r="M44" s="154">
        <v>33514.642655742937</v>
      </c>
      <c r="N44" s="157">
        <v>60</v>
      </c>
      <c r="O44" s="162"/>
      <c r="P44" s="162"/>
      <c r="Q44" s="162"/>
      <c r="R44" s="162"/>
      <c r="S44" s="162"/>
      <c r="T44" s="166"/>
      <c r="U44" s="155">
        <v>33515.642655742937</v>
      </c>
      <c r="V44" s="154">
        <v>1</v>
      </c>
      <c r="W44" s="151">
        <v>60</v>
      </c>
      <c r="X44" s="162">
        <v>10</v>
      </c>
      <c r="Y44" s="151">
        <v>0</v>
      </c>
      <c r="Z44" s="152">
        <v>5585.7737759571555</v>
      </c>
      <c r="AA44" s="151">
        <v>5585.7737759571555</v>
      </c>
      <c r="AB44" s="150">
        <v>27929.868879785783</v>
      </c>
      <c r="AC44" s="199">
        <f t="shared" si="0"/>
        <v>33515.642655742937</v>
      </c>
      <c r="AD44" s="200"/>
      <c r="AE44" s="200"/>
      <c r="AG44" s="199">
        <f t="shared" si="1"/>
        <v>27929.868879785783</v>
      </c>
    </row>
    <row r="45" spans="1:33" x14ac:dyDescent="0.2">
      <c r="A45" s="164" t="s">
        <v>912</v>
      </c>
      <c r="B45" s="162"/>
      <c r="C45" s="162"/>
      <c r="D45" s="162" t="s">
        <v>913</v>
      </c>
      <c r="E45" s="167">
        <v>42411</v>
      </c>
      <c r="F45" s="162"/>
      <c r="G45" s="162"/>
      <c r="H45" s="162"/>
      <c r="I45" s="158">
        <v>33515.642655742937</v>
      </c>
      <c r="J45" s="162"/>
      <c r="K45" s="162">
        <v>1</v>
      </c>
      <c r="L45" s="162"/>
      <c r="M45" s="154">
        <v>33514.642655742937</v>
      </c>
      <c r="N45" s="157">
        <v>60</v>
      </c>
      <c r="O45" s="162"/>
      <c r="P45" s="162"/>
      <c r="Q45" s="162"/>
      <c r="R45" s="162"/>
      <c r="S45" s="162"/>
      <c r="T45" s="166"/>
      <c r="U45" s="155">
        <v>33515.642655742937</v>
      </c>
      <c r="V45" s="154">
        <v>1</v>
      </c>
      <c r="W45" s="151">
        <v>60</v>
      </c>
      <c r="X45" s="162">
        <v>10</v>
      </c>
      <c r="Y45" s="151">
        <v>0</v>
      </c>
      <c r="Z45" s="152">
        <v>5585.7737759571555</v>
      </c>
      <c r="AA45" s="151">
        <v>5585.7737759571555</v>
      </c>
      <c r="AB45" s="150">
        <v>27929.868879785783</v>
      </c>
      <c r="AC45" s="199">
        <f t="shared" si="0"/>
        <v>33515.642655742937</v>
      </c>
      <c r="AD45" s="200"/>
      <c r="AE45" s="200"/>
      <c r="AG45" s="199">
        <f t="shared" si="1"/>
        <v>27929.868879785783</v>
      </c>
    </row>
    <row r="46" spans="1:33" x14ac:dyDescent="0.2">
      <c r="A46" s="164" t="s">
        <v>912</v>
      </c>
      <c r="B46" s="162"/>
      <c r="C46" s="162"/>
      <c r="D46" s="162" t="s">
        <v>911</v>
      </c>
      <c r="E46" s="167">
        <v>42411</v>
      </c>
      <c r="F46" s="162"/>
      <c r="G46" s="162"/>
      <c r="H46" s="162"/>
      <c r="I46" s="158">
        <v>60945.844283662285</v>
      </c>
      <c r="J46" s="162"/>
      <c r="K46" s="162">
        <v>1</v>
      </c>
      <c r="L46" s="162"/>
      <c r="M46" s="154">
        <v>60944.844283662285</v>
      </c>
      <c r="N46" s="157">
        <v>60</v>
      </c>
      <c r="O46" s="162"/>
      <c r="P46" s="162"/>
      <c r="Q46" s="162"/>
      <c r="R46" s="162"/>
      <c r="S46" s="162"/>
      <c r="T46" s="166"/>
      <c r="U46" s="155">
        <v>60945.844283662285</v>
      </c>
      <c r="V46" s="154">
        <v>1</v>
      </c>
      <c r="W46" s="151">
        <v>60</v>
      </c>
      <c r="X46" s="162">
        <v>10</v>
      </c>
      <c r="Y46" s="151">
        <v>0</v>
      </c>
      <c r="Z46" s="152">
        <v>10157.474047277048</v>
      </c>
      <c r="AA46" s="151">
        <v>10157.474047277048</v>
      </c>
      <c r="AB46" s="150">
        <v>50788.370236385235</v>
      </c>
      <c r="AC46" s="199">
        <f t="shared" si="0"/>
        <v>60945.844283662285</v>
      </c>
      <c r="AD46" s="200"/>
      <c r="AE46" s="200"/>
      <c r="AG46" s="199">
        <f t="shared" si="1"/>
        <v>50788.370236385235</v>
      </c>
    </row>
    <row r="47" spans="1:33" x14ac:dyDescent="0.2">
      <c r="A47" s="164" t="s">
        <v>903</v>
      </c>
      <c r="B47" s="162"/>
      <c r="C47" s="162"/>
      <c r="D47" s="162" t="s">
        <v>910</v>
      </c>
      <c r="E47" s="161">
        <v>42696</v>
      </c>
      <c r="F47" s="162"/>
      <c r="G47" s="162"/>
      <c r="H47" s="162"/>
      <c r="I47" s="158">
        <v>30776.624166354839</v>
      </c>
      <c r="J47" s="162"/>
      <c r="K47" s="157">
        <v>1</v>
      </c>
      <c r="L47" s="162"/>
      <c r="M47" s="154">
        <v>30775.624166354839</v>
      </c>
      <c r="N47" s="157">
        <v>60</v>
      </c>
      <c r="O47" s="162"/>
      <c r="P47" s="162"/>
      <c r="Q47" s="162"/>
      <c r="R47" s="162"/>
      <c r="S47" s="162"/>
      <c r="T47" s="166"/>
      <c r="U47" s="155">
        <v>30776.624166354839</v>
      </c>
      <c r="V47" s="154">
        <v>1</v>
      </c>
      <c r="W47" s="151">
        <v>60</v>
      </c>
      <c r="X47" s="157">
        <v>1</v>
      </c>
      <c r="Y47" s="151">
        <v>0</v>
      </c>
      <c r="Z47" s="152">
        <v>512.92706943924736</v>
      </c>
      <c r="AA47" s="151">
        <v>512.92706943924736</v>
      </c>
      <c r="AB47" s="150">
        <v>30263.697096915592</v>
      </c>
      <c r="AC47" s="199">
        <f t="shared" si="0"/>
        <v>30776.624166354839</v>
      </c>
      <c r="AD47" s="199">
        <f>SUM(AC47:AC54)</f>
        <v>6546428.0825099815</v>
      </c>
      <c r="AE47" s="199">
        <f>SUM(AA47:AA54)</f>
        <v>109107.00137516635</v>
      </c>
      <c r="AF47" s="199">
        <f>SUM(AB47:AB54)</f>
        <v>6437321.0811348148</v>
      </c>
      <c r="AG47" s="199">
        <f t="shared" si="1"/>
        <v>30263.697096915592</v>
      </c>
    </row>
    <row r="48" spans="1:33" x14ac:dyDescent="0.2">
      <c r="A48" s="164" t="s">
        <v>903</v>
      </c>
      <c r="B48" s="162"/>
      <c r="C48" s="162"/>
      <c r="D48" s="162" t="s">
        <v>909</v>
      </c>
      <c r="E48" s="161">
        <v>42696</v>
      </c>
      <c r="F48" s="162"/>
      <c r="G48" s="162"/>
      <c r="H48" s="162"/>
      <c r="I48" s="158">
        <v>237300.33370636671</v>
      </c>
      <c r="J48" s="173"/>
      <c r="K48" s="157">
        <v>1</v>
      </c>
      <c r="L48" s="162"/>
      <c r="M48" s="154">
        <v>237299.33370636671</v>
      </c>
      <c r="N48" s="157">
        <v>60</v>
      </c>
      <c r="O48" s="162"/>
      <c r="P48" s="162"/>
      <c r="Q48" s="162"/>
      <c r="R48" s="162"/>
      <c r="S48" s="162"/>
      <c r="T48" s="166"/>
      <c r="U48" s="155">
        <v>237300.33370636671</v>
      </c>
      <c r="V48" s="154">
        <v>1</v>
      </c>
      <c r="W48" s="151">
        <v>60</v>
      </c>
      <c r="X48" s="157">
        <v>1</v>
      </c>
      <c r="Y48" s="151">
        <v>0</v>
      </c>
      <c r="Z48" s="152">
        <v>3954.9888951061121</v>
      </c>
      <c r="AA48" s="151">
        <v>3954.9888951061121</v>
      </c>
      <c r="AB48" s="150">
        <v>233345.34481126061</v>
      </c>
      <c r="AC48" s="199">
        <f t="shared" si="0"/>
        <v>237300.33370636671</v>
      </c>
      <c r="AD48" s="200"/>
      <c r="AE48" s="200"/>
      <c r="AG48" s="199">
        <f t="shared" si="1"/>
        <v>233345.34481126061</v>
      </c>
    </row>
    <row r="49" spans="1:33" x14ac:dyDescent="0.2">
      <c r="A49" s="164" t="s">
        <v>903</v>
      </c>
      <c r="B49" s="153"/>
      <c r="C49" s="153"/>
      <c r="D49" s="162" t="s">
        <v>908</v>
      </c>
      <c r="E49" s="161">
        <v>42696</v>
      </c>
      <c r="F49" s="162"/>
      <c r="G49" s="162"/>
      <c r="H49" s="162"/>
      <c r="I49" s="158">
        <v>580698.70495262009</v>
      </c>
      <c r="J49" s="162"/>
      <c r="K49" s="157">
        <v>1</v>
      </c>
      <c r="L49" s="162"/>
      <c r="M49" s="154">
        <v>580697.70495262009</v>
      </c>
      <c r="N49" s="157">
        <v>60</v>
      </c>
      <c r="O49" s="162"/>
      <c r="P49" s="162"/>
      <c r="Q49" s="162"/>
      <c r="R49" s="162"/>
      <c r="S49" s="162"/>
      <c r="T49" s="166"/>
      <c r="U49" s="155">
        <v>580698.70495262009</v>
      </c>
      <c r="V49" s="154">
        <v>1</v>
      </c>
      <c r="W49" s="151">
        <v>60</v>
      </c>
      <c r="X49" s="157">
        <v>1</v>
      </c>
      <c r="Y49" s="151">
        <v>0</v>
      </c>
      <c r="Z49" s="152">
        <v>9678.2950825436674</v>
      </c>
      <c r="AA49" s="151">
        <v>9678.2950825436674</v>
      </c>
      <c r="AB49" s="150">
        <v>571020.40987007646</v>
      </c>
      <c r="AC49" s="199">
        <f t="shared" si="0"/>
        <v>580698.70495262009</v>
      </c>
      <c r="AD49" s="200"/>
      <c r="AE49" s="200"/>
      <c r="AG49" s="199">
        <f t="shared" si="1"/>
        <v>571020.40987007646</v>
      </c>
    </row>
    <row r="50" spans="1:33" x14ac:dyDescent="0.2">
      <c r="A50" s="164" t="s">
        <v>903</v>
      </c>
      <c r="B50" s="162"/>
      <c r="C50" s="162"/>
      <c r="D50" s="162" t="s">
        <v>907</v>
      </c>
      <c r="E50" s="161">
        <v>42696</v>
      </c>
      <c r="F50" s="162"/>
      <c r="G50" s="162"/>
      <c r="H50" s="162"/>
      <c r="I50" s="158">
        <v>629293.24480184575</v>
      </c>
      <c r="J50" s="154"/>
      <c r="K50" s="157">
        <v>1</v>
      </c>
      <c r="L50" s="162"/>
      <c r="M50" s="154">
        <v>629292.24480184575</v>
      </c>
      <c r="N50" s="157">
        <v>60</v>
      </c>
      <c r="O50" s="162"/>
      <c r="P50" s="162"/>
      <c r="Q50" s="162"/>
      <c r="R50" s="162"/>
      <c r="S50" s="162"/>
      <c r="T50" s="166"/>
      <c r="U50" s="155">
        <v>629293.24480184575</v>
      </c>
      <c r="V50" s="154">
        <v>1</v>
      </c>
      <c r="W50" s="151">
        <v>60</v>
      </c>
      <c r="X50" s="157">
        <v>1</v>
      </c>
      <c r="Y50" s="151">
        <v>0</v>
      </c>
      <c r="Z50" s="152">
        <v>10488.204080030762</v>
      </c>
      <c r="AA50" s="151">
        <v>10488.204080030762</v>
      </c>
      <c r="AB50" s="150">
        <v>618805.04072181496</v>
      </c>
      <c r="AC50" s="199">
        <f t="shared" si="0"/>
        <v>629293.24480184575</v>
      </c>
      <c r="AD50" s="200"/>
      <c r="AE50" s="200"/>
      <c r="AG50" s="199">
        <f t="shared" si="1"/>
        <v>618805.04072181496</v>
      </c>
    </row>
    <row r="51" spans="1:33" x14ac:dyDescent="0.2">
      <c r="A51" s="164" t="s">
        <v>903</v>
      </c>
      <c r="B51" s="162"/>
      <c r="C51" s="162"/>
      <c r="D51" s="162" t="s">
        <v>906</v>
      </c>
      <c r="E51" s="161">
        <v>42696</v>
      </c>
      <c r="F51" s="162"/>
      <c r="G51" s="162"/>
      <c r="H51" s="162"/>
      <c r="I51" s="158">
        <v>719192.279773538</v>
      </c>
      <c r="J51" s="162"/>
      <c r="K51" s="157">
        <v>1</v>
      </c>
      <c r="L51" s="162"/>
      <c r="M51" s="154">
        <v>719191.279773538</v>
      </c>
      <c r="N51" s="157">
        <v>60</v>
      </c>
      <c r="O51" s="162"/>
      <c r="P51" s="162"/>
      <c r="Q51" s="162"/>
      <c r="R51" s="162"/>
      <c r="S51" s="162"/>
      <c r="T51" s="166"/>
      <c r="U51" s="155">
        <v>719192.279773538</v>
      </c>
      <c r="V51" s="154">
        <v>1</v>
      </c>
      <c r="W51" s="151">
        <v>60</v>
      </c>
      <c r="X51" s="157">
        <v>1</v>
      </c>
      <c r="Y51" s="151">
        <v>0</v>
      </c>
      <c r="Z51" s="152">
        <v>11986.521329558967</v>
      </c>
      <c r="AA51" s="151">
        <v>11986.521329558967</v>
      </c>
      <c r="AB51" s="150">
        <v>707205.75844397908</v>
      </c>
      <c r="AC51" s="199">
        <f t="shared" si="0"/>
        <v>719192.279773538</v>
      </c>
      <c r="AD51" s="200"/>
      <c r="AE51" s="200"/>
      <c r="AG51" s="199">
        <f t="shared" si="1"/>
        <v>707205.75844397908</v>
      </c>
    </row>
    <row r="52" spans="1:33" x14ac:dyDescent="0.2">
      <c r="A52" s="164" t="s">
        <v>903</v>
      </c>
      <c r="B52" s="172"/>
      <c r="C52" s="171"/>
      <c r="D52" s="170" t="s">
        <v>905</v>
      </c>
      <c r="E52" s="161">
        <v>42696</v>
      </c>
      <c r="F52" s="153"/>
      <c r="G52" s="153"/>
      <c r="H52" s="153"/>
      <c r="I52" s="158">
        <v>913567.97131508286</v>
      </c>
      <c r="J52" s="169"/>
      <c r="K52" s="157">
        <v>1</v>
      </c>
      <c r="L52" s="162"/>
      <c r="M52" s="154">
        <v>913566.97131508286</v>
      </c>
      <c r="N52" s="157">
        <v>60</v>
      </c>
      <c r="O52" s="162"/>
      <c r="P52" s="162"/>
      <c r="Q52" s="162"/>
      <c r="R52" s="162"/>
      <c r="S52" s="162"/>
      <c r="T52" s="166"/>
      <c r="U52" s="155">
        <v>913567.97131508286</v>
      </c>
      <c r="V52" s="154">
        <v>1</v>
      </c>
      <c r="W52" s="151">
        <v>60</v>
      </c>
      <c r="X52" s="157">
        <v>1</v>
      </c>
      <c r="Y52" s="151">
        <v>0</v>
      </c>
      <c r="Z52" s="152">
        <v>15226.116188584714</v>
      </c>
      <c r="AA52" s="151">
        <v>15226.116188584714</v>
      </c>
      <c r="AB52" s="150">
        <v>898341.85512649815</v>
      </c>
      <c r="AC52" s="199">
        <f t="shared" si="0"/>
        <v>913567.97131508286</v>
      </c>
      <c r="AD52" s="200"/>
      <c r="AE52" s="200"/>
      <c r="AG52" s="199">
        <f t="shared" si="1"/>
        <v>898341.85512649815</v>
      </c>
    </row>
    <row r="53" spans="1:33" x14ac:dyDescent="0.2">
      <c r="A53" s="164" t="s">
        <v>903</v>
      </c>
      <c r="B53" s="172"/>
      <c r="C53" s="171"/>
      <c r="D53" s="170" t="s">
        <v>904</v>
      </c>
      <c r="E53" s="161">
        <v>42696</v>
      </c>
      <c r="F53" s="153"/>
      <c r="G53" s="153"/>
      <c r="H53" s="153"/>
      <c r="I53" s="158">
        <v>1276403.1713588834</v>
      </c>
      <c r="J53" s="169"/>
      <c r="K53" s="157">
        <v>1</v>
      </c>
      <c r="L53" s="162"/>
      <c r="M53" s="154">
        <v>1276402.1713588834</v>
      </c>
      <c r="N53" s="157">
        <v>60</v>
      </c>
      <c r="O53" s="162"/>
      <c r="P53" s="162"/>
      <c r="Q53" s="162"/>
      <c r="R53" s="162"/>
      <c r="S53" s="162"/>
      <c r="T53" s="166"/>
      <c r="U53" s="155">
        <v>1276403.1713588834</v>
      </c>
      <c r="V53" s="154">
        <v>1</v>
      </c>
      <c r="W53" s="151">
        <v>60</v>
      </c>
      <c r="X53" s="157">
        <v>1</v>
      </c>
      <c r="Y53" s="151">
        <v>0</v>
      </c>
      <c r="Z53" s="152">
        <v>21273.369522648056</v>
      </c>
      <c r="AA53" s="151">
        <v>21273.369522648056</v>
      </c>
      <c r="AB53" s="150">
        <v>1255129.8018362352</v>
      </c>
      <c r="AC53" s="199">
        <f t="shared" si="0"/>
        <v>1276403.1713588834</v>
      </c>
      <c r="AD53" s="200"/>
      <c r="AE53" s="200"/>
      <c r="AG53" s="199">
        <f t="shared" si="1"/>
        <v>1255129.8018362352</v>
      </c>
    </row>
    <row r="54" spans="1:33" x14ac:dyDescent="0.2">
      <c r="A54" s="164" t="s">
        <v>903</v>
      </c>
      <c r="B54" s="153"/>
      <c r="C54" s="153"/>
      <c r="D54" s="162" t="s">
        <v>902</v>
      </c>
      <c r="E54" s="161">
        <v>42696</v>
      </c>
      <c r="F54" s="162"/>
      <c r="G54" s="162"/>
      <c r="H54" s="162"/>
      <c r="I54" s="158">
        <v>2159195.7524352903</v>
      </c>
      <c r="J54" s="168"/>
      <c r="K54" s="157">
        <v>1</v>
      </c>
      <c r="L54" s="162"/>
      <c r="M54" s="154">
        <v>2159194.7524352903</v>
      </c>
      <c r="N54" s="157">
        <v>60</v>
      </c>
      <c r="O54" s="162"/>
      <c r="P54" s="162"/>
      <c r="Q54" s="162"/>
      <c r="R54" s="162"/>
      <c r="S54" s="162"/>
      <c r="T54" s="166"/>
      <c r="U54" s="155">
        <v>2159195.7524352903</v>
      </c>
      <c r="V54" s="154">
        <v>1</v>
      </c>
      <c r="W54" s="151">
        <v>60</v>
      </c>
      <c r="X54" s="157">
        <v>1</v>
      </c>
      <c r="Y54" s="151">
        <v>0</v>
      </c>
      <c r="Z54" s="152">
        <v>35986.579207254836</v>
      </c>
      <c r="AA54" s="151">
        <v>35986.579207254836</v>
      </c>
      <c r="AB54" s="150">
        <v>2123209.1732280352</v>
      </c>
      <c r="AC54" s="199">
        <f t="shared" si="0"/>
        <v>2159195.7524352903</v>
      </c>
      <c r="AD54" s="200"/>
      <c r="AE54" s="200"/>
      <c r="AG54" s="199">
        <f t="shared" si="1"/>
        <v>2123209.1732280352</v>
      </c>
    </row>
    <row r="55" spans="1:33" x14ac:dyDescent="0.2">
      <c r="A55" s="164" t="s">
        <v>900</v>
      </c>
      <c r="B55" s="162"/>
      <c r="C55" s="162"/>
      <c r="D55" s="162" t="s">
        <v>901</v>
      </c>
      <c r="E55" s="167">
        <v>42711</v>
      </c>
      <c r="F55" s="162"/>
      <c r="G55" s="162"/>
      <c r="H55" s="162"/>
      <c r="I55" s="158">
        <v>3322701.8337680302</v>
      </c>
      <c r="J55" s="162"/>
      <c r="K55" s="162">
        <v>1</v>
      </c>
      <c r="L55" s="162"/>
      <c r="M55" s="154">
        <v>3322700.8337680302</v>
      </c>
      <c r="N55" s="157">
        <v>60</v>
      </c>
      <c r="O55" s="162"/>
      <c r="P55" s="162"/>
      <c r="Q55" s="162"/>
      <c r="R55" s="162"/>
      <c r="S55" s="162"/>
      <c r="T55" s="166"/>
      <c r="U55" s="155">
        <v>3322701.8337680302</v>
      </c>
      <c r="V55" s="154">
        <v>1</v>
      </c>
      <c r="W55" s="151">
        <v>60</v>
      </c>
      <c r="X55" s="162">
        <v>1</v>
      </c>
      <c r="Y55" s="151">
        <v>0</v>
      </c>
      <c r="Z55" s="152">
        <v>55378.347229467166</v>
      </c>
      <c r="AA55" s="151">
        <v>55378.347229467166</v>
      </c>
      <c r="AB55" s="150">
        <v>3267323.4865385629</v>
      </c>
      <c r="AC55" s="199">
        <f t="shared" si="0"/>
        <v>3322701.8337680302</v>
      </c>
      <c r="AD55" s="199">
        <f>SUM(AC55:AC56)</f>
        <v>8383600</v>
      </c>
      <c r="AE55" s="199">
        <f>SUM(AA55:AA56)</f>
        <v>139726.63333333333</v>
      </c>
      <c r="AF55" s="199">
        <f>SUM(AB55:AB56)</f>
        <v>8243873.3666666672</v>
      </c>
      <c r="AG55" s="199">
        <f t="shared" si="1"/>
        <v>3267323.4865385629</v>
      </c>
    </row>
    <row r="56" spans="1:33" x14ac:dyDescent="0.2">
      <c r="A56" s="164" t="s">
        <v>900</v>
      </c>
      <c r="B56" s="162"/>
      <c r="C56" s="162"/>
      <c r="D56" s="162" t="s">
        <v>899</v>
      </c>
      <c r="E56" s="167">
        <v>42711</v>
      </c>
      <c r="F56" s="162"/>
      <c r="G56" s="162"/>
      <c r="H56" s="162"/>
      <c r="I56" s="158">
        <v>5060898.1662319703</v>
      </c>
      <c r="J56" s="162"/>
      <c r="K56" s="162">
        <v>1</v>
      </c>
      <c r="L56" s="162"/>
      <c r="M56" s="154">
        <v>5060897.1662319703</v>
      </c>
      <c r="N56" s="157">
        <v>60</v>
      </c>
      <c r="O56" s="162"/>
      <c r="P56" s="162"/>
      <c r="Q56" s="162"/>
      <c r="R56" s="162"/>
      <c r="S56" s="162"/>
      <c r="T56" s="166"/>
      <c r="U56" s="155">
        <v>5060898.1662319703</v>
      </c>
      <c r="V56" s="154">
        <v>1</v>
      </c>
      <c r="W56" s="151">
        <v>60</v>
      </c>
      <c r="X56" s="162">
        <v>1</v>
      </c>
      <c r="Y56" s="151">
        <v>0</v>
      </c>
      <c r="Z56" s="152">
        <v>84348.286103866165</v>
      </c>
      <c r="AA56" s="151">
        <v>84348.286103866165</v>
      </c>
      <c r="AB56" s="150">
        <v>4976549.8801281042</v>
      </c>
      <c r="AC56" s="199">
        <f t="shared" si="0"/>
        <v>5060898.1662319703</v>
      </c>
      <c r="AD56" s="200"/>
      <c r="AE56" s="200"/>
      <c r="AG56" s="199">
        <f t="shared" si="1"/>
        <v>4976549.8801281042</v>
      </c>
    </row>
    <row r="57" spans="1:33" x14ac:dyDescent="0.2">
      <c r="A57" s="164" t="s">
        <v>880</v>
      </c>
      <c r="B57" s="162">
        <v>1201001</v>
      </c>
      <c r="C57" s="163"/>
      <c r="D57" s="162" t="s">
        <v>898</v>
      </c>
      <c r="E57" s="161">
        <v>42005</v>
      </c>
      <c r="F57" s="160"/>
      <c r="G57" s="165">
        <v>10473.66</v>
      </c>
      <c r="H57" s="157">
        <v>257935872.18599999</v>
      </c>
      <c r="I57" s="158">
        <v>257935872.18599999</v>
      </c>
      <c r="J57" s="158"/>
      <c r="K57" s="157">
        <v>0</v>
      </c>
      <c r="L57" s="157">
        <v>0</v>
      </c>
      <c r="M57" s="157">
        <v>257935872.18599999</v>
      </c>
      <c r="N57" s="157"/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6">
        <v>257935872.18599999</v>
      </c>
      <c r="U57" s="155">
        <v>257935872.18599999</v>
      </c>
      <c r="V57" s="154">
        <v>0</v>
      </c>
      <c r="W57" s="151">
        <v>0</v>
      </c>
      <c r="X57" s="153">
        <v>0</v>
      </c>
      <c r="Y57" s="151">
        <v>0</v>
      </c>
      <c r="Z57" s="152">
        <v>0</v>
      </c>
      <c r="AA57" s="151">
        <v>0</v>
      </c>
      <c r="AB57" s="150">
        <v>257935872.18599999</v>
      </c>
      <c r="AC57" s="199">
        <f t="shared" si="0"/>
        <v>257935872.18599999</v>
      </c>
      <c r="AD57" s="200">
        <f>+AF57</f>
        <v>1810148492.3299997</v>
      </c>
      <c r="AE57" s="200"/>
      <c r="AF57" s="199">
        <f>SUM(AB57:AB75)</f>
        <v>1810148492.3299997</v>
      </c>
      <c r="AG57" s="199">
        <f t="shared" si="1"/>
        <v>257935872.18599999</v>
      </c>
    </row>
    <row r="58" spans="1:33" x14ac:dyDescent="0.2">
      <c r="A58" s="164" t="s">
        <v>880</v>
      </c>
      <c r="B58" s="162">
        <v>1201001</v>
      </c>
      <c r="C58" s="163"/>
      <c r="D58" s="162" t="s">
        <v>897</v>
      </c>
      <c r="E58" s="161">
        <v>42005</v>
      </c>
      <c r="F58" s="160"/>
      <c r="G58" s="159">
        <v>2123.8000000000002</v>
      </c>
      <c r="H58" s="157">
        <v>52303034.980000004</v>
      </c>
      <c r="I58" s="158">
        <v>52303034.980000004</v>
      </c>
      <c r="J58" s="158"/>
      <c r="K58" s="157">
        <v>0</v>
      </c>
      <c r="L58" s="157">
        <v>0</v>
      </c>
      <c r="M58" s="157">
        <v>52303034.980000004</v>
      </c>
      <c r="N58" s="157"/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6">
        <v>52303034.980000004</v>
      </c>
      <c r="U58" s="155">
        <v>52303034.980000004</v>
      </c>
      <c r="V58" s="154">
        <v>0</v>
      </c>
      <c r="W58" s="151">
        <v>0</v>
      </c>
      <c r="X58" s="153">
        <v>0</v>
      </c>
      <c r="Y58" s="151">
        <v>0</v>
      </c>
      <c r="Z58" s="152">
        <v>0</v>
      </c>
      <c r="AA58" s="151">
        <v>0</v>
      </c>
      <c r="AB58" s="150">
        <v>52303034.980000004</v>
      </c>
      <c r="AC58" s="199">
        <f t="shared" si="0"/>
        <v>52303034.980000004</v>
      </c>
      <c r="AD58" s="200"/>
      <c r="AE58" s="200"/>
      <c r="AG58" s="199">
        <f t="shared" si="1"/>
        <v>52303034.980000004</v>
      </c>
    </row>
    <row r="59" spans="1:33" x14ac:dyDescent="0.2">
      <c r="A59" s="164" t="s">
        <v>880</v>
      </c>
      <c r="B59" s="162">
        <v>1201001</v>
      </c>
      <c r="C59" s="163"/>
      <c r="D59" s="162" t="s">
        <v>896</v>
      </c>
      <c r="E59" s="161">
        <v>42005</v>
      </c>
      <c r="F59" s="160"/>
      <c r="G59" s="159">
        <v>8022</v>
      </c>
      <c r="H59" s="157">
        <v>197558596.19999999</v>
      </c>
      <c r="I59" s="158">
        <v>197558596.19999999</v>
      </c>
      <c r="J59" s="158"/>
      <c r="K59" s="157">
        <v>0</v>
      </c>
      <c r="L59" s="157">
        <v>0</v>
      </c>
      <c r="M59" s="157">
        <v>197558596.19999999</v>
      </c>
      <c r="N59" s="157"/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6">
        <v>197558596.19999999</v>
      </c>
      <c r="U59" s="155">
        <v>197558596.19999999</v>
      </c>
      <c r="V59" s="154">
        <v>0</v>
      </c>
      <c r="W59" s="151">
        <v>0</v>
      </c>
      <c r="X59" s="153">
        <v>0</v>
      </c>
      <c r="Y59" s="151">
        <v>0</v>
      </c>
      <c r="Z59" s="152">
        <v>0</v>
      </c>
      <c r="AA59" s="151">
        <v>0</v>
      </c>
      <c r="AB59" s="150">
        <v>197558596.19999999</v>
      </c>
      <c r="AC59" s="199">
        <f t="shared" si="0"/>
        <v>197558596.19999999</v>
      </c>
      <c r="AD59" s="200"/>
      <c r="AE59" s="200"/>
      <c r="AG59" s="199">
        <f t="shared" si="1"/>
        <v>197558596.19999999</v>
      </c>
    </row>
    <row r="60" spans="1:33" x14ac:dyDescent="0.2">
      <c r="A60" s="164" t="s">
        <v>880</v>
      </c>
      <c r="B60" s="162">
        <v>1201001</v>
      </c>
      <c r="C60" s="163"/>
      <c r="D60" s="162" t="s">
        <v>895</v>
      </c>
      <c r="E60" s="161">
        <v>42005</v>
      </c>
      <c r="F60" s="160"/>
      <c r="G60" s="159">
        <v>3775.2</v>
      </c>
      <c r="H60" s="157">
        <v>92972227.919999987</v>
      </c>
      <c r="I60" s="158">
        <v>92972227.919999987</v>
      </c>
      <c r="J60" s="158"/>
      <c r="K60" s="157">
        <v>0</v>
      </c>
      <c r="L60" s="157">
        <v>0</v>
      </c>
      <c r="M60" s="157">
        <v>92972227.919999987</v>
      </c>
      <c r="N60" s="157"/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6">
        <v>92972227.919999987</v>
      </c>
      <c r="U60" s="155">
        <v>92972227.919999987</v>
      </c>
      <c r="V60" s="154">
        <v>0</v>
      </c>
      <c r="W60" s="151">
        <v>0</v>
      </c>
      <c r="X60" s="153">
        <v>0</v>
      </c>
      <c r="Y60" s="151">
        <v>0</v>
      </c>
      <c r="Z60" s="152">
        <v>0</v>
      </c>
      <c r="AA60" s="151">
        <v>0</v>
      </c>
      <c r="AB60" s="150">
        <v>92972227.919999987</v>
      </c>
      <c r="AC60" s="199">
        <f t="shared" si="0"/>
        <v>92972227.919999987</v>
      </c>
      <c r="AD60" s="200"/>
      <c r="AE60" s="200"/>
      <c r="AG60" s="199">
        <f t="shared" si="1"/>
        <v>92972227.919999987</v>
      </c>
    </row>
    <row r="61" spans="1:33" x14ac:dyDescent="0.2">
      <c r="A61" s="164" t="s">
        <v>880</v>
      </c>
      <c r="B61" s="162">
        <v>1201001</v>
      </c>
      <c r="C61" s="163"/>
      <c r="D61" s="162" t="s">
        <v>894</v>
      </c>
      <c r="E61" s="161">
        <v>42005</v>
      </c>
      <c r="F61" s="160"/>
      <c r="G61" s="159">
        <v>2942.76</v>
      </c>
      <c r="H61" s="157">
        <v>72471644.796000004</v>
      </c>
      <c r="I61" s="158">
        <v>72471644.796000004</v>
      </c>
      <c r="J61" s="158"/>
      <c r="K61" s="157">
        <v>0</v>
      </c>
      <c r="L61" s="157">
        <v>0</v>
      </c>
      <c r="M61" s="157">
        <v>72471644.796000004</v>
      </c>
      <c r="N61" s="157"/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6">
        <v>72471644.796000004</v>
      </c>
      <c r="U61" s="155">
        <v>72471644.796000004</v>
      </c>
      <c r="V61" s="154">
        <v>0</v>
      </c>
      <c r="W61" s="151">
        <v>0</v>
      </c>
      <c r="X61" s="153">
        <v>0</v>
      </c>
      <c r="Y61" s="151">
        <v>0</v>
      </c>
      <c r="Z61" s="152">
        <v>0</v>
      </c>
      <c r="AA61" s="151">
        <v>0</v>
      </c>
      <c r="AB61" s="150">
        <v>72471644.796000004</v>
      </c>
      <c r="AC61" s="199">
        <f t="shared" si="0"/>
        <v>72471644.796000004</v>
      </c>
      <c r="AD61" s="200"/>
      <c r="AE61" s="200"/>
      <c r="AG61" s="199">
        <f t="shared" si="1"/>
        <v>72471644.796000004</v>
      </c>
    </row>
    <row r="62" spans="1:33" x14ac:dyDescent="0.2">
      <c r="A62" s="164" t="s">
        <v>880</v>
      </c>
      <c r="B62" s="162">
        <v>1201001</v>
      </c>
      <c r="C62" s="163"/>
      <c r="D62" s="162" t="s">
        <v>893</v>
      </c>
      <c r="E62" s="161">
        <v>42005</v>
      </c>
      <c r="F62" s="160"/>
      <c r="G62" s="159">
        <v>319.2</v>
      </c>
      <c r="H62" s="157">
        <v>7860970.3199999994</v>
      </c>
      <c r="I62" s="158">
        <v>7860970.3199999994</v>
      </c>
      <c r="J62" s="158"/>
      <c r="K62" s="157">
        <v>0</v>
      </c>
      <c r="L62" s="157">
        <v>0</v>
      </c>
      <c r="M62" s="157">
        <v>7860970.3199999994</v>
      </c>
      <c r="N62" s="157"/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6">
        <v>7860970.3199999994</v>
      </c>
      <c r="U62" s="155">
        <v>7860970.3199999994</v>
      </c>
      <c r="V62" s="154">
        <v>0</v>
      </c>
      <c r="W62" s="151">
        <v>0</v>
      </c>
      <c r="X62" s="153">
        <v>0</v>
      </c>
      <c r="Y62" s="151">
        <v>0</v>
      </c>
      <c r="Z62" s="152">
        <v>0</v>
      </c>
      <c r="AA62" s="151">
        <v>0</v>
      </c>
      <c r="AB62" s="150">
        <v>7860970.3199999994</v>
      </c>
      <c r="AC62" s="199">
        <f t="shared" si="0"/>
        <v>7860970.3199999994</v>
      </c>
      <c r="AD62" s="200"/>
      <c r="AE62" s="200"/>
      <c r="AG62" s="199">
        <f t="shared" si="1"/>
        <v>7860970.3199999994</v>
      </c>
    </row>
    <row r="63" spans="1:33" x14ac:dyDescent="0.2">
      <c r="A63" s="164" t="s">
        <v>880</v>
      </c>
      <c r="B63" s="162">
        <v>1201001</v>
      </c>
      <c r="C63" s="163"/>
      <c r="D63" s="162" t="s">
        <v>892</v>
      </c>
      <c r="E63" s="161">
        <v>42005</v>
      </c>
      <c r="F63" s="160"/>
      <c r="G63" s="159">
        <v>5766.88</v>
      </c>
      <c r="H63" s="157">
        <v>142021530.44799998</v>
      </c>
      <c r="I63" s="158">
        <v>142021530.44799998</v>
      </c>
      <c r="J63" s="158"/>
      <c r="K63" s="157">
        <v>0</v>
      </c>
      <c r="L63" s="157">
        <v>0</v>
      </c>
      <c r="M63" s="157">
        <v>142021530.44799998</v>
      </c>
      <c r="N63" s="157"/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6">
        <v>142021530.44799998</v>
      </c>
      <c r="U63" s="155">
        <v>142021530.44799998</v>
      </c>
      <c r="V63" s="154">
        <v>0</v>
      </c>
      <c r="W63" s="151">
        <v>0</v>
      </c>
      <c r="X63" s="153">
        <v>0</v>
      </c>
      <c r="Y63" s="151">
        <v>0</v>
      </c>
      <c r="Z63" s="152">
        <v>0</v>
      </c>
      <c r="AA63" s="151">
        <v>0</v>
      </c>
      <c r="AB63" s="150">
        <v>142021530.44799998</v>
      </c>
      <c r="AC63" s="199">
        <f t="shared" si="0"/>
        <v>142021530.44799998</v>
      </c>
      <c r="AD63" s="200"/>
      <c r="AE63" s="200"/>
      <c r="AG63" s="199">
        <f t="shared" si="1"/>
        <v>142021530.44799998</v>
      </c>
    </row>
    <row r="64" spans="1:33" x14ac:dyDescent="0.2">
      <c r="A64" s="164" t="s">
        <v>880</v>
      </c>
      <c r="B64" s="162">
        <v>1201001</v>
      </c>
      <c r="C64" s="163"/>
      <c r="D64" s="162" t="s">
        <v>891</v>
      </c>
      <c r="E64" s="161">
        <v>42005</v>
      </c>
      <c r="F64" s="160"/>
      <c r="G64" s="159">
        <v>11370.45</v>
      </c>
      <c r="H64" s="157">
        <v>280021209.19499999</v>
      </c>
      <c r="I64" s="158">
        <v>280021209.19499999</v>
      </c>
      <c r="J64" s="158"/>
      <c r="K64" s="157">
        <v>0</v>
      </c>
      <c r="L64" s="157">
        <v>0</v>
      </c>
      <c r="M64" s="157">
        <v>280021209.19499999</v>
      </c>
      <c r="N64" s="157"/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6">
        <v>280021209.19499999</v>
      </c>
      <c r="U64" s="155">
        <v>280021209.19499999</v>
      </c>
      <c r="V64" s="154">
        <v>0</v>
      </c>
      <c r="W64" s="151">
        <v>0</v>
      </c>
      <c r="X64" s="153">
        <v>0</v>
      </c>
      <c r="Y64" s="151">
        <v>0</v>
      </c>
      <c r="Z64" s="152">
        <v>0</v>
      </c>
      <c r="AA64" s="151">
        <v>0</v>
      </c>
      <c r="AB64" s="150">
        <v>280021209.19499999</v>
      </c>
      <c r="AC64" s="199">
        <f t="shared" si="0"/>
        <v>280021209.19499999</v>
      </c>
      <c r="AD64" s="200"/>
      <c r="AE64" s="200"/>
      <c r="AG64" s="199">
        <f t="shared" si="1"/>
        <v>280021209.19499999</v>
      </c>
    </row>
    <row r="65" spans="1:33" x14ac:dyDescent="0.2">
      <c r="A65" s="164" t="s">
        <v>880</v>
      </c>
      <c r="B65" s="162">
        <v>1201001</v>
      </c>
      <c r="C65" s="163"/>
      <c r="D65" s="162" t="s">
        <v>890</v>
      </c>
      <c r="E65" s="161">
        <v>42005</v>
      </c>
      <c r="F65" s="160"/>
      <c r="G65" s="159">
        <v>1156.6400000000001</v>
      </c>
      <c r="H65" s="157">
        <v>28484688.944000002</v>
      </c>
      <c r="I65" s="158">
        <v>28484688.944000002</v>
      </c>
      <c r="J65" s="158"/>
      <c r="K65" s="157">
        <v>0</v>
      </c>
      <c r="L65" s="157">
        <v>0</v>
      </c>
      <c r="M65" s="157">
        <v>28484688.944000002</v>
      </c>
      <c r="N65" s="157"/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6">
        <v>28484688.944000002</v>
      </c>
      <c r="U65" s="155">
        <v>28484688.944000002</v>
      </c>
      <c r="V65" s="154">
        <v>0</v>
      </c>
      <c r="W65" s="151">
        <v>0</v>
      </c>
      <c r="X65" s="153">
        <v>0</v>
      </c>
      <c r="Y65" s="151">
        <v>0</v>
      </c>
      <c r="Z65" s="152">
        <v>0</v>
      </c>
      <c r="AA65" s="151">
        <v>0</v>
      </c>
      <c r="AB65" s="150">
        <v>28484688.944000002</v>
      </c>
      <c r="AC65" s="199">
        <f t="shared" si="0"/>
        <v>28484688.944000002</v>
      </c>
      <c r="AD65" s="200"/>
      <c r="AE65" s="200"/>
      <c r="AG65" s="199">
        <f t="shared" si="1"/>
        <v>28484688.944000002</v>
      </c>
    </row>
    <row r="66" spans="1:33" x14ac:dyDescent="0.2">
      <c r="A66" s="164" t="s">
        <v>880</v>
      </c>
      <c r="B66" s="162">
        <v>1201001</v>
      </c>
      <c r="C66" s="163"/>
      <c r="D66" s="162" t="s">
        <v>889</v>
      </c>
      <c r="E66" s="161">
        <v>42005</v>
      </c>
      <c r="F66" s="160"/>
      <c r="G66" s="159">
        <v>1416.05</v>
      </c>
      <c r="H66" s="157">
        <v>34873204.954999998</v>
      </c>
      <c r="I66" s="158">
        <v>34873204.954999998</v>
      </c>
      <c r="J66" s="158"/>
      <c r="K66" s="157">
        <v>0</v>
      </c>
      <c r="L66" s="157">
        <v>0</v>
      </c>
      <c r="M66" s="157">
        <v>34873204.954999998</v>
      </c>
      <c r="N66" s="157"/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6">
        <v>34873204.954999998</v>
      </c>
      <c r="U66" s="155">
        <v>34873204.954999998</v>
      </c>
      <c r="V66" s="154">
        <v>0</v>
      </c>
      <c r="W66" s="151">
        <v>0</v>
      </c>
      <c r="X66" s="153">
        <v>0</v>
      </c>
      <c r="Y66" s="151">
        <v>0</v>
      </c>
      <c r="Z66" s="152">
        <v>0</v>
      </c>
      <c r="AA66" s="151">
        <v>0</v>
      </c>
      <c r="AB66" s="150">
        <v>34873204.954999998</v>
      </c>
      <c r="AC66" s="199">
        <f t="shared" si="0"/>
        <v>34873204.954999998</v>
      </c>
      <c r="AD66" s="200"/>
      <c r="AE66" s="200"/>
      <c r="AG66" s="199">
        <f t="shared" si="1"/>
        <v>34873204.954999998</v>
      </c>
    </row>
    <row r="67" spans="1:33" x14ac:dyDescent="0.2">
      <c r="A67" s="164" t="s">
        <v>880</v>
      </c>
      <c r="B67" s="162">
        <v>1201001</v>
      </c>
      <c r="C67" s="163"/>
      <c r="D67" s="162" t="s">
        <v>888</v>
      </c>
      <c r="E67" s="161">
        <v>42005</v>
      </c>
      <c r="F67" s="160"/>
      <c r="G67" s="159">
        <v>1553.53</v>
      </c>
      <c r="H67" s="157">
        <v>38258938.662999995</v>
      </c>
      <c r="I67" s="158">
        <v>38258938.662999995</v>
      </c>
      <c r="J67" s="158"/>
      <c r="K67" s="157">
        <v>0</v>
      </c>
      <c r="L67" s="157">
        <v>0</v>
      </c>
      <c r="M67" s="157">
        <v>38258938.662999995</v>
      </c>
      <c r="N67" s="157"/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6">
        <v>38258938.662999995</v>
      </c>
      <c r="U67" s="155">
        <v>38258938.662999995</v>
      </c>
      <c r="V67" s="154">
        <v>0</v>
      </c>
      <c r="W67" s="151">
        <v>0</v>
      </c>
      <c r="X67" s="153">
        <v>0</v>
      </c>
      <c r="Y67" s="151">
        <v>0</v>
      </c>
      <c r="Z67" s="152">
        <v>0</v>
      </c>
      <c r="AA67" s="151">
        <v>0</v>
      </c>
      <c r="AB67" s="150">
        <v>38258938.662999995</v>
      </c>
      <c r="AC67" s="199">
        <f t="shared" si="0"/>
        <v>38258938.662999995</v>
      </c>
      <c r="AD67" s="200"/>
      <c r="AE67" s="200"/>
      <c r="AG67" s="199">
        <f t="shared" si="1"/>
        <v>38258938.662999995</v>
      </c>
    </row>
    <row r="68" spans="1:33" x14ac:dyDescent="0.2">
      <c r="A68" s="164" t="s">
        <v>880</v>
      </c>
      <c r="B68" s="162">
        <v>1201001</v>
      </c>
      <c r="C68" s="163"/>
      <c r="D68" s="162" t="s">
        <v>887</v>
      </c>
      <c r="E68" s="161">
        <v>42005</v>
      </c>
      <c r="F68" s="160"/>
      <c r="G68" s="159">
        <v>686</v>
      </c>
      <c r="H68" s="157">
        <v>16894190.599999998</v>
      </c>
      <c r="I68" s="158">
        <v>16894190.599999998</v>
      </c>
      <c r="J68" s="158"/>
      <c r="K68" s="157">
        <v>0</v>
      </c>
      <c r="L68" s="157">
        <v>0</v>
      </c>
      <c r="M68" s="157">
        <v>16894190.599999998</v>
      </c>
      <c r="N68" s="157"/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6">
        <v>16894190.599999998</v>
      </c>
      <c r="U68" s="155">
        <v>16894190.599999998</v>
      </c>
      <c r="V68" s="154">
        <v>0</v>
      </c>
      <c r="W68" s="151">
        <v>0</v>
      </c>
      <c r="X68" s="153">
        <v>0</v>
      </c>
      <c r="Y68" s="151">
        <v>0</v>
      </c>
      <c r="Z68" s="152">
        <v>0</v>
      </c>
      <c r="AA68" s="151">
        <v>0</v>
      </c>
      <c r="AB68" s="150">
        <v>16894190.599999998</v>
      </c>
      <c r="AC68" s="199">
        <f t="shared" si="0"/>
        <v>16894190.599999998</v>
      </c>
      <c r="AD68" s="200"/>
      <c r="AE68" s="200"/>
      <c r="AG68" s="199">
        <f t="shared" si="1"/>
        <v>16894190.599999998</v>
      </c>
    </row>
    <row r="69" spans="1:33" x14ac:dyDescent="0.2">
      <c r="A69" s="164" t="s">
        <v>880</v>
      </c>
      <c r="B69" s="162">
        <v>1201001</v>
      </c>
      <c r="C69" s="163"/>
      <c r="D69" s="162" t="s">
        <v>886</v>
      </c>
      <c r="E69" s="161">
        <v>42005</v>
      </c>
      <c r="F69" s="160"/>
      <c r="G69" s="159">
        <v>1146.81</v>
      </c>
      <c r="H69" s="157">
        <v>28242604.550999995</v>
      </c>
      <c r="I69" s="158">
        <v>28242604.550999995</v>
      </c>
      <c r="J69" s="158"/>
      <c r="K69" s="157">
        <v>0</v>
      </c>
      <c r="L69" s="157">
        <v>0</v>
      </c>
      <c r="M69" s="157">
        <v>28242604.550999995</v>
      </c>
      <c r="N69" s="157"/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6">
        <v>28242604.550999995</v>
      </c>
      <c r="U69" s="155">
        <v>28242604.550999995</v>
      </c>
      <c r="V69" s="154">
        <v>0</v>
      </c>
      <c r="W69" s="151">
        <v>0</v>
      </c>
      <c r="X69" s="153">
        <v>0</v>
      </c>
      <c r="Y69" s="151">
        <v>0</v>
      </c>
      <c r="Z69" s="152">
        <v>0</v>
      </c>
      <c r="AA69" s="151">
        <v>0</v>
      </c>
      <c r="AB69" s="150">
        <v>28242604.550999995</v>
      </c>
      <c r="AC69" s="199">
        <f t="shared" si="0"/>
        <v>28242604.550999995</v>
      </c>
      <c r="AD69" s="200"/>
      <c r="AE69" s="200"/>
      <c r="AG69" s="199">
        <f t="shared" si="1"/>
        <v>28242604.550999995</v>
      </c>
    </row>
    <row r="70" spans="1:33" x14ac:dyDescent="0.2">
      <c r="A70" s="164" t="s">
        <v>880</v>
      </c>
      <c r="B70" s="162">
        <v>1201001</v>
      </c>
      <c r="C70" s="163"/>
      <c r="D70" s="162" t="s">
        <v>885</v>
      </c>
      <c r="E70" s="161">
        <v>42005</v>
      </c>
      <c r="F70" s="160"/>
      <c r="G70" s="159">
        <v>1053</v>
      </c>
      <c r="H70" s="157">
        <v>25932336.299999997</v>
      </c>
      <c r="I70" s="158">
        <v>25932336.299999997</v>
      </c>
      <c r="J70" s="158"/>
      <c r="K70" s="157">
        <v>0</v>
      </c>
      <c r="L70" s="157">
        <v>0</v>
      </c>
      <c r="M70" s="157">
        <v>25932336.299999997</v>
      </c>
      <c r="N70" s="157"/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6">
        <v>25932336.299999997</v>
      </c>
      <c r="U70" s="155">
        <v>25932336.299999997</v>
      </c>
      <c r="V70" s="154">
        <v>0</v>
      </c>
      <c r="W70" s="151">
        <v>0</v>
      </c>
      <c r="X70" s="153">
        <v>0</v>
      </c>
      <c r="Y70" s="151">
        <v>0</v>
      </c>
      <c r="Z70" s="152">
        <v>0</v>
      </c>
      <c r="AA70" s="151">
        <v>0</v>
      </c>
      <c r="AB70" s="150">
        <v>25932336.299999997</v>
      </c>
      <c r="AC70" s="199">
        <f t="shared" si="0"/>
        <v>25932336.299999997</v>
      </c>
      <c r="AD70" s="200"/>
      <c r="AE70" s="200"/>
      <c r="AG70" s="199">
        <f t="shared" si="1"/>
        <v>25932336.299999997</v>
      </c>
    </row>
    <row r="71" spans="1:33" x14ac:dyDescent="0.2">
      <c r="A71" s="164" t="s">
        <v>880</v>
      </c>
      <c r="B71" s="162">
        <v>1201001</v>
      </c>
      <c r="C71" s="163"/>
      <c r="D71" s="162" t="s">
        <v>884</v>
      </c>
      <c r="E71" s="161">
        <v>42005</v>
      </c>
      <c r="F71" s="160"/>
      <c r="G71" s="159">
        <v>9530.9699999999993</v>
      </c>
      <c r="H71" s="157">
        <v>234720151.28699997</v>
      </c>
      <c r="I71" s="158">
        <v>234720151.28699997</v>
      </c>
      <c r="J71" s="158"/>
      <c r="K71" s="157">
        <v>0</v>
      </c>
      <c r="L71" s="157">
        <v>0</v>
      </c>
      <c r="M71" s="157">
        <v>234720151.28699997</v>
      </c>
      <c r="N71" s="157"/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6">
        <v>234720151.28699997</v>
      </c>
      <c r="U71" s="155">
        <v>234720151.28699997</v>
      </c>
      <c r="V71" s="154">
        <v>0</v>
      </c>
      <c r="W71" s="151">
        <v>0</v>
      </c>
      <c r="X71" s="153">
        <v>0</v>
      </c>
      <c r="Y71" s="151">
        <v>0</v>
      </c>
      <c r="Z71" s="152">
        <v>0</v>
      </c>
      <c r="AA71" s="151">
        <v>0</v>
      </c>
      <c r="AB71" s="150">
        <v>234720151.28699997</v>
      </c>
      <c r="AC71" s="199">
        <f t="shared" si="0"/>
        <v>234720151.28699997</v>
      </c>
      <c r="AD71" s="200"/>
      <c r="AE71" s="200"/>
      <c r="AG71" s="199">
        <f t="shared" si="1"/>
        <v>234720151.28699997</v>
      </c>
    </row>
    <row r="72" spans="1:33" x14ac:dyDescent="0.2">
      <c r="A72" s="164" t="s">
        <v>880</v>
      </c>
      <c r="B72" s="162">
        <v>1201001</v>
      </c>
      <c r="C72" s="163"/>
      <c r="D72" s="162" t="s">
        <v>883</v>
      </c>
      <c r="E72" s="161">
        <v>42005</v>
      </c>
      <c r="F72" s="160"/>
      <c r="G72" s="159">
        <v>2416.1</v>
      </c>
      <c r="H72" s="157">
        <v>59501536.309999995</v>
      </c>
      <c r="I72" s="158">
        <v>59501536.309999995</v>
      </c>
      <c r="J72" s="158"/>
      <c r="K72" s="157">
        <v>0</v>
      </c>
      <c r="L72" s="157">
        <v>0</v>
      </c>
      <c r="M72" s="157">
        <v>59501536.309999995</v>
      </c>
      <c r="N72" s="157"/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6">
        <v>59501536.309999995</v>
      </c>
      <c r="U72" s="155">
        <v>59501536.309999995</v>
      </c>
      <c r="V72" s="154">
        <v>0</v>
      </c>
      <c r="W72" s="151">
        <v>0</v>
      </c>
      <c r="X72" s="153">
        <v>0</v>
      </c>
      <c r="Y72" s="151">
        <v>0</v>
      </c>
      <c r="Z72" s="152">
        <v>0</v>
      </c>
      <c r="AA72" s="151">
        <v>0</v>
      </c>
      <c r="AB72" s="150">
        <v>59501536.309999995</v>
      </c>
      <c r="AC72" s="199">
        <f>+U72</f>
        <v>59501536.309999995</v>
      </c>
      <c r="AD72" s="200"/>
      <c r="AE72" s="200"/>
      <c r="AG72" s="199">
        <f>+U72-AA72</f>
        <v>59501536.309999995</v>
      </c>
    </row>
    <row r="73" spans="1:33" x14ac:dyDescent="0.2">
      <c r="A73" s="164" t="s">
        <v>880</v>
      </c>
      <c r="B73" s="162">
        <v>1201001</v>
      </c>
      <c r="C73" s="163"/>
      <c r="D73" s="162" t="s">
        <v>882</v>
      </c>
      <c r="E73" s="161">
        <v>42005</v>
      </c>
      <c r="F73" s="160"/>
      <c r="G73" s="159">
        <v>4756.25</v>
      </c>
      <c r="H73" s="157">
        <v>117132644.375</v>
      </c>
      <c r="I73" s="158">
        <v>117132644.375</v>
      </c>
      <c r="J73" s="158"/>
      <c r="K73" s="157">
        <v>0</v>
      </c>
      <c r="L73" s="157">
        <v>0</v>
      </c>
      <c r="M73" s="157">
        <v>117132644.375</v>
      </c>
      <c r="N73" s="157"/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6">
        <v>117132644.375</v>
      </c>
      <c r="U73" s="155">
        <v>117132644.375</v>
      </c>
      <c r="V73" s="154">
        <v>0</v>
      </c>
      <c r="W73" s="151">
        <v>0</v>
      </c>
      <c r="X73" s="153">
        <v>0</v>
      </c>
      <c r="Y73" s="151">
        <v>0</v>
      </c>
      <c r="Z73" s="152">
        <v>0</v>
      </c>
      <c r="AA73" s="151">
        <v>0</v>
      </c>
      <c r="AB73" s="150">
        <v>117132644.375</v>
      </c>
      <c r="AC73" s="199">
        <f>+U73</f>
        <v>117132644.375</v>
      </c>
      <c r="AD73" s="200"/>
      <c r="AE73" s="200"/>
      <c r="AG73" s="199">
        <f>+U73-AA73</f>
        <v>117132644.375</v>
      </c>
    </row>
    <row r="74" spans="1:33" x14ac:dyDescent="0.2">
      <c r="A74" s="164" t="s">
        <v>880</v>
      </c>
      <c r="B74" s="162">
        <v>1201001</v>
      </c>
      <c r="C74" s="163"/>
      <c r="D74" s="162" t="s">
        <v>881</v>
      </c>
      <c r="E74" s="161">
        <v>42005</v>
      </c>
      <c r="F74" s="160"/>
      <c r="G74" s="159">
        <v>4490</v>
      </c>
      <c r="H74" s="157">
        <v>110575679</v>
      </c>
      <c r="I74" s="158">
        <v>110575679</v>
      </c>
      <c r="J74" s="158"/>
      <c r="K74" s="157">
        <v>0</v>
      </c>
      <c r="L74" s="157">
        <v>0</v>
      </c>
      <c r="M74" s="157">
        <v>110575679</v>
      </c>
      <c r="N74" s="157"/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6">
        <v>110575679</v>
      </c>
      <c r="U74" s="155">
        <v>110575679</v>
      </c>
      <c r="V74" s="154">
        <v>0</v>
      </c>
      <c r="W74" s="151">
        <v>0</v>
      </c>
      <c r="X74" s="153">
        <v>0</v>
      </c>
      <c r="Y74" s="151">
        <v>0</v>
      </c>
      <c r="Z74" s="152">
        <v>0</v>
      </c>
      <c r="AA74" s="151">
        <v>0</v>
      </c>
      <c r="AB74" s="150">
        <v>110575679</v>
      </c>
      <c r="AC74" s="199">
        <f>+U74</f>
        <v>110575679</v>
      </c>
      <c r="AD74" s="200"/>
      <c r="AE74" s="200"/>
      <c r="AG74" s="199">
        <f>+U74-AA74</f>
        <v>110575679</v>
      </c>
    </row>
    <row r="75" spans="1:33" ht="12" thickBot="1" x14ac:dyDescent="0.25">
      <c r="A75" s="149" t="s">
        <v>880</v>
      </c>
      <c r="B75" s="147">
        <v>1201001</v>
      </c>
      <c r="C75" s="148"/>
      <c r="D75" s="147" t="s">
        <v>879</v>
      </c>
      <c r="E75" s="146">
        <v>42005</v>
      </c>
      <c r="F75" s="145"/>
      <c r="G75" s="144">
        <v>503</v>
      </c>
      <c r="H75" s="142">
        <v>12387431.299999999</v>
      </c>
      <c r="I75" s="143">
        <v>12387431.299999999</v>
      </c>
      <c r="J75" s="143"/>
      <c r="K75" s="142">
        <v>0</v>
      </c>
      <c r="L75" s="142">
        <v>0</v>
      </c>
      <c r="M75" s="142">
        <v>12387431.299999999</v>
      </c>
      <c r="N75" s="142"/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1">
        <v>12387431.299999999</v>
      </c>
      <c r="U75" s="140">
        <v>12387431.299999999</v>
      </c>
      <c r="V75" s="139">
        <v>0</v>
      </c>
      <c r="W75" s="136">
        <v>0</v>
      </c>
      <c r="X75" s="138">
        <v>0</v>
      </c>
      <c r="Y75" s="136">
        <v>0</v>
      </c>
      <c r="Z75" s="137">
        <v>0</v>
      </c>
      <c r="AA75" s="136">
        <v>0</v>
      </c>
      <c r="AB75" s="135">
        <v>12387431.299999999</v>
      </c>
      <c r="AC75" s="199">
        <f>+U75</f>
        <v>12387431.299999999</v>
      </c>
      <c r="AD75" s="200"/>
      <c r="AE75" s="200"/>
      <c r="AG75" s="199">
        <f>+U75-AA75</f>
        <v>12387431.299999999</v>
      </c>
    </row>
    <row r="76" spans="1:33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27"/>
      <c r="X76" s="127"/>
      <c r="Y76" s="127"/>
      <c r="Z76" s="128"/>
      <c r="AA76" s="128"/>
      <c r="AB76" s="128"/>
      <c r="AD76" s="128"/>
      <c r="AE76" s="128"/>
      <c r="AG76" s="199"/>
    </row>
    <row r="77" spans="1:33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27"/>
      <c r="X77" s="127"/>
      <c r="Y77" s="127"/>
      <c r="Z77" s="127"/>
      <c r="AA77" s="127"/>
      <c r="AB77" s="127"/>
      <c r="AD77" s="127"/>
      <c r="AE77" s="127"/>
    </row>
    <row r="78" spans="1:33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27"/>
      <c r="X78" s="127"/>
      <c r="Y78" s="127"/>
      <c r="Z78" s="127"/>
      <c r="AA78" s="127"/>
      <c r="AB78" s="127"/>
      <c r="AD78" s="127"/>
      <c r="AE78" s="127"/>
    </row>
    <row r="79" spans="1:33" s="129" customFormat="1" ht="12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 t="s">
        <v>78</v>
      </c>
      <c r="U79" s="131">
        <v>2339946394.5809994</v>
      </c>
      <c r="V79" s="132"/>
      <c r="W79" s="131"/>
      <c r="X79" s="131"/>
      <c r="Y79" s="131"/>
      <c r="Z79" s="131">
        <v>12252819.766485892</v>
      </c>
      <c r="AA79" s="131">
        <v>22222232.672093872</v>
      </c>
      <c r="AB79" s="130">
        <v>2317724161.908906</v>
      </c>
      <c r="AD79" s="201">
        <f>SUM(AD7:AD74)</f>
        <v>2339946394.5809999</v>
      </c>
      <c r="AE79" s="201">
        <f>SUM(AE7:AE74)</f>
        <v>20832650.930318519</v>
      </c>
      <c r="AF79" s="201">
        <f>SUM(AF7:AF74)</f>
        <v>2319113743.650681</v>
      </c>
    </row>
    <row r="80" spans="1:33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8"/>
      <c r="V80" s="127"/>
      <c r="W80" s="127"/>
      <c r="X80" s="127"/>
      <c r="Y80" s="127"/>
      <c r="Z80" s="127"/>
      <c r="AA80" s="127"/>
      <c r="AB80" s="127"/>
    </row>
    <row r="81" spans="1:33" x14ac:dyDescent="0.2">
      <c r="A81" s="164"/>
      <c r="B81" s="162" t="s">
        <v>1063</v>
      </c>
      <c r="C81" s="163"/>
      <c r="D81" s="162"/>
      <c r="E81" s="161"/>
      <c r="F81" s="160"/>
      <c r="G81" s="159"/>
      <c r="H81" s="157"/>
      <c r="I81" s="158"/>
      <c r="J81" s="158"/>
      <c r="K81" s="157"/>
      <c r="L81" s="157"/>
      <c r="M81" s="157"/>
      <c r="N81" s="157"/>
      <c r="O81" s="157"/>
      <c r="P81" s="157"/>
      <c r="Q81" s="157"/>
      <c r="R81" s="157"/>
      <c r="S81" s="157"/>
      <c r="T81" s="156"/>
      <c r="U81" s="155"/>
      <c r="V81" s="154"/>
      <c r="W81" s="151"/>
      <c r="X81" s="153"/>
      <c r="Y81" s="151"/>
      <c r="Z81" s="152"/>
      <c r="AA81" s="151"/>
      <c r="AB81" s="150"/>
      <c r="AC81" s="199"/>
      <c r="AD81" s="200"/>
      <c r="AE81" s="200"/>
      <c r="AG81" s="199"/>
    </row>
    <row r="82" spans="1:33" x14ac:dyDescent="0.2">
      <c r="A82" s="164"/>
      <c r="B82" s="162"/>
      <c r="C82" s="163"/>
      <c r="D82" s="162"/>
      <c r="E82" s="161"/>
      <c r="F82" s="160"/>
      <c r="G82" s="159"/>
      <c r="H82" s="157"/>
      <c r="I82" s="158"/>
      <c r="J82" s="158"/>
      <c r="K82" s="157"/>
      <c r="L82" s="157"/>
      <c r="M82" s="157"/>
      <c r="N82" s="157"/>
      <c r="O82" s="157"/>
      <c r="P82" s="157"/>
      <c r="Q82" s="157"/>
      <c r="R82" s="157"/>
      <c r="S82" s="157"/>
      <c r="T82" s="156"/>
      <c r="U82" s="155"/>
      <c r="V82" s="154"/>
      <c r="W82" s="151"/>
      <c r="X82" s="153"/>
      <c r="Y82" s="151"/>
      <c r="Z82" s="152"/>
      <c r="AA82" s="151"/>
      <c r="AB82" s="150"/>
      <c r="AC82" s="199"/>
      <c r="AD82" s="200"/>
      <c r="AE82" s="200"/>
      <c r="AG82" s="199"/>
    </row>
    <row r="83" spans="1:33" x14ac:dyDescent="0.2">
      <c r="A83" s="160" t="s">
        <v>1067</v>
      </c>
      <c r="B83" s="162" t="s">
        <v>1064</v>
      </c>
      <c r="D83" s="163" t="s">
        <v>1065</v>
      </c>
      <c r="E83" s="162" t="s">
        <v>1066</v>
      </c>
      <c r="G83" s="159"/>
      <c r="H83" s="157"/>
      <c r="I83" s="158"/>
      <c r="J83" s="158"/>
      <c r="K83" s="157"/>
      <c r="L83" s="157"/>
      <c r="M83" s="157"/>
      <c r="N83" s="157"/>
      <c r="O83" s="157"/>
      <c r="P83" s="157"/>
      <c r="Q83" s="157"/>
      <c r="R83" s="157"/>
      <c r="S83" s="157"/>
      <c r="T83" s="156"/>
      <c r="U83" s="155"/>
      <c r="V83" s="154"/>
      <c r="W83" s="151"/>
      <c r="X83" s="153"/>
      <c r="Y83" s="151"/>
      <c r="Z83" s="152"/>
      <c r="AA83" s="151"/>
      <c r="AB83" s="150"/>
      <c r="AC83" s="199"/>
      <c r="AD83" s="200"/>
      <c r="AE83" s="200"/>
      <c r="AG83" s="199"/>
    </row>
    <row r="84" spans="1:33" x14ac:dyDescent="0.2">
      <c r="A84" s="160" t="s">
        <v>1071</v>
      </c>
      <c r="B84" s="162" t="s">
        <v>1068</v>
      </c>
      <c r="D84" s="163" t="s">
        <v>1069</v>
      </c>
      <c r="E84" s="162" t="s">
        <v>1070</v>
      </c>
      <c r="G84" s="159"/>
      <c r="H84" s="157"/>
      <c r="I84" s="158"/>
      <c r="J84" s="158"/>
      <c r="K84" s="157"/>
      <c r="L84" s="157"/>
      <c r="M84" s="157"/>
      <c r="N84" s="157"/>
      <c r="O84" s="157"/>
      <c r="P84" s="157"/>
      <c r="Q84" s="157"/>
      <c r="R84" s="157"/>
      <c r="S84" s="157"/>
      <c r="T84" s="156"/>
      <c r="U84" s="155"/>
      <c r="V84" s="154"/>
      <c r="W84" s="151"/>
      <c r="X84" s="153"/>
      <c r="Y84" s="151"/>
      <c r="Z84" s="152"/>
      <c r="AA84" s="151"/>
      <c r="AB84" s="150"/>
      <c r="AC84" s="199"/>
      <c r="AD84" s="200"/>
      <c r="AE84" s="200"/>
      <c r="AG84" s="199"/>
    </row>
    <row r="85" spans="1:33" x14ac:dyDescent="0.2">
      <c r="A85" s="160" t="s">
        <v>1071</v>
      </c>
      <c r="B85" s="162" t="s">
        <v>1072</v>
      </c>
      <c r="D85" s="163" t="s">
        <v>1073</v>
      </c>
      <c r="E85" s="162" t="s">
        <v>1074</v>
      </c>
      <c r="G85" s="159"/>
      <c r="H85" s="157"/>
      <c r="I85" s="158"/>
      <c r="J85" s="158"/>
      <c r="K85" s="157"/>
      <c r="L85" s="157"/>
      <c r="M85" s="157"/>
      <c r="N85" s="157"/>
      <c r="O85" s="157"/>
      <c r="P85" s="157"/>
      <c r="Q85" s="157"/>
      <c r="R85" s="157"/>
      <c r="S85" s="157"/>
      <c r="T85" s="156"/>
      <c r="U85" s="155"/>
      <c r="V85" s="154"/>
      <c r="W85" s="151"/>
      <c r="X85" s="153"/>
      <c r="Y85" s="151"/>
      <c r="Z85" s="152"/>
      <c r="AA85" s="151"/>
      <c r="AB85" s="150"/>
      <c r="AC85" s="199"/>
      <c r="AD85" s="200"/>
      <c r="AE85" s="200"/>
      <c r="AG85" s="199"/>
    </row>
    <row r="86" spans="1:33" x14ac:dyDescent="0.2">
      <c r="A86" s="160" t="s">
        <v>1077</v>
      </c>
      <c r="B86" s="162"/>
      <c r="D86" s="163" t="s">
        <v>1075</v>
      </c>
      <c r="E86" s="162" t="s">
        <v>1076</v>
      </c>
      <c r="G86" s="159"/>
      <c r="H86" s="157"/>
      <c r="I86" s="158"/>
      <c r="J86" s="158"/>
      <c r="K86" s="157"/>
      <c r="L86" s="157"/>
      <c r="M86" s="157"/>
      <c r="N86" s="157"/>
      <c r="O86" s="157"/>
      <c r="P86" s="157"/>
      <c r="Q86" s="157"/>
      <c r="R86" s="157"/>
      <c r="S86" s="157"/>
      <c r="T86" s="156"/>
      <c r="U86" s="155"/>
      <c r="V86" s="154"/>
      <c r="W86" s="151"/>
      <c r="X86" s="153"/>
      <c r="Y86" s="151"/>
      <c r="Z86" s="152"/>
      <c r="AA86" s="151"/>
      <c r="AB86" s="150"/>
      <c r="AC86" s="199"/>
      <c r="AD86" s="200"/>
      <c r="AE86" s="200"/>
      <c r="AG86" s="199"/>
    </row>
    <row r="87" spans="1:33" x14ac:dyDescent="0.2">
      <c r="A87" s="160" t="s">
        <v>1077</v>
      </c>
      <c r="B87" s="162"/>
      <c r="D87" s="163" t="s">
        <v>1078</v>
      </c>
      <c r="E87" s="162" t="s">
        <v>1079</v>
      </c>
      <c r="G87" s="159"/>
      <c r="H87" s="157"/>
      <c r="I87" s="158"/>
      <c r="J87" s="158"/>
      <c r="K87" s="157"/>
      <c r="L87" s="157"/>
      <c r="M87" s="157"/>
      <c r="N87" s="157"/>
      <c r="O87" s="157"/>
      <c r="P87" s="157"/>
      <c r="Q87" s="157"/>
      <c r="R87" s="157"/>
      <c r="S87" s="157"/>
      <c r="T87" s="156"/>
      <c r="U87" s="155"/>
      <c r="V87" s="154"/>
      <c r="W87" s="151"/>
      <c r="X87" s="153"/>
      <c r="Y87" s="151"/>
      <c r="Z87" s="152"/>
      <c r="AA87" s="151"/>
      <c r="AB87" s="150"/>
      <c r="AC87" s="199"/>
      <c r="AD87" s="200"/>
      <c r="AE87" s="200"/>
      <c r="AG87" s="199"/>
    </row>
    <row r="88" spans="1:33" x14ac:dyDescent="0.2">
      <c r="A88" s="160" t="s">
        <v>1071</v>
      </c>
      <c r="B88" s="162" t="s">
        <v>1080</v>
      </c>
      <c r="D88" s="163" t="s">
        <v>1081</v>
      </c>
      <c r="E88" s="162" t="s">
        <v>1082</v>
      </c>
      <c r="G88" s="159"/>
      <c r="H88" s="157"/>
      <c r="I88" s="158"/>
      <c r="J88" s="158"/>
      <c r="K88" s="157"/>
      <c r="L88" s="157"/>
      <c r="M88" s="157"/>
      <c r="N88" s="157"/>
      <c r="O88" s="157"/>
      <c r="P88" s="157"/>
      <c r="Q88" s="157"/>
      <c r="R88" s="157"/>
      <c r="S88" s="157"/>
      <c r="T88" s="156"/>
      <c r="U88" s="155"/>
      <c r="V88" s="154"/>
      <c r="W88" s="151"/>
      <c r="X88" s="153"/>
      <c r="Y88" s="151"/>
      <c r="Z88" s="152"/>
      <c r="AA88" s="151"/>
      <c r="AB88" s="150"/>
      <c r="AC88" s="199"/>
      <c r="AD88" s="200"/>
      <c r="AE88" s="200"/>
      <c r="AG88" s="199"/>
    </row>
    <row r="89" spans="1:33" x14ac:dyDescent="0.2">
      <c r="A89" s="160" t="s">
        <v>1077</v>
      </c>
      <c r="B89" s="162" t="s">
        <v>1084</v>
      </c>
      <c r="D89" s="163" t="s">
        <v>1085</v>
      </c>
      <c r="E89" s="162" t="s">
        <v>1083</v>
      </c>
      <c r="G89" s="159"/>
      <c r="H89" s="157"/>
      <c r="I89" s="158"/>
      <c r="J89" s="158"/>
      <c r="K89" s="157"/>
      <c r="L89" s="157"/>
      <c r="M89" s="157"/>
      <c r="N89" s="157"/>
      <c r="O89" s="157"/>
      <c r="P89" s="157"/>
      <c r="Q89" s="157"/>
      <c r="R89" s="157"/>
      <c r="S89" s="157"/>
      <c r="T89" s="156"/>
      <c r="U89" s="155"/>
      <c r="V89" s="154"/>
      <c r="W89" s="151"/>
      <c r="X89" s="153"/>
      <c r="Y89" s="151"/>
      <c r="Z89" s="152"/>
      <c r="AA89" s="151"/>
      <c r="AB89" s="150"/>
      <c r="AC89" s="199"/>
      <c r="AD89" s="200"/>
      <c r="AE89" s="200"/>
      <c r="AG89" s="199"/>
    </row>
    <row r="90" spans="1:33" x14ac:dyDescent="0.2">
      <c r="A90" s="160" t="s">
        <v>1077</v>
      </c>
      <c r="B90" s="162" t="s">
        <v>1086</v>
      </c>
      <c r="D90" s="163" t="s">
        <v>1085</v>
      </c>
      <c r="E90" s="162" t="s">
        <v>1083</v>
      </c>
      <c r="G90" s="159"/>
      <c r="H90" s="157"/>
      <c r="I90" s="158"/>
      <c r="J90" s="158"/>
      <c r="K90" s="157"/>
      <c r="L90" s="157"/>
      <c r="M90" s="157"/>
      <c r="N90" s="157"/>
      <c r="O90" s="157"/>
      <c r="P90" s="157"/>
      <c r="Q90" s="157"/>
      <c r="R90" s="157"/>
      <c r="S90" s="157"/>
      <c r="T90" s="156"/>
      <c r="U90" s="155"/>
      <c r="V90" s="154"/>
      <c r="W90" s="151"/>
      <c r="X90" s="153"/>
      <c r="Y90" s="151"/>
      <c r="Z90" s="152"/>
      <c r="AA90" s="151"/>
      <c r="AB90" s="150"/>
      <c r="AC90" s="199"/>
      <c r="AD90" s="200"/>
      <c r="AE90" s="200"/>
      <c r="AG90" s="199"/>
    </row>
    <row r="91" spans="1:33" x14ac:dyDescent="0.2">
      <c r="A91" s="160" t="s">
        <v>1077</v>
      </c>
      <c r="B91" s="162" t="s">
        <v>1087</v>
      </c>
      <c r="D91" s="163" t="s">
        <v>1085</v>
      </c>
      <c r="E91" s="162" t="s">
        <v>1083</v>
      </c>
      <c r="G91" s="159"/>
      <c r="H91" s="157"/>
      <c r="I91" s="158"/>
      <c r="J91" s="158"/>
      <c r="K91" s="157"/>
      <c r="L91" s="157"/>
      <c r="M91" s="157"/>
      <c r="N91" s="157"/>
      <c r="O91" s="157"/>
      <c r="P91" s="157"/>
      <c r="Q91" s="157"/>
      <c r="R91" s="157"/>
      <c r="S91" s="157"/>
      <c r="T91" s="156"/>
      <c r="U91" s="155"/>
      <c r="V91" s="154"/>
      <c r="W91" s="151"/>
      <c r="X91" s="153"/>
      <c r="Y91" s="151"/>
      <c r="Z91" s="152"/>
      <c r="AA91" s="151"/>
      <c r="AB91" s="150"/>
      <c r="AC91" s="199"/>
      <c r="AD91" s="200"/>
      <c r="AE91" s="200"/>
      <c r="AG91" s="199"/>
    </row>
    <row r="92" spans="1:33" x14ac:dyDescent="0.2">
      <c r="A92" s="160" t="s">
        <v>1077</v>
      </c>
      <c r="B92" s="162" t="s">
        <v>1088</v>
      </c>
      <c r="D92" s="163" t="s">
        <v>1085</v>
      </c>
      <c r="E92" s="162" t="s">
        <v>1083</v>
      </c>
      <c r="G92" s="159"/>
      <c r="H92" s="157"/>
      <c r="I92" s="158"/>
      <c r="J92" s="158"/>
      <c r="K92" s="157"/>
      <c r="L92" s="157"/>
      <c r="M92" s="157"/>
      <c r="N92" s="157"/>
      <c r="O92" s="157"/>
      <c r="P92" s="157"/>
      <c r="Q92" s="157"/>
      <c r="R92" s="157"/>
      <c r="S92" s="157"/>
      <c r="T92" s="156"/>
      <c r="U92" s="155"/>
      <c r="V92" s="154"/>
      <c r="W92" s="151"/>
      <c r="X92" s="153"/>
      <c r="Y92" s="151"/>
      <c r="Z92" s="152"/>
      <c r="AA92" s="151"/>
      <c r="AB92" s="150"/>
      <c r="AC92" s="199"/>
      <c r="AD92" s="200"/>
      <c r="AE92" s="200"/>
      <c r="AG92" s="199"/>
    </row>
    <row r="93" spans="1:33" x14ac:dyDescent="0.2">
      <c r="A93" s="160" t="s">
        <v>1077</v>
      </c>
      <c r="B93" s="162" t="s">
        <v>1089</v>
      </c>
      <c r="D93" s="163" t="s">
        <v>1085</v>
      </c>
      <c r="E93" s="162" t="s">
        <v>1083</v>
      </c>
      <c r="G93" s="159"/>
      <c r="H93" s="157"/>
      <c r="I93" s="158"/>
      <c r="J93" s="158"/>
      <c r="K93" s="157"/>
      <c r="L93" s="157"/>
      <c r="M93" s="157"/>
      <c r="N93" s="157"/>
      <c r="O93" s="157"/>
      <c r="P93" s="157"/>
      <c r="Q93" s="157"/>
      <c r="R93" s="157"/>
      <c r="S93" s="157"/>
      <c r="T93" s="156"/>
      <c r="U93" s="155"/>
      <c r="V93" s="154"/>
      <c r="W93" s="151"/>
      <c r="X93" s="153"/>
      <c r="Y93" s="151"/>
      <c r="Z93" s="152"/>
      <c r="AA93" s="151"/>
      <c r="AB93" s="150"/>
      <c r="AC93" s="199"/>
      <c r="AD93" s="200"/>
      <c r="AE93" s="200"/>
      <c r="AG93" s="199"/>
    </row>
    <row r="94" spans="1:33" x14ac:dyDescent="0.2">
      <c r="A94" s="160" t="s">
        <v>1077</v>
      </c>
      <c r="B94" s="162" t="s">
        <v>1090</v>
      </c>
      <c r="D94" s="163" t="s">
        <v>1085</v>
      </c>
      <c r="E94" s="162" t="s">
        <v>1083</v>
      </c>
      <c r="G94" s="159"/>
      <c r="H94" s="157"/>
      <c r="I94" s="158"/>
      <c r="J94" s="158"/>
      <c r="K94" s="157"/>
      <c r="L94" s="157"/>
      <c r="M94" s="157"/>
      <c r="N94" s="157"/>
      <c r="O94" s="157"/>
      <c r="P94" s="157"/>
      <c r="Q94" s="157"/>
      <c r="R94" s="157"/>
      <c r="S94" s="157"/>
      <c r="T94" s="156"/>
      <c r="U94" s="155"/>
      <c r="V94" s="154"/>
      <c r="W94" s="151"/>
      <c r="X94" s="153"/>
      <c r="Y94" s="151"/>
      <c r="Z94" s="152"/>
      <c r="AA94" s="151"/>
      <c r="AB94" s="150"/>
      <c r="AC94" s="199"/>
      <c r="AD94" s="200"/>
      <c r="AE94" s="200"/>
      <c r="AG94" s="199"/>
    </row>
    <row r="95" spans="1:33" x14ac:dyDescent="0.2">
      <c r="A95" s="160" t="s">
        <v>1077</v>
      </c>
      <c r="B95" s="162" t="s">
        <v>1091</v>
      </c>
      <c r="D95" s="163" t="s">
        <v>1085</v>
      </c>
      <c r="E95" s="162" t="s">
        <v>1083</v>
      </c>
      <c r="G95" s="159"/>
      <c r="H95" s="157"/>
      <c r="I95" s="158"/>
      <c r="J95" s="158"/>
      <c r="K95" s="157"/>
      <c r="L95" s="157"/>
      <c r="M95" s="157"/>
      <c r="N95" s="157"/>
      <c r="O95" s="157"/>
      <c r="P95" s="157"/>
      <c r="Q95" s="157"/>
      <c r="R95" s="157"/>
      <c r="S95" s="157"/>
      <c r="T95" s="156"/>
      <c r="U95" s="155"/>
      <c r="V95" s="154"/>
      <c r="W95" s="151"/>
      <c r="X95" s="153"/>
      <c r="Y95" s="151"/>
      <c r="Z95" s="152"/>
      <c r="AA95" s="151"/>
      <c r="AB95" s="150"/>
      <c r="AC95" s="199"/>
      <c r="AD95" s="200"/>
      <c r="AE95" s="200"/>
      <c r="AG95" s="199"/>
    </row>
    <row r="96" spans="1:33" x14ac:dyDescent="0.2">
      <c r="A96" s="160" t="s">
        <v>1077</v>
      </c>
      <c r="B96" s="162" t="s">
        <v>1092</v>
      </c>
      <c r="D96" s="163" t="s">
        <v>1085</v>
      </c>
      <c r="E96" s="162" t="s">
        <v>1083</v>
      </c>
      <c r="G96" s="159"/>
      <c r="H96" s="157"/>
      <c r="I96" s="158"/>
      <c r="J96" s="158"/>
      <c r="K96" s="157"/>
      <c r="L96" s="157"/>
      <c r="M96" s="157"/>
      <c r="N96" s="157"/>
      <c r="O96" s="157"/>
      <c r="P96" s="157"/>
      <c r="Q96" s="157"/>
      <c r="R96" s="157"/>
      <c r="S96" s="157"/>
      <c r="T96" s="156"/>
      <c r="U96" s="155"/>
      <c r="V96" s="154"/>
      <c r="W96" s="151"/>
      <c r="X96" s="153"/>
      <c r="Y96" s="151"/>
      <c r="Z96" s="152"/>
      <c r="AA96" s="151"/>
      <c r="AB96" s="150"/>
      <c r="AC96" s="199"/>
      <c r="AD96" s="200"/>
      <c r="AE96" s="200"/>
      <c r="AG96" s="199"/>
    </row>
    <row r="97" spans="1:33" x14ac:dyDescent="0.2">
      <c r="A97" s="160" t="s">
        <v>1077</v>
      </c>
      <c r="B97" s="162" t="s">
        <v>1093</v>
      </c>
      <c r="D97" s="163" t="s">
        <v>1085</v>
      </c>
      <c r="E97" s="162" t="s">
        <v>1083</v>
      </c>
      <c r="G97" s="159"/>
      <c r="H97" s="157"/>
      <c r="I97" s="158"/>
      <c r="J97" s="158"/>
      <c r="K97" s="157"/>
      <c r="L97" s="157"/>
      <c r="M97" s="157"/>
      <c r="N97" s="157"/>
      <c r="O97" s="157"/>
      <c r="P97" s="157"/>
      <c r="Q97" s="157"/>
      <c r="R97" s="157"/>
      <c r="S97" s="157"/>
      <c r="T97" s="156"/>
      <c r="U97" s="155"/>
      <c r="V97" s="154"/>
      <c r="W97" s="151"/>
      <c r="X97" s="153"/>
      <c r="Y97" s="151"/>
      <c r="Z97" s="152"/>
      <c r="AA97" s="151"/>
      <c r="AB97" s="150"/>
      <c r="AC97" s="199"/>
      <c r="AD97" s="200"/>
      <c r="AE97" s="200"/>
      <c r="AG97" s="199"/>
    </row>
    <row r="98" spans="1:33" x14ac:dyDescent="0.2">
      <c r="A98" s="160" t="s">
        <v>1077</v>
      </c>
      <c r="B98" s="162" t="s">
        <v>1094</v>
      </c>
      <c r="D98" s="163" t="s">
        <v>1085</v>
      </c>
      <c r="E98" s="162" t="s">
        <v>1083</v>
      </c>
      <c r="G98" s="159"/>
      <c r="H98" s="157"/>
      <c r="I98" s="158"/>
      <c r="J98" s="158"/>
      <c r="K98" s="157"/>
      <c r="L98" s="157"/>
      <c r="M98" s="157"/>
      <c r="N98" s="157"/>
      <c r="O98" s="157"/>
      <c r="P98" s="157"/>
      <c r="Q98" s="157"/>
      <c r="R98" s="157"/>
      <c r="S98" s="157"/>
      <c r="T98" s="156"/>
      <c r="U98" s="155"/>
      <c r="V98" s="154"/>
      <c r="W98" s="151"/>
      <c r="X98" s="153"/>
      <c r="Y98" s="151"/>
      <c r="Z98" s="152"/>
      <c r="AA98" s="151"/>
      <c r="AB98" s="150"/>
      <c r="AC98" s="199"/>
      <c r="AD98" s="200"/>
      <c r="AE98" s="200"/>
      <c r="AG98" s="199"/>
    </row>
    <row r="99" spans="1:33" x14ac:dyDescent="0.2">
      <c r="A99" s="160" t="s">
        <v>1077</v>
      </c>
      <c r="B99" s="162" t="s">
        <v>1095</v>
      </c>
      <c r="D99" s="163" t="s">
        <v>1085</v>
      </c>
      <c r="E99" s="162" t="s">
        <v>1083</v>
      </c>
      <c r="G99" s="159"/>
      <c r="H99" s="157"/>
      <c r="I99" s="158"/>
      <c r="J99" s="158"/>
      <c r="K99" s="157"/>
      <c r="L99" s="157"/>
      <c r="M99" s="157"/>
      <c r="N99" s="157"/>
      <c r="O99" s="157"/>
      <c r="P99" s="157"/>
      <c r="Q99" s="157"/>
      <c r="R99" s="157"/>
      <c r="S99" s="157"/>
      <c r="T99" s="156"/>
      <c r="U99" s="155"/>
      <c r="V99" s="154"/>
      <c r="W99" s="151"/>
      <c r="X99" s="153"/>
      <c r="Y99" s="151"/>
      <c r="Z99" s="152"/>
      <c r="AA99" s="151"/>
      <c r="AB99" s="150"/>
      <c r="AC99" s="199"/>
      <c r="AD99" s="200"/>
      <c r="AE99" s="200"/>
      <c r="AG99" s="199"/>
    </row>
    <row r="100" spans="1:33" x14ac:dyDescent="0.2">
      <c r="A100" s="160" t="s">
        <v>1077</v>
      </c>
      <c r="B100" s="162" t="s">
        <v>1096</v>
      </c>
      <c r="D100" s="163" t="s">
        <v>1085</v>
      </c>
      <c r="E100" s="162" t="s">
        <v>1083</v>
      </c>
      <c r="G100" s="159"/>
      <c r="H100" s="157"/>
      <c r="I100" s="158"/>
      <c r="J100" s="158"/>
      <c r="K100" s="157"/>
      <c r="L100" s="157"/>
      <c r="M100" s="157"/>
      <c r="N100" s="157"/>
      <c r="O100" s="157"/>
      <c r="P100" s="157"/>
      <c r="Q100" s="157"/>
      <c r="R100" s="157"/>
      <c r="S100" s="157"/>
      <c r="T100" s="156"/>
      <c r="U100" s="155"/>
      <c r="V100" s="154"/>
      <c r="W100" s="151"/>
      <c r="X100" s="153"/>
      <c r="Y100" s="151"/>
      <c r="Z100" s="152"/>
      <c r="AA100" s="151"/>
      <c r="AB100" s="150"/>
      <c r="AC100" s="199"/>
      <c r="AD100" s="200"/>
      <c r="AE100" s="200"/>
      <c r="AG100" s="199"/>
    </row>
    <row r="101" spans="1:33" x14ac:dyDescent="0.2">
      <c r="A101" s="160" t="s">
        <v>1077</v>
      </c>
      <c r="B101" s="162" t="s">
        <v>1097</v>
      </c>
      <c r="D101" s="163" t="s">
        <v>1085</v>
      </c>
      <c r="E101" s="162" t="s">
        <v>1083</v>
      </c>
      <c r="G101" s="159"/>
      <c r="H101" s="157"/>
      <c r="I101" s="158"/>
      <c r="J101" s="158"/>
      <c r="K101" s="157"/>
      <c r="L101" s="157"/>
      <c r="M101" s="157"/>
      <c r="N101" s="157"/>
      <c r="O101" s="157"/>
      <c r="P101" s="157"/>
      <c r="Q101" s="157"/>
      <c r="R101" s="157"/>
      <c r="S101" s="157"/>
      <c r="T101" s="156"/>
      <c r="U101" s="155"/>
      <c r="V101" s="154"/>
      <c r="W101" s="151"/>
      <c r="X101" s="153"/>
      <c r="Y101" s="151"/>
      <c r="Z101" s="152"/>
      <c r="AA101" s="151"/>
      <c r="AB101" s="150"/>
      <c r="AC101" s="199"/>
      <c r="AD101" s="200"/>
      <c r="AE101" s="200"/>
      <c r="AG101" s="199"/>
    </row>
    <row r="102" spans="1:33" x14ac:dyDescent="0.2">
      <c r="A102" s="160"/>
      <c r="B102" s="162" t="s">
        <v>1098</v>
      </c>
      <c r="D102" s="163" t="s">
        <v>1099</v>
      </c>
      <c r="E102" s="162" t="s">
        <v>1100</v>
      </c>
      <c r="G102" s="159"/>
      <c r="H102" s="157"/>
      <c r="I102" s="158"/>
      <c r="J102" s="158"/>
      <c r="K102" s="157"/>
      <c r="L102" s="157"/>
      <c r="M102" s="157"/>
      <c r="N102" s="157"/>
      <c r="O102" s="157"/>
      <c r="P102" s="157"/>
      <c r="Q102" s="157"/>
      <c r="R102" s="157"/>
      <c r="S102" s="157"/>
      <c r="T102" s="156"/>
      <c r="U102" s="155"/>
      <c r="V102" s="154"/>
      <c r="W102" s="151"/>
      <c r="X102" s="153"/>
      <c r="Y102" s="151"/>
      <c r="Z102" s="152"/>
      <c r="AA102" s="151"/>
      <c r="AB102" s="150"/>
      <c r="AC102" s="199"/>
      <c r="AD102" s="200"/>
      <c r="AE102" s="200"/>
      <c r="AG102" s="199"/>
    </row>
    <row r="103" spans="1:33" x14ac:dyDescent="0.2">
      <c r="A103" s="160" t="s">
        <v>1071</v>
      </c>
      <c r="B103" s="162" t="s">
        <v>1101</v>
      </c>
      <c r="D103" s="163" t="s">
        <v>1102</v>
      </c>
      <c r="E103" s="162" t="s">
        <v>1103</v>
      </c>
      <c r="G103" s="159"/>
      <c r="H103" s="157"/>
      <c r="I103" s="158"/>
      <c r="J103" s="158"/>
      <c r="K103" s="157"/>
      <c r="L103" s="157"/>
      <c r="M103" s="157"/>
      <c r="N103" s="157"/>
      <c r="O103" s="157"/>
      <c r="P103" s="157"/>
      <c r="Q103" s="157"/>
      <c r="R103" s="157"/>
      <c r="S103" s="157"/>
      <c r="T103" s="156"/>
      <c r="U103" s="155"/>
      <c r="V103" s="154"/>
      <c r="W103" s="151"/>
      <c r="X103" s="153"/>
      <c r="Y103" s="151"/>
      <c r="Z103" s="152"/>
      <c r="AA103" s="151"/>
      <c r="AB103" s="150"/>
      <c r="AC103" s="199"/>
      <c r="AD103" s="200"/>
      <c r="AE103" s="200"/>
      <c r="AG103" s="199"/>
    </row>
    <row r="104" spans="1:33" x14ac:dyDescent="0.2">
      <c r="A104" s="160" t="s">
        <v>1071</v>
      </c>
      <c r="B104" s="162" t="s">
        <v>1104</v>
      </c>
      <c r="D104" s="163" t="s">
        <v>1105</v>
      </c>
      <c r="E104" s="162" t="s">
        <v>1083</v>
      </c>
      <c r="G104" s="159"/>
      <c r="H104" s="157"/>
      <c r="I104" s="158"/>
      <c r="J104" s="158"/>
      <c r="K104" s="157"/>
      <c r="L104" s="157"/>
      <c r="M104" s="157"/>
      <c r="N104" s="157"/>
      <c r="O104" s="157"/>
      <c r="P104" s="157"/>
      <c r="Q104" s="157"/>
      <c r="R104" s="157"/>
      <c r="S104" s="157"/>
      <c r="T104" s="156"/>
      <c r="U104" s="155"/>
      <c r="V104" s="154"/>
      <c r="W104" s="151"/>
      <c r="X104" s="153"/>
      <c r="Y104" s="151"/>
      <c r="Z104" s="152"/>
      <c r="AA104" s="151"/>
      <c r="AB104" s="150"/>
      <c r="AC104" s="199"/>
      <c r="AD104" s="200"/>
      <c r="AE104" s="200"/>
      <c r="AG104" s="199"/>
    </row>
    <row r="105" spans="1:33" x14ac:dyDescent="0.2">
      <c r="A105" s="160" t="s">
        <v>1071</v>
      </c>
      <c r="B105" s="162" t="s">
        <v>1106</v>
      </c>
      <c r="D105" s="163" t="s">
        <v>1107</v>
      </c>
      <c r="E105" s="162" t="s">
        <v>1108</v>
      </c>
      <c r="G105" s="159"/>
      <c r="H105" s="157"/>
      <c r="I105" s="158"/>
      <c r="J105" s="158"/>
      <c r="K105" s="157"/>
      <c r="L105" s="157"/>
      <c r="M105" s="157"/>
      <c r="N105" s="157"/>
      <c r="O105" s="157"/>
      <c r="P105" s="157"/>
      <c r="Q105" s="157"/>
      <c r="R105" s="157"/>
      <c r="S105" s="157"/>
      <c r="T105" s="156"/>
      <c r="U105" s="155"/>
      <c r="V105" s="154"/>
      <c r="W105" s="151"/>
      <c r="X105" s="153"/>
      <c r="Y105" s="151"/>
      <c r="Z105" s="152"/>
      <c r="AA105" s="151"/>
      <c r="AB105" s="150"/>
      <c r="AC105" s="199"/>
      <c r="AD105" s="200"/>
      <c r="AE105" s="200"/>
      <c r="AG105" s="199"/>
    </row>
    <row r="106" spans="1:33" x14ac:dyDescent="0.2">
      <c r="A106" s="160" t="s">
        <v>1071</v>
      </c>
      <c r="B106" s="162" t="s">
        <v>1109</v>
      </c>
      <c r="D106" s="163" t="s">
        <v>1110</v>
      </c>
      <c r="E106" s="162" t="s">
        <v>1103</v>
      </c>
      <c r="G106" s="159"/>
      <c r="H106" s="157"/>
      <c r="I106" s="158"/>
      <c r="J106" s="158"/>
      <c r="K106" s="157"/>
      <c r="L106" s="157"/>
      <c r="M106" s="157"/>
      <c r="N106" s="157"/>
      <c r="O106" s="157"/>
      <c r="P106" s="157"/>
      <c r="Q106" s="157"/>
      <c r="R106" s="157"/>
      <c r="S106" s="157"/>
      <c r="T106" s="156"/>
      <c r="U106" s="155"/>
      <c r="V106" s="154"/>
      <c r="W106" s="151"/>
      <c r="X106" s="153"/>
      <c r="Y106" s="151"/>
      <c r="Z106" s="152"/>
      <c r="AA106" s="151"/>
      <c r="AB106" s="150"/>
      <c r="AC106" s="199"/>
      <c r="AD106" s="200"/>
      <c r="AE106" s="200"/>
      <c r="AG106" s="199"/>
    </row>
    <row r="107" spans="1:33" x14ac:dyDescent="0.2">
      <c r="A107" s="160" t="s">
        <v>1071</v>
      </c>
      <c r="B107" s="162" t="s">
        <v>1111</v>
      </c>
      <c r="D107" s="163" t="s">
        <v>1112</v>
      </c>
      <c r="E107" s="162" t="s">
        <v>1103</v>
      </c>
      <c r="G107" s="159"/>
      <c r="H107" s="157"/>
      <c r="I107" s="158"/>
      <c r="J107" s="158"/>
      <c r="K107" s="157"/>
      <c r="L107" s="157"/>
      <c r="M107" s="157"/>
      <c r="N107" s="157"/>
      <c r="O107" s="157"/>
      <c r="P107" s="157"/>
      <c r="Q107" s="157"/>
      <c r="R107" s="157"/>
      <c r="S107" s="157"/>
      <c r="T107" s="156"/>
      <c r="U107" s="155"/>
      <c r="V107" s="154"/>
      <c r="W107" s="151"/>
      <c r="X107" s="153"/>
      <c r="Y107" s="151"/>
      <c r="Z107" s="152"/>
      <c r="AA107" s="151"/>
      <c r="AB107" s="150"/>
      <c r="AC107" s="199"/>
      <c r="AD107" s="200"/>
      <c r="AE107" s="200"/>
      <c r="AG107" s="199"/>
    </row>
    <row r="108" spans="1:33" x14ac:dyDescent="0.2">
      <c r="A108" s="160" t="s">
        <v>1071</v>
      </c>
      <c r="B108" s="162"/>
      <c r="D108" s="163" t="s">
        <v>1113</v>
      </c>
      <c r="E108" s="162" t="s">
        <v>1114</v>
      </c>
      <c r="G108" s="159"/>
      <c r="H108" s="157"/>
      <c r="I108" s="158"/>
      <c r="J108" s="158"/>
      <c r="K108" s="157"/>
      <c r="L108" s="157"/>
      <c r="M108" s="157"/>
      <c r="N108" s="157"/>
      <c r="O108" s="157"/>
      <c r="P108" s="157"/>
      <c r="Q108" s="157"/>
      <c r="R108" s="157"/>
      <c r="S108" s="157"/>
      <c r="T108" s="156"/>
      <c r="U108" s="155"/>
      <c r="V108" s="154"/>
      <c r="W108" s="151"/>
      <c r="X108" s="153"/>
      <c r="Y108" s="151"/>
      <c r="Z108" s="152"/>
      <c r="AA108" s="151"/>
      <c r="AB108" s="150"/>
      <c r="AC108" s="199"/>
      <c r="AD108" s="200"/>
      <c r="AE108" s="200"/>
      <c r="AG108" s="199"/>
    </row>
    <row r="109" spans="1:33" x14ac:dyDescent="0.2">
      <c r="A109" s="160" t="s">
        <v>1071</v>
      </c>
      <c r="B109" s="162" t="s">
        <v>1115</v>
      </c>
      <c r="D109" s="163" t="s">
        <v>1116</v>
      </c>
      <c r="E109" s="162" t="s">
        <v>1117</v>
      </c>
      <c r="G109" s="159"/>
      <c r="H109" s="157"/>
      <c r="I109" s="158"/>
      <c r="J109" s="158"/>
      <c r="K109" s="157"/>
      <c r="L109" s="157"/>
      <c r="M109" s="157"/>
      <c r="N109" s="157"/>
      <c r="O109" s="157"/>
      <c r="P109" s="157"/>
      <c r="Q109" s="157"/>
      <c r="R109" s="157"/>
      <c r="S109" s="157"/>
      <c r="T109" s="156"/>
      <c r="U109" s="155"/>
      <c r="V109" s="154"/>
      <c r="W109" s="151"/>
      <c r="X109" s="153"/>
      <c r="Y109" s="151"/>
      <c r="Z109" s="152"/>
      <c r="AA109" s="151"/>
      <c r="AB109" s="150"/>
      <c r="AC109" s="199"/>
      <c r="AD109" s="200"/>
      <c r="AE109" s="200"/>
      <c r="AG109" s="199"/>
    </row>
    <row r="110" spans="1:33" x14ac:dyDescent="0.2">
      <c r="A110" s="160" t="s">
        <v>1120</v>
      </c>
      <c r="B110" s="162" t="s">
        <v>1118</v>
      </c>
      <c r="D110" s="163" t="s">
        <v>1119</v>
      </c>
      <c r="E110" s="162" t="s">
        <v>1083</v>
      </c>
      <c r="G110" s="159"/>
      <c r="H110" s="157"/>
      <c r="I110" s="158"/>
      <c r="J110" s="158"/>
      <c r="K110" s="157"/>
      <c r="L110" s="157"/>
      <c r="M110" s="157"/>
      <c r="N110" s="157"/>
      <c r="O110" s="157"/>
      <c r="P110" s="157"/>
      <c r="Q110" s="157"/>
      <c r="R110" s="157"/>
      <c r="S110" s="157"/>
      <c r="T110" s="156"/>
      <c r="U110" s="155"/>
      <c r="V110" s="154"/>
      <c r="W110" s="151"/>
      <c r="X110" s="153"/>
      <c r="Y110" s="151"/>
      <c r="Z110" s="152"/>
      <c r="AA110" s="151"/>
      <c r="AB110" s="150"/>
      <c r="AC110" s="199"/>
      <c r="AD110" s="200"/>
      <c r="AE110" s="200"/>
      <c r="AG110" s="199"/>
    </row>
    <row r="111" spans="1:33" x14ac:dyDescent="0.2">
      <c r="A111" s="160" t="s">
        <v>1120</v>
      </c>
      <c r="B111" s="162" t="s">
        <v>1121</v>
      </c>
      <c r="D111" s="163" t="s">
        <v>1119</v>
      </c>
      <c r="E111" s="162" t="s">
        <v>1083</v>
      </c>
      <c r="G111" s="159"/>
      <c r="H111" s="157"/>
      <c r="I111" s="158"/>
      <c r="J111" s="158"/>
      <c r="K111" s="157"/>
      <c r="L111" s="157"/>
      <c r="M111" s="157"/>
      <c r="N111" s="157"/>
      <c r="O111" s="157"/>
      <c r="P111" s="157"/>
      <c r="Q111" s="157"/>
      <c r="R111" s="157"/>
      <c r="S111" s="157"/>
      <c r="T111" s="156"/>
      <c r="U111" s="155"/>
      <c r="V111" s="154"/>
      <c r="W111" s="151"/>
      <c r="X111" s="153"/>
      <c r="Y111" s="151"/>
      <c r="Z111" s="152"/>
      <c r="AA111" s="151"/>
      <c r="AB111" s="150"/>
      <c r="AC111" s="199"/>
      <c r="AD111" s="200"/>
      <c r="AE111" s="200"/>
      <c r="AG111" s="199"/>
    </row>
    <row r="112" spans="1:33" x14ac:dyDescent="0.2">
      <c r="A112" s="160" t="s">
        <v>1071</v>
      </c>
      <c r="B112" s="162"/>
      <c r="D112" s="163" t="s">
        <v>1122</v>
      </c>
      <c r="E112" s="162" t="s">
        <v>1123</v>
      </c>
      <c r="G112" s="159"/>
      <c r="H112" s="157"/>
      <c r="I112" s="158"/>
      <c r="J112" s="158"/>
      <c r="K112" s="157"/>
      <c r="L112" s="157"/>
      <c r="M112" s="157"/>
      <c r="N112" s="157"/>
      <c r="O112" s="157"/>
      <c r="P112" s="157"/>
      <c r="Q112" s="157"/>
      <c r="R112" s="157"/>
      <c r="S112" s="157"/>
      <c r="T112" s="156"/>
      <c r="U112" s="155"/>
      <c r="V112" s="154"/>
      <c r="W112" s="151"/>
      <c r="X112" s="153"/>
      <c r="Y112" s="151"/>
      <c r="Z112" s="152"/>
      <c r="AA112" s="151"/>
      <c r="AB112" s="150"/>
      <c r="AC112" s="199"/>
      <c r="AD112" s="200"/>
      <c r="AE112" s="200"/>
      <c r="AG112" s="199"/>
    </row>
    <row r="113" spans="1:33" x14ac:dyDescent="0.2">
      <c r="A113" s="160" t="s">
        <v>1071</v>
      </c>
      <c r="B113" s="162" t="s">
        <v>1124</v>
      </c>
      <c r="D113" s="163" t="s">
        <v>1125</v>
      </c>
      <c r="E113" s="162" t="s">
        <v>1083</v>
      </c>
      <c r="G113" s="159"/>
      <c r="H113" s="157"/>
      <c r="I113" s="158"/>
      <c r="J113" s="158"/>
      <c r="K113" s="157"/>
      <c r="L113" s="157"/>
      <c r="M113" s="157"/>
      <c r="N113" s="157"/>
      <c r="O113" s="157"/>
      <c r="P113" s="157"/>
      <c r="Q113" s="157"/>
      <c r="R113" s="157"/>
      <c r="S113" s="157"/>
      <c r="T113" s="156"/>
      <c r="U113" s="155"/>
      <c r="V113" s="154"/>
      <c r="W113" s="151"/>
      <c r="X113" s="153"/>
      <c r="Y113" s="151"/>
      <c r="Z113" s="152"/>
      <c r="AA113" s="151"/>
      <c r="AB113" s="150"/>
      <c r="AC113" s="199"/>
      <c r="AD113" s="200"/>
      <c r="AE113" s="200"/>
      <c r="AG113" s="199"/>
    </row>
    <row r="114" spans="1:33" x14ac:dyDescent="0.2">
      <c r="A114" s="160" t="s">
        <v>1128</v>
      </c>
      <c r="B114" s="162">
        <v>52409</v>
      </c>
      <c r="D114" s="163" t="s">
        <v>1126</v>
      </c>
      <c r="E114" s="162" t="s">
        <v>1127</v>
      </c>
      <c r="G114" s="159"/>
      <c r="H114" s="157"/>
      <c r="I114" s="158"/>
      <c r="J114" s="158"/>
      <c r="K114" s="157"/>
      <c r="L114" s="157"/>
      <c r="M114" s="157"/>
      <c r="N114" s="157"/>
      <c r="O114" s="157"/>
      <c r="P114" s="157"/>
      <c r="Q114" s="157"/>
      <c r="R114" s="157"/>
      <c r="S114" s="157"/>
      <c r="T114" s="156"/>
      <c r="U114" s="155"/>
      <c r="V114" s="154"/>
      <c r="W114" s="151"/>
      <c r="X114" s="153"/>
      <c r="Y114" s="151"/>
      <c r="Z114" s="152"/>
      <c r="AA114" s="151"/>
      <c r="AB114" s="150"/>
      <c r="AC114" s="199"/>
      <c r="AD114" s="200"/>
      <c r="AE114" s="200"/>
      <c r="AG114" s="199"/>
    </row>
    <row r="116" spans="1:33" ht="12" thickBot="1" x14ac:dyDescent="0.25"/>
    <row r="117" spans="1:33" s="243" customFormat="1" x14ac:dyDescent="0.2">
      <c r="A117" s="225" t="s">
        <v>932</v>
      </c>
      <c r="B117" s="226"/>
      <c r="C117" s="227"/>
      <c r="D117" s="228" t="s">
        <v>934</v>
      </c>
      <c r="E117" s="229">
        <v>41947</v>
      </c>
      <c r="F117" s="230"/>
      <c r="G117" s="231"/>
      <c r="H117" s="232">
        <v>108571</v>
      </c>
      <c r="I117" s="233">
        <v>108571</v>
      </c>
      <c r="J117" s="234"/>
      <c r="K117" s="232">
        <v>1</v>
      </c>
      <c r="L117" s="232">
        <v>0</v>
      </c>
      <c r="M117" s="232">
        <v>108570</v>
      </c>
      <c r="N117" s="232">
        <v>94</v>
      </c>
      <c r="O117" s="232">
        <v>12</v>
      </c>
      <c r="P117" s="232">
        <v>82</v>
      </c>
      <c r="Q117" s="232">
        <v>2261.875</v>
      </c>
      <c r="R117" s="232">
        <v>13860</v>
      </c>
      <c r="S117" s="232">
        <v>16121.875</v>
      </c>
      <c r="T117" s="235">
        <v>92449.125</v>
      </c>
      <c r="U117" s="236">
        <v>108571</v>
      </c>
      <c r="V117" s="237">
        <v>1</v>
      </c>
      <c r="W117" s="238">
        <v>82</v>
      </c>
      <c r="X117" s="239">
        <v>12</v>
      </c>
      <c r="Y117" s="238">
        <v>16121.875</v>
      </c>
      <c r="Z117" s="240">
        <v>13528.993902439022</v>
      </c>
      <c r="AA117" s="238">
        <v>29650.868902439022</v>
      </c>
      <c r="AB117" s="241">
        <v>78920.131097560981</v>
      </c>
      <c r="AC117" s="242">
        <f>+U117</f>
        <v>108571</v>
      </c>
      <c r="AD117" s="242">
        <f>SUM(AC117:AC117)</f>
        <v>108571</v>
      </c>
      <c r="AE117" s="242">
        <f>SUM(AA117:AA117)</f>
        <v>29650.868902439022</v>
      </c>
      <c r="AF117" s="242">
        <f>SUM(AB117:AB117)</f>
        <v>78920.131097560981</v>
      </c>
      <c r="AG117" s="242">
        <f>+U117-AA117</f>
        <v>78920.131097560981</v>
      </c>
    </row>
  </sheetData>
  <mergeCells count="1">
    <mergeCell ref="U4:AB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BCE</vt:lpstr>
      <vt:lpstr>Analisis de Cuentas</vt:lpstr>
      <vt:lpstr>Servel</vt:lpstr>
      <vt:lpstr>Ejec Pres</vt:lpstr>
      <vt:lpstr>Apertura</vt:lpstr>
      <vt:lpstr>LDiario</vt:lpstr>
      <vt:lpstr>LMayor</vt:lpstr>
      <vt:lpstr>Sueldos</vt:lpstr>
      <vt:lpstr>InvBce</vt:lpstr>
      <vt:lpstr>AF</vt:lpstr>
      <vt:lpstr>'Analisis de Cuentas'!Área_de_impresión</vt:lpstr>
      <vt:lpstr>Apertura!Área_de_impresión</vt:lpstr>
      <vt:lpstr>'Analisis de Cuentas'!Títulos_a_imprimir</vt:lpstr>
      <vt:lpstr>BCE!Títulos_a_imprimir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2018-10-31T13:06:51Z</dcterms:modified>
</cp:coreProperties>
</file>