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2" activeTab="9"/>
  </bookViews>
  <sheets>
    <sheet name="BCE" sheetId="2" r:id="rId1"/>
    <sheet name="Analisis de Cuentas" sheetId="3" r:id="rId2"/>
    <sheet name="Apertura" sheetId="1" r:id="rId3"/>
    <sheet name="Libro Inventario y Balance" sheetId="7" r:id="rId4"/>
    <sheet name="L Mayor" sheetId="9" r:id="rId5"/>
    <sheet name="F29" sheetId="11" r:id="rId6"/>
    <sheet name="Cot prev" sheetId="13" r:id="rId7"/>
    <sheet name="LH" sheetId="5" r:id="rId8"/>
    <sheet name="LC" sheetId="8" r:id="rId9"/>
    <sheet name="SERVEL" sheetId="12" r:id="rId10"/>
  </sheets>
  <definedNames>
    <definedName name="_xlnm._FilterDatabase" localSheetId="4" hidden="1">'L Mayor'!$A$8:$M$4691</definedName>
    <definedName name="_xlnm.Print_Area" localSheetId="1">'Analisis de Cuentas'!$A$1:$K$395</definedName>
    <definedName name="_xlnm.Print_Area" localSheetId="2">Apertura!$A$43:$F$58</definedName>
    <definedName name="_xlnm.Print_Titles" localSheetId="1">'Analisis de Cuentas'!$1:$7</definedName>
    <definedName name="_xlnm.Print_Titles" localSheetId="0">BCE!$1:$8</definedName>
    <definedName name="_xlnm.Print_Titles" localSheetId="4">'L Mayor'!$1:$7</definedName>
    <definedName name="_xlnm.Print_Titles" localSheetId="9">SERVEL!$1:$8</definedName>
  </definedNames>
  <calcPr calcId="152511"/>
</workbook>
</file>

<file path=xl/calcChain.xml><?xml version="1.0" encoding="utf-8"?>
<calcChain xmlns="http://schemas.openxmlformats.org/spreadsheetml/2006/main">
  <c r="J1" i="11" l="1"/>
  <c r="A46" i="1"/>
  <c r="A43" i="1"/>
  <c r="A1" i="3"/>
  <c r="C102" i="2"/>
  <c r="K101" i="2"/>
  <c r="K99" i="2"/>
  <c r="K98" i="2"/>
  <c r="K102" i="2" l="1"/>
  <c r="K103" i="2" s="1"/>
  <c r="E54" i="1"/>
  <c r="D54" i="1"/>
  <c r="F54" i="1" s="1"/>
  <c r="AA15" i="13" l="1"/>
  <c r="AC14" i="13"/>
  <c r="AG20" i="13"/>
  <c r="AH18" i="13"/>
  <c r="AH17" i="13"/>
  <c r="AH14" i="13"/>
  <c r="AH12" i="13"/>
  <c r="AH9" i="13"/>
  <c r="AG9" i="13"/>
  <c r="AF9" i="13"/>
  <c r="AH11" i="13"/>
  <c r="AG11" i="13"/>
  <c r="AF11" i="13"/>
  <c r="AH10" i="13"/>
  <c r="AG10" i="13"/>
  <c r="AF10" i="13"/>
  <c r="AH7" i="13"/>
  <c r="AG7" i="13"/>
  <c r="AF7" i="13"/>
  <c r="AH6" i="13"/>
  <c r="AG6" i="13"/>
  <c r="AF6" i="13"/>
  <c r="AH5" i="13"/>
  <c r="AE8" i="13" l="1"/>
  <c r="AE6" i="13"/>
  <c r="AE11" i="13" s="1"/>
  <c r="AE5" i="13"/>
  <c r="AB11" i="13"/>
  <c r="AB8" i="13"/>
  <c r="AB5" i="13"/>
  <c r="AB6" i="13"/>
  <c r="AC20" i="13"/>
  <c r="AA11" i="13" l="1"/>
  <c r="AC21" i="13" s="1"/>
  <c r="I43" i="13"/>
  <c r="K7" i="11" l="1"/>
  <c r="K8" i="11"/>
  <c r="J8" i="11"/>
  <c r="J7" i="11"/>
  <c r="H3" i="13"/>
  <c r="I44" i="13" s="1"/>
  <c r="K361" i="3"/>
  <c r="K10" i="11" l="1"/>
  <c r="K187" i="3"/>
  <c r="K213" i="3" l="1"/>
  <c r="K49" i="3" l="1"/>
  <c r="D53" i="1" l="1"/>
  <c r="E53" i="1"/>
  <c r="K140" i="3"/>
  <c r="K159" i="3"/>
  <c r="K154" i="3"/>
  <c r="K149" i="3"/>
  <c r="K144" i="3"/>
  <c r="H140" i="3"/>
  <c r="G140" i="3"/>
  <c r="F53" i="1" l="1"/>
  <c r="K163" i="3"/>
  <c r="K166" i="3" s="1"/>
  <c r="N140" i="3" s="1"/>
  <c r="M140" i="3"/>
  <c r="F59" i="1"/>
  <c r="E55" i="1" l="1"/>
  <c r="D52" i="1"/>
  <c r="E52" i="1"/>
  <c r="E51" i="1"/>
  <c r="E50" i="1"/>
  <c r="C49" i="1"/>
  <c r="C50" i="1"/>
  <c r="D50" i="1" s="1"/>
  <c r="C51" i="1"/>
  <c r="D51" i="1" s="1"/>
  <c r="F51" i="1" s="1"/>
  <c r="E49" i="1"/>
  <c r="D49" i="1"/>
  <c r="C55" i="1"/>
  <c r="D55" i="1" s="1"/>
  <c r="C56" i="1" l="1"/>
  <c r="D56" i="1"/>
  <c r="E56" i="1"/>
  <c r="F50" i="1"/>
  <c r="F52" i="1"/>
  <c r="F55" i="1"/>
  <c r="F49" i="1"/>
  <c r="O2" i="3"/>
  <c r="F56" i="1" l="1"/>
  <c r="F58" i="1" s="1"/>
  <c r="F60" i="1" s="1"/>
  <c r="K315" i="3"/>
  <c r="K329" i="3"/>
  <c r="M334" i="3" l="1"/>
  <c r="K334" i="3"/>
  <c r="H334" i="3"/>
  <c r="G334" i="3"/>
  <c r="H329" i="3"/>
  <c r="G329" i="3"/>
  <c r="M284" i="3"/>
  <c r="K284" i="3"/>
  <c r="H284" i="3"/>
  <c r="G284" i="3"/>
  <c r="K250" i="3"/>
  <c r="H250" i="3"/>
  <c r="G250" i="3"/>
  <c r="N334" i="3" l="1"/>
  <c r="N329" i="3"/>
  <c r="N284" i="3"/>
  <c r="N250" i="3"/>
  <c r="K105" i="3"/>
  <c r="K131" i="3"/>
  <c r="K128" i="3"/>
  <c r="K125" i="3"/>
  <c r="K109" i="3"/>
  <c r="H105" i="3"/>
  <c r="G105" i="3"/>
  <c r="K134" i="3" l="1"/>
  <c r="K137" i="3" s="1"/>
  <c r="N105" i="3" s="1"/>
  <c r="M105" i="3"/>
  <c r="K341" i="3" l="1"/>
  <c r="M341" i="3"/>
  <c r="H341" i="3"/>
  <c r="G341" i="3"/>
  <c r="N341" i="3" l="1"/>
  <c r="M392" i="3" l="1"/>
  <c r="M388" i="3"/>
  <c r="M384" i="3"/>
  <c r="M379" i="3"/>
  <c r="M373" i="3"/>
  <c r="M369" i="3"/>
  <c r="M365" i="3"/>
  <c r="M361" i="3"/>
  <c r="M357" i="3"/>
  <c r="M353" i="3"/>
  <c r="M349" i="3"/>
  <c r="M323" i="3"/>
  <c r="M315" i="3"/>
  <c r="M304" i="3"/>
  <c r="M300" i="3"/>
  <c r="M294" i="3"/>
  <c r="M290" i="3"/>
  <c r="M280" i="3"/>
  <c r="M276" i="3"/>
  <c r="M269" i="3"/>
  <c r="M263" i="3"/>
  <c r="M258" i="3"/>
  <c r="M254" i="3"/>
  <c r="M246" i="3"/>
  <c r="M242" i="3"/>
  <c r="M238" i="3"/>
  <c r="M231" i="3"/>
  <c r="M226" i="3"/>
  <c r="H213" i="3"/>
  <c r="G213" i="3"/>
  <c r="M213" i="3"/>
  <c r="M208" i="3"/>
  <c r="M187" i="3"/>
  <c r="H187" i="3"/>
  <c r="G187" i="3"/>
  <c r="N213" i="3" l="1"/>
  <c r="N187" i="3"/>
  <c r="K168" i="3"/>
  <c r="K8" i="3"/>
  <c r="N315" i="3" l="1"/>
  <c r="K392" i="3"/>
  <c r="N392" i="3" s="1"/>
  <c r="K388" i="3"/>
  <c r="N388" i="3" s="1"/>
  <c r="K384" i="3"/>
  <c r="N384" i="3" s="1"/>
  <c r="K379" i="3"/>
  <c r="N379" i="3" s="1"/>
  <c r="K373" i="3"/>
  <c r="N373" i="3" s="1"/>
  <c r="K369" i="3"/>
  <c r="N369" i="3" s="1"/>
  <c r="K365" i="3"/>
  <c r="N365" i="3" s="1"/>
  <c r="N361" i="3"/>
  <c r="K357" i="3"/>
  <c r="N357" i="3" s="1"/>
  <c r="K353" i="3"/>
  <c r="N353" i="3" s="1"/>
  <c r="K349" i="3"/>
  <c r="K323" i="3"/>
  <c r="N323" i="3" s="1"/>
  <c r="K304" i="3"/>
  <c r="N304" i="3" s="1"/>
  <c r="K300" i="3"/>
  <c r="N300" i="3" s="1"/>
  <c r="K294" i="3"/>
  <c r="N294" i="3" s="1"/>
  <c r="K290" i="3"/>
  <c r="N290" i="3" s="1"/>
  <c r="K280" i="3"/>
  <c r="N280" i="3" s="1"/>
  <c r="K276" i="3"/>
  <c r="N276" i="3" s="1"/>
  <c r="K269" i="3"/>
  <c r="N269" i="3" s="1"/>
  <c r="K263" i="3"/>
  <c r="N263" i="3" s="1"/>
  <c r="K258" i="3"/>
  <c r="N258" i="3" s="1"/>
  <c r="K254" i="3"/>
  <c r="N254" i="3" s="1"/>
  <c r="K246" i="3"/>
  <c r="N246" i="3" s="1"/>
  <c r="K242" i="3"/>
  <c r="N242" i="3" s="1"/>
  <c r="K238" i="3"/>
  <c r="N238" i="3" s="1"/>
  <c r="K231" i="3"/>
  <c r="N231" i="3" s="1"/>
  <c r="K226" i="3"/>
  <c r="N226" i="3" s="1"/>
  <c r="K182" i="3"/>
  <c r="K75" i="3"/>
  <c r="M75" i="3" s="1"/>
  <c r="K94" i="3"/>
  <c r="K89" i="3"/>
  <c r="K84" i="3"/>
  <c r="K79" i="3"/>
  <c r="K45" i="3"/>
  <c r="M45" i="3" s="1"/>
  <c r="K64" i="3"/>
  <c r="K59" i="3"/>
  <c r="K54" i="3"/>
  <c r="H8" i="3"/>
  <c r="G8" i="3"/>
  <c r="N349" i="3" l="1"/>
  <c r="K208" i="3"/>
  <c r="N208" i="3" s="1"/>
  <c r="K99" i="3"/>
  <c r="K102" i="3" s="1"/>
  <c r="N75" i="3" s="1"/>
  <c r="K69" i="3"/>
  <c r="K72" i="3" s="1"/>
  <c r="N45" i="3" s="1"/>
  <c r="K32" i="3" l="1"/>
  <c r="K27" i="3"/>
  <c r="K22" i="3"/>
  <c r="K17" i="3"/>
  <c r="H392" i="3"/>
  <c r="G392" i="3"/>
  <c r="H388" i="3"/>
  <c r="G388" i="3"/>
  <c r="H384" i="3"/>
  <c r="G384" i="3"/>
  <c r="H379" i="3"/>
  <c r="G379" i="3"/>
  <c r="H373" i="3"/>
  <c r="G373" i="3"/>
  <c r="H369" i="3"/>
  <c r="G369" i="3"/>
  <c r="H365" i="3"/>
  <c r="G365" i="3"/>
  <c r="H361" i="3"/>
  <c r="G361" i="3"/>
  <c r="H357" i="3"/>
  <c r="G357" i="3"/>
  <c r="H353" i="3"/>
  <c r="G353" i="3"/>
  <c r="H349" i="3"/>
  <c r="G349" i="3"/>
  <c r="H323" i="3"/>
  <c r="G323" i="3"/>
  <c r="H315" i="3"/>
  <c r="G315" i="3"/>
  <c r="H304" i="3"/>
  <c r="G304" i="3"/>
  <c r="H300" i="3"/>
  <c r="G300" i="3"/>
  <c r="H294" i="3"/>
  <c r="G294" i="3"/>
  <c r="H290" i="3"/>
  <c r="G290" i="3"/>
  <c r="H280" i="3"/>
  <c r="G280" i="3"/>
  <c r="H276" i="3"/>
  <c r="G276" i="3"/>
  <c r="H269" i="3"/>
  <c r="G269" i="3"/>
  <c r="H263" i="3"/>
  <c r="G263" i="3"/>
  <c r="H258" i="3"/>
  <c r="G258" i="3"/>
  <c r="H254" i="3"/>
  <c r="G254" i="3"/>
  <c r="H246" i="3"/>
  <c r="G246" i="3"/>
  <c r="H242" i="3"/>
  <c r="G242" i="3"/>
  <c r="H238" i="3"/>
  <c r="G238" i="3"/>
  <c r="H231" i="3"/>
  <c r="G231" i="3"/>
  <c r="H226" i="3"/>
  <c r="G226" i="3"/>
  <c r="H208" i="3"/>
  <c r="G208" i="3"/>
  <c r="H182" i="3"/>
  <c r="G182" i="3"/>
  <c r="H168" i="3"/>
  <c r="G168" i="3"/>
  <c r="H75" i="3"/>
  <c r="G75" i="3"/>
  <c r="H45" i="3"/>
  <c r="G45" i="3"/>
  <c r="G13" i="3"/>
  <c r="H13" i="3"/>
  <c r="K13" i="3" l="1"/>
  <c r="K37" i="3" l="1"/>
  <c r="K40" i="3" s="1"/>
  <c r="M13" i="3"/>
  <c r="M182" i="3"/>
  <c r="N182" i="3" s="1"/>
  <c r="M168" i="3"/>
  <c r="N168" i="3" s="1"/>
  <c r="M8" i="3"/>
  <c r="B2" i="1"/>
  <c r="B1" i="1"/>
  <c r="D41" i="1"/>
  <c r="C41" i="1"/>
  <c r="C42" i="1" l="1"/>
  <c r="M2" i="3"/>
  <c r="O3" i="3" s="1"/>
  <c r="N13" i="3"/>
  <c r="N8" i="3"/>
  <c r="N2" i="3" l="1"/>
</calcChain>
</file>

<file path=xl/sharedStrings.xml><?xml version="1.0" encoding="utf-8"?>
<sst xmlns="http://schemas.openxmlformats.org/spreadsheetml/2006/main" count="21031" uniqueCount="1985">
  <si>
    <t>Debe</t>
  </si>
  <si>
    <t>Haber</t>
  </si>
  <si>
    <t>CAJA</t>
  </si>
  <si>
    <t>BCO. SANTANDER 9992322-9</t>
  </si>
  <si>
    <t>BCO. SANTANDER 6549350-0</t>
  </si>
  <si>
    <t>BCO. SANTANDER 6626084-4</t>
  </si>
  <si>
    <t>FONDOS POR RENDIR</t>
  </si>
  <si>
    <t>DEUDORES VARIOS</t>
  </si>
  <si>
    <t>ANT. HONORARIOS</t>
  </si>
  <si>
    <t>PRESTAMOS AL PERSONAL</t>
  </si>
  <si>
    <t>LEYES SOCIALES - ASIG. FLIAR.</t>
  </si>
  <si>
    <t>ANTICIPO DE SUELDOS</t>
  </si>
  <si>
    <t>INDEMNIZACIONES POR COBRAR</t>
  </si>
  <si>
    <t>PROMESA DE COMPRAVENTA</t>
  </si>
  <si>
    <t>SALDO DE PRECIO POR COBRAR</t>
  </si>
  <si>
    <t>VALE VISTA</t>
  </si>
  <si>
    <t>CLIENTES</t>
  </si>
  <si>
    <t>GASTOS ANTICIPADOS</t>
  </si>
  <si>
    <t>TERRENOS</t>
  </si>
  <si>
    <t>CONSTRUCCIONES</t>
  </si>
  <si>
    <t>MUEBLES</t>
  </si>
  <si>
    <t>EQUIPOS COMPUTACIONALES</t>
  </si>
  <si>
    <t>A.F.P. POR PAGAR</t>
  </si>
  <si>
    <t>ISAPRES POR PAGAR</t>
  </si>
  <si>
    <t>I.N.P. POR PAGAR</t>
  </si>
  <si>
    <t>C.C.A.F. LOS ANDES POR PAGAR</t>
  </si>
  <si>
    <t>MUTUAL DE SEGURIDAD C.CH.C.</t>
  </si>
  <si>
    <t>IMPUESTO UNICO AL TRABAJADOR</t>
  </si>
  <si>
    <t>IMPUESTO RETENIDO 2A. CATEGORIA</t>
  </si>
  <si>
    <t>HONORARIOS POR PAGAR</t>
  </si>
  <si>
    <t>PATRIMONIO</t>
  </si>
  <si>
    <t>REVALORIZACION CAPITAL PROPIO</t>
  </si>
  <si>
    <t>DEPRECIACION ACUMULADA</t>
  </si>
  <si>
    <t>DEFICIT AÑOS ANTERIORES</t>
  </si>
  <si>
    <t>RESULTADO EJERCICIO AÑO 2015</t>
  </si>
  <si>
    <t>Saldos al cierre de 31.12.2015</t>
  </si>
  <si>
    <t>Razón Social</t>
  </si>
  <si>
    <t>PARTIDO DEMOCRATA CRISTIANO</t>
  </si>
  <si>
    <t>Rut</t>
  </si>
  <si>
    <t>71468400-0</t>
  </si>
  <si>
    <t>Dirección</t>
  </si>
  <si>
    <t>AVDA LIB. BDO O'HIGGINS Nº 1460</t>
  </si>
  <si>
    <t>BALANCE GENERAL</t>
  </si>
  <si>
    <t>Giro</t>
  </si>
  <si>
    <t>PARTIDO POLITICO</t>
  </si>
  <si>
    <t>CUENTA</t>
  </si>
  <si>
    <t>11010200</t>
  </si>
  <si>
    <t>Caja</t>
  </si>
  <si>
    <t>11010301</t>
  </si>
  <si>
    <t>Banco Santander 9992322-9</t>
  </si>
  <si>
    <t>11010302</t>
  </si>
  <si>
    <t>Banco Santander 6549350-0</t>
  </si>
  <si>
    <t>11010303</t>
  </si>
  <si>
    <t>Banco Santander 6626084-4</t>
  </si>
  <si>
    <t>11010400</t>
  </si>
  <si>
    <t>Fondo por Rendir</t>
  </si>
  <si>
    <t>11040100</t>
  </si>
  <si>
    <t>Clientes Nacionales</t>
  </si>
  <si>
    <t>Vale Vista</t>
  </si>
  <si>
    <t>11060500</t>
  </si>
  <si>
    <t>Anticipo de Sueldos</t>
  </si>
  <si>
    <t>11060600</t>
  </si>
  <si>
    <t>Deudores Varios</t>
  </si>
  <si>
    <t>11060700</t>
  </si>
  <si>
    <t>Anticipo Honorarios</t>
  </si>
  <si>
    <t>11060800</t>
  </si>
  <si>
    <t>Préstamos al Personal</t>
  </si>
  <si>
    <t>11081200</t>
  </si>
  <si>
    <t>Leyes sociales - Asignación Familiar</t>
  </si>
  <si>
    <t>11100400</t>
  </si>
  <si>
    <t>Gastos Anticipados</t>
  </si>
  <si>
    <t>11120200</t>
  </si>
  <si>
    <t>Indemnizaciones por cobrar</t>
  </si>
  <si>
    <t>11120300</t>
  </si>
  <si>
    <t>Promeza de compraventa</t>
  </si>
  <si>
    <t>11120400</t>
  </si>
  <si>
    <t>Saldo de Precio por cobrar</t>
  </si>
  <si>
    <t>12010300</t>
  </si>
  <si>
    <t>Terrenos</t>
  </si>
  <si>
    <t>12020800</t>
  </si>
  <si>
    <t>Construcciones</t>
  </si>
  <si>
    <t>12030400</t>
  </si>
  <si>
    <t>Equipos Computacionales</t>
  </si>
  <si>
    <t>12030500</t>
  </si>
  <si>
    <t>Muebles y Útiles</t>
  </si>
  <si>
    <t>12060200</t>
  </si>
  <si>
    <t>Depreciación Maquinarias y Equipos</t>
  </si>
  <si>
    <t>21050100</t>
  </si>
  <si>
    <t>Proveedores nacionales</t>
  </si>
  <si>
    <t>21050200</t>
  </si>
  <si>
    <t>Honorarios por pagar</t>
  </si>
  <si>
    <t>21050300</t>
  </si>
  <si>
    <t>Remuneraciones por pagar</t>
  </si>
  <si>
    <t>21080401</t>
  </si>
  <si>
    <t>AFP</t>
  </si>
  <si>
    <t>21080402</t>
  </si>
  <si>
    <t>ISAPRE</t>
  </si>
  <si>
    <t>21080404</t>
  </si>
  <si>
    <t>Mutual de Seguridad CCHC por pagar</t>
  </si>
  <si>
    <t>21080405</t>
  </si>
  <si>
    <t>CCAF Los Andes por pagar</t>
  </si>
  <si>
    <t>21080406</t>
  </si>
  <si>
    <t>INP por pagar</t>
  </si>
  <si>
    <t>21080407</t>
  </si>
  <si>
    <t>Cotizaciones previsionales por pagar</t>
  </si>
  <si>
    <t>21080502</t>
  </si>
  <si>
    <t>Retenciones Honorarios y Dietas</t>
  </si>
  <si>
    <t>21080503</t>
  </si>
  <si>
    <t>Retenciones Impto. Unico 2º Categ.</t>
  </si>
  <si>
    <t>23010000</t>
  </si>
  <si>
    <t>Capital Pagado</t>
  </si>
  <si>
    <t>23020000</t>
  </si>
  <si>
    <t>Reservas Revalorizacion del Capital</t>
  </si>
  <si>
    <t>23070300</t>
  </si>
  <si>
    <t>Pérdidas Acumuladas (Menos)</t>
  </si>
  <si>
    <t>Sueldo Fijo</t>
  </si>
  <si>
    <t>Sueldo Variable</t>
  </si>
  <si>
    <t>Asignaciones</t>
  </si>
  <si>
    <t>Aporte Patronal</t>
  </si>
  <si>
    <t>Arriendos de Sedes</t>
  </si>
  <si>
    <t>Contribuciones</t>
  </si>
  <si>
    <t>Gastos Comunes</t>
  </si>
  <si>
    <t>Servicios Básicos</t>
  </si>
  <si>
    <t>Gastos de conectividad</t>
  </si>
  <si>
    <t>Artículos de Oficina</t>
  </si>
  <si>
    <t>Artículos de Aseo</t>
  </si>
  <si>
    <t>Mantención y Reparación</t>
  </si>
  <si>
    <t>Asesoría Contable-Tributaria</t>
  </si>
  <si>
    <t>Asesoría Legal</t>
  </si>
  <si>
    <t>Asesorías Tecnológicas</t>
  </si>
  <si>
    <t>Gastos Notariales y Judiciales</t>
  </si>
  <si>
    <t>Gastos de Alimentación</t>
  </si>
  <si>
    <t>Gastos menores</t>
  </si>
  <si>
    <t>Cotizaciones Ordinarias</t>
  </si>
  <si>
    <t>Cotizaciones Extraordinarias</t>
  </si>
  <si>
    <t>Cotizaciones via Transbank</t>
  </si>
  <si>
    <t>Totales</t>
  </si>
  <si>
    <t>En espera de apertura de cuentas</t>
  </si>
  <si>
    <t>Enero</t>
  </si>
  <si>
    <t>Día</t>
  </si>
  <si>
    <t>Mes</t>
  </si>
  <si>
    <t>Número</t>
  </si>
  <si>
    <t>Tipo</t>
  </si>
  <si>
    <t>TD</t>
  </si>
  <si>
    <t>Documento</t>
  </si>
  <si>
    <t xml:space="preserve"> Glosa</t>
  </si>
  <si>
    <t>Saldo</t>
  </si>
  <si>
    <t xml:space="preserve">  Traspaso</t>
  </si>
  <si>
    <t>Diferencia</t>
  </si>
  <si>
    <t>SALDO DE APERTURA / CAJA</t>
  </si>
  <si>
    <t xml:space="preserve">  Ingreso</t>
  </si>
  <si>
    <t xml:space="preserve">  Egreso</t>
  </si>
  <si>
    <t>TAMAHI CARO</t>
  </si>
  <si>
    <t>ROSA NUÑEZ</t>
  </si>
  <si>
    <t>ROBERTO OLGUIN</t>
  </si>
  <si>
    <t>GUILLERMINA ROMERO ESCOBAR</t>
  </si>
  <si>
    <t>0</t>
  </si>
  <si>
    <t>FRANCISCO CRUZ OVALLE</t>
  </si>
  <si>
    <t>Abril</t>
  </si>
  <si>
    <t>VALE VISTA DAVID GUZMAN</t>
  </si>
  <si>
    <t>Junio</t>
  </si>
  <si>
    <t>P.D.C. VALE VISTA Nª203-4955725-9</t>
  </si>
  <si>
    <t>BANCO ESTADO CTA SERVEL</t>
  </si>
  <si>
    <t>ANDREA LEYTON MIRANDA</t>
  </si>
  <si>
    <t>SALDO DE APERTURA / FONDOS POR RENDIR</t>
  </si>
  <si>
    <t>SALDO DE APERTURA / CLIENTES</t>
  </si>
  <si>
    <t>SALDO DE APERTURA / VALE VISTA</t>
  </si>
  <si>
    <t>SALDO DE APERTURA / ANTICIPO DE SUELDOS</t>
  </si>
  <si>
    <t>SALDO DE APERTURA / DEUDORES VARIOS</t>
  </si>
  <si>
    <t>SALDO DE APERTURA / ANT. HONORARIOS</t>
  </si>
  <si>
    <t>SALDO DE APERTURA / PRESTAMOS AL PERSONAL</t>
  </si>
  <si>
    <t>SALDO DE APERTURA / LEYES SOCIALES - ASIG. FLIAR.</t>
  </si>
  <si>
    <t>SALDO DE APERTURA / GASTOS ANTICIPADOS</t>
  </si>
  <si>
    <t>SALDO DE APERTURA / INDEMNIZACIONES POR COBRAR</t>
  </si>
  <si>
    <t>SALDO DE APERTURA / PROMESA DE COMPRAVENTA</t>
  </si>
  <si>
    <t>SALDO DE APERTURA / SALDO DE PRECIO POR COBRAR</t>
  </si>
  <si>
    <t>SALDO DE APERTURA / TERRENOS</t>
  </si>
  <si>
    <t>SALDO DE APERTURA / CONSTRUCCIONES</t>
  </si>
  <si>
    <t>SALDO DE APERTURA / EQUIPOS COMPUTACIONALES</t>
  </si>
  <si>
    <t>SALDO DE APERTURA / MUEBLES</t>
  </si>
  <si>
    <t>SALDO DE APERTURA / DEPRECIACION ACUMULADA</t>
  </si>
  <si>
    <t>SALDO DE APERTURA / HONORARIOS POR PAGAR</t>
  </si>
  <si>
    <t>SUELDO A PAGO</t>
  </si>
  <si>
    <t>Servicios Administrativos</t>
  </si>
  <si>
    <t>Saldo Contable</t>
  </si>
  <si>
    <t>Conciliación bancaria</t>
  </si>
  <si>
    <t>CHEQUES GIRADOS Y NO COBRADOS</t>
  </si>
  <si>
    <t>GIROS PENDIENTES DE CONTABILIZAR</t>
  </si>
  <si>
    <t>DEPOSITOS PENDIENTES DE CONTABILIZAR</t>
  </si>
  <si>
    <t>DEPOSITOS EN TRÁNSITO</t>
  </si>
  <si>
    <t>SALDO CONCILIACION</t>
  </si>
  <si>
    <t>SALDO BANCO igual cartola</t>
  </si>
  <si>
    <t>DIFERENCIA</t>
  </si>
  <si>
    <t>Saldo Contable al</t>
  </si>
  <si>
    <t>Egr</t>
  </si>
  <si>
    <t>Cuenta</t>
  </si>
  <si>
    <t>Descripción</t>
  </si>
  <si>
    <t>Suma Débitos</t>
  </si>
  <si>
    <t>Suma Créditos</t>
  </si>
  <si>
    <t>Saldo Deudor</t>
  </si>
  <si>
    <t>Saldo Acreedor</t>
  </si>
  <si>
    <t>Inventarios Activos</t>
  </si>
  <si>
    <t>Inventarios Pasivos</t>
  </si>
  <si>
    <t>Resultado Pérdida</t>
  </si>
  <si>
    <t>Resultado Ganancia</t>
  </si>
  <si>
    <t>Otros Documentos por Cobrar</t>
  </si>
  <si>
    <t>Anticipo Proveedores</t>
  </si>
  <si>
    <t>Otras cuentas por pagar</t>
  </si>
  <si>
    <t>Gastos de Investigación</t>
  </si>
  <si>
    <t>Asesorías Técnicas</t>
  </si>
  <si>
    <t>Gastos de Viaje y Traslados</t>
  </si>
  <si>
    <t>Gastos de Hospedaje</t>
  </si>
  <si>
    <t>Comisión Banco</t>
  </si>
  <si>
    <t>Multas</t>
  </si>
  <si>
    <t>Otros Ingresos</t>
  </si>
  <si>
    <t>Total General</t>
  </si>
  <si>
    <t>SUMAS IGUALES</t>
  </si>
  <si>
    <t>R.U.T.</t>
  </si>
  <si>
    <t>11010200 Caja</t>
  </si>
  <si>
    <t>Febrero</t>
  </si>
  <si>
    <t>COMPRA DE 3.000 DOLARES</t>
  </si>
  <si>
    <t>11010301 Banco Santander 9992322-9</t>
  </si>
  <si>
    <t>WALDO CHACON MACCARINI</t>
  </si>
  <si>
    <t>ANDREA LEYTON</t>
  </si>
  <si>
    <t>Cancela Docto 0 Nº 201601 ANITA MARIA LUQUE ZAPATA</t>
  </si>
  <si>
    <t>RODRIGO ITURRA BECERRA</t>
  </si>
  <si>
    <t>JOSE AICON BAHAMONDES</t>
  </si>
  <si>
    <t>DIEGO CALDERON</t>
  </si>
  <si>
    <t>Cancela Docto 0 Nº 201502 CRISTIAN ANDRES FIGUERAS</t>
  </si>
  <si>
    <t>Cancela Docto 0 Nº 201603 TAMAHI CARO</t>
  </si>
  <si>
    <t>Cancela Docto 0 Nº 201503 CRISTIAN ANDRES FIGUERAS</t>
  </si>
  <si>
    <t>Cancela Docto 0 Nº 201604 ANITA MARIA LUQUE ZAPATA</t>
  </si>
  <si>
    <t>COMERCIAL JUAN CORDOVA Y CIA. LTDA.</t>
  </si>
  <si>
    <t>Cancela Docto 0 Nº 201605 TAMAHI CARO</t>
  </si>
  <si>
    <t>FRANCISCO CRUZ</t>
  </si>
  <si>
    <t>RODRIGO ISRAEL ITURRA BECERRA</t>
  </si>
  <si>
    <t>GUILLERMINA ROMERO</t>
  </si>
  <si>
    <t>ASTICON SERVICIOS PROFESIONALES</t>
  </si>
  <si>
    <t>CHILECTRA</t>
  </si>
  <si>
    <t>ENTEL S.A.</t>
  </si>
  <si>
    <t>TAMAHI CARO PINTO</t>
  </si>
  <si>
    <t>ANITA MARIA LUQUE ZAPATA</t>
  </si>
  <si>
    <t>Marzo</t>
  </si>
  <si>
    <t>ROSA NUNEZ GUAJARDO</t>
  </si>
  <si>
    <t>Cancela Docto 0 Nº 201609 DIEGO CALDERON</t>
  </si>
  <si>
    <t>PAGO BOLETA 6059(FLORES)ISAAC JACOBO</t>
  </si>
  <si>
    <t>MAPOCHE.CL</t>
  </si>
  <si>
    <t>ENTEL.CL</t>
  </si>
  <si>
    <t>MARIA ISABEL PASTENES MANCILLA</t>
  </si>
  <si>
    <t>ROBERTO OLGUIN SALAZAR</t>
  </si>
  <si>
    <t>TRANSSA CONSULTORES INMOBILIARIOS SPA</t>
  </si>
  <si>
    <t>WALDO CHACON</t>
  </si>
  <si>
    <t>GUILLERMINA DEL CARMEN ROMERO ESCOBAR</t>
  </si>
  <si>
    <t>Cancela Docto 0 Nº 201616 ANITA MARIA LUQUE ZAPATA</t>
  </si>
  <si>
    <t>Mayo</t>
  </si>
  <si>
    <t>EKHOS S.A.</t>
  </si>
  <si>
    <t>RAUL MEDEL ESPINOZA</t>
  </si>
  <si>
    <t>Cancela Docto 0 Nº 201624 TAMAHI CARO</t>
  </si>
  <si>
    <t>ROSARIO PAZ HERNANDEZ MORALES</t>
  </si>
  <si>
    <t>CONSTANZA BELEN ZEGARRA BORI</t>
  </si>
  <si>
    <t>GONZALO ALEJANDRO DUARTE LEIVA</t>
  </si>
  <si>
    <t>Cancela Docto 0 Nº 201625 ANITA MARIA LUQUE ZAPATA</t>
  </si>
  <si>
    <t>ROBERTO LUIS MORENO ARANEDA</t>
  </si>
  <si>
    <t>WALDO ANDRES CHACON MACCARINI</t>
  </si>
  <si>
    <t>CONSULTORES ASOCIADOS DE MARKETING CADEM</t>
  </si>
  <si>
    <t>ISAACK JACOBO</t>
  </si>
  <si>
    <t>11010302 Banco Santander 6549350-0</t>
  </si>
  <si>
    <t>CENTRO DEMOCRACIA Y COMUNIDAD</t>
  </si>
  <si>
    <t>COMISION BANCO SANTANDER</t>
  </si>
  <si>
    <t>IVA BANCO SANTANDER</t>
  </si>
  <si>
    <t>Cancela Docto 0 Nº 201607 DIEGO CALDERON</t>
  </si>
  <si>
    <t>11010400 Fondo por Rendir</t>
  </si>
  <si>
    <t>RENDICION DE GASTOS ANITA LUQUE CHQ 4531611</t>
  </si>
  <si>
    <t>RENDICION DE GASTOS TAMAHI CARO CHQ 4531618</t>
  </si>
  <si>
    <t>RENDICION DE GASTOS ANITA LUQUE CHQ 4531619</t>
  </si>
  <si>
    <t>RENDICION DE GASTOS TAMAHI CARO CHQ 4531640</t>
  </si>
  <si>
    <t>RENDICION DE GASTOS ANITA LUQUE CHQ 4531712</t>
  </si>
  <si>
    <t>RENDICION DE GASTOS TAMAHI CARO CHQ 4531742</t>
  </si>
  <si>
    <t>11040100 Clientes Nacionales</t>
  </si>
  <si>
    <t>11050300 Otros Documentos por Cobrar</t>
  </si>
  <si>
    <t>11050400 Vale Vista</t>
  </si>
  <si>
    <t>11060200 Anticipo Proveedores</t>
  </si>
  <si>
    <t>11060500 Anticipo de Sueldos</t>
  </si>
  <si>
    <t>11060600 Deudores Varios</t>
  </si>
  <si>
    <t>Cancela Docto 0 Nº 1 201512 COT PREV CIRCULO AZUL</t>
  </si>
  <si>
    <t>201601 COT PREV CIRCULO AZUL AFP</t>
  </si>
  <si>
    <t>201601 COT PREV CIRCULO AZUL FONASA</t>
  </si>
  <si>
    <t>Cancela Docto 0 Nº 1 CIRCULO AZUL</t>
  </si>
  <si>
    <t>201602 COT PREV CIRCULO AZUL AFP</t>
  </si>
  <si>
    <t>201602 COT PREV CIRCULO AZUL FONASA</t>
  </si>
  <si>
    <t>201603 COT PREV CIRCULO AZUL AFP</t>
  </si>
  <si>
    <t>201603 COT PREV CIRCULO AZUL FONASA</t>
  </si>
  <si>
    <t>201604 COT PREV CIRCULO AZUL AFP</t>
  </si>
  <si>
    <t>201604 COT PREV CIRCULO AZUL FONASA</t>
  </si>
  <si>
    <t>201605 COT PREV CIRCULO AZUL AFP</t>
  </si>
  <si>
    <t>201605 COT PREV CIRCULO AZUL FONASA</t>
  </si>
  <si>
    <t>11060700 Anticipo Honorarios</t>
  </si>
  <si>
    <t>11060800 Préstamos al Personal</t>
  </si>
  <si>
    <t>11081200 Leyes sociales - Asignación Familiar</t>
  </si>
  <si>
    <t>11100400 Gastos Anticipados</t>
  </si>
  <si>
    <t>11120200 Indemnizaciones por cobrar</t>
  </si>
  <si>
    <t>11120400 Saldo de Precio por cobrar</t>
  </si>
  <si>
    <t>12010300 Terrenos</t>
  </si>
  <si>
    <t>12020800 Construcciones</t>
  </si>
  <si>
    <t>12030400 Equipos Computacionales</t>
  </si>
  <si>
    <t>12030500 Muebles y Útiles</t>
  </si>
  <si>
    <t>MUEBLES OFICINA JDC</t>
  </si>
  <si>
    <t>12060200 Depreciación Maquinarias y Equipos</t>
  </si>
  <si>
    <t>21050100 Proveedores nacionales</t>
  </si>
  <si>
    <t>34</t>
  </si>
  <si>
    <t>Cancela Docto 34 Nº 3680 TRANSSA CONSULTORES INMOB</t>
  </si>
  <si>
    <t>21050200 Honorarios por pagar</t>
  </si>
  <si>
    <t>11</t>
  </si>
  <si>
    <t>Cancela Docto 11 Nº 113 ROBERTO LUIS MORENO ARANED</t>
  </si>
  <si>
    <t>PBH 19 PABLO RAMIEZ</t>
  </si>
  <si>
    <t>Cancela Docto 11 Nº 28 EDUARDO JAVIER HERNANDEZ AS</t>
  </si>
  <si>
    <t>21050300 Remuneraciones por pagar</t>
  </si>
  <si>
    <t>21080401 AFP</t>
  </si>
  <si>
    <t>21080402 ISAPRE</t>
  </si>
  <si>
    <t>21080404 Mutual de Seguridad CCHC por pagar</t>
  </si>
  <si>
    <t>21080405 CCAF Los Andes por pagar</t>
  </si>
  <si>
    <t>21080406 INP por pagar</t>
  </si>
  <si>
    <t>21080502 Retenciones Honorarios y Dietas</t>
  </si>
  <si>
    <t>21080503 Retenciones Impto. Unico 2º Categ.</t>
  </si>
  <si>
    <t>23010000 Capital Pagado</t>
  </si>
  <si>
    <t>23020000 Reservas Revalorizacion del Capital</t>
  </si>
  <si>
    <t>23070300 Pérdidas Acumuladas (Menos)</t>
  </si>
  <si>
    <t>RENDICION DE GASTOS JDC DIEGO CALDERON</t>
  </si>
  <si>
    <t>REPARACION SEDE PDC TALCAHUANO</t>
  </si>
  <si>
    <t>TASACION TALAGANTE F/3680</t>
  </si>
  <si>
    <t>PRESTACION DE SERVICIOS</t>
  </si>
  <si>
    <t>APOYO TRABAJO UNIVERSITARIO</t>
  </si>
  <si>
    <t>DISEÑO GRAFICO JDC</t>
  </si>
  <si>
    <t>TOTAL</t>
  </si>
  <si>
    <t>CRISTIAN ANDRES FIGUERAS DIAZ</t>
  </si>
  <si>
    <t>CIRCULO AZUL</t>
  </si>
  <si>
    <t>PABLO RAMIREZ MANCILLA</t>
  </si>
  <si>
    <t>FELIPE ENRIQUE AHUMADA CALDERO</t>
  </si>
  <si>
    <t>EDUARDO JAVIER HERNANDEZ ASTUD</t>
  </si>
  <si>
    <t>LIBRO REMUNERACIONES 201601</t>
  </si>
  <si>
    <t>LIBRO HONORARIOS 201604</t>
  </si>
  <si>
    <t>RECTIFICAR F.29 201604</t>
  </si>
  <si>
    <t>RECTIFICAR F.29 201601</t>
  </si>
  <si>
    <t>Resultado ejercicio</t>
  </si>
  <si>
    <t>ok</t>
  </si>
  <si>
    <t>Diferencia Rendición</t>
  </si>
  <si>
    <t>Rendición Mayo</t>
  </si>
  <si>
    <t>Rendición Junio</t>
  </si>
  <si>
    <t>Rendición año 2015</t>
  </si>
  <si>
    <t>RENDICION DE FONDO DIEGO CALDERON JDC</t>
  </si>
  <si>
    <t>FONDO POR RENDIR DIEGO CALDERON JDC</t>
  </si>
  <si>
    <t>RENDICION DE GASTOS TAMAHI CARO CHQ4531698</t>
  </si>
  <si>
    <t xml:space="preserve"> Razón Social</t>
  </si>
  <si>
    <t>LIBRO DE HONORARIOS</t>
  </si>
  <si>
    <t>Correspondiente a Todas las Sucursales</t>
  </si>
  <si>
    <t>Boletas eléctronicas</t>
  </si>
  <si>
    <t>Profesionales</t>
  </si>
  <si>
    <t>Correl</t>
  </si>
  <si>
    <t>Bruto</t>
  </si>
  <si>
    <t>%</t>
  </si>
  <si>
    <t>Retención</t>
  </si>
  <si>
    <t>Total</t>
  </si>
  <si>
    <t xml:space="preserve">Fecha </t>
  </si>
  <si>
    <t xml:space="preserve">Nº </t>
  </si>
  <si>
    <t>Nombre</t>
  </si>
  <si>
    <t>Glosa</t>
  </si>
  <si>
    <t>Hon</t>
  </si>
  <si>
    <t xml:space="preserve"> 6.555.573-5</t>
  </si>
  <si>
    <t xml:space="preserve"> 13.916.723-6</t>
  </si>
  <si>
    <t xml:space="preserve"> 16.745.624-3</t>
  </si>
  <si>
    <t xml:space="preserve"> 10.586.919-3</t>
  </si>
  <si>
    <t>Total General Profesionales</t>
  </si>
  <si>
    <t xml:space="preserve">Total Boletas eléctronicas </t>
  </si>
  <si>
    <t>Total general:</t>
  </si>
  <si>
    <t xml:space="preserve"> 17.552.346-4</t>
  </si>
  <si>
    <t xml:space="preserve"> 17.961.554-1</t>
  </si>
  <si>
    <t xml:space="preserve">Razón Social </t>
  </si>
  <si>
    <t>LIBRO DE COMPRAS</t>
  </si>
  <si>
    <t>SUCURSAL : Todas las Sucursales</t>
  </si>
  <si>
    <t>Compras Normales</t>
  </si>
  <si>
    <t>- Factura Exenta o no Gravadas Electróni</t>
  </si>
  <si>
    <t>Fecha</t>
  </si>
  <si>
    <t>Fecha Venc.</t>
  </si>
  <si>
    <t>Proveedores</t>
  </si>
  <si>
    <t>Exento</t>
  </si>
  <si>
    <t>Afecto</t>
  </si>
  <si>
    <t>Iva</t>
  </si>
  <si>
    <t>Otr. Impt</t>
  </si>
  <si>
    <t>96800570-7</t>
  </si>
  <si>
    <t xml:space="preserve">TOTAL  </t>
  </si>
  <si>
    <t>TOTAL - Factura Exenta o no Gravadas Electróni</t>
  </si>
  <si>
    <t xml:space="preserve">TOTAL Compras Normales </t>
  </si>
  <si>
    <t>DOCUMENTOS SIN DERECHO A CREDITO FISCAL</t>
  </si>
  <si>
    <t>92580000-7</t>
  </si>
  <si>
    <t>RESUMEN GENERAL DE TOTALES POR TIPO DE DOCUMENTO</t>
  </si>
  <si>
    <t>DOCUMENTOS</t>
  </si>
  <si>
    <t>EXENTO</t>
  </si>
  <si>
    <t>AFECTO</t>
  </si>
  <si>
    <t>IVA</t>
  </si>
  <si>
    <t>OTROS</t>
  </si>
  <si>
    <t>TOTAL DOCUMENTOS SIN DERECHO A CREDITO FISCAL</t>
  </si>
  <si>
    <t>DETALLE DE IMPUESTOS</t>
  </si>
  <si>
    <t>Total de Imptos.(Con Derecho a Créd. Fiscal)</t>
  </si>
  <si>
    <t>Créd.Fiscal Proporcional ( : Ventas Afectas / Total de Ventas) (Compras Normales)</t>
  </si>
  <si>
    <t>Total Crédito Fiscal del Mes</t>
  </si>
  <si>
    <t>96697410-9</t>
  </si>
  <si>
    <t>96932510-1</t>
  </si>
  <si>
    <t>96583240-8</t>
  </si>
  <si>
    <t>CARTOLA 35 AL 31/05/2016</t>
  </si>
  <si>
    <t>ELENA BLANCO - PROVIDENCIA</t>
  </si>
  <si>
    <t>SANTA LUCIA SAC</t>
  </si>
  <si>
    <t>INMOB 4 DE SEPTIEMBRE CPA</t>
  </si>
  <si>
    <t>INMOB URMENETA</t>
  </si>
  <si>
    <t>CIRCULO AZUL SA</t>
  </si>
  <si>
    <t>INERSA SA</t>
  </si>
  <si>
    <t>Análisis de Cuentas</t>
  </si>
  <si>
    <t>Facturas por Recibir</t>
  </si>
  <si>
    <t>BH 45 CARLOS BRAVO TOUTIN - PTMO SANTA LUCIA</t>
  </si>
  <si>
    <t>21080101 Facturas por Recibir</t>
  </si>
  <si>
    <t>Cancela Docto 34 Nº 1417 JOSE AICON BAHAMONDES</t>
  </si>
  <si>
    <t>Cancela Docto 34 Nº 6208632 ENTEL S.A.</t>
  </si>
  <si>
    <t>Cancela Docto 34 Nº 6208661 ENTEL S.A.</t>
  </si>
  <si>
    <t>Cancela Docto 34 Nº 15836992 ENTEL S.A.</t>
  </si>
  <si>
    <t>Arriendos percibidos Linares</t>
  </si>
  <si>
    <t>Promesa de compraventa</t>
  </si>
  <si>
    <t>Gastos Primarias</t>
  </si>
  <si>
    <t>Otros Gastos de Administración</t>
  </si>
  <si>
    <t>Honorarios Partido</t>
  </si>
  <si>
    <t>Gastos actividad de Fomento (Publicidad y difusión</t>
  </si>
  <si>
    <t>11120300 Promesa de compraventa</t>
  </si>
  <si>
    <t>Cuenta Unica 0-000-7030524-0</t>
  </si>
  <si>
    <t>Otros Gastos</t>
  </si>
  <si>
    <t>Maquinarias</t>
  </si>
  <si>
    <t>Cuotas sindicato por pagar</t>
  </si>
  <si>
    <t>Gratificación</t>
  </si>
  <si>
    <t>Seminarios y Capacitación</t>
  </si>
  <si>
    <t>Congresos y Reuniones</t>
  </si>
  <si>
    <t>Diferencias de cambios</t>
  </si>
  <si>
    <t>Julio</t>
  </si>
  <si>
    <t>11010304 Cuenta Unica 0-000-7030524-0</t>
  </si>
  <si>
    <t>FRANSCISCO CRUZ OVALLE</t>
  </si>
  <si>
    <t>TESORERIA</t>
  </si>
  <si>
    <t>TURISMO COCHA</t>
  </si>
  <si>
    <t>CHEQUE NULO</t>
  </si>
  <si>
    <t>Cancela Docto 34 Nº 4129 TRANSSA CONSULTORES INMOB</t>
  </si>
  <si>
    <t>Cancela Docto 34 Nº 9085399/41/42 PROVEEDORES INTE</t>
  </si>
  <si>
    <t>Cancela Docto 34 Nº 1372 CONSULTORES ASOCIADOS DE</t>
  </si>
  <si>
    <t>CRISTIAN MEDINA LORCA</t>
  </si>
  <si>
    <t>Cancela Docto 34 Nº 72 FECUNDA S.A.</t>
  </si>
  <si>
    <t>Cancela Docto 34 Nº 933 HECTOR CRISTIAN MARCHANT D</t>
  </si>
  <si>
    <t>OSSANDON</t>
  </si>
  <si>
    <t>HIELOS VALENZUELA</t>
  </si>
  <si>
    <t>Cancela Docto 34 Nº 12 HIELOS VALENZUELA</t>
  </si>
  <si>
    <t>CEAL IDENTIFICACIONES</t>
  </si>
  <si>
    <t>Cancela Docto 34 Nº 4 EKHOS S.A.</t>
  </si>
  <si>
    <t>Cancela Docto 0 Nº 201607 GUILLERMINA ROMERO ESCOB</t>
  </si>
  <si>
    <t>Cancela Docto 0 Nº 201607 MIRTA PARADA CID</t>
  </si>
  <si>
    <t>Cancela Docto 0 Nº 201607 ROSA NUÑEZ</t>
  </si>
  <si>
    <t>Cancela Docto 11 Nº 75 GONZALO ALEJANDRO DUARTE LE</t>
  </si>
  <si>
    <t>Cancela Docto 34 Nº 2196 CEAL IDENTIFICACIONES</t>
  </si>
  <si>
    <t>Cancela Docto 34 Nº 934 HECTOR CRISTIAN MARCHANT D</t>
  </si>
  <si>
    <t>Cancela Docto 34 Nº 166 ASESORIAS E INVERSIONES SA</t>
  </si>
  <si>
    <t>MARIA ISABEL PASTENES</t>
  </si>
  <si>
    <t>CRISTIAN FIGUERAS</t>
  </si>
  <si>
    <t>Cancela Docto 11 Nº 44 WALDO ANDRES CHACON MACCARI</t>
  </si>
  <si>
    <t>Cancela Docto 34 Nº 597 CENTRO DEMOCRACIA Y COMUNI</t>
  </si>
  <si>
    <t>Cancela Docto 34 Nº 596 CENTRO DEMOCRACIA Y COMUNI</t>
  </si>
  <si>
    <t>12030100 Maquinarias</t>
  </si>
  <si>
    <t>PF 2196 CEAL LTDA - MAQUINA HACER CARNET</t>
  </si>
  <si>
    <t>PF2179 CEAL IDENTIFICACIONES LTDA - MAQUINA CARNET</t>
  </si>
  <si>
    <t>62</t>
  </si>
  <si>
    <t>Cancela Docto 34 Nº 22 COMERCIAL JUAN CORDOVA Y CI</t>
  </si>
  <si>
    <t>Cancela Docto 0 Nº 201607 ANITA MARIA LUQUE ZAPATA</t>
  </si>
  <si>
    <t>Cancela Docto 0 Nº 201607 TAMAHI CARO</t>
  </si>
  <si>
    <t>Cancela Docto 0 Nº 201607 FRANCISCO CRUZ OVALLE</t>
  </si>
  <si>
    <t>Cancela Docto 0 Nº 201607 CRISTIAN ANDRES FIGUERAS</t>
  </si>
  <si>
    <t>Cancela Docto 0 Nº 201607 ROBERTO OLGUIN</t>
  </si>
  <si>
    <t>Cancela Docto 0 Nº 201607 MARIA ISABEL PASTENES MA</t>
  </si>
  <si>
    <t>21050600 Cuotas sindicato por pagar</t>
  </si>
  <si>
    <t>BH 12 CONSTANZA ZEGARRA - ASESORIA ELECTORAL</t>
  </si>
  <si>
    <t>BH 6 ROSARIO HERNANDEZ- ASESORIA ELECTORAL</t>
  </si>
  <si>
    <t>BH 75 GONZALO DUARTE - HONORARIOS</t>
  </si>
  <si>
    <t>BH 134 ROBERTO MORENO - SERVICIOS PRESTADOS JULIO</t>
  </si>
  <si>
    <t>BH 7 NICOLAS ZAPATA - SERVICIOS JUNIO</t>
  </si>
  <si>
    <t>BH 44 WALDO CHACON - ASESORIA</t>
  </si>
  <si>
    <t>PF 908 PROD FUENTES LTDA - PENDON</t>
  </si>
  <si>
    <t>N°</t>
  </si>
  <si>
    <t>81821100-7</t>
  </si>
  <si>
    <t>76119597-2</t>
  </si>
  <si>
    <t>FECUNDA S.A.</t>
  </si>
  <si>
    <t>76448420-7</t>
  </si>
  <si>
    <t>78885230-4</t>
  </si>
  <si>
    <t>76199624-K</t>
  </si>
  <si>
    <t>ASESORIAS E INVERSIONES SAN JORGE LTDA.</t>
  </si>
  <si>
    <t>- Factura Exenta o no Gravadas Electróni Sin Crédito (24)</t>
  </si>
  <si>
    <t>Cancela Docto 0 Nº 4 COMISION BANCO SANTANDER</t>
  </si>
  <si>
    <t>Cancela Docto 0 Nº 1 DEUDORES VARIOS</t>
  </si>
  <si>
    <t>Cancela Docto 0 Nº 201607 CIRCULO AZUL</t>
  </si>
  <si>
    <t>Cancela Docto 11 Nº 7 NICOLAS ALEJANDRO ZAPATA HEN</t>
  </si>
  <si>
    <t>LIBRO MAYOR</t>
  </si>
  <si>
    <t xml:space="preserve">S A L D O    A N T E R I O R      </t>
  </si>
  <si>
    <t>Debito</t>
  </si>
  <si>
    <t>Crédito</t>
  </si>
  <si>
    <t xml:space="preserve"> DB</t>
  </si>
  <si>
    <t>Total Mes de  Enero .</t>
  </si>
  <si>
    <t>Total Acumulado</t>
  </si>
  <si>
    <t>DB</t>
  </si>
  <si>
    <t>Total Mes de  Febrero .</t>
  </si>
  <si>
    <t>SALDO DE APERTURA / BCO. SANTANDER 9992322-9</t>
  </si>
  <si>
    <t>ARRIENDO LINARES</t>
  </si>
  <si>
    <t>ALVARO VILLANUEVA</t>
  </si>
  <si>
    <t>CLAUDIO TERNICIER</t>
  </si>
  <si>
    <t>CLAUDIO TRONCOSO</t>
  </si>
  <si>
    <t>NEMESIO ARANCIBIA</t>
  </si>
  <si>
    <t>MINISTRO PABLO BADENIER</t>
  </si>
  <si>
    <t>ARRIENDO SEDE LINARES(deposito)SOC. INV. INMOB. SA</t>
  </si>
  <si>
    <t>JOSE GUZMAN</t>
  </si>
  <si>
    <t>SERGIO MOLINA</t>
  </si>
  <si>
    <t>JOSE LUIZ GOMEZ</t>
  </si>
  <si>
    <t>OSCAR OSORIO</t>
  </si>
  <si>
    <t>ANGELA CORTES</t>
  </si>
  <si>
    <t>JAVIER OSORIO</t>
  </si>
  <si>
    <t>JORGE CORREA</t>
  </si>
  <si>
    <t>TONCI TOMIC</t>
  </si>
  <si>
    <t>PAGOS PREVISIONALES</t>
  </si>
  <si>
    <t>SUBSECRETARIO EDGARDO RIVEROS</t>
  </si>
  <si>
    <t>ISABEL AYLWIN</t>
  </si>
  <si>
    <t>XIEMNA RINCON</t>
  </si>
  <si>
    <t>GUSTAVO PAULSEN</t>
  </si>
  <si>
    <t>Cancela Docto 0 Nº 201602 ANITA MARIA LUQUE ZAPATA</t>
  </si>
  <si>
    <t>Cancela Docto 0 Nº 2016031 TAMAHI CARO</t>
  </si>
  <si>
    <t>MINISTRO JORGE BURGOS</t>
  </si>
  <si>
    <t>CARMEN FERNANDEZ</t>
  </si>
  <si>
    <t>SERGIO CORVALAN</t>
  </si>
  <si>
    <t>CHILECTRA S.A.</t>
  </si>
  <si>
    <t>SENADORES</t>
  </si>
  <si>
    <t>JORGE MELENDEZ</t>
  </si>
  <si>
    <t>ENTEL</t>
  </si>
  <si>
    <t>VICTORIA MARTINEZ</t>
  </si>
  <si>
    <t>SUBSECRETARIO RICARDO CIFUENTES</t>
  </si>
  <si>
    <t>HUGO CARDENAS</t>
  </si>
  <si>
    <t>DIPUTADOS</t>
  </si>
  <si>
    <t>ALVARO VILANUEVA</t>
  </si>
  <si>
    <t>GUILLERMO HERRERA</t>
  </si>
  <si>
    <t>MAXIMILIANO MOLINA</t>
  </si>
  <si>
    <t>MINISTRO ALBERTO UNDURRAGA</t>
  </si>
  <si>
    <t>FELIPE DELPIN</t>
  </si>
  <si>
    <t>HECTOR BRAVO</t>
  </si>
  <si>
    <t>RICARDO VIAL</t>
  </si>
  <si>
    <t>SUBSECRETARIA NICOLE SAEZ</t>
  </si>
  <si>
    <t>EDMUNDO PEREZ</t>
  </si>
  <si>
    <t>PAGO PREVIRED ENERO 2016(deposito)</t>
  </si>
  <si>
    <t>ALEXANDER MEDEL DIAZ</t>
  </si>
  <si>
    <t>CRISTIAN BOWEN</t>
  </si>
  <si>
    <t>OSCAR VILLAGRA</t>
  </si>
  <si>
    <t>RODRIGO AZOCAR</t>
  </si>
  <si>
    <t>VERONICA BARAONA</t>
  </si>
  <si>
    <t>ERNESTO MUÑOZ</t>
  </si>
  <si>
    <t>OSCAR BUROTO</t>
  </si>
  <si>
    <t>MARIA PASTENES MANSILLA</t>
  </si>
  <si>
    <t>ANITA LUQUE ZAPATA</t>
  </si>
  <si>
    <t>CRISTIAN FIGUERAS DIAZ</t>
  </si>
  <si>
    <t>BENJAMIN BELMAR VILLALON</t>
  </si>
  <si>
    <t>ROBERTO MORENO ARANEDA</t>
  </si>
  <si>
    <t>RODRIGO TORRES</t>
  </si>
  <si>
    <t>GONZALO DUARTE LEIVA</t>
  </si>
  <si>
    <t>Cancela Docto 0 Nº 201606 TAMAHI CARO</t>
  </si>
  <si>
    <t>MARCELA PARADA</t>
  </si>
  <si>
    <t>ARRIENDO SEDE LINARESINMOBILIARIA SAN PRUDENCIO</t>
  </si>
  <si>
    <t>ARRIENDO SEDE LINARESMARIO ARAYA</t>
  </si>
  <si>
    <t>CLAUDIO PERNICIER</t>
  </si>
  <si>
    <t>JORGE VEGA</t>
  </si>
  <si>
    <t>JOSE GOMEZ</t>
  </si>
  <si>
    <t>APORTES TRANSBANK</t>
  </si>
  <si>
    <t>XIMENA RINCON</t>
  </si>
  <si>
    <t>SEBASTIAN RIVAS</t>
  </si>
  <si>
    <t>MICHEL HERNANDEZ</t>
  </si>
  <si>
    <t>RODRIGO RIVAS</t>
  </si>
  <si>
    <t>MATIAS FERNANDEZ</t>
  </si>
  <si>
    <t>PAULINA GOMEZ</t>
  </si>
  <si>
    <t>CRISTIAN CUITIÑO</t>
  </si>
  <si>
    <t>NICOLAS FARRAN</t>
  </si>
  <si>
    <t>MARIA ISABEL PASTENE MANCILLA</t>
  </si>
  <si>
    <t>CRISTIAN BOWEN GARFIAS</t>
  </si>
  <si>
    <t>JAVIERA BLANCO</t>
  </si>
  <si>
    <t xml:space="preserve"> CR</t>
  </si>
  <si>
    <t>NICOLE SAEZ PANERO</t>
  </si>
  <si>
    <t>MARIO ARAYASEDE LINARES</t>
  </si>
  <si>
    <t>MIRTA PARADA CID</t>
  </si>
  <si>
    <t>GONZALO DUARTE</t>
  </si>
  <si>
    <t>COMERCIAL JUAN CORDOVA YCIA. LTDA.</t>
  </si>
  <si>
    <t>SERGIO MELENDEZ</t>
  </si>
  <si>
    <t>INMOBILIARIA SAN PRUDENCIOARRIENDO SEDE LINARES</t>
  </si>
  <si>
    <t>GUARDIA Y CIA. LTDA.</t>
  </si>
  <si>
    <t>OSCRA BURROTTO</t>
  </si>
  <si>
    <t>PAGO COTIZACIONES(C/R)</t>
  </si>
  <si>
    <t>TRANSBANK</t>
  </si>
  <si>
    <t>JOSE LUIS GOMEZ</t>
  </si>
  <si>
    <t>JUAN MARCHANT</t>
  </si>
  <si>
    <t>JORGE BURGOS VARELA</t>
  </si>
  <si>
    <t>LUIZ RUZ</t>
  </si>
  <si>
    <t>SERV. PROFESIONALES ASTRICON LTDA.</t>
  </si>
  <si>
    <t>ANGELA CONTRERAS</t>
  </si>
  <si>
    <t>KARL DIETERT</t>
  </si>
  <si>
    <t>PAGO GASTOS COMUNES ALAMEDA 1460( FEB. 2016)</t>
  </si>
  <si>
    <t>EDMUNDO PEREZ YOMA</t>
  </si>
  <si>
    <t>HERCTOR BRAVO</t>
  </si>
  <si>
    <t>Cancela Docto 0 Nº 201613 TAMAHI CARO</t>
  </si>
  <si>
    <t>MAURICIO GERARDO NARANJO</t>
  </si>
  <si>
    <t>JAVIERA BLANCO SUAREZ</t>
  </si>
  <si>
    <t>RICARDO MORA MUNOZ</t>
  </si>
  <si>
    <t>RODRIGO TORRES ARAGON</t>
  </si>
  <si>
    <t>Total Mes de  Marzo .</t>
  </si>
  <si>
    <t>COMERCIAL JUAN CORDOVA Y CIA. LTDA</t>
  </si>
  <si>
    <t>COMERCIAL JUAN CORDOVA Y CIA.</t>
  </si>
  <si>
    <t>BORIS ALEXIS ORTEGA GUTIERREZ</t>
  </si>
  <si>
    <t>JORGE ORTEGA</t>
  </si>
  <si>
    <t>MARIO ARAYAINGRESO ARRIENDO LINARES</t>
  </si>
  <si>
    <t>JUNTA NACIONAL</t>
  </si>
  <si>
    <t>MARIA DEL PILAR PEÑA DARDAILLON</t>
  </si>
  <si>
    <t>LUIS PEÑA MALDONADO</t>
  </si>
  <si>
    <t>VICTOR MALDONADO ROLDAN</t>
  </si>
  <si>
    <t>NELIDA VIDAL PAGANINI</t>
  </si>
  <si>
    <t>SERGIO OCRVALAN</t>
  </si>
  <si>
    <t>CRISTIAN ANDRES BOWEN GARFIAS</t>
  </si>
  <si>
    <t>VLADIMIR CORDOVA ORELLANA</t>
  </si>
  <si>
    <t>ENTEL TELEFONICA  S.A.</t>
  </si>
  <si>
    <t>SERGIO PUYOL</t>
  </si>
  <si>
    <t>SOCIEDAD INMOBILIARIA SAN PRUDENCIOLTDA.</t>
  </si>
  <si>
    <t>RICARDO OSCAR CIFUENTES LILLO</t>
  </si>
  <si>
    <t>YERKO PATRICIO COFRE MARTINEZ</t>
  </si>
  <si>
    <t>PAGO PREVISIONAL</t>
  </si>
  <si>
    <t>CLAUDIO TRONCOZO</t>
  </si>
  <si>
    <t>JULIO ANDRES VILLARROEL MARABOLI</t>
  </si>
  <si>
    <t>Cancela Docto 0 Nº 201626 DIEGO CALDERON</t>
  </si>
  <si>
    <t>Cancela Docto 0 Nº 201627 IVONNE BARRIGA</t>
  </si>
  <si>
    <t>GASTOS COMUNESCOMUNIDAD EDIFICIO LA CAÑADA</t>
  </si>
  <si>
    <t>LUIS RUZ</t>
  </si>
  <si>
    <t>CARLOS CID TORRES</t>
  </si>
  <si>
    <t>ANGELA CORTEZ</t>
  </si>
  <si>
    <t>CONTRIBUCIONES DEL PARTIDOTESORERIA GENERAL DE LA</t>
  </si>
  <si>
    <t>TRASPASO FONDOS DESDE C - 4</t>
  </si>
  <si>
    <t>JUAN FELIPE RIOS</t>
  </si>
  <si>
    <t>VERONICA BARAHONA DEL PEDREGAL</t>
  </si>
  <si>
    <t>Total Mes de  Abril .</t>
  </si>
  <si>
    <t>ARRIENDO SEDE LINARESMARIO ARAYA Z.</t>
  </si>
  <si>
    <t>ROSARIO HERNANDEZ MORALES</t>
  </si>
  <si>
    <t>CONSTANZA ZEGARRA BORI</t>
  </si>
  <si>
    <t>JORGE PINOCHET JIMENEZ</t>
  </si>
  <si>
    <t>NICOLAS ZAPATA HENRIQUEZ</t>
  </si>
  <si>
    <t>OSCAR BUROTTO</t>
  </si>
  <si>
    <t>CLAUDIO SALAZAR URZUA</t>
  </si>
  <si>
    <t>Cancela Docto 0 Nº 201623 GONZALO ALEJANDRO DUARTE</t>
  </si>
  <si>
    <t>Cancela Docto 0 Nº 201617 TAMAHI CARO</t>
  </si>
  <si>
    <t>PAGO COTIZACIONES</t>
  </si>
  <si>
    <t>PAGO ARRIENDO LINARESINMOBILIARIA SAN PRUDENCIO LT</t>
  </si>
  <si>
    <t>JOSE GUZMAN CORREA</t>
  </si>
  <si>
    <t>EDGARDO RIVERA</t>
  </si>
  <si>
    <t>JUAN PABLO VALENZUELA VELASQUEZ</t>
  </si>
  <si>
    <t>CACERES Y CIA. LTDA.</t>
  </si>
  <si>
    <t>PAGO GASTOS COMUNES ALAMEDA 1460</t>
  </si>
  <si>
    <t>RICARDO CIFUENTES LILLO</t>
  </si>
  <si>
    <t>ALBERTO UNDURRAGA VICUNA</t>
  </si>
  <si>
    <t>Cancela Docto 0 Nº 201621 ROBERTO LUIS MORENO ARAN</t>
  </si>
  <si>
    <t>VERONICA BARAONA DEL PEDREGAL</t>
  </si>
  <si>
    <t>Total Mes de  Mayo .</t>
  </si>
  <si>
    <t>COMERCIAL JUAN CORDOVA Y CIA LTDA</t>
  </si>
  <si>
    <t>MENESIO ARANCIBIA</t>
  </si>
  <si>
    <t>INMOVILIARIA SAN PRUDENCIO LTDA</t>
  </si>
  <si>
    <t>DAVID GUZMAN</t>
  </si>
  <si>
    <t>PREVIRED S.A.</t>
  </si>
  <si>
    <t>PAGO F.29 MAYO 2016</t>
  </si>
  <si>
    <t>PAULINA HERNANDEZ</t>
  </si>
  <si>
    <t>IGNACIO IMAS</t>
  </si>
  <si>
    <t>OSCAR VILLAGAR</t>
  </si>
  <si>
    <t>KARL DIETTERT</t>
  </si>
  <si>
    <t>COURIER</t>
  </si>
  <si>
    <t>NICOLE ALEJANDRA SAEZ PAÑERO</t>
  </si>
  <si>
    <t>KARIN MILLER</t>
  </si>
  <si>
    <t>Total Mes de  Junio .</t>
  </si>
  <si>
    <t>JORGE MELENDEZ CORDOVA</t>
  </si>
  <si>
    <t>GUSTAVO PAULSEN BRITO</t>
  </si>
  <si>
    <t>OSCAR BUROTTO TARKY</t>
  </si>
  <si>
    <t>SERGIO CORVALAN VALENZUELA</t>
  </si>
  <si>
    <t>NICOLAS FARRAN FIGUEROA</t>
  </si>
  <si>
    <t>LUIS RUZ OLIVARES</t>
  </si>
  <si>
    <t>OSCAR OSORIO VALENZUELA</t>
  </si>
  <si>
    <t>ALBERTO UNDURRAGA VICUÑA</t>
  </si>
  <si>
    <t>CLAUDIO TERNICIER GONZALEZ</t>
  </si>
  <si>
    <t>MAXIMILIANO MOLINA DUARTE</t>
  </si>
  <si>
    <t>JORGE CORREA SUTIL</t>
  </si>
  <si>
    <t>RODRIGO AZOCAR HIDALGO</t>
  </si>
  <si>
    <t>FELIPE DELPIN AGUILAR</t>
  </si>
  <si>
    <t>JAVIER OSORIO SEPULVEDA</t>
  </si>
  <si>
    <t>TONCI TOMIC JAKAS</t>
  </si>
  <si>
    <t>SERGIO MOLINA SILVA</t>
  </si>
  <si>
    <t>Cancela Docto 34 Nº 69 ASTICON SERVICIOS PROFESION</t>
  </si>
  <si>
    <t>Cancela Docto 34 Nº 72 ASTICON SERVICIOS PROFESION</t>
  </si>
  <si>
    <t>CARMEN FERNANDEZ VALENZUELA</t>
  </si>
  <si>
    <t>Cancela Docto 11 Nº 101 ASTRID PAULINA LANDA GUAJA</t>
  </si>
  <si>
    <t>GUILLERMO HERRERA ESPARZA</t>
  </si>
  <si>
    <t>ANGELA CORTES SAUD</t>
  </si>
  <si>
    <t>SOC INM E INV SAN PRUDENCIO LTDA</t>
  </si>
  <si>
    <t>Cancela Docto 34 Nº 5535 MAPOCHE.CL</t>
  </si>
  <si>
    <t>KARL DIETERT REYES</t>
  </si>
  <si>
    <t>CLAUDIO TRONCOSO REPETTO</t>
  </si>
  <si>
    <t>ALVARO VILLANUEVA ROJAS</t>
  </si>
  <si>
    <t>HUGO CARDENAS VERA</t>
  </si>
  <si>
    <t>ERNESTO MUÑOZ LAMARTINE</t>
  </si>
  <si>
    <t>JORGE VEGA SAAVEDRA</t>
  </si>
  <si>
    <t>NICOLE SAEZ PAÑERO</t>
  </si>
  <si>
    <t>RICARDO VIAL ORTIZ</t>
  </si>
  <si>
    <t>HECTOR BRAVO ROMAN</t>
  </si>
  <si>
    <t>Cancela Docto 0 Nº 201607 RODRIGO TORRES ARAGON</t>
  </si>
  <si>
    <t>APORTE ORDINARIO RICARDO CIFUENTES</t>
  </si>
  <si>
    <t>Cheque N°4531785 Cancela Doc 34 Nº 22 42 COM JUAN</t>
  </si>
  <si>
    <t>Cancela Docto 11 Nº 222 JUAN PABLO VALENZUELA VELA</t>
  </si>
  <si>
    <t>COTIZACION ORDINARIA</t>
  </si>
  <si>
    <t>Total Mes de  Julio .</t>
  </si>
  <si>
    <t>SALDO DE APERTURA / BCO. SANTANDER 6549350-0</t>
  </si>
  <si>
    <t>ACUNA CUELLAR</t>
  </si>
  <si>
    <t>ALFREDO PESCE GENNARO</t>
  </si>
  <si>
    <t>JUAN PABLO ELLENBERG VEGA</t>
  </si>
  <si>
    <t>CAMPANA ROJAS</t>
  </si>
  <si>
    <t>RODRIGO ANDRES ALBORNOZ POLLMANN</t>
  </si>
  <si>
    <t>SARTORI AR</t>
  </si>
  <si>
    <t>CRISTOBAL ANDRES MONTIEL GALLARDO</t>
  </si>
  <si>
    <t>EDMUNDO JAIME PEREZ YOMA</t>
  </si>
  <si>
    <t>HECTOR DARIO BRAVO ROMAN</t>
  </si>
  <si>
    <t>EDUARDO ANTONIO BRANDAU LOPEZ</t>
  </si>
  <si>
    <t>LUCERO</t>
  </si>
  <si>
    <t>RICARDO FFRENCH-DAVIS MUNOZ</t>
  </si>
  <si>
    <t>GALLARDO SOTO</t>
  </si>
  <si>
    <t>J.D.C.</t>
  </si>
  <si>
    <t>POR IDENTIFICAR</t>
  </si>
  <si>
    <t>IRENE ANDREA MUNOZ VILCHEZ</t>
  </si>
  <si>
    <t>IGNACIO JOSE</t>
  </si>
  <si>
    <t>CRISTOBAL ACEVEDO FERRER</t>
  </si>
  <si>
    <t>CHRISTIAN RODRIGO SUAREZ PARRAO</t>
  </si>
  <si>
    <t>DIEGO EDUARDO CALDE</t>
  </si>
  <si>
    <t>MASSAD ABUD</t>
  </si>
  <si>
    <t>ROJAS CAMPANA</t>
  </si>
  <si>
    <t>NELSON TEODORO HADAD HERESY</t>
  </si>
  <si>
    <t>FERNANDO ROSSELOT TELLEZ</t>
  </si>
  <si>
    <t>CRISTHIAN ALEXIS LAZO NAVARRO</t>
  </si>
  <si>
    <t>HERNANDEZ ILLANEZ</t>
  </si>
  <si>
    <t>NICOLAS MUNOZ MONTES</t>
  </si>
  <si>
    <t>CIFUENTES LILLO</t>
  </si>
  <si>
    <t>NICOLAS</t>
  </si>
  <si>
    <t>MICHEL ANGELO</t>
  </si>
  <si>
    <t>Cancela Docto 0 Nº 201608 DIEGO CALDERON</t>
  </si>
  <si>
    <t>ISAAC EDUARDO VERGARA CONTRERAS</t>
  </si>
  <si>
    <t>RODOLFO VALDES PHILLIPS</t>
  </si>
  <si>
    <t>JUAN FRANCISCO DIAZ VILLEGAS</t>
  </si>
  <si>
    <t>VALDERAS TELLO</t>
  </si>
  <si>
    <t>J.D.C. ABONO RECAUDACION</t>
  </si>
  <si>
    <t>PABLO ANTONIO BERAZALUCE MATURANA</t>
  </si>
  <si>
    <t xml:space="preserve"> ALFREDO PESCE GENNARO</t>
  </si>
  <si>
    <t>FRANCISCO DAMIAN NOVA DIAZ</t>
  </si>
  <si>
    <t>YANINA JOCELYN</t>
  </si>
  <si>
    <t>ISIDRO CUPERTINO CORTES CORTES</t>
  </si>
  <si>
    <t>JOHANA PAOLA BARRIA RUIZ</t>
  </si>
  <si>
    <t>J.D.C. RECAUDACION</t>
  </si>
  <si>
    <t>Cancela Docto 0 Nº 201611 DIEGO CALDERON</t>
  </si>
  <si>
    <t>DEBORAH FRANCISCA MUNOZ MATUS</t>
  </si>
  <si>
    <t>DELPIN REDONDO</t>
  </si>
  <si>
    <t>ROCIO ALEJANDRA LEIVA VILLARROEL</t>
  </si>
  <si>
    <t>CAMILA PAZ CASTILLO GUERRERO</t>
  </si>
  <si>
    <t>JUAN PABLO DIAZ MORALES</t>
  </si>
  <si>
    <t>JUAN  PABLO ELLENBERG VEGA</t>
  </si>
  <si>
    <t>VICTOR HUGO SAAVEDRA BENAVIDES</t>
  </si>
  <si>
    <t>BORIS CHRISTOPHER NEGRETE CA</t>
  </si>
  <si>
    <t>IGNACIO SEBASTIAN VARGAS ROCO</t>
  </si>
  <si>
    <t>FELIPE ALEJANDRO GONZALEZ ARANCIBIA</t>
  </si>
  <si>
    <t>OSCAR SEBASTIAN VEGA FLORES</t>
  </si>
  <si>
    <t>Cancela Docto 0 Nº 201612 DIEGO CALDERON</t>
  </si>
  <si>
    <t>GERMAN URRA GONZALEZ</t>
  </si>
  <si>
    <t>NATALIA CELEDON HIDALGO</t>
  </si>
  <si>
    <t>SEBASTIAN GAYOSO GONZALEZ</t>
  </si>
  <si>
    <t>IGNACIO SUAREZ EYTEL</t>
  </si>
  <si>
    <t>PAGANO CARES</t>
  </si>
  <si>
    <t>CAMIL</t>
  </si>
  <si>
    <t>MARIO FUENTES ROMERO</t>
  </si>
  <si>
    <t>NICOLAS MORENO NOVOA</t>
  </si>
  <si>
    <t>ISAAC VERGARA CONTRERAS</t>
  </si>
  <si>
    <t>VEGA MONTALVA</t>
  </si>
  <si>
    <t>MUÑOZ VIDAL</t>
  </si>
  <si>
    <t>IGNACIO VARGAS ROCO</t>
  </si>
  <si>
    <t>CRISTIAN GONZALEZ ALVERA</t>
  </si>
  <si>
    <t>MAURICIO ARANEDA REYES</t>
  </si>
  <si>
    <t>BERNARDO BARRIA ANGULO</t>
  </si>
  <si>
    <t>CAMILA CASTILLO GUERRERO</t>
  </si>
  <si>
    <t>FRANCISCO NOVA DIAZ</t>
  </si>
  <si>
    <t>IRENE MUÑOZ VILCHES</t>
  </si>
  <si>
    <t>ISIDRO CORTES CORTES</t>
  </si>
  <si>
    <t>Cancela Docto 0 Nº 201615 DIEGO CALDERON</t>
  </si>
  <si>
    <t>Cancela Docto 0 Nº 201614 DIEGO CALDERON</t>
  </si>
  <si>
    <t>BANCA INSTITUCIONAL</t>
  </si>
  <si>
    <t>YANINA VARGAS VARGAS</t>
  </si>
  <si>
    <t>ROCIO VILLAROEL LEIVA</t>
  </si>
  <si>
    <t>ALFRESO PESCE GENNARO</t>
  </si>
  <si>
    <t>CARLOS ALBERTO PINTO</t>
  </si>
  <si>
    <t>FABIAN ENCINA PEREZ</t>
  </si>
  <si>
    <t>SEBASTIAN MILLAR SANTELICES</t>
  </si>
  <si>
    <t>BORIS NEGRETE CANALES</t>
  </si>
  <si>
    <t>CRISTOBAL MONTIEL GALLARDO</t>
  </si>
  <si>
    <t>FELIPE GONZALEZ ARANCIBIA</t>
  </si>
  <si>
    <t>JUAN DIAZ VILLEGAS</t>
  </si>
  <si>
    <t>JOHANNA BARRIA RUIZ</t>
  </si>
  <si>
    <t>BOCAZ BOCAZ</t>
  </si>
  <si>
    <t>FRANCESCA GONZALEZ HERNANDEZ</t>
  </si>
  <si>
    <t>HERNANDEZ CHAVARRIA</t>
  </si>
  <si>
    <t>Cancela Docto 0 Nº 201620 DIEGO CALDERON</t>
  </si>
  <si>
    <t>Cancela Docto 0 Nº 201619 DIEGO CALDERON</t>
  </si>
  <si>
    <t>IRENE ANDREA MUÑOZ VILCHES</t>
  </si>
  <si>
    <t>ROCIO VILLARROEL LEIVA</t>
  </si>
  <si>
    <t>CALDERON GAJARDO</t>
  </si>
  <si>
    <t>CAROLIN</t>
  </si>
  <si>
    <t>CONGRESO</t>
  </si>
  <si>
    <t>BEAS GODOY</t>
  </si>
  <si>
    <t>PINTO TORRES</t>
  </si>
  <si>
    <t>YANINYA JOCELYN VARGAS VARGAS</t>
  </si>
  <si>
    <t>VILLAVICENCIO PINTO</t>
  </si>
  <si>
    <t>CRISTIAN ADOLFO LANDAETA VERGARA</t>
  </si>
  <si>
    <t>LUIS EDUARDO OSSES REYES</t>
  </si>
  <si>
    <t>Cancela Docto 0 Nº 201622 DIEGO CALDERON</t>
  </si>
  <si>
    <t>Cancela Docto 0 Nº 201628 DIEGO CALDERON</t>
  </si>
  <si>
    <t>COTIZACION EXTRAORDINARIA JDC</t>
  </si>
  <si>
    <t>COTIZACIONES EXTRAORDINARIA</t>
  </si>
  <si>
    <t>COTIZACIONES EXTRAORDINARIAS</t>
  </si>
  <si>
    <t>COTIZACION EXTRAORDINARIA</t>
  </si>
  <si>
    <t>11010303 Banco Santander 6626084-4</t>
  </si>
  <si>
    <t>SALDO DE APERTURA / BCO. SANTANDER 6626084-4</t>
  </si>
  <si>
    <t>SANDRA MARCELA LAZO CANIBILO</t>
  </si>
  <si>
    <t>CHRISTIAN PABLO HORMAZAVAL LAGOS</t>
  </si>
  <si>
    <t>PLAZA BULNES</t>
  </si>
  <si>
    <t>HERNANDEZ JORQUERA</t>
  </si>
  <si>
    <t>PICCARDO CARRASCO</t>
  </si>
  <si>
    <t>AVDA. LARRAIN</t>
  </si>
  <si>
    <t>MARCO ANTONIO BARRIENTOS GAETE</t>
  </si>
  <si>
    <t>DANIEL ANGEL DIAZ NAVARRETE</t>
  </si>
  <si>
    <t>LUIS RAMON RECABARREN GALDAMES</t>
  </si>
  <si>
    <t>OLGA BEATRIZVEGA UMATINO</t>
  </si>
  <si>
    <t>CORRESPONDIENTE BANCARIO</t>
  </si>
  <si>
    <t>ANA VERONICA VALENZUELA RIVAS</t>
  </si>
  <si>
    <t>CARLOS ALBERTO BASTIAS URRUTIA</t>
  </si>
  <si>
    <t>ROBERTO ALAMIRO</t>
  </si>
  <si>
    <t>IVAN MARCOS RAMENZONI GONZALEZ</t>
  </si>
  <si>
    <t>ANGEL RAMON HERNANDEZ ENCALADA</t>
  </si>
  <si>
    <t>ANA MARIA SERMENO VERA</t>
  </si>
  <si>
    <t>CIUDAD EMPRESARIAL</t>
  </si>
  <si>
    <t>CAJA AUX. A. VESPUCIO</t>
  </si>
  <si>
    <t>CAMILA FRANCISCA HURTADO VILLAGRA</t>
  </si>
  <si>
    <t>LA CISTERNA</t>
  </si>
  <si>
    <t>CRISTIAN ALBERTO CRESPO ARAYA</t>
  </si>
  <si>
    <t>TITO OTEO PINILLA INOSTROZA</t>
  </si>
  <si>
    <t>EL CORTIJO</t>
  </si>
  <si>
    <t>BENJAMIN ALEJANDRO JARAMILLO BENAVENTE</t>
  </si>
  <si>
    <t>SUSSY DEL CARMEN GARAY SALAZAR</t>
  </si>
  <si>
    <t>LORENA BEATRIZ RETAMAL MALDONADO</t>
  </si>
  <si>
    <t>RAMON FREIRE</t>
  </si>
  <si>
    <t>VICTORIA</t>
  </si>
  <si>
    <t>LUIS MANUEL SOTO GARAY</t>
  </si>
  <si>
    <t>GERMAN HUMBERTO SALDIVIA MALDONADO</t>
  </si>
  <si>
    <t>MARTIN FRANCISCO PINCHEIRA PENA</t>
  </si>
  <si>
    <t>NIBALDO AHUMADA MONDACA</t>
  </si>
  <si>
    <t>BUIN</t>
  </si>
  <si>
    <t>CAJA AUX. VALDIVIA</t>
  </si>
  <si>
    <t>RICARDO SOTO SAID</t>
  </si>
  <si>
    <t>LUCIA BLANCA VARAS ROJAS</t>
  </si>
  <si>
    <t>ELIZABETH DEL CARMEN CARRASCO URRUTIA</t>
  </si>
  <si>
    <t>SANHUEZA BARRIGA</t>
  </si>
  <si>
    <t>IQUIQUE 21 DE MAYO</t>
  </si>
  <si>
    <t>ARCE MUNOZ</t>
  </si>
  <si>
    <t>SANTIAGO CENTRO</t>
  </si>
  <si>
    <t>ISRAEL ALEJANDRO GOMEZ LOPEZ</t>
  </si>
  <si>
    <t>ARAYA IBARRA</t>
  </si>
  <si>
    <t>VALENTIN CLAUDIO FERNANDEZ CIFUENTES</t>
  </si>
  <si>
    <t>CONCEPCION CATEDRAL</t>
  </si>
  <si>
    <t>SAN BERNARDO</t>
  </si>
  <si>
    <t>MALL PLAZA NORTE</t>
  </si>
  <si>
    <t>FUENTEALBA EVANS</t>
  </si>
  <si>
    <t>BAYONA AFANADOR</t>
  </si>
  <si>
    <t>FRANSCISCO MARIO VASQUEZ OLIVARES</t>
  </si>
  <si>
    <t>PABLO ANDRES RODRIGUEZ</t>
  </si>
  <si>
    <t>PARQUE ESTACION</t>
  </si>
  <si>
    <t>LORENA CARMEN AZAR MANRIQUEZ</t>
  </si>
  <si>
    <t>JUAN LUPERCIO VASQUEZ DIAZ</t>
  </si>
  <si>
    <t>CLAUDIO ELIAS BARAHONA MALDONADO</t>
  </si>
  <si>
    <t>CARLOS MIGUEL ARANCIABIA NECULMAN</t>
  </si>
  <si>
    <t>YONATTAN ALEJANDRO MUNOZ CONTRERAS</t>
  </si>
  <si>
    <t>MUNOZ BENAVIDES</t>
  </si>
  <si>
    <t>VALDIVIA</t>
  </si>
  <si>
    <t>EDGARDO JACINTO LIENLAF NAHUELNIR</t>
  </si>
  <si>
    <t>CLAUDIO ARTURO MENDEZ VALENZUELA</t>
  </si>
  <si>
    <t>MIGUEL ANGEL ORTEGA VALENZUELA</t>
  </si>
  <si>
    <t>PLAZA ITALIA</t>
  </si>
  <si>
    <t>CORONEL</t>
  </si>
  <si>
    <t>JAIME PABLO CAMPUSANO MASSAD</t>
  </si>
  <si>
    <t>TEMUCO II</t>
  </si>
  <si>
    <t>COQUIMBO BENAVENTE</t>
  </si>
  <si>
    <t>IRARRAZAVAL</t>
  </si>
  <si>
    <t>LA SERENA HUANHUALI</t>
  </si>
  <si>
    <t>RENCA</t>
  </si>
  <si>
    <t>MARCO ANTONIO LAGOS GALDAMES</t>
  </si>
  <si>
    <t>HECTOR ALEJANDRO ARELLANO PENA</t>
  </si>
  <si>
    <t>CAJA AUX. NUEVA YORK</t>
  </si>
  <si>
    <t>JUAN GUILLERMO CAMILO GALAZ</t>
  </si>
  <si>
    <t>MARLENE SILVANA NEIRA VILLARROEL</t>
  </si>
  <si>
    <t>TALA JAPAZ</t>
  </si>
  <si>
    <t>PUERTO MONTT</t>
  </si>
  <si>
    <t>LINARES PLAZA</t>
  </si>
  <si>
    <t>ENEA</t>
  </si>
  <si>
    <t>COQUIMBO ALDUNATE</t>
  </si>
  <si>
    <t>MARCELO ALEJANDRO SALAS BELLO</t>
  </si>
  <si>
    <t>MAURICIO ENRIQUE IBANEZ HIDALGO</t>
  </si>
  <si>
    <t>RICARDO HUMBERTO VERA CARDENAS</t>
  </si>
  <si>
    <t>MAURICIO ANDRES FLORES ARCOS</t>
  </si>
  <si>
    <t>FERNANDO RODRIGO BASTARRICA SILVA</t>
  </si>
  <si>
    <t>MAURICIO ANTONIO OVALLE URREA</t>
  </si>
  <si>
    <t>JUAN ANDRES BUENDIA TAPIA</t>
  </si>
  <si>
    <t>KARIN YANISET HERRERA VARGAS</t>
  </si>
  <si>
    <t>VERONICA NATALI SANCHEZ SILVA</t>
  </si>
  <si>
    <t>JUAN CARLOS CASTILLO BOILET</t>
  </si>
  <si>
    <t>ANGELICA MARIA PUENTES CONTRERAS</t>
  </si>
  <si>
    <t>BORIS CHRISTOPHER NEGRETE CANALES</t>
  </si>
  <si>
    <t>PATRICIO ANDRES ARANCIBIA DIAZ</t>
  </si>
  <si>
    <t>JUAN CARLOS ROJAS PIZARRO</t>
  </si>
  <si>
    <t>CRISTIAN EDUARDO SANDOVAL SAAVEDRA</t>
  </si>
  <si>
    <t>MARCELO</t>
  </si>
  <si>
    <t>ANA ELIZABETH ELGUETA PRADENAS*</t>
  </si>
  <si>
    <t>RODRIGO MIGUEL LOPEZ MUNOZ</t>
  </si>
  <si>
    <t>JOSE LUIS ALCAYAGA GONZALEZ</t>
  </si>
  <si>
    <t>CAMILO ANDRES MANCILLA MIRANDA</t>
  </si>
  <si>
    <t>ESPINOZA ARIAS</t>
  </si>
  <si>
    <t>CARLOS OMAR HERNANDEZ BARRUETO</t>
  </si>
  <si>
    <t>PEDRO JUAN OLEA BUSTAMANTE</t>
  </si>
  <si>
    <t>CARMEN ADEL</t>
  </si>
  <si>
    <t>MARIO ALEX MUNOZ DELGADO</t>
  </si>
  <si>
    <t>FEDERICO ORLANDO PADILLA SEPULVEDA</t>
  </si>
  <si>
    <t>JUVENAL ANTONIO</t>
  </si>
  <si>
    <t>JORGE ALEJANDRO CARRIL ROJAS</t>
  </si>
  <si>
    <t>ALIDA MARIETTA URIBE GALLARDO</t>
  </si>
  <si>
    <t>FLORES CASTILLO</t>
  </si>
  <si>
    <t>CRISTIAN DANIEL HERRERA PENA</t>
  </si>
  <si>
    <t>PATRICIO MANUEL GAL</t>
  </si>
  <si>
    <t>ARMANDO EDGARDO ORTEGA GODOY</t>
  </si>
  <si>
    <t>FERNANDO SEGUNDO JOO SILVA</t>
  </si>
  <si>
    <t>CORRESPONDIENTE BANCO</t>
  </si>
  <si>
    <t>JOSE PEDRO RIQUELME HERRERA</t>
  </si>
  <si>
    <t>RICHARD EDUARDO CARRASCO ZELADA</t>
  </si>
  <si>
    <t>HILDA MERCEDES SOLAR NAVARRO</t>
  </si>
  <si>
    <t>TAMARA VALESKA KEIM VERDUGO</t>
  </si>
  <si>
    <t>CAJA AUX. CONCEPCION</t>
  </si>
  <si>
    <t>INNES MADRID MC</t>
  </si>
  <si>
    <t>CAJA AUX. TALCA</t>
  </si>
  <si>
    <t>JUAN CALOS CHAVEZ HERRERA</t>
  </si>
  <si>
    <t>JESUS ROJAS</t>
  </si>
  <si>
    <t>CRISTINA ALIZABETH BURGOS BARRIA</t>
  </si>
  <si>
    <t>FELIX ALONSO VELASCO LADRON DE GUEVARA</t>
  </si>
  <si>
    <t>MARIO TITO CESAR CALDERON VIDAL</t>
  </si>
  <si>
    <t>OLGA BEATRIZ VEGA UMATINO</t>
  </si>
  <si>
    <t>CARLOS HUMBERTO URIBE HERNANDEZ</t>
  </si>
  <si>
    <t>MARIA JOSE CASTANEDA MARAMBIO</t>
  </si>
  <si>
    <t>TEATINOS</t>
  </si>
  <si>
    <t>CAROLINA ISABEL ZULETA VICENCIO</t>
  </si>
  <si>
    <t>RENE ALFONZO GARCES ALVAREZ</t>
  </si>
  <si>
    <t>TEMUCO AV. ALEMANIA</t>
  </si>
  <si>
    <t>JESUS RODRIGO MONTENEGRO OPAZO</t>
  </si>
  <si>
    <t>OLGA PARADA PARRA</t>
  </si>
  <si>
    <t>RONY ALFREDO CORREA CONCHA</t>
  </si>
  <si>
    <t>CALOS ALBERTO VASQUEZ DICKINSON</t>
  </si>
  <si>
    <t>MARIO HERNAN CORTES QUILAQUEO</t>
  </si>
  <si>
    <t>TALCAHUANO</t>
  </si>
  <si>
    <t>IQUIQUE PLAZA</t>
  </si>
  <si>
    <t>REVERSO POR DEPOSITO DE ANA ELGUETA</t>
  </si>
  <si>
    <t>COMISION POR COMPRA DE DOLARES</t>
  </si>
  <si>
    <t>ERECHE ARCIC</t>
  </si>
  <si>
    <t>CARLOS OSVALDO FIGUEROA AGUILERA</t>
  </si>
  <si>
    <t>HANS BRAYRO ACOSTA SOLIS</t>
  </si>
  <si>
    <t>JORGE JOAQUIN AGUIRRE AGUIRRE</t>
  </si>
  <si>
    <t>BEATRIZ JUDITH CORTES LLAVE</t>
  </si>
  <si>
    <t>ZOFRI IQUIQUE</t>
  </si>
  <si>
    <t>CATALINA ANDREA CORTES CORTES</t>
  </si>
  <si>
    <t>JORGE ANTONIO ZAVALA VALENZUELA</t>
  </si>
  <si>
    <t>GINO ANGEL ROSSO MARTINEZ</t>
  </si>
  <si>
    <t>JOSE AGUSTIN ALFARO</t>
  </si>
  <si>
    <t>TITO ALEJANDRO RODRIGUEZ ELGUETA</t>
  </si>
  <si>
    <t>RODRIGO HERNAN ESPARZA VILLARROEL</t>
  </si>
  <si>
    <t>JORGE CONSTANTINO PELLEGRINI TAPIA</t>
  </si>
  <si>
    <t>LUIS ALBERTO LINDEMANN VILLALOBOS</t>
  </si>
  <si>
    <t>CARLOS ANDRES ESCOBAR TOBLER</t>
  </si>
  <si>
    <t>LUIS IGNACIO ORELLANA MAUREIRA</t>
  </si>
  <si>
    <t>LUIS OSVALDO PLATONI FLORES</t>
  </si>
  <si>
    <t>CARLOS ALBINO ESCOBAR PAREDES</t>
  </si>
  <si>
    <t>LUIS ALBERTO MEDINA AGUIRRE</t>
  </si>
  <si>
    <t>JULIO ALVARO LAZCANO SANCHEZ</t>
  </si>
  <si>
    <t>DANIEL ALEJANDRO LLANOS VILUGRON</t>
  </si>
  <si>
    <t>DELGADO MARTINEZ</t>
  </si>
  <si>
    <t>PAGO FACT. 5273(ART. DE OFICINA)MAPOCHE</t>
  </si>
  <si>
    <t>FDO. POR RENDIR(c/r)SECRETARIA NACIONAL 2</t>
  </si>
  <si>
    <t>FOD. POR RENDIR(C/R)GONZALO DUARTE</t>
  </si>
  <si>
    <t>Cancela Docto 0 Nº 201618 DIEGO CALDERON</t>
  </si>
  <si>
    <t>NICOLAS ALEJANDRO ZAPATA HENRIQUEZ</t>
  </si>
  <si>
    <t>MIRTA MARCELA PARADA CID</t>
  </si>
  <si>
    <t>COMUNIDAD EDIFICIO LA CANADA</t>
  </si>
  <si>
    <t>ANITA LUQUE</t>
  </si>
  <si>
    <t>PAGO F/29/ 06/2016</t>
  </si>
  <si>
    <t>PREVIRED</t>
  </si>
  <si>
    <t>Cancela Docto 11 Nº 134 ROBERTO LUIS MORENO ARANED</t>
  </si>
  <si>
    <t>JUAN CORDOVA Y CIA. LTDA.</t>
  </si>
  <si>
    <t>MAPOCHE</t>
  </si>
  <si>
    <t>EDIFICIO LA CANADA</t>
  </si>
  <si>
    <t>MATEMATICAS Y COMPUTACION</t>
  </si>
  <si>
    <t>ROSARIO HERNANDEZ</t>
  </si>
  <si>
    <t>NICOLAS ZAPATA</t>
  </si>
  <si>
    <t>CONSTANZA ZEGARRA</t>
  </si>
  <si>
    <t>Cancela Docto 0 Nº 201601 DIEGO CALDERON</t>
  </si>
  <si>
    <t>RENDICION DE GASTOS TAMAHI CARO CHQ  4531639</t>
  </si>
  <si>
    <t>CR</t>
  </si>
  <si>
    <t>Cancela Docto 0 Nº 201610 DIEGO CALDERON</t>
  </si>
  <si>
    <t>RENDICION DE GASTOS ROBERTO MORENO CHQ 4531745</t>
  </si>
  <si>
    <t>Cancela Docto 34 Nº 6599 COMPAÑIA DE TELECOMUNICAC</t>
  </si>
  <si>
    <t>B.O.098102 NOTARIO SIN RESPALDO</t>
  </si>
  <si>
    <t>O/7049463 TRANSF. A NOTARIO</t>
  </si>
  <si>
    <t>O/7013910 TRANSF. CONSERV.</t>
  </si>
  <si>
    <t>O/7029003 TRANSF. A NOTARIO</t>
  </si>
  <si>
    <t>O/07044969 TRANSF. A NOTARIO</t>
  </si>
  <si>
    <t>O/7002882 TRANSFERENCIA A TERCERO</t>
  </si>
  <si>
    <t>C/ GASTOS MOVILIZACION VARIOS</t>
  </si>
  <si>
    <t>SIN RESPALDO</t>
  </si>
  <si>
    <t>CRISTIAN DIAZ MANO DE OBRA ARREGLO PUERTA</t>
  </si>
  <si>
    <t>ELADIO VILLEGAS ARREGLO BAÑO</t>
  </si>
  <si>
    <t>PAGO FORMULARIO 744 TAMAHI CARO</t>
  </si>
  <si>
    <t>CLAUDINET PEREIRA SOLICITADO POR TAMAHI CARO</t>
  </si>
  <si>
    <t>TRANSF. A DANIEL GARRETON</t>
  </si>
  <si>
    <t>TRANSF. A JORGE BARRIENTOS</t>
  </si>
  <si>
    <t>TRANSF. A JORGE MARTINEZ</t>
  </si>
  <si>
    <t>TRANSF. A RAMON PENA JENSEN</t>
  </si>
  <si>
    <t>TRANSF. A MARCELO RIESCO VEGA</t>
  </si>
  <si>
    <t>TRANSF. A HERBERT MUNDY CASANOVA</t>
  </si>
  <si>
    <t>TRANSF. A LUIS MENDONZA CAMUS</t>
  </si>
  <si>
    <t>SIN REPALDO TAMAHI CARO</t>
  </si>
  <si>
    <t>TRANSF. A ALBERTO GALILEA</t>
  </si>
  <si>
    <t>SIN RESPALDO TAMAHI CARO</t>
  </si>
  <si>
    <t>TRANSF. A MANUEL GODOY</t>
  </si>
  <si>
    <t>HORAS EXTRAS DIEGO CALDERON</t>
  </si>
  <si>
    <t>FLETE A OF CHELEXPRESS SECRETARIO NACIONAL</t>
  </si>
  <si>
    <t>C/ ASEO Y LIMPIEZA VIDRIOS</t>
  </si>
  <si>
    <t>C/ TRASLADO TAMAHI CARO</t>
  </si>
  <si>
    <t>C/ TRASLADO RODRIGO TORRES</t>
  </si>
  <si>
    <t>ELADIO GALLARDO ARREGLO BAÑOS</t>
  </si>
  <si>
    <t>TAXI SERVEL TAMAHI CARO</t>
  </si>
  <si>
    <t>C/07 TAXI TAMAHI CARO SIN RESPALDO</t>
  </si>
  <si>
    <t>PAGADO DE MAS RENDICION JDC</t>
  </si>
  <si>
    <t>COMPRAS 31/01/2016 Ene/2016</t>
  </si>
  <si>
    <t>Cancela Docto 34 Nº 21804558 COMISION BANCO SANTAN</t>
  </si>
  <si>
    <t>COMPRAS 29/02/2016 Feb/2016</t>
  </si>
  <si>
    <t>Cancela Docto 34 Nº 22026351 COMISION BANCO SANTAN</t>
  </si>
  <si>
    <t>Cancela Docto 34 Nº 239 BROTHERS COMUNICACION Y PR</t>
  </si>
  <si>
    <t>Cancela Docto 34 Nº 6919 COMERCIAL JUAN CORDOVA Y</t>
  </si>
  <si>
    <t>Cancela Docto 34 Nº 521832 GUARDIA Y CIA. LTDA.</t>
  </si>
  <si>
    <t>Cancela Docto 34 Nº 7016 COMERCIAL JUAN CORDOVA Y</t>
  </si>
  <si>
    <t>Cancela Docto 34 Nº 64 ASTICON SERVICIOS PROFESION</t>
  </si>
  <si>
    <t>Cancela Docto 34 Nº 5274 MAPOCHE.CL</t>
  </si>
  <si>
    <t>Cancela Docto 34 Nº 15070629 CHILECTRA</t>
  </si>
  <si>
    <t>Cancela Docto 34 Nº 15070630 CHILECTRA</t>
  </si>
  <si>
    <t>Cancela Docto 34 Nº 6250868 ENTEL.CL</t>
  </si>
  <si>
    <t>Cancela Docto 34 Nº 15873158 ENTEL.CL</t>
  </si>
  <si>
    <t>Cancela Docto 34 Nº 6250839 ENTEL.CL</t>
  </si>
  <si>
    <t>COMPRAS 31/03/2016 Mar/2016</t>
  </si>
  <si>
    <t>Cancela Docto 34 Nº 22232157 COMISION BANCO SANTAN</t>
  </si>
  <si>
    <t>Cancela Docto 34 Nº 7073 COMERCIAL JUAN CORDOVA Y</t>
  </si>
  <si>
    <t>Cancela Docto 34 Nº 7104 COMERCIAL JUAN CORDOVA Y</t>
  </si>
  <si>
    <t>Cancela Docto 34 Nº 6272326 ENTEL.CL</t>
  </si>
  <si>
    <t>Cancela Docto 34 Nº 6272355 ENTEL.CL</t>
  </si>
  <si>
    <t>Cancela Docto 34 Nº 15891396 ENTEL.CL</t>
  </si>
  <si>
    <t>Cancela Docto 34 Nº 67 YERKO PATRICIO COFRE MARTIN</t>
  </si>
  <si>
    <t>Cancela Docto 34 Nº 5313 MAPOCHE.CL</t>
  </si>
  <si>
    <t>Cancela Docto 34 Nº 15199675 CHILECTRA</t>
  </si>
  <si>
    <t>Cancela Docto 34 Nº 15199676 CHILECTRA</t>
  </si>
  <si>
    <t>Cancela Docto 34 Nº 19493797 TRANSBANK SA</t>
  </si>
  <si>
    <t>Cancela Docto 34 Nº 7128 COMERCIAL JUAN CORDOVA Y</t>
  </si>
  <si>
    <t>Cancela Docto 34 Nº 22418000 COMISION BANCO SANTAN</t>
  </si>
  <si>
    <t>COMPRAS 30/04/2016 Abr/2016</t>
  </si>
  <si>
    <t>Cancela Docto 34 Nº 270074 COMERCIAL MUNDO TRANSFE</t>
  </si>
  <si>
    <t>Cancela Docto 34 Nº 3680 COMERCIAL LOMITOS LTDA</t>
  </si>
  <si>
    <t>Cancela Docto 34 Nº 271280 COMERCIAL MUNDO TRANSFE</t>
  </si>
  <si>
    <t>Cancela Docto 34 Nº 5326 MAPOCHE.CL</t>
  </si>
  <si>
    <t>Cancela Docto 34 Nº 745 EKHOS S.A.</t>
  </si>
  <si>
    <t>Cancela Docto 34 Nº 7230 COMERCIAL JUAN CORDOVA Y</t>
  </si>
  <si>
    <t>Cancela Docto 34 Nº 7129 COMERCIAL JUAN CORDOVA Y</t>
  </si>
  <si>
    <t>Cancela Docto 34 Nº 7227 COMERCIAL JUAN CORDOVA Y</t>
  </si>
  <si>
    <t>Cancela Docto 34 Nº 7243 COMERCIAL JUAN CORDOVA Y</t>
  </si>
  <si>
    <t>Cancela Docto 34 Nº 7244 COMERCIAL JUAN CORDOVA Y</t>
  </si>
  <si>
    <t>Cancela Docto 34 Nº 1058 CLAUDIO SALAZAR URZUA</t>
  </si>
  <si>
    <t>Cancela Docto 34 Nº 3 CACERES Y CIA. LTDA.</t>
  </si>
  <si>
    <t>Cancela Docto 34 Nº 15909251 ENTEL S.A.</t>
  </si>
  <si>
    <t>Cancela Docto 34 Nº 6293926 ENTEL S.A.</t>
  </si>
  <si>
    <t>Cancela Docto 34 Nº 6293897 ENTEL S.A.</t>
  </si>
  <si>
    <t>F/347 MEGAFONO</t>
  </si>
  <si>
    <t>Cancela Docto 34 Nº 22676340 COMISION BANCO SANTAN</t>
  </si>
  <si>
    <t>COMPRAS 31/05/2016 May/2016</t>
  </si>
  <si>
    <t>Cancela Docto 34 Nº 13 COMERCIAL JUAN CORDOVA Y CI</t>
  </si>
  <si>
    <t>Cancela Docto 34 Nº 14 COMERCIAL JUAN CORDOVA Y CI</t>
  </si>
  <si>
    <t>Cancela Docto 34 Nº 19895020 TRANSBANK SA</t>
  </si>
  <si>
    <t>Cancela Docto 34 Nº 15329155 CHILECTRA</t>
  </si>
  <si>
    <t>Cancela Docto 34 Nº 15329154 CHILECTRA</t>
  </si>
  <si>
    <t>COMPRAS 30/06/2016 Jun/2016</t>
  </si>
  <si>
    <t>Cancela Docto 34 Nº 9075342 PROVEEDORES INTEGRALES</t>
  </si>
  <si>
    <t>Cancela Docto 34 Nº 9075341 PROVEEDORES INTEGRALES</t>
  </si>
  <si>
    <t>Cancela Docto 34 Nº 9085399 PROVEEDORES INTEGRALES</t>
  </si>
  <si>
    <t>Cancela Docto 34 Nº 115 CRISTIAN MEDINA LORCA</t>
  </si>
  <si>
    <t>Cancela Docto 34 Nº 1258 FECUNDA S.A.</t>
  </si>
  <si>
    <t>Cancela Docto 34 Nº 42 COMERCIAL JUAN CORDOVA Y CI</t>
  </si>
  <si>
    <t>COMPRAS 31/07/2016 Jul/2016</t>
  </si>
  <si>
    <t>Cancela Docto 11 Nº 121 ROBERTO LUIS MORENO ARANED</t>
  </si>
  <si>
    <t>Cancela Docto 11 Nº 38 WALDO ANDRES CHACON MACCARI</t>
  </si>
  <si>
    <t>Cancela Docto 11 Nº 67 GONZALO ALEJANDRO DUARTE LE</t>
  </si>
  <si>
    <t>HONORARIOS Ene/2016</t>
  </si>
  <si>
    <t>Cancela Docto 11 Nº 198 RODRIGO ISRAEL ITURRA BECE</t>
  </si>
  <si>
    <t>HONORARIOS Feb/2016</t>
  </si>
  <si>
    <t>Cancela Docto 11 Nº 73 LEONARDO ANDRES TORO HERNAN</t>
  </si>
  <si>
    <t>Cancela Docto 11 Nº 70 FELIPE ENRIQUE AHUMADA CALD</t>
  </si>
  <si>
    <t>Cancela Docto 11 Nº 1 IGNACIO ALEJANDRO VALLEJOS Q</t>
  </si>
  <si>
    <t>Cancela Docto 11 Nº 38 CARLOS PATRICIO ESPINOZA YA</t>
  </si>
  <si>
    <t>Cancela Docto 11 Nº 68 FELIPE ENRIQUE AHUMADA CALD</t>
  </si>
  <si>
    <t>Cancela Docto 11 Nº 123 ROBERTO LUIS MORENO ARANED</t>
  </si>
  <si>
    <t>Cancela Docto 11 Nº 125 ROBERTO LUIS MORENO ARANED</t>
  </si>
  <si>
    <t>HONORARIOS Mar/2016</t>
  </si>
  <si>
    <t>HONORARIOS Abr/2016</t>
  </si>
  <si>
    <t>Cancela Docto 11 Nº 12 MATIAS RAUL ROJAS SEPULVEDA</t>
  </si>
  <si>
    <t>Cancela Docto 11 Nº 72 FELIPE ENRIQUE AHUMADA CALD</t>
  </si>
  <si>
    <t>Cancela Docto 11 Nº 71 FELIPE ENRIQUE AHUMADA CALD</t>
  </si>
  <si>
    <t>Cancela Docto 11 Nº 35 ANITA MARIA LUQUE ZAPATA</t>
  </si>
  <si>
    <t>HONORARIOS May/2016</t>
  </si>
  <si>
    <t>HONORARIOS Jun/2016</t>
  </si>
  <si>
    <t>Cancela Docto 11 Nº 73 FELIPE ENRIQUE AHUMADA CALD</t>
  </si>
  <si>
    <t>Cancela Docto 11 Nº 13 MATIAS RAUL ROJAS SEPULVEDA</t>
  </si>
  <si>
    <t>HONORARIOS Jul/2016</t>
  </si>
  <si>
    <t>SALDO DE APERTURA / A.F.P. POR PAGAR</t>
  </si>
  <si>
    <t>SEGURO CESANTIA</t>
  </si>
  <si>
    <t>SEGURO INVALIDEZ</t>
  </si>
  <si>
    <t>201512 COT PREV PARTIDO AFP</t>
  </si>
  <si>
    <t>201601 COT PREV PARTIDO AFP</t>
  </si>
  <si>
    <t>201602 COT PREV PARTIDO AFP</t>
  </si>
  <si>
    <t>201603 COT PREV PARTIDO AFP</t>
  </si>
  <si>
    <t>201604 COT PREV PARTIDO AFP</t>
  </si>
  <si>
    <t>201605 COT PREV PARTIDO AFP</t>
  </si>
  <si>
    <t>AFP PREVIRED 201606</t>
  </si>
  <si>
    <t>201607 AFP</t>
  </si>
  <si>
    <t>SALDO DE APERTURA / ISAPRES POR PAGAR</t>
  </si>
  <si>
    <t>SALUD</t>
  </si>
  <si>
    <t>201512 COT PREV PARTIDO ISAPRE</t>
  </si>
  <si>
    <t>201601 COT PREV PARTIDO ISAPRE</t>
  </si>
  <si>
    <t>201601 COT PREV PARTIDO CCAF</t>
  </si>
  <si>
    <t>201601 COT PREV PARTIDO FONASA</t>
  </si>
  <si>
    <t>COT PREV BANMEDICA MIRTA PARADA 201510</t>
  </si>
  <si>
    <t>COT PREV BANMEDICA MIRTA PARADA 201509</t>
  </si>
  <si>
    <t>COT PREV BANMEDICA MIRTA PARADA 201508</t>
  </si>
  <si>
    <t>201602 COT PREV PARTIDO ISAPRE</t>
  </si>
  <si>
    <t>201602 COT PREV PARTIDO CCAF</t>
  </si>
  <si>
    <t>201602 COT PREV PARTIDO FONASA</t>
  </si>
  <si>
    <t>201603 COT PREV PARTIDO ISAPRE</t>
  </si>
  <si>
    <t>201603 COT PREV PARTIDO CCAF</t>
  </si>
  <si>
    <t>201603 COT PREV PARTIDO FONASA</t>
  </si>
  <si>
    <t>201604 COT PREV PARTIDO ISAPRE</t>
  </si>
  <si>
    <t>201604 COT PREV PARTIDO CCAF</t>
  </si>
  <si>
    <t>201604 COT PREV PARTIDO FONASA</t>
  </si>
  <si>
    <t>201605 COT PREV PARTIDO ISAPRE</t>
  </si>
  <si>
    <t>201605 COT PREV PARTIDO CCAF</t>
  </si>
  <si>
    <t>201605 COT PREV PARTIDO FONASA</t>
  </si>
  <si>
    <t>AJSUTE SENCILLO REMUNERACIONES</t>
  </si>
  <si>
    <t>FONASA REVIRED 201606</t>
  </si>
  <si>
    <t>ISAPRE REVIRED 201606</t>
  </si>
  <si>
    <t>AJUSTE SENCILLO</t>
  </si>
  <si>
    <t>201607 ISAPRE</t>
  </si>
  <si>
    <t>SALDO DE APERTURA / MUTUAL DE SEGURIDAD C.CH.C.</t>
  </si>
  <si>
    <t>ACCIDENTE DE TRABAJO</t>
  </si>
  <si>
    <t>201512 COT PREV PARTIDO MUTUAL</t>
  </si>
  <si>
    <t>201601 COT PREV PARTIDO MUTUAL</t>
  </si>
  <si>
    <t>201602 COT PREV PARTIDO MUTUAL</t>
  </si>
  <si>
    <t>201603 COT PREV PARTIDO MUTUAL</t>
  </si>
  <si>
    <t>201604 COT PREV PARTIDO MUTUAL</t>
  </si>
  <si>
    <t>201605 COT PREV PARTIDO MUTUAL</t>
  </si>
  <si>
    <t>MUTUAL REVIRED 201606</t>
  </si>
  <si>
    <t>201607 MUTUAL</t>
  </si>
  <si>
    <t>SALDO DE APERTURA / C.C.A.F. LOS ANDES POR PAGAR</t>
  </si>
  <si>
    <t>201512 COT PREV PARTIDO CCAF</t>
  </si>
  <si>
    <t>CAJA REVIRED 201606</t>
  </si>
  <si>
    <t>201607 CAJA COMPENSACION</t>
  </si>
  <si>
    <t>SALDO DE APERTURA / I.N.P. POR PAGAR</t>
  </si>
  <si>
    <t>201512 COT PREV PARTIDO FONASA</t>
  </si>
  <si>
    <t>201607 INP POR PAGAR</t>
  </si>
  <si>
    <t>21080407 Cotizaciones previsionales por pagar</t>
  </si>
  <si>
    <t>SALDO DE APERTURA / IMPUESTO RETENIDO 2A. CATEGORI</t>
  </si>
  <si>
    <t>PAGO FORM. 29 SII 201601</t>
  </si>
  <si>
    <t>HONORARIOS ENE/2016</t>
  </si>
  <si>
    <t>201512 F.29 RET HONORARIO</t>
  </si>
  <si>
    <t>HONORARIOS FEB/2016</t>
  </si>
  <si>
    <t>HONORARIOS MAR/2016</t>
  </si>
  <si>
    <t>201602 F.29 RET HONORARIO</t>
  </si>
  <si>
    <t>HONORARIOS ABR/2016</t>
  </si>
  <si>
    <t>201603 F.29 RET HONORARIO</t>
  </si>
  <si>
    <t>HONORARIOS MAY/2016</t>
  </si>
  <si>
    <t>201604 F.29 RET HONORARIO</t>
  </si>
  <si>
    <t>HONORARIOS JUN/2016</t>
  </si>
  <si>
    <t>PAGO F/29 06/2016</t>
  </si>
  <si>
    <t>HONORARIOS JUL/2016</t>
  </si>
  <si>
    <t>SALDO DE APERTURA / IMPUESTO UNICO AL TRABAJADOR</t>
  </si>
  <si>
    <t>IMPTO. UNICO</t>
  </si>
  <si>
    <t>201512 F.29 IMPTO UNICO</t>
  </si>
  <si>
    <t>201602 F.29 IMPTO UNICO</t>
  </si>
  <si>
    <t>PAGO FORMULARIO 29 201501</t>
  </si>
  <si>
    <t>201603 F.29 IMPTO UNICO</t>
  </si>
  <si>
    <t>201604 F.29 IMPTO UNICO</t>
  </si>
  <si>
    <t>201607 IMP UNICO</t>
  </si>
  <si>
    <t>SALDO DE APERTURA / PATRIMONIO</t>
  </si>
  <si>
    <t>SALDO DE APERTURA / REVALORIZACION CAPITAL PROPIO</t>
  </si>
  <si>
    <t>SALDO DE APERTURA / DEFICIT AÑOS ANTERIORES</t>
  </si>
  <si>
    <t>SALDO DE APERTURA / RESULTADO EJERCICIO AÑO 2015</t>
  </si>
  <si>
    <t>33110200 Gastos Primarias</t>
  </si>
  <si>
    <t>CUADERNILLOS PADRONES</t>
  </si>
  <si>
    <t>CONFECCION DE CREDENCIALES F/05313</t>
  </si>
  <si>
    <t>PF 5451 MAPOCHE CL - PODERES</t>
  </si>
  <si>
    <t>PF 5452 MAPOCHE CL - CREDENCIALES</t>
  </si>
  <si>
    <t>PF 5535 MAPOCHE CL - VOTOS</t>
  </si>
  <si>
    <t>33110300 Otros Gastos de Administración</t>
  </si>
  <si>
    <t>ASESORIA ELECTORAL</t>
  </si>
  <si>
    <t>33110400 Gastos de Investigación</t>
  </si>
  <si>
    <t>SERVICIOS/ENCUESTAS</t>
  </si>
  <si>
    <t>ELABORACION DE ESTUDIOS CUANTITATIVOS</t>
  </si>
  <si>
    <t>PF 4 EKHOS SA - ENCUESTAS PDC</t>
  </si>
  <si>
    <t>PF 1372 CADEM SA - ESTUDIO OPINION PUBLICA</t>
  </si>
  <si>
    <t>PF 74 MATEMATICA Y COMPUTACION LTDA - ENCUESTA</t>
  </si>
  <si>
    <t>PF 2 EKHOS SA - ENCUESTAS</t>
  </si>
  <si>
    <t>33120100 Sueldo Fijo</t>
  </si>
  <si>
    <t>SUELDOS</t>
  </si>
  <si>
    <t>201607 SUELDOS</t>
  </si>
  <si>
    <t>33120200 Sueldo Variable</t>
  </si>
  <si>
    <t>HORAS EXTRAS</t>
  </si>
  <si>
    <t>OTROS IMPONIBLES</t>
  </si>
  <si>
    <t>201607 HORAS EXTRAS</t>
  </si>
  <si>
    <t>33120300 Gratificación</t>
  </si>
  <si>
    <t>201607 GRATIFICACION</t>
  </si>
  <si>
    <t>33120400 Asignaciones</t>
  </si>
  <si>
    <t>MOVILIZACION</t>
  </si>
  <si>
    <t>OTROS NO IMPONIBLES</t>
  </si>
  <si>
    <t>201607 ASIGNACIONES</t>
  </si>
  <si>
    <t>33120500 Aporte Patronal</t>
  </si>
  <si>
    <t>201607 APORTE PATRONAL</t>
  </si>
  <si>
    <t>33130100 Arriendos de Sedes</t>
  </si>
  <si>
    <t>33130200 Contribuciones</t>
  </si>
  <si>
    <t>33130300 Gastos Comunes</t>
  </si>
  <si>
    <t>33130400 Servicios Básicos</t>
  </si>
  <si>
    <t>ELECTRICIDADPAGO F//14818506</t>
  </si>
  <si>
    <t>ELECTRICIDADPAGO F//14818507</t>
  </si>
  <si>
    <t>ELECTRICIDAD</t>
  </si>
  <si>
    <t>F 15457448 CHILECTRA SA - ELECTRICIDAD</t>
  </si>
  <si>
    <t>F15457447 CHILECTRA SA - ELECTRICIDAD</t>
  </si>
  <si>
    <t>PF 15595691 CHILECTRA SA - ELECTRICIDAD</t>
  </si>
  <si>
    <t>PF 15588528 CHILECTRA SA - ELECTRICIDAD</t>
  </si>
  <si>
    <t>33130500 Gastos de conectividad</t>
  </si>
  <si>
    <t>TELEFONO PAGO F//6208661</t>
  </si>
  <si>
    <t>TELEFONOPAGO F//6208632</t>
  </si>
  <si>
    <t>TELEFONO PAGO F// 15836992</t>
  </si>
  <si>
    <t>TELEFONO</t>
  </si>
  <si>
    <t>PF 6338102 ENTEL PCS - TELEFONO</t>
  </si>
  <si>
    <t>PF 6338075 ENTEL PCS - TELEFONO</t>
  </si>
  <si>
    <t>PF 15945019 ENTEL PCS - TELEFONO</t>
  </si>
  <si>
    <t>33130600 Artículos de Oficina</t>
  </si>
  <si>
    <t>B/4041229 ART. OF.</t>
  </si>
  <si>
    <t>B/0801145 LIBRERÍA</t>
  </si>
  <si>
    <t>B/28165755 ELECTRONICA</t>
  </si>
  <si>
    <t>B/4055938 LIBRERÍA</t>
  </si>
  <si>
    <t>BROTHERS COMUNICACIONES Y PRODUCCIONES LTDA</t>
  </si>
  <si>
    <t>TONER IMPRESORA</t>
  </si>
  <si>
    <t>ARTICULOS DE OFICINA</t>
  </si>
  <si>
    <t>ARTICULO DE OFICINA</t>
  </si>
  <si>
    <t>ARTICULOS VARIOS</t>
  </si>
  <si>
    <t>C/012339 ART. OFICINA</t>
  </si>
  <si>
    <t>B/4373398 ART. OFICINA</t>
  </si>
  <si>
    <t>TONER</t>
  </si>
  <si>
    <t>TALONARIOS RECIBOS DE APORTE</t>
  </si>
  <si>
    <t>JULIO VILLARROEL MARABOLI</t>
  </si>
  <si>
    <t>TONNER IMPRESORA</t>
  </si>
  <si>
    <t>B/142409 ART. OFICINA</t>
  </si>
  <si>
    <t>B/43349 CARPETAS</t>
  </si>
  <si>
    <t>B/032332 ART. OFICINA</t>
  </si>
  <si>
    <t>articulos oficina</t>
  </si>
  <si>
    <t>CREDENCIALES</t>
  </si>
  <si>
    <t>FDO POR RENDIR DIEGO CALDERON JDC</t>
  </si>
  <si>
    <t>PF 9085399 PRISA SA - ARTICULOS OFICINA</t>
  </si>
  <si>
    <t>PF 9075341 PRISA SA - ARTICULOS OFICINA</t>
  </si>
  <si>
    <t>PF 171 COM JUAN CORDOVA Y CIA LTDA - RESMA Y TONER</t>
  </si>
  <si>
    <t>PF 172 COM JUAN CORDOVA CIA LTDA - CAFÉ Y GALLETAS</t>
  </si>
  <si>
    <t>PF 42 COM JUAN CORDOVA Y CIA - TONER</t>
  </si>
  <si>
    <t>33130700 Artículos de Aseo</t>
  </si>
  <si>
    <t>B/039998 ART. ASEO</t>
  </si>
  <si>
    <t>ARTICULOS OFICINA  PAGO F//6890-6891-6892-6893-689</t>
  </si>
  <si>
    <t>B/798571 ART. ASEO</t>
  </si>
  <si>
    <t>B/007746 ART. ASEO</t>
  </si>
  <si>
    <t>B/142207 ART. ASEO</t>
  </si>
  <si>
    <t>B/29452107 JABON LIQUIDO</t>
  </si>
  <si>
    <t>UTILES DE ASEO</t>
  </si>
  <si>
    <t>B/440579 ART. ASEO</t>
  </si>
  <si>
    <t>VELAS Y FOSFOROS</t>
  </si>
  <si>
    <t>B/437460 ART. BANO</t>
  </si>
  <si>
    <t>ARTICULOS DE LIMPIEZA</t>
  </si>
  <si>
    <t>PF 9075342 PRISA SA - ARTICULOS ASEO</t>
  </si>
  <si>
    <t>PF 173 COM JUAN CORDOVA CIA LTDA - UTILES DE ASEO</t>
  </si>
  <si>
    <t>PF 174 COM JUAN CORDOVA Y CIA LTDA - ART. ASEO</t>
  </si>
  <si>
    <t>33130800 Mantención y Reparación</t>
  </si>
  <si>
    <t>B/91830 FERRETERIA</t>
  </si>
  <si>
    <t>B/649764 FERRETERIA</t>
  </si>
  <si>
    <t>B/94806 FERRETERIA</t>
  </si>
  <si>
    <t>B/95064 FERRETERIA</t>
  </si>
  <si>
    <t>B/95066 FERRETERIA</t>
  </si>
  <si>
    <t>B/95949 FERRETERIA</t>
  </si>
  <si>
    <t>PAGO F//1417 INSTRUMENTOS DE SEGURIDAD</t>
  </si>
  <si>
    <t>COMPAÑIA DE TELECOMUNICACIONES SISTEK LTDA</t>
  </si>
  <si>
    <t>HERRAMIENTAS Y REPARACION</t>
  </si>
  <si>
    <t>B/96694 FERRETERIA</t>
  </si>
  <si>
    <t>B/96905 FERRETERIA</t>
  </si>
  <si>
    <t>COMERCIAL MUNDO TRANSFER LTDA</t>
  </si>
  <si>
    <t>GASTOS REPARACION DIEGO CALDERON JDC</t>
  </si>
  <si>
    <t>CABLES</t>
  </si>
  <si>
    <t>PF 33 HIELOS VALENZUELA LTDA - ARREGLO BAÑOS</t>
  </si>
  <si>
    <t>PF 12 HIELOS VALENZUELA LTDA - ARREGLO BAÑOS</t>
  </si>
  <si>
    <t>33140100 Asesoría Contable-Tributaria</t>
  </si>
  <si>
    <t>SERVICIO CONTABLE</t>
  </si>
  <si>
    <t>SERV. CONTABLES</t>
  </si>
  <si>
    <t>PF 166 ASESORIAS E INV SAN JORGE - ASESORIA CONT</t>
  </si>
  <si>
    <t>PF 758 OSSANDON &amp; OSSANDON LTDA - MANUAL PROC.</t>
  </si>
  <si>
    <t>PF 69 ASTRICON LTDA - INFORMES FINANCIEROS</t>
  </si>
  <si>
    <t>PF 72 ASTRICON LTDA - SERVICIO CONTABLE</t>
  </si>
  <si>
    <t>33140200 Asesoría Legal</t>
  </si>
  <si>
    <t>TRAMITACION CORTE DE APELACIONES</t>
  </si>
  <si>
    <t>33140400 Asesorías Tecnológicas</t>
  </si>
  <si>
    <t>Configuracion Computadores</t>
  </si>
  <si>
    <t>33140500 Asesorías Técnicas</t>
  </si>
  <si>
    <t>33140600 Honorarios Partido</t>
  </si>
  <si>
    <t>Honorarios</t>
  </si>
  <si>
    <t>Prestacion de servicios</t>
  </si>
  <si>
    <t>Equipo secretario nacional PDC</t>
  </si>
  <si>
    <t>Asesoria</t>
  </si>
  <si>
    <t>EQUIPO SECRETARIO NACIONAL PDC</t>
  </si>
  <si>
    <t>HONORARIOS</t>
  </si>
  <si>
    <t>ASESORIA</t>
  </si>
  <si>
    <t>EQUIPO DE SECRETARIO NACIONAL</t>
  </si>
  <si>
    <t>EQUIPO SECRETARIO NACIONAL</t>
  </si>
  <si>
    <t>TRANSCRIPCION CONSEJO NACIONAL</t>
  </si>
  <si>
    <t>PF 4129 TRANSSA SPA - SERV TASACIONES</t>
  </si>
  <si>
    <t>33140700 Seminarios y Capacitación</t>
  </si>
  <si>
    <t>PF 596 CDC - CAPACITACION CANDIDATOS</t>
  </si>
  <si>
    <t>33140800 Congresos y Reuniones</t>
  </si>
  <si>
    <t>PF 597 CDC - PROGRAMACION JORNADA ENCUENTRO NAC</t>
  </si>
  <si>
    <t>PF 1258 FECUNDA SA - PROD. EVENTO ANIVERSARIO</t>
  </si>
  <si>
    <t>33140900 Servicios Administrativos</t>
  </si>
  <si>
    <t>SERVICIOS ADMINISTRATIVOS</t>
  </si>
  <si>
    <t>SERVICIOS ADMINITRATIVOS</t>
  </si>
  <si>
    <t>33160100 Gastos Notariales y Judiciales</t>
  </si>
  <si>
    <t>B/147534 CERT.HIPOTE Y GRAVAMENES</t>
  </si>
  <si>
    <t>B/553042 CONSERVADOR B. RAICES</t>
  </si>
  <si>
    <t>B/44197539 TESORERIA GRAL. DE LA REP.PAGO FOR.744</t>
  </si>
  <si>
    <t>B/003266 CERTF.DOM.HIP.GRAV.PROH.</t>
  </si>
  <si>
    <t>B/014089 NOTARIO</t>
  </si>
  <si>
    <t>B/0120789 CONSERVADOR B. RAICES</t>
  </si>
  <si>
    <t>B/192589 NOTARIO</t>
  </si>
  <si>
    <t>B/1391194 CONSERVADOR B. RAICES</t>
  </si>
  <si>
    <t>B/1390374 CONSERVADOR B. RAICES</t>
  </si>
  <si>
    <t>B/472833 ABOGADO</t>
  </si>
  <si>
    <t>B/252160 NOTARIO</t>
  </si>
  <si>
    <t>B/157818 CONSERVADOR B. RAICES</t>
  </si>
  <si>
    <t>B.O.098102 NOTARIO</t>
  </si>
  <si>
    <t>B/848316 ATENCION PROF. CONSERV.</t>
  </si>
  <si>
    <t>B/261723 CONSERVADOR B. RAICES</t>
  </si>
  <si>
    <t>B/362779 CONSERVADOR B. RAICES</t>
  </si>
  <si>
    <t>B/420879 CONSERVADOR B. RAICES</t>
  </si>
  <si>
    <t>B/157626 CONSERVADOR B. RAICES</t>
  </si>
  <si>
    <t>CAR/ 10516923 REGISTRO PROPIEDADES</t>
  </si>
  <si>
    <t>CAR/ 10516924 REGISTRO PROPIEDADES</t>
  </si>
  <si>
    <t>CAR/ 10516925 REGISTRO PROPIEDADES</t>
  </si>
  <si>
    <t>CAR/ 10516922 REGISTRO PROPIEDADES</t>
  </si>
  <si>
    <t>CAR/ 10516921 REGISTRO PROPIEDADES</t>
  </si>
  <si>
    <t>CAR/ 10516920 REGISTRO PROPIEDADES</t>
  </si>
  <si>
    <t>CAR/ 10516918 REGISTRO PROPIEDADES</t>
  </si>
  <si>
    <t>CAR/ 10516919 REGISTRO PROPIEDADES</t>
  </si>
  <si>
    <t>CAR/ 10516915 REGISTRO PROPIEDADES</t>
  </si>
  <si>
    <t>CAR/ 10516917 REGISTRO PROPIEDADES</t>
  </si>
  <si>
    <t>CAR/ 10516906 REGISTRO PROPIEDADES</t>
  </si>
  <si>
    <t>CAR/ 10516912 REGISTRO PROPIEDADES</t>
  </si>
  <si>
    <t>CAR/ 10516914 REGISTRO PROPIEDADES</t>
  </si>
  <si>
    <t>CAR/ 10516911 REGISTRO PROPIEDADES</t>
  </si>
  <si>
    <t>CAR/ 10516903 REGISTRO PROPIEDADES</t>
  </si>
  <si>
    <t>CAR/ 10516905 REGISTRO PROPIEDADES</t>
  </si>
  <si>
    <t>CAR/ 10516926 REGISTRO PROPIEDADES</t>
  </si>
  <si>
    <t>CAR/ 10516928 REGISTRO PROPIEDADES</t>
  </si>
  <si>
    <t>B/265482 PAGO CERTF. VIG. HIP.</t>
  </si>
  <si>
    <t>B/002419 PAGO CERTF. DOM.VIG.HIP. Y PROH.</t>
  </si>
  <si>
    <t>B/185206 PAGO CERTF. DOM.VIG.HIP. Y PROH.</t>
  </si>
  <si>
    <t>B/0426779 PAGO CERT. HIP. PROH.</t>
  </si>
  <si>
    <t>B.O. 3776314 CONSERVADOR DERECHO ACTUACION</t>
  </si>
  <si>
    <t>B/350973 COPIA Y CERTF.</t>
  </si>
  <si>
    <t>B/253697 PAGO CONSERVADOR</t>
  </si>
  <si>
    <t>PAGO FORMULARIO 744</t>
  </si>
  <si>
    <t>CA.10516943 PAGO FORMULARIO G.P.</t>
  </si>
  <si>
    <t>CA.10516945 PAGO COPIA CON VIG.</t>
  </si>
  <si>
    <t>CA.10516942 PAGO COPIA CON VIG.</t>
  </si>
  <si>
    <t>C.A.10516939 PAGO FORMULARIO G.P.</t>
  </si>
  <si>
    <t>C.A.10516932 PAGO COPIA CON VIG.</t>
  </si>
  <si>
    <t>C.A.10516930 PAGO FORMULARIO G.P.</t>
  </si>
  <si>
    <t>BO 266760 CLAUDINET</t>
  </si>
  <si>
    <t>B/1352441 PAGO COPIA SII</t>
  </si>
  <si>
    <t>B/015693 CONTABILIDAD INTERNET SII</t>
  </si>
  <si>
    <t>33160200 Gastos de Viaje y Traslados</t>
  </si>
  <si>
    <t>C/9864040364 CHILEXPRESS</t>
  </si>
  <si>
    <t>C/38129 TAXI</t>
  </si>
  <si>
    <t>C/51808 TAXI</t>
  </si>
  <si>
    <t>C/ TRASLADO A SERVEL DEJAR DOC.</t>
  </si>
  <si>
    <t>B/263180 TRANSPORTE</t>
  </si>
  <si>
    <t>PS STGO PTO MONTT FRANCISCO JIMENEZ</t>
  </si>
  <si>
    <t>PS STGO PTO MONTT DIEGO CALDERON</t>
  </si>
  <si>
    <t>PS PTO MONTT STGO FRANCISCO JIMENEZ</t>
  </si>
  <si>
    <t>PS PTO MONTT STGO DIEGO CALDERON</t>
  </si>
  <si>
    <t>PS STGO PTA ARENAS</t>
  </si>
  <si>
    <t>PAGO BENCINA</t>
  </si>
  <si>
    <t>TRANSFER</t>
  </si>
  <si>
    <t>PAGO TAXI</t>
  </si>
  <si>
    <t>PS PTO MONTT STGO</t>
  </si>
  <si>
    <t>ENCOMIENDAS NACIONALES</t>
  </si>
  <si>
    <t>VIAJES</t>
  </si>
  <si>
    <t>C/0056059 TAXI</t>
  </si>
  <si>
    <t>C/0042069 TAXI</t>
  </si>
  <si>
    <t>C/0032594 TAXI</t>
  </si>
  <si>
    <t>C/146020 PAGO CORRESPONDENCIA 2015</t>
  </si>
  <si>
    <t>RENDICION DE GASTOS SECRETARIO NACIONAL</t>
  </si>
  <si>
    <t>C/8851 TAXI</t>
  </si>
  <si>
    <t>T/658 CARGA BIP</t>
  </si>
  <si>
    <t>C/02538 TAXI</t>
  </si>
  <si>
    <t>PS STGO COPIAPO DIEGO CALDERON</t>
  </si>
  <si>
    <t>CAMBIO DE PASAJE</t>
  </si>
  <si>
    <t>PS STGA VALPARAISO</t>
  </si>
  <si>
    <t>TRASLADO AEROPUERTO</t>
  </si>
  <si>
    <t>PS STGO VALLENAR DIEGO CALDERON</t>
  </si>
  <si>
    <t>PS STGO VALPARAISO</t>
  </si>
  <si>
    <t>PS VALPARAISO STGO</t>
  </si>
  <si>
    <t>GASTO PS DIEGO CALDERON JDC</t>
  </si>
  <si>
    <t>GASTO ARRIENDO VEHICULO DIEGO CALDERON JDC</t>
  </si>
  <si>
    <t>GASTO PEAJE Y VENCINA DIEGO CALDERON JDC</t>
  </si>
  <si>
    <t>BENCINA</t>
  </si>
  <si>
    <t>PEAJE</t>
  </si>
  <si>
    <t>TAXI</t>
  </si>
  <si>
    <t>ESTACIONAMIENTO</t>
  </si>
  <si>
    <t>PF 6412209 COCHA SA - VIAJE</t>
  </si>
  <si>
    <t>33160300 Gastos de Hospedaje</t>
  </si>
  <si>
    <t>ALOJAMIENTO COPIAPO</t>
  </si>
  <si>
    <t>33160400 Gastos de Alimentación</t>
  </si>
  <si>
    <t>COMERCIAL LOMITOS LTDA</t>
  </si>
  <si>
    <t>PAGO ALMUERZO</t>
  </si>
  <si>
    <t>ALIMENTACION</t>
  </si>
  <si>
    <t>B/164503 MEDIA LUNAS</t>
  </si>
  <si>
    <t>B/371011 SANDWICH Y JUGOS</t>
  </si>
  <si>
    <t>SANDWICH</t>
  </si>
  <si>
    <t>B/099222 BEBIDAS</t>
  </si>
  <si>
    <t>B/395892 PAN INTEGRAL</t>
  </si>
  <si>
    <t>COFFE BREAK JUNTA NACIONAL F/67</t>
  </si>
  <si>
    <t>GASTOS ALIMENTACION DIEGO CALDERON JDC</t>
  </si>
  <si>
    <t>GASTOS DE ALIMENTACION</t>
  </si>
  <si>
    <t>33160500 Gastos actividad de Fomento (Publicidad y difusión</t>
  </si>
  <si>
    <t>Diseño grafico JDC</t>
  </si>
  <si>
    <t>ANUNCIO FACEBOOK</t>
  </si>
  <si>
    <t>VIDEO ESCUELA INFANTIL</t>
  </si>
  <si>
    <t>SESION FOTOGRAFICA CANDIDATOS</t>
  </si>
  <si>
    <t>DISEÑO MURAL</t>
  </si>
  <si>
    <t>MATERIALES MURALES</t>
  </si>
  <si>
    <t>MATERIALES MURAL</t>
  </si>
  <si>
    <t>PUBLICIDAD</t>
  </si>
  <si>
    <t>ELABORACION DE VIDEO</t>
  </si>
  <si>
    <t>DISEÑO Y CONFECCION HOMENAJE</t>
  </si>
  <si>
    <t>MULTIFUNCIONAL BROTHER PC LENOVO</t>
  </si>
  <si>
    <t>215 POLERAS JDC</t>
  </si>
  <si>
    <t>500 CHAPITAS</t>
  </si>
  <si>
    <t>GASTO PUBLICIDAD DIEGO CALDERON JDC</t>
  </si>
  <si>
    <t>SET FOTOGRAFICO</t>
  </si>
  <si>
    <t>RENDICION DE GASTOS JDC DIEGO CALDERON CAMISAS Y B</t>
  </si>
  <si>
    <t>RENDICION DE GASTOS JDC DIEGO CALDERON AFICHES</t>
  </si>
  <si>
    <t>PRODUCCION FOTOGRAFICA</t>
  </si>
  <si>
    <t>PF 933 HECTOR MARCHANT - BANDERINES</t>
  </si>
  <si>
    <t>PF 934 HECTOR MARCHANT - BANDERINES</t>
  </si>
  <si>
    <t>PF 115 CRISTIAN MEDINA - POLERAS</t>
  </si>
  <si>
    <t>BH 75 FELIPE AHUMADA - DSEÑO GRAFICO</t>
  </si>
  <si>
    <t>33160900 Gastos menores</t>
  </si>
  <si>
    <t>B/05891 FLORERIA</t>
  </si>
  <si>
    <t>B/05984 FLORERIA</t>
  </si>
  <si>
    <t>B/05849 FLORERIA</t>
  </si>
  <si>
    <t>B/5991 FLORERIA</t>
  </si>
  <si>
    <t>B/6107 FLORERIA</t>
  </si>
  <si>
    <t>B/028454 FOTOCOPIAS</t>
  </si>
  <si>
    <t>B/69756 CERRAJERIA</t>
  </si>
  <si>
    <t>B/319565 CALEFACTOR Y HERVIDOR</t>
  </si>
  <si>
    <t>COMERCIAL AGENCIA SOGNO LTDA</t>
  </si>
  <si>
    <t>B/039485 COLIGUES</t>
  </si>
  <si>
    <t>B/039499 COLIGUES</t>
  </si>
  <si>
    <t>B/44278 BANDERAS</t>
  </si>
  <si>
    <t>COMPRA DE BRAZALETES</t>
  </si>
  <si>
    <t>COMPRA DE BANDERAS</t>
  </si>
  <si>
    <t>SERVICIOS</t>
  </si>
  <si>
    <t>RENDICION DE GASTOS GONZALO DUARTE - FLORES</t>
  </si>
  <si>
    <t>33170100 Comisión Banco</t>
  </si>
  <si>
    <t>BANCO SANTANDER</t>
  </si>
  <si>
    <t>COMISION TRANSBANK</t>
  </si>
  <si>
    <t>37010000 Multas</t>
  </si>
  <si>
    <t>41010000 Cotizaciones Ordinarias</t>
  </si>
  <si>
    <t>41020000 Cotizaciones Extraordinarias</t>
  </si>
  <si>
    <t>41030000 Cotizaciones via Transbank</t>
  </si>
  <si>
    <t>41080000 Otros Ingresos</t>
  </si>
  <si>
    <t>41090000 Arriendos percibidos Linares</t>
  </si>
  <si>
    <t>42030000 Diferencias de cambios</t>
  </si>
  <si>
    <t>DIFERENCIA TIPO DE CAMBIO</t>
  </si>
  <si>
    <t>SERVEL</t>
  </si>
  <si>
    <t>OTROS CENTROS DE COSTOS</t>
  </si>
  <si>
    <t>Aporte SERVEL</t>
  </si>
  <si>
    <t>UTILIDAD DEL EJERCICIO</t>
  </si>
  <si>
    <t>TESORERIA GRAL REPUBLICA</t>
  </si>
  <si>
    <t>41100000 Aporte SERVEL</t>
  </si>
  <si>
    <t>INFORME DE SALDOS POR CENTROS DE RESULTADOS</t>
  </si>
  <si>
    <t>Analizado por cada Mes</t>
  </si>
  <si>
    <t>Nivel 2</t>
  </si>
  <si>
    <t>100001000</t>
  </si>
  <si>
    <t>(+) Ingreso de Explotación</t>
  </si>
  <si>
    <t>Cuenta Contable</t>
  </si>
  <si>
    <t>Agosto</t>
  </si>
  <si>
    <t>Septiembre</t>
  </si>
  <si>
    <t>Octubre</t>
  </si>
  <si>
    <t>Noviembre</t>
  </si>
  <si>
    <t>Diciembre</t>
  </si>
  <si>
    <t>Total Concepto</t>
  </si>
  <si>
    <t>(-) Gastos de Administración y Ventas</t>
  </si>
  <si>
    <t>(+) Ingresos Financieros</t>
  </si>
  <si>
    <t>Total Centro</t>
  </si>
  <si>
    <t>700001000</t>
  </si>
  <si>
    <t>General</t>
  </si>
  <si>
    <t>(-) Gastos Financieros</t>
  </si>
  <si>
    <t>(-) Otros Egresos Fuera de Explotación</t>
  </si>
  <si>
    <t>CH 13</t>
  </si>
  <si>
    <t>MEMO 09.05.2014 Y MEMO 14.05.2014</t>
  </si>
  <si>
    <t>CH 15</t>
  </si>
  <si>
    <t>MEMO 14.07.2014</t>
  </si>
  <si>
    <t>JOSE MANUEL RUIZ YAÑEZ</t>
  </si>
  <si>
    <t>AJUSTAR</t>
  </si>
  <si>
    <t>OK</t>
  </si>
  <si>
    <t>INSCRIPCION ANUAL EN DC INTERNACIONAL - MEXICO</t>
  </si>
  <si>
    <t>Cancela Docto 11 Nº 9 PEDRO EXEQUIEL JARA JARA</t>
  </si>
  <si>
    <t>Cancela Docto  Nº  PEDRO EXEQUIEL JARA JARA</t>
  </si>
  <si>
    <t>COMISION TRANSBANK RELALSIFICA CENTRO COSTO</t>
  </si>
  <si>
    <t>Saldo apertura</t>
  </si>
  <si>
    <t>entradas</t>
  </si>
  <si>
    <t>salidas</t>
  </si>
  <si>
    <t>saldo</t>
  </si>
  <si>
    <t>Resumen movimiento flujos</t>
  </si>
  <si>
    <t>Banco</t>
  </si>
  <si>
    <t>Resultado del ejercicio</t>
  </si>
  <si>
    <t>Total movimientos del año</t>
  </si>
  <si>
    <t>Activado</t>
  </si>
  <si>
    <t>rendicion en manos de tamahi</t>
  </si>
  <si>
    <t>devolver</t>
  </si>
  <si>
    <t>ok, bh en septiembre</t>
  </si>
  <si>
    <t>horas extras de rodirgo</t>
  </si>
  <si>
    <t>taxi</t>
  </si>
  <si>
    <t>pedir a anita</t>
  </si>
  <si>
    <t>por recibir</t>
  </si>
  <si>
    <t>pagar</t>
  </si>
  <si>
    <t>por rendir</t>
  </si>
  <si>
    <t>Gastos ejercicios anteriores</t>
  </si>
  <si>
    <t>descontar</t>
  </si>
  <si>
    <t>por regularizar Tamahi</t>
  </si>
  <si>
    <t>Cancela Docto 0 Nº 201606 GUILLERMINA ROMERO ESCOB</t>
  </si>
  <si>
    <t>AJUSTE SENCILLO Banco Santander 6549350-0</t>
  </si>
  <si>
    <t>Deposito a candidatos de primarias en cuenta SERVE</t>
  </si>
  <si>
    <t>AJUSTES Y RECLASIFICACIONES A JUNIO 2016</t>
  </si>
  <si>
    <t>GASTOS COMUNES PAGADOS AÑO 2015</t>
  </si>
  <si>
    <t>Cancela Docto 0 Nº 201601 TAMAHI CARO</t>
  </si>
  <si>
    <t>Cancela Docto 0 Nº 201601 ROSA NUÑEZ</t>
  </si>
  <si>
    <t>Cancela Docto 0 Nº 201601 ROBERTO OLGUIN</t>
  </si>
  <si>
    <t>Cancela Docto 0 Nº 201601 MIRTA PARADA CID</t>
  </si>
  <si>
    <t>Cancela Docto 0 Nº 201601 GUILLERMINA ROMERO ESCOB</t>
  </si>
  <si>
    <t>Cancela Docto 0 Nº 201602 ROBERTO OLGUIN</t>
  </si>
  <si>
    <t>Cancela Docto 0 Nº 201602 FRANCISCO CRUZ OVALLE</t>
  </si>
  <si>
    <t>Cancela Docto 0 Nº 201602 TAMAHI CARO</t>
  </si>
  <si>
    <t>Cancela Docto 0 Nº 201602 MIRTA PARADA CID</t>
  </si>
  <si>
    <t>Cancela Docto 0 Nº 201602 ROSA NUÑEZ</t>
  </si>
  <si>
    <t>Cancela Docto 0 Nº 201602 GUILLERMINA ROMERO ESCOB</t>
  </si>
  <si>
    <t>Cancela Docto 0 Nº 201603 FRANCISCO CRUZ OVALLE</t>
  </si>
  <si>
    <t>Cancela Docto 0 Nº 201603 ROBERTO OLGUIN</t>
  </si>
  <si>
    <t>Cancela Docto 0 Nº 201603 ROSA NUÑEZ</t>
  </si>
  <si>
    <t>Cancela Docto 0 Nº 201603 MIRTA PARADA CID</t>
  </si>
  <si>
    <t>Cancela Docto 0 Nº 201603 GUILLERMINA ROMERO ESCOB</t>
  </si>
  <si>
    <t>Cancela Docto 0 Nº 201604 FRANCISCO CRUZ OVALLE</t>
  </si>
  <si>
    <t>Cancela Docto 0 Nº 201604 TAMAHI CARO</t>
  </si>
  <si>
    <t>Cancela Docto 0 Nº 201604 ROBERTO OLGUIN</t>
  </si>
  <si>
    <t>Cancela Docto 0 Nº 201604 ROSA NUÑEZ</t>
  </si>
  <si>
    <t>Cancela Docto 0 Nº 201604 MIRTA PARADA CID</t>
  </si>
  <si>
    <t>Cancela Docto 0 Nº 201604 GUILLERMINA ROMERO ESCOB</t>
  </si>
  <si>
    <t>Cancela Docto 0 Nº 201605 FRANCISCO CRUZ OVALLE</t>
  </si>
  <si>
    <t>Cancela Docto 0 Nº 201605 ROBERTO OLGUIN</t>
  </si>
  <si>
    <t>Cancela Docto 0 Nº 201605 MIRTA PARADA CID</t>
  </si>
  <si>
    <t>Cancela Docto 0 Nº 201605 ROSA NUÑEZ</t>
  </si>
  <si>
    <t>Cancela Docto 0 Nº 201605 GUILLERMINA ROMERO ESCOB</t>
  </si>
  <si>
    <t>Cancela Docto 0 Nº 201606 ROBERTO OLGUIN</t>
  </si>
  <si>
    <t>Cancela Docto 0 Nº 201606 FRANCISCO CRUZ OVALLE</t>
  </si>
  <si>
    <t>Cancela Docto 0 Nº 201606 ROSA NUÑEZ</t>
  </si>
  <si>
    <t>Cancela Docto 0 Nº 201606 MIRTA PARADA CID</t>
  </si>
  <si>
    <t>PAGO ISAPRE ATRASADO AÑO 2015 MIRTHA PARADA</t>
  </si>
  <si>
    <t>DIF MUTUAL LIBRO REMUNERACIONES 201601</t>
  </si>
  <si>
    <t>39040000 Gastos ejercicios anteriores</t>
  </si>
  <si>
    <t>Banco Estado Alcaldes 820046-7</t>
  </si>
  <si>
    <t>Capacitaciones</t>
  </si>
  <si>
    <t>Desde el   01/01/2016 Hasta el  31/08/2016</t>
  </si>
  <si>
    <t>Cancela Docto 0 Nº 201608 CIRCULO AZUL - RODRIGO T</t>
  </si>
  <si>
    <t>NEMESIO ARANCIBIA TORRES</t>
  </si>
  <si>
    <t>OSCAR VILLAGRA RIVERA</t>
  </si>
  <si>
    <t>MARIO FERNANDEZ BAEZA</t>
  </si>
  <si>
    <t>VICTORIA MARTINES OCAMINA</t>
  </si>
  <si>
    <t>TONIC TOMIC YAKAS</t>
  </si>
  <si>
    <t>PAGO FONASA 201607 CIRCULO AZUL</t>
  </si>
  <si>
    <t>Cancela Docto 0 Nº 2 CIRCULO AZUL - PREVISIONES 20</t>
  </si>
  <si>
    <t>EDGARDO RIVEROS</t>
  </si>
  <si>
    <t>DEVOLUCION FXR TAMAHI CARO - 201631</t>
  </si>
  <si>
    <t>FXR 201629 ANITA LUQUE DEVOLUCION SOBRANTE FXR2016</t>
  </si>
  <si>
    <t>Total Mes de  Agosto .</t>
  </si>
  <si>
    <t>Cancela Docto 0 Nº 30 DIEGO CALDERON</t>
  </si>
  <si>
    <t>PFxR 201608 DIEGO CALDERON JDC CH N°46</t>
  </si>
  <si>
    <t>CE JDC - ROCIO VILLARROEL LEIVA 201608</t>
  </si>
  <si>
    <t>CE JDC - RODOLFO VALDES PHILLIPS 201608</t>
  </si>
  <si>
    <t>CE JDC - FRANCESCA GONZALEZ HERNANDEZ 201608</t>
  </si>
  <si>
    <t>INGRESO FINANZAS - JDC - 201608</t>
  </si>
  <si>
    <t>CE JDC - JAVIER MUÑOZ VIDAL 201608</t>
  </si>
  <si>
    <t>CE JDC - PAOLA BARRIA RUIZ 201608</t>
  </si>
  <si>
    <t>CE JDC - YANINA VARGAS VARGAS 201608</t>
  </si>
  <si>
    <t>CE JDC - 201608 IGNACIO VARGAS ROCO</t>
  </si>
  <si>
    <t>CE JDC - ALFREDO PESCE JENARO 201608</t>
  </si>
  <si>
    <t>BCO SANTANDER - COMISION SERVICIO 201608</t>
  </si>
  <si>
    <t>CE JDC - HERNAN BOCAZ BOCAZ 201608</t>
  </si>
  <si>
    <t xml:space="preserve"> JDC FINANZAS - 201608</t>
  </si>
  <si>
    <t>CE JDC - CONGRESO 201608</t>
  </si>
  <si>
    <t>CE JDC - OSCAR VEGA FLORES 201608</t>
  </si>
  <si>
    <t>CE JDC - CRISTIAN LANDAETA VERGARA</t>
  </si>
  <si>
    <t>COTIZACION EXTRAORDINARIA JDC 201608</t>
  </si>
  <si>
    <t>COTIZACION EXTTRAORDINA JDC 201608</t>
  </si>
  <si>
    <t>Cancela Docto 34 Nº 15980089 ENTEL S.A.</t>
  </si>
  <si>
    <t>Cancela Docto 34 Nº 6429216 ENTEL S.A.</t>
  </si>
  <si>
    <t>Cancela Docto 34 Nº 59 HIELOS VALENZUELA</t>
  </si>
  <si>
    <t>FONDOS POR RENDIR IGNACIO IMAS</t>
  </si>
  <si>
    <t>Cancela Docto 34 Nº 804 OSSANDON</t>
  </si>
  <si>
    <t>COMUNIDAD EDIFICIO LA CAÑADA</t>
  </si>
  <si>
    <t>Cancela Docto 34 Nº 1294 FECUNDA S.A.</t>
  </si>
  <si>
    <t>Cancela Docto 34 Nº 1295 FECUNDA S.A.</t>
  </si>
  <si>
    <t>Cancela Docto 34 Nº 15717685 CHILECTRA</t>
  </si>
  <si>
    <t>Cancela Docto 34 N° 15717684 CHILECTRA</t>
  </si>
  <si>
    <t>Cancela Docto 34 Nº 6426828 TURISMO COCHA</t>
  </si>
  <si>
    <t>PAGO F/29 07/2016</t>
  </si>
  <si>
    <t>Cancela Docto 34 Nº 6428579 TURISMO COCHA</t>
  </si>
  <si>
    <t>Cancela Doct 34 N°6428578TURISMO COCHA</t>
  </si>
  <si>
    <t>Cancela Docto 34 Nº 315 CORPORACION DE PROMOCION U</t>
  </si>
  <si>
    <t>Cancela Docto 0 Nº 201631 TAMAHI CARO</t>
  </si>
  <si>
    <t>Cancela Docto 34 Nº 332266 HOTELERA DIEGO DE ALMAG</t>
  </si>
  <si>
    <t>Cancela Docto 34 Nº 9239 HOTELERIA E INMOBILIARIA</t>
  </si>
  <si>
    <t>Cancela Docto 0 Nº 201608 GUILLERMINA ROMERO ESCOB</t>
  </si>
  <si>
    <t>Cancela Docto 0 Nº 201608 ROBERTO OLGUIN</t>
  </si>
  <si>
    <t>Cancela Docto 0 Nº 201608 ROSA NUÑEZ</t>
  </si>
  <si>
    <t>Cancela Docto 0 Nº 201608 TAMAHI CARO</t>
  </si>
  <si>
    <t>Cancela Docto 0 Nº 201608 MARIA ISABEL PASTENES MA</t>
  </si>
  <si>
    <t>Cancela Docto 0 Nº 201608 MIRTA PARADA CID</t>
  </si>
  <si>
    <t>Cancela Docto 0 Nº 201608 ANITA MARIA LUQUE ZAPATA</t>
  </si>
  <si>
    <t>Cancela Docto 0 Nº 201608 NICOLAS ALEJANDRO ZAPATA</t>
  </si>
  <si>
    <t>Cancela Docto 0 Nº 201608 MANUEL ALFREDO GALLARDO</t>
  </si>
  <si>
    <t>Cancela Docto 0 Nº 201608 CRISTIAN ANDRES FIGUERAS</t>
  </si>
  <si>
    <t>Cancela Docto 11 Nº 13 CONSTANZA BELEN ZEGARRA BOR</t>
  </si>
  <si>
    <t>Cancela Docto 11 Nº 7 ROSARIO PAZ HERNANDEZ MORALE</t>
  </si>
  <si>
    <t>Cancela Docto 11 Nº 136 ROBERTO LUIS MORENO ARANED</t>
  </si>
  <si>
    <t>Cancela Docto 11 Nº 45 WALDO ANDRES CHACON MACCARI</t>
  </si>
  <si>
    <t>Cancela Docto 11 Nº 76 GONZALO ALEJANDRO DUARTE LE</t>
  </si>
  <si>
    <t>Cancela Docto 0 Nº 816 COMISION BANCO SANTANDER</t>
  </si>
  <si>
    <t>Cancela Docto 34 Nº 316 CORPORACION DE PROMOCION U</t>
  </si>
  <si>
    <t>Cancela Docto 34 Nº 6431738 TURISMO COCHA - DIFERE</t>
  </si>
  <si>
    <t>CE JDC - ANTONIO VEGA MONTALVA 201608</t>
  </si>
  <si>
    <t>11010305 Banco Estado Alcaldes 820046-7</t>
  </si>
  <si>
    <t>Cancela Docto 0 Nº 201630 DIEGO CALDERON</t>
  </si>
  <si>
    <t>Cancela Docto 0 Nº 201629 ANITA MARIA LUQUE ZAPATA</t>
  </si>
  <si>
    <t>Cancela Docto 0 Nº 201632 DIEGO CALDERON</t>
  </si>
  <si>
    <t>FXR 201629 ANITA LUQUE - MOVILIZACION SIN RESPALDO</t>
  </si>
  <si>
    <t>FXR 201629 ANITA LUQUE - ARREGLO BAÑO SIN RESPALDO</t>
  </si>
  <si>
    <t>Cancela Docto 34 Nº 15927256 ENTEL S.A.</t>
  </si>
  <si>
    <t>Cancela Docto 34 Nº 6315909 ENTEL.CL</t>
  </si>
  <si>
    <t>Cancela Docto 0 Nº 201608 CIRCULO AZUL</t>
  </si>
  <si>
    <t>Cancela Docto 0 Nº 1 CIRCULO AZUL PREVISIONES 2016</t>
  </si>
  <si>
    <t>FDO POR RENDIR JDC - PROYECTOR</t>
  </si>
  <si>
    <t>Cancela Docto 34 Nº 908 PRODUCTORA FUENTES LTDA</t>
  </si>
  <si>
    <t>Cancela Docto 34 Nº 15717684 CHILECTRA</t>
  </si>
  <si>
    <t>Cancela Docto 34 Nº 6428578 TURISMO COCHA</t>
  </si>
  <si>
    <t>Cancela Docto 34 Nº 167 ASESORIAS E INVERSIONES SA</t>
  </si>
  <si>
    <t>COMPRAS 31/08/2016 Ago/2016</t>
  </si>
  <si>
    <t>Cancela Docto 11 Nº 75 FELIPE ENRIQUE AHUMADA CALD</t>
  </si>
  <si>
    <t>Cancela Docto 11 Nº 74 FELIPE ENRIQUE AHUMADA CALD</t>
  </si>
  <si>
    <t>HONORARIOS Ago/2016</t>
  </si>
  <si>
    <t>PAGO AFP S CESANTIA  PDC - 201607</t>
  </si>
  <si>
    <t>PAGO AFP PDC - 201607</t>
  </si>
  <si>
    <t>PAGO SALUD PDC - 201607</t>
  </si>
  <si>
    <t>PAGO MUTUAL - 201607</t>
  </si>
  <si>
    <t>HONORARIOS AGO/2016</t>
  </si>
  <si>
    <t>ROSARIO HERNANDEZ - ASESORIA ELECTORAL 201608</t>
  </si>
  <si>
    <t>CONSTANZA ZEGARRA - ASESORIA ELECTORAL 201608</t>
  </si>
  <si>
    <t>PF 149 CRITERIA ENCUESTAS VINCULANTES MUNICP</t>
  </si>
  <si>
    <t>PF 9 EKHOS SA - ENCUENSTAS PDC</t>
  </si>
  <si>
    <t>PF 1461 CADEM - ESTUDIO OPINION PUBLICA</t>
  </si>
  <si>
    <t>PF 1460 CADEM - ESTUDIO OPINION PUBLICA</t>
  </si>
  <si>
    <t>PF 15717684 CHILECTRA  - ELECTRICIDAD</t>
  </si>
  <si>
    <t>PF 15717685 CHELECTRA - ELECTRICIDAD</t>
  </si>
  <si>
    <t>PF 6429216  ENTEL PCS - TELEFONO</t>
  </si>
  <si>
    <t>PF 15980089 ENTEL PCS - TELEFONO</t>
  </si>
  <si>
    <t>F.6429241 ENTEL - TELEFONO</t>
  </si>
  <si>
    <t>FDO POR RENDIR JDC -ARTICULOS DE OFICINA</t>
  </si>
  <si>
    <t>FXR 201629 ANITA LUQUE -ARTICULOS DE OFICINA</t>
  </si>
  <si>
    <t>FXR 201629 ANITA LUQUE ARTICULOS DE ASEO</t>
  </si>
  <si>
    <t>FXR 201629 ANITA LUQUE -REPARACIONES VARIAS</t>
  </si>
  <si>
    <t>PF 138 HIELOS VALENZUELA - REPARACION BAÑOS</t>
  </si>
  <si>
    <t>PF 155 HIELOS VALENZUELA REPARACION BAÑOS</t>
  </si>
  <si>
    <t>PF 59 HIELOS VALENZUELA LTDA - REPARACION BAÑOS</t>
  </si>
  <si>
    <t>PF 167 ASESORIAS E INV SAN JORGE - ASESORIA CONT Y</t>
  </si>
  <si>
    <t>PF 804 OSSANDON &amp; OSSANDON LTDA - CONVERGENCIA INF</t>
  </si>
  <si>
    <t>33140300 Capacitaciones</t>
  </si>
  <si>
    <t>PF 315 CPU - CAPACITACION DE ALCALDES Y CONCEJALES</t>
  </si>
  <si>
    <t>PF 316 CPU - CAPACITACION CANDIDATOS ALC Y CONSEJ</t>
  </si>
  <si>
    <t>GONZALO DUARTE - SERV DESARROLLADOS 201608</t>
  </si>
  <si>
    <t>WALDO CHACON - ASESORIAS PRESTADAS 201608</t>
  </si>
  <si>
    <t>ROBERTO NORENO - SERV ING PRESTADO 201608</t>
  </si>
  <si>
    <t>FDO POR RENDIR JDC -REUNION COMISION</t>
  </si>
  <si>
    <t>FDO. POR RENDIR JDC MEMO 31 - REUNIONES</t>
  </si>
  <si>
    <t>PF 1295 FECUNDA SA - EVENTO PDC</t>
  </si>
  <si>
    <t>PF 1294 FECUNDA SA - PRODUCCION EVENTO</t>
  </si>
  <si>
    <t>FDO POR RENDIR JDC - GASTOS MOVILIZACION Y TRASLAD</t>
  </si>
  <si>
    <t>FDO. POR RENDIR JDC MEMO 31 - MOVILIZACION</t>
  </si>
  <si>
    <t>FXR 201629 ANITA LUQUE</t>
  </si>
  <si>
    <t>PF 6426828 COCHA SA - PJE ARICA SANTIAGO CAROLINA</t>
  </si>
  <si>
    <t>PF 6428578 COCHA SA - PJE SANTIAGO TEMUCO GONZALO</t>
  </si>
  <si>
    <t>PF 6428579 COCHA SA - PJE PTO MONTT STGO CAROLINA</t>
  </si>
  <si>
    <t>PF 6431738 COCHA SA - DIFERENCIA PASAJE CAROLINA G</t>
  </si>
  <si>
    <t>PF 332266 HOTELERA DA - ALOJAMIENTOCAROLINA GOIC</t>
  </si>
  <si>
    <t>FDO POR RENDIR JDC - CENA CUENTA UBLICA</t>
  </si>
  <si>
    <t>FDO POR RENDIR JDC - GASTOS ALIMENTACION</t>
  </si>
  <si>
    <t>FDO. POR RENDIR JDC MEMO 31 - ALIMENTACION</t>
  </si>
  <si>
    <t>PF 9239 HOTELERA e INMOB NUEVA LTDA - BANQUETERIA</t>
  </si>
  <si>
    <t>FELIPE AHUMADA - DISEÑO GRAFICO JDC 201608</t>
  </si>
  <si>
    <t>FXR 201629 ANITA LUQUE - COPIAS DE LLAVE</t>
  </si>
  <si>
    <t>FXR 201629 ANITA LUQUE - ARREGLO FLORAS VIUDA DE T</t>
  </si>
  <si>
    <t>FXR 201629 ANITA LUQUE PAGO CORREOS DE CHILE</t>
  </si>
  <si>
    <t>Cancela Diferencia doc 34 N°6428578 turismo cocha</t>
  </si>
  <si>
    <t>sin movimiento a agosto</t>
  </si>
  <si>
    <t>CARTOLA 858 AL 31/08/2016</t>
  </si>
  <si>
    <t>CARTOLA 56 AL 31/08/2016</t>
  </si>
  <si>
    <t>CARTOLA 2 AL 31/08/2016</t>
  </si>
  <si>
    <t>ok, en septiembre</t>
  </si>
  <si>
    <t>Cancela Docto 34 Nº 24 BOUTIQUE CREATIVA CARCAVILL</t>
  </si>
  <si>
    <t>PF 76 FELIPE AHUMADA</t>
  </si>
  <si>
    <t>por ajustar en proximo pago septeiembre</t>
  </si>
  <si>
    <t>77699600-9</t>
  </si>
  <si>
    <t>ASESORIAS E INVERSIONES VVS SPA</t>
  </si>
  <si>
    <t>pagar en septiembre</t>
  </si>
  <si>
    <t>LIBRO HONORARIOS 201608</t>
  </si>
  <si>
    <t>LIBRO REMUNERACIONES 201608</t>
  </si>
  <si>
    <t>FRANCISCO JOSE CRUZ</t>
  </si>
  <si>
    <t>REMUNERACIONES 201608</t>
  </si>
  <si>
    <t>manuel gallardo</t>
  </si>
  <si>
    <t>diego calderon</t>
  </si>
  <si>
    <t>OK, pagado en septiembre</t>
  </si>
  <si>
    <t>Cotizaciones previsionales según Análisis</t>
  </si>
  <si>
    <t>Impuestos según Análisis</t>
  </si>
  <si>
    <t>Total F.29</t>
  </si>
  <si>
    <t>Mes de Agosto  del 2016</t>
  </si>
  <si>
    <t>DISEÑO GRAFICO JDC AGOSTO 2016</t>
  </si>
  <si>
    <t>ASESORIA ELECTORAL 2016 AGOSTO</t>
  </si>
  <si>
    <t>SERV ING PRESTADO - 2016 AGOSTO</t>
  </si>
  <si>
    <t>ASESORIAS PRESTADAS - 2016 AGOSTO</t>
  </si>
  <si>
    <t>SERV DESARROLLADOS - 201608</t>
  </si>
  <si>
    <t>Correspondiente al Mes de Agosto de 2016</t>
  </si>
  <si>
    <t>77663150-7</t>
  </si>
  <si>
    <t>HOTELERA DIEGO DE ALMAGRO LTDA</t>
  </si>
  <si>
    <t>70366700-7</t>
  </si>
  <si>
    <t>CORPORACION DE PROMOCION UNIVERSITARIA</t>
  </si>
  <si>
    <t>76153144-1</t>
  </si>
  <si>
    <t>HOTELERIA E INMOBILIARIA NUEVA LTDA</t>
  </si>
  <si>
    <t>APORTES TRANSBANK 201608</t>
  </si>
  <si>
    <t>APORTE ORDINARIO 201608</t>
  </si>
  <si>
    <t xml:space="preserve"> ARRIENDO LINARES 201608</t>
  </si>
  <si>
    <t xml:space="preserve"> COT EXTRAORDINARIA VERONICA BARAHONA</t>
  </si>
  <si>
    <t xml:space="preserve"> COT ORDINARIA ROCARDO CIFUENTES LILLO</t>
  </si>
  <si>
    <t>Cancela Docto 11 Nº 132 ROBERTO LUIS MORENO ARANED</t>
  </si>
  <si>
    <t>SERVEL APORTES RESERVADOS</t>
  </si>
  <si>
    <t>Cancela Docto 0 Nº 201633 TAMAHI CARO</t>
  </si>
  <si>
    <t>FXR TAMAHI CARO DIF CH 4531609 11.01.2016- MOVILIZ</t>
  </si>
  <si>
    <t>Cancela Docto 0 Nº 201633 CARO PINTO TAMAHI PAOLA</t>
  </si>
  <si>
    <t>Saldo Negativo Período Anterior LUQUE ZAPATA ANITA</t>
  </si>
  <si>
    <t>FXR TAMAHI CARO DIF CH 4531609 11.01.2016</t>
  </si>
  <si>
    <t>Cancela Docto 34 Nº 6429216 ENTEL.CL</t>
  </si>
  <si>
    <t>Remuneraciones por Pagar  CARO PINTO TAMAHI PAOLA</t>
  </si>
  <si>
    <t>Remuneraciones por Pagar  CRUZ OVALLE FRANCISCO JO</t>
  </si>
  <si>
    <t>Remuneraciones por Pagar  FIGUERAS DIAZ CRISTIAN A</t>
  </si>
  <si>
    <t>Remuneraciones por Pagar  GALLARDO SOTO MANUEL ALF</t>
  </si>
  <si>
    <t>Remuneraciones por Pagar  LUQUE ZAPATA ANITA MARIA</t>
  </si>
  <si>
    <t>Remuneraciones por Pagar  NUÑEZ GUAJARDO ROSA AMEL</t>
  </si>
  <si>
    <t>Remuneraciones por Pagar  OLGUIN SALAZAR ROBERTO M</t>
  </si>
  <si>
    <t>Remuneraciones por Pagar  PARADA CID MIRTA MARCELA</t>
  </si>
  <si>
    <t>Remuneraciones por Pagar  PASTENES MANCILLA MARIA</t>
  </si>
  <si>
    <t>Remuneraciones por Pagar  ROMERO ESCOBAR GUILLERMI</t>
  </si>
  <si>
    <t>Remuneraciones por Pagar  ZAPATA HENRIQUEZ NICOLAS</t>
  </si>
  <si>
    <t>Descuento cuota Sindicato CARO PINTO TAMAHI PAOLA</t>
  </si>
  <si>
    <t>Descuento cuota Sindicato CRUZ OVALLE FRANCISCO JO</t>
  </si>
  <si>
    <t>Descuento cuota Sindicato ROMERO ESCOBAR GUILLERMI</t>
  </si>
  <si>
    <t>AFC Cuprum</t>
  </si>
  <si>
    <t>AFC Habitat</t>
  </si>
  <si>
    <t>AFC Modelo</t>
  </si>
  <si>
    <t>AFC PlanVital</t>
  </si>
  <si>
    <t>AFC Provida</t>
  </si>
  <si>
    <t>AFP Capital</t>
  </si>
  <si>
    <t>AFP Cuprum</t>
  </si>
  <si>
    <t>AFP Habitat</t>
  </si>
  <si>
    <t>AFP Modelo</t>
  </si>
  <si>
    <t>AFP PlanVital</t>
  </si>
  <si>
    <t>AFP Provida</t>
  </si>
  <si>
    <t>Isapre Banmédica</t>
  </si>
  <si>
    <t>Isapre Colmena</t>
  </si>
  <si>
    <t>Isapre Cruz Blanca S.A.</t>
  </si>
  <si>
    <t>Mutual Mutual de Seguridad CCHC</t>
  </si>
  <si>
    <t>FXR TAMAHI CARO DIF CH 4531609 11.01.2016 CCAF LOS</t>
  </si>
  <si>
    <t>CCAF Los Andes</t>
  </si>
  <si>
    <t>INP</t>
  </si>
  <si>
    <t>Impuesto Unico</t>
  </si>
  <si>
    <t>Centralización de Sueldos</t>
  </si>
  <si>
    <t>Seguro de Cesantía Empleador Cuprum</t>
  </si>
  <si>
    <t>Seguro de Cesantía Empleador Habitat</t>
  </si>
  <si>
    <t>Seguro de Cesantía Empleador Modelo</t>
  </si>
  <si>
    <t>Seguro de Cesantía Empleador PlanVital</t>
  </si>
  <si>
    <t>Seguro de Cesantía Empleador Provida</t>
  </si>
  <si>
    <t>Seguro de Invalidez y Sobrevivencia Empleador Cupr</t>
  </si>
  <si>
    <t>Seguro de Invalidez y Sobrevivencia Empleador Habi</t>
  </si>
  <si>
    <t>Seguro de Invalidez y Sobrevivencia Empleador Mode</t>
  </si>
  <si>
    <t>Seguro de Invalidez y Sobrevivencia Empleador Plan</t>
  </si>
  <si>
    <t>Seguro de Invalidez y Sobrevivencia Empleador Prov</t>
  </si>
  <si>
    <t>Aporte Patronal Empleador Mutual de Seguridad CCHC</t>
  </si>
  <si>
    <t>FXR TAMAHI CARO DIF CH 4531609 11.01.2016- NOTARIA</t>
  </si>
  <si>
    <t>FXR TAMAHI CARO DIF CH 4531609 11.01.2016- AGOREX</t>
  </si>
  <si>
    <t>Diferencia de Centralización</t>
  </si>
  <si>
    <t>rendida en septiembre</t>
  </si>
  <si>
    <t>isapre</t>
  </si>
  <si>
    <t>afp</t>
  </si>
  <si>
    <t>caja</t>
  </si>
  <si>
    <t>mutual</t>
  </si>
  <si>
    <t>inp</t>
  </si>
  <si>
    <t>real</t>
  </si>
  <si>
    <t>pagado</t>
  </si>
  <si>
    <t>multas</t>
  </si>
  <si>
    <t>real a pagar</t>
  </si>
  <si>
    <t>APLICA DIFERENCIAS RENDICIONES TAMAHI CARO</t>
  </si>
  <si>
    <t>RECONOCE MULTAS PAGO ATRASADO COT PREV</t>
  </si>
  <si>
    <t>LIBRO INVENTARIO Y BALANCE</t>
  </si>
  <si>
    <t>Al 31/08/2016</t>
  </si>
  <si>
    <t>DETALLE DE ACTIVOS</t>
  </si>
  <si>
    <t>DESCRIPCION</t>
  </si>
  <si>
    <t>SALDO CONTABLE AL 31/08/2016</t>
  </si>
  <si>
    <t>10951268-0</t>
  </si>
  <si>
    <t>CARO PINTO TAMAHI PAOLA DEL CARMEN</t>
  </si>
  <si>
    <t xml:space="preserve">DOCUMENTO </t>
  </si>
  <si>
    <t>CANCELACION</t>
  </si>
  <si>
    <t>NUMERO</t>
  </si>
  <si>
    <t>FECHA</t>
  </si>
  <si>
    <t>VENC.</t>
  </si>
  <si>
    <t>GLOSA</t>
  </si>
  <si>
    <t>DEBITO</t>
  </si>
  <si>
    <t>CREDITO</t>
  </si>
  <si>
    <t>13453599-7</t>
  </si>
  <si>
    <t>LUQUE ZAPATA ANITA MARIA</t>
  </si>
  <si>
    <t>Ing</t>
  </si>
  <si>
    <t>16484316-5</t>
  </si>
  <si>
    <t>Detalle de Apertura</t>
  </si>
  <si>
    <t>17603412-2</t>
  </si>
  <si>
    <t>FIGUERAS DIAZ CRISTIAN ANDRES</t>
  </si>
  <si>
    <t>99999999-9</t>
  </si>
  <si>
    <t>17211936-0</t>
  </si>
  <si>
    <t>ZAPATA HENRIQUEZ NICOLAS ALEJANDRO</t>
  </si>
  <si>
    <t>76911530-7</t>
  </si>
  <si>
    <t>96936740-8</t>
  </si>
  <si>
    <t>BOUTIQUE CREATIVA CARCAVILLA LTDA.</t>
  </si>
  <si>
    <t>97036000-K</t>
  </si>
  <si>
    <t>96505520-7</t>
  </si>
  <si>
    <t>99591690-8</t>
  </si>
  <si>
    <t>Tra</t>
  </si>
  <si>
    <t>TOTAL DETALLE DE ACTIVOS</t>
  </si>
  <si>
    <t>DETALLE DE PASIVOS</t>
  </si>
  <si>
    <t>16589329-8</t>
  </si>
  <si>
    <t>16745624-3</t>
  </si>
  <si>
    <t>17238687-3</t>
  </si>
  <si>
    <t>4226249-8</t>
  </si>
  <si>
    <t>ROMERO ESCOBAR GUILLERMINA DEL CARMEN</t>
  </si>
  <si>
    <t>5071186-2</t>
  </si>
  <si>
    <t>CRUZ OVALLE FRANCISCO JOSE</t>
  </si>
  <si>
    <t>6272155-3</t>
  </si>
  <si>
    <t>TOTAL DETALLE DE PASIVOS</t>
  </si>
  <si>
    <t>PERDIDA DEL EJERCICIO</t>
  </si>
  <si>
    <t>Contribuyente: PARTIDO DEMOCRATA CRISTIANO</t>
  </si>
  <si>
    <t>RUT : 71468400-0</t>
  </si>
  <si>
    <t>Informe correpondiente al mes 09 del año 2016</t>
  </si>
  <si>
    <t>Boleta</t>
  </si>
  <si>
    <t>Emisor</t>
  </si>
  <si>
    <t>Estado</t>
  </si>
  <si>
    <t>Fecha Anulación</t>
  </si>
  <si>
    <t>Nombre o Razón Social</t>
  </si>
  <si>
    <t>Soc. Prof.</t>
  </si>
  <si>
    <t>Brutos</t>
  </si>
  <si>
    <t>Retenido</t>
  </si>
  <si>
    <t>Pagado</t>
  </si>
  <si>
    <t>VIGENTE</t>
  </si>
  <si>
    <t>11583997-7</t>
  </si>
  <si>
    <t>ELADIO DE LA CRUZ GALLARDO VIL</t>
  </si>
  <si>
    <t>NO</t>
  </si>
  <si>
    <t>Regularización por Boletas de Honorarios en rendición de Anita Luque</t>
  </si>
  <si>
    <t>rectificado septiembre</t>
  </si>
  <si>
    <t>Desde Enero 2016  Hasta el Agosto 2016</t>
  </si>
  <si>
    <t>Desde Enero 2016 hasta Agosto 2016</t>
  </si>
  <si>
    <t>GASTOS POR RENDIR</t>
  </si>
  <si>
    <t>P.D.C. VALE VISTA N°20349557283 (resguardo consejo Administración)</t>
  </si>
  <si>
    <t>pagado 01-09-16</t>
  </si>
  <si>
    <t>pagar a Pdte Sindicato en Oct</t>
  </si>
  <si>
    <t>ajuste solicitado por Auditores IFRS</t>
  </si>
  <si>
    <t>Banco Estado Concejales 821851-0</t>
  </si>
  <si>
    <t>ALCALDES</t>
  </si>
  <si>
    <t>CONCEJALES</t>
  </si>
  <si>
    <t>DONACION PDC 10124516-0 PABLO SANDOVAL JARA</t>
  </si>
  <si>
    <t xml:space="preserve"> 10214375-2 RICARDO SOTO SAID</t>
  </si>
  <si>
    <t xml:space="preserve"> 10218995-7 ALFONSO MEZA MEZA</t>
  </si>
  <si>
    <t xml:space="preserve"> 10481059-4 PATRICIO FERREIRA RIVERA</t>
  </si>
  <si>
    <t xml:space="preserve"> 10495258-5 ALEJANDRO PEDREROS URRUTIA</t>
  </si>
  <si>
    <t xml:space="preserve"> 10519709-8 ALEJANDRO BELTRAN ULLOA</t>
  </si>
  <si>
    <t xml:space="preserve"> 10921989-4 NIBALDO MEZA GARFIA</t>
  </si>
  <si>
    <t xml:space="preserve"> 11325544-7 ROBINSON FERNANDES ARCOS</t>
  </si>
  <si>
    <t xml:space="preserve"> 11554091-2 MARCO CORNEJO CERON</t>
  </si>
  <si>
    <t xml:space="preserve"> 11819956-1 PATRICIO GONZALEZ AYALA</t>
  </si>
  <si>
    <t xml:space="preserve"> 12419584-5 ABEL OLMOS SARRIA</t>
  </si>
  <si>
    <t xml:space="preserve"> 12436687-9 ANDREA MURILLO NEUMAN</t>
  </si>
  <si>
    <t xml:space="preserve"> 12750493-8 JAVIER ROSAS BOBADILLA</t>
  </si>
  <si>
    <t xml:space="preserve"> 12769556-3 FRANKLIN LENCURA  NUÑEZ</t>
  </si>
  <si>
    <t xml:space="preserve"> 13010240-9 PATRICIA JUANA PORTILLO ARAYA</t>
  </si>
  <si>
    <t xml:space="preserve"> 13169805-4 MARCOS VARGAS OYARZUN</t>
  </si>
  <si>
    <t xml:space="preserve"> 13220030-0 SILVIA CAROLINA SOTO OVIES</t>
  </si>
  <si>
    <t xml:space="preserve"> 13573819-0 CAROLINA MUÑOZ NUÑEZ</t>
  </si>
  <si>
    <t xml:space="preserve"> 14080488-6 MARIA VARGAS PELLET</t>
  </si>
  <si>
    <t xml:space="preserve"> 14388024-9 ROBINSON FLORES CASTILLO</t>
  </si>
  <si>
    <t xml:space="preserve"> 15053958-7 MARCELO PEREIRA PERALTA</t>
  </si>
  <si>
    <t xml:space="preserve"> 15375779-8 CLAUDIO CASTRO SALAS</t>
  </si>
  <si>
    <t xml:space="preserve"> 15409362-1 LORETO GALINDO SAZO</t>
  </si>
  <si>
    <t xml:space="preserve"> 4610075-1 ALBINO REYES TOBAR</t>
  </si>
  <si>
    <t xml:space="preserve"> 6198576-K JOSE SOTO SANDOVAL</t>
  </si>
  <si>
    <t xml:space="preserve"> 6465401-2 RICARDO BEAS GONZALEZ</t>
  </si>
  <si>
    <t xml:space="preserve"> 6679102-5 LUIS MOLINA MELO</t>
  </si>
  <si>
    <t xml:space="preserve"> 6723755-2 JUAN CARLOS CASTILLO BOILET</t>
  </si>
  <si>
    <t xml:space="preserve"> 6859228-3 CARLOS URZUA MORALES</t>
  </si>
  <si>
    <t xml:space="preserve"> 7237014-7 MARIA MUÑOZ  MUÑOX</t>
  </si>
  <si>
    <t xml:space="preserve"> 7335101-4 JAVIER GUIÑEZ CASTRO</t>
  </si>
  <si>
    <t xml:space="preserve"> 7642879-4 JORGE VALDOVINOS GOMEZ</t>
  </si>
  <si>
    <t xml:space="preserve"> 7814235-9 VIRGINIA RIOS MELLA</t>
  </si>
  <si>
    <t xml:space="preserve"> 80690629-9 JORGE SOUGARRET DEVAUD</t>
  </si>
  <si>
    <t xml:space="preserve"> 8546984-3 RENE LUES ESCOBAR</t>
  </si>
  <si>
    <t xml:space="preserve"> 8887481-1 SUSANA PINTO ACAYAGA</t>
  </si>
  <si>
    <t xml:space="preserve"> 9037414-1 MARIO SABAG COUCHOT</t>
  </si>
  <si>
    <t xml:space="preserve"> 9045267-3 CARLOS ARZOLA BURGOS</t>
  </si>
  <si>
    <t xml:space="preserve"> 9048296-3 LUIS ARIAS LOPEZ</t>
  </si>
  <si>
    <t xml:space="preserve"> 9078072-7 OMAR JARA ARAVENA</t>
  </si>
  <si>
    <t xml:space="preserve"> 9459331-K GUIDO TRIPAILAF TRIPAILAF</t>
  </si>
  <si>
    <t xml:space="preserve"> 9747528-8 CESAR MENA RETAMAL</t>
  </si>
  <si>
    <t>100002000</t>
  </si>
  <si>
    <t>Alcaldes</t>
  </si>
  <si>
    <t>ResumenEstado de resultado por centros de costos</t>
  </si>
  <si>
    <t>DIF EN PAGO</t>
  </si>
  <si>
    <t>JOSE MANUEL RUIZ YAÑEZ - JDC</t>
  </si>
  <si>
    <t>DIFERENCIA DEL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</si>
</sst>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#,##0_);#,##0;&quot;-&quot;"/>
    <numFmt numFmtId="165" formatCode="_-* #,##0_-;\-* #,##0_-;_-* &quot;-&quot;??_-;_-@_-"/>
    <numFmt numFmtId="166" formatCode="dd\/mm\/yyyy"/>
    <numFmt numFmtId="167" formatCode="0_);\(0\);&quot;-&quot;"/>
    <numFmt numFmtId="168" formatCode="#,##0.00_);\(#,##0.00\)"/>
    <numFmt numFmtId="169" formatCode="_-* #,##0.00\ _€_-;\-* #,##0.00\ _€_-;_-* &quot;-&quot;??\ _€_-;_-@_-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Times New Roman"/>
      <family val="1"/>
    </font>
    <font>
      <b/>
      <sz val="16.100000000000001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85"/>
      <color indexed="8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MS Sans Serif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.85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8.0500000000000007"/>
      <color indexed="8"/>
      <name val="Times New Roman"/>
      <family val="1"/>
    </font>
    <font>
      <sz val="6.95"/>
      <color indexed="8"/>
      <name val="Times New Roman"/>
      <family val="1"/>
    </font>
    <font>
      <b/>
      <sz val="6.95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7.2"/>
      <color indexed="8"/>
      <name val="Times New Roman"/>
      <family val="1"/>
    </font>
    <font>
      <sz val="7.2"/>
      <color indexed="8"/>
      <name val="Times New Roman"/>
      <family val="1"/>
    </font>
    <font>
      <b/>
      <u/>
      <sz val="14.05"/>
      <color indexed="8"/>
      <name val="Times New Roman"/>
      <family val="1"/>
    </font>
    <font>
      <b/>
      <sz val="9.9499999999999993"/>
      <color indexed="8"/>
      <name val="Arial"/>
      <family val="2"/>
    </font>
    <font>
      <b/>
      <u/>
      <sz val="9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Times New Roman"/>
    </font>
    <font>
      <b/>
      <sz val="9"/>
      <color indexed="8"/>
      <name val="Times New Roman"/>
    </font>
    <font>
      <u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Times New Roman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.25"/>
      <color indexed="8"/>
      <name val="Times New Roman"/>
    </font>
    <font>
      <b/>
      <sz val="16.5"/>
      <color indexed="8"/>
      <name val="Times New Roman"/>
    </font>
    <font>
      <b/>
      <sz val="8.25"/>
      <color indexed="8"/>
      <name val="Times New Roman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.25"/>
      <color indexed="8"/>
      <name val="Times New Roman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CCCC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3" fillId="0" borderId="0"/>
    <xf numFmtId="169" fontId="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0" applyNumberFormat="0" applyBorder="0" applyAlignment="0" applyProtection="0"/>
    <xf numFmtId="0" fontId="44" fillId="9" borderId="23" applyNumberFormat="0" applyAlignment="0" applyProtection="0"/>
    <xf numFmtId="0" fontId="45" fillId="10" borderId="24" applyNumberFormat="0" applyAlignment="0" applyProtection="0"/>
    <xf numFmtId="0" fontId="46" fillId="10" borderId="23" applyNumberFormat="0" applyAlignment="0" applyProtection="0"/>
    <xf numFmtId="0" fontId="47" fillId="0" borderId="25" applyNumberFormat="0" applyFill="0" applyAlignment="0" applyProtection="0"/>
    <xf numFmtId="0" fontId="48" fillId="11" borderId="26" applyNumberFormat="0" applyAlignment="0" applyProtection="0"/>
    <xf numFmtId="0" fontId="17" fillId="0" borderId="0" applyNumberFormat="0" applyFill="0" applyBorder="0" applyAlignment="0" applyProtection="0"/>
    <xf numFmtId="0" fontId="7" fillId="12" borderId="27" applyNumberFormat="0" applyFont="0" applyAlignment="0" applyProtection="0"/>
    <xf numFmtId="0" fontId="49" fillId="0" borderId="0" applyNumberFormat="0" applyFill="0" applyBorder="0" applyAlignment="0" applyProtection="0"/>
    <xf numFmtId="0" fontId="1" fillId="0" borderId="28" applyNumberFormat="0" applyFill="0" applyAlignment="0" applyProtection="0"/>
    <xf numFmtId="0" fontId="50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50" fillId="36" borderId="0" applyNumberFormat="0" applyBorder="0" applyAlignment="0" applyProtection="0"/>
  </cellStyleXfs>
  <cellXfs count="262">
    <xf numFmtId="0" fontId="0" fillId="0" borderId="0" xfId="0"/>
    <xf numFmtId="3" fontId="0" fillId="0" borderId="0" xfId="0" applyNumberFormat="1" applyFill="1"/>
    <xf numFmtId="3" fontId="1" fillId="0" borderId="0" xfId="0" applyNumberFormat="1" applyFont="1" applyFill="1"/>
    <xf numFmtId="0" fontId="0" fillId="0" borderId="0" xfId="0" applyFill="1"/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/>
    <xf numFmtId="0" fontId="5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41" fontId="5" fillId="0" borderId="0" xfId="2" applyFont="1"/>
    <xf numFmtId="41" fontId="5" fillId="0" borderId="0" xfId="2" applyFont="1" applyFill="1" applyBorder="1" applyAlignment="1" applyProtection="1"/>
    <xf numFmtId="41" fontId="0" fillId="0" borderId="0" xfId="2" applyFont="1" applyFill="1" applyBorder="1" applyAlignment="1" applyProtection="1"/>
    <xf numFmtId="14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right" vertical="center"/>
    </xf>
    <xf numFmtId="3" fontId="0" fillId="0" borderId="0" xfId="0" applyNumberFormat="1"/>
    <xf numFmtId="0" fontId="11" fillId="0" borderId="0" xfId="0" applyNumberFormat="1" applyFont="1" applyFill="1" applyBorder="1" applyAlignment="1" applyProtection="1"/>
    <xf numFmtId="41" fontId="11" fillId="0" borderId="0" xfId="2" applyFont="1" applyFill="1" applyBorder="1" applyAlignment="1" applyProtection="1"/>
    <xf numFmtId="41" fontId="12" fillId="0" borderId="0" xfId="2" applyFont="1" applyAlignment="1">
      <alignment horizontal="right" vertical="center"/>
    </xf>
    <xf numFmtId="49" fontId="11" fillId="0" borderId="0" xfId="0" applyNumberFormat="1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4" fontId="12" fillId="0" borderId="0" xfId="0" applyNumberFormat="1" applyFont="1" applyAlignment="1">
      <alignment horizontal="right" vertical="center"/>
    </xf>
    <xf numFmtId="3" fontId="5" fillId="0" borderId="0" xfId="0" applyNumberFormat="1" applyFont="1"/>
    <xf numFmtId="0" fontId="6" fillId="0" borderId="0" xfId="3" applyNumberFormat="1" applyFont="1" applyFill="1" applyBorder="1" applyAlignment="1" applyProtection="1"/>
    <xf numFmtId="41" fontId="5" fillId="0" borderId="0" xfId="0" applyNumberFormat="1" applyFont="1" applyFill="1" applyBorder="1" applyAlignment="1" applyProtection="1"/>
    <xf numFmtId="0" fontId="11" fillId="4" borderId="1" xfId="0" applyNumberFormat="1" applyFont="1" applyFill="1" applyBorder="1" applyAlignment="1" applyProtection="1"/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 applyProtection="1"/>
    <xf numFmtId="164" fontId="12" fillId="4" borderId="2" xfId="0" applyNumberFormat="1" applyFont="1" applyFill="1" applyBorder="1" applyAlignment="1">
      <alignment horizontal="right" vertical="center"/>
    </xf>
    <xf numFmtId="14" fontId="12" fillId="4" borderId="2" xfId="0" applyNumberFormat="1" applyFont="1" applyFill="1" applyBorder="1" applyAlignment="1">
      <alignment horizontal="right" vertical="center"/>
    </xf>
    <xf numFmtId="41" fontId="11" fillId="4" borderId="2" xfId="2" applyFont="1" applyFill="1" applyBorder="1" applyAlignment="1" applyProtection="1"/>
    <xf numFmtId="41" fontId="12" fillId="4" borderId="2" xfId="2" applyFont="1" applyFill="1" applyBorder="1" applyAlignment="1">
      <alignment horizontal="right" vertical="center"/>
    </xf>
    <xf numFmtId="41" fontId="11" fillId="4" borderId="3" xfId="2" applyFont="1" applyFill="1" applyBorder="1" applyAlignment="1" applyProtection="1"/>
    <xf numFmtId="3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2" xfId="0" applyFont="1" applyFill="1" applyBorder="1"/>
    <xf numFmtId="41" fontId="5" fillId="2" borderId="2" xfId="2" applyFont="1" applyFill="1" applyBorder="1"/>
    <xf numFmtId="41" fontId="11" fillId="2" borderId="3" xfId="2" applyFont="1" applyFill="1" applyBorder="1"/>
    <xf numFmtId="165" fontId="5" fillId="0" borderId="0" xfId="0" applyNumberFormat="1" applyFont="1"/>
    <xf numFmtId="165" fontId="5" fillId="0" borderId="0" xfId="1" applyNumberFormat="1" applyFont="1"/>
    <xf numFmtId="165" fontId="18" fillId="0" borderId="0" xfId="1" applyNumberFormat="1" applyFont="1"/>
    <xf numFmtId="41" fontId="11" fillId="2" borderId="2" xfId="2" applyFont="1" applyFill="1" applyBorder="1"/>
    <xf numFmtId="41" fontId="11" fillId="0" borderId="0" xfId="2" applyFont="1"/>
    <xf numFmtId="0" fontId="5" fillId="3" borderId="1" xfId="0" applyFont="1" applyFill="1" applyBorder="1"/>
    <xf numFmtId="0" fontId="5" fillId="3" borderId="2" xfId="0" applyFont="1" applyFill="1" applyBorder="1"/>
    <xf numFmtId="41" fontId="5" fillId="3" borderId="2" xfId="2" applyFont="1" applyFill="1" applyBorder="1"/>
    <xf numFmtId="41" fontId="11" fillId="3" borderId="2" xfId="2" applyFont="1" applyFill="1" applyBorder="1"/>
    <xf numFmtId="41" fontId="11" fillId="3" borderId="3" xfId="2" applyFont="1" applyFill="1" applyBorder="1"/>
    <xf numFmtId="167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0" fontId="12" fillId="0" borderId="0" xfId="3" applyFont="1" applyAlignment="1">
      <alignment vertical="center"/>
    </xf>
    <xf numFmtId="167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41" fontId="6" fillId="0" borderId="0" xfId="2" applyFont="1" applyFill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0" fillId="0" borderId="6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1" fontId="3" fillId="0" borderId="0" xfId="2" applyFont="1" applyAlignment="1">
      <alignment horizontal="center" vertical="center"/>
    </xf>
    <xf numFmtId="41" fontId="4" fillId="0" borderId="0" xfId="2" applyFont="1" applyAlignment="1">
      <alignment horizontal="center" vertical="center"/>
    </xf>
    <xf numFmtId="41" fontId="10" fillId="0" borderId="6" xfId="2" applyFont="1" applyFill="1" applyBorder="1" applyAlignment="1" applyProtection="1"/>
    <xf numFmtId="41" fontId="15" fillId="0" borderId="6" xfId="2" applyFont="1" applyBorder="1" applyAlignment="1">
      <alignment horizontal="right" vertical="center"/>
    </xf>
    <xf numFmtId="41" fontId="10" fillId="0" borderId="0" xfId="2" applyFont="1" applyFill="1" applyBorder="1" applyAlignment="1" applyProtection="1"/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166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right" vertical="center"/>
    </xf>
    <xf numFmtId="3" fontId="23" fillId="0" borderId="5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4" fontId="18" fillId="0" borderId="0" xfId="0" applyNumberFormat="1" applyFont="1" applyAlignment="1">
      <alignment horizontal="left" vertical="center"/>
    </xf>
    <xf numFmtId="14" fontId="18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41" fontId="11" fillId="0" borderId="6" xfId="2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41" fontId="6" fillId="0" borderId="0" xfId="2" applyFont="1" applyFill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Alignment="1">
      <alignment horizontal="center" vertical="center"/>
    </xf>
    <xf numFmtId="41" fontId="5" fillId="0" borderId="0" xfId="2" applyFont="1" applyFill="1" applyBorder="1" applyAlignment="1" applyProtection="1">
      <alignment horizontal="center"/>
    </xf>
    <xf numFmtId="41" fontId="6" fillId="0" borderId="0" xfId="2" applyFont="1" applyAlignment="1">
      <alignment horizontal="center" vertical="center"/>
    </xf>
    <xf numFmtId="16" fontId="5" fillId="0" borderId="0" xfId="2" applyNumberFormat="1" applyFont="1" applyFill="1" applyBorder="1" applyAlignment="1" applyProtection="1"/>
    <xf numFmtId="164" fontId="6" fillId="0" borderId="0" xfId="0" applyNumberFormat="1" applyFont="1" applyAlignment="1">
      <alignment horizontal="left" vertical="center"/>
    </xf>
    <xf numFmtId="41" fontId="11" fillId="0" borderId="0" xfId="2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/>
    <xf numFmtId="166" fontId="6" fillId="0" borderId="0" xfId="0" applyNumberFormat="1" applyFont="1" applyAlignment="1">
      <alignment horizontal="left"/>
    </xf>
    <xf numFmtId="14" fontId="5" fillId="5" borderId="0" xfId="0" applyNumberFormat="1" applyFont="1" applyFill="1"/>
    <xf numFmtId="41" fontId="9" fillId="0" borderId="0" xfId="2" applyFont="1" applyFill="1" applyBorder="1" applyAlignment="1" applyProtection="1"/>
    <xf numFmtId="0" fontId="12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0" fillId="0" borderId="12" xfId="0" applyBorder="1"/>
    <xf numFmtId="0" fontId="0" fillId="0" borderId="0" xfId="0" applyBorder="1"/>
    <xf numFmtId="41" fontId="1" fillId="0" borderId="13" xfId="2" applyFont="1" applyBorder="1"/>
    <xf numFmtId="0" fontId="0" fillId="0" borderId="14" xfId="0" applyBorder="1"/>
    <xf numFmtId="0" fontId="0" fillId="0" borderId="15" xfId="0" applyBorder="1"/>
    <xf numFmtId="41" fontId="1" fillId="0" borderId="16" xfId="2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41" fontId="1" fillId="0" borderId="16" xfId="2" applyFont="1" applyFill="1" applyBorder="1"/>
    <xf numFmtId="41" fontId="1" fillId="0" borderId="17" xfId="2" applyFont="1" applyFill="1" applyBorder="1" applyAlignment="1">
      <alignment horizontal="center"/>
    </xf>
    <xf numFmtId="41" fontId="0" fillId="0" borderId="18" xfId="2" applyFont="1" applyBorder="1"/>
    <xf numFmtId="41" fontId="0" fillId="0" borderId="17" xfId="2" applyFont="1" applyFill="1" applyBorder="1"/>
    <xf numFmtId="41" fontId="0" fillId="0" borderId="0" xfId="0" applyNumberFormat="1"/>
    <xf numFmtId="0" fontId="30" fillId="2" borderId="2" xfId="0" applyFont="1" applyFill="1" applyBorder="1"/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6" fillId="0" borderId="0" xfId="0" applyFont="1"/>
    <xf numFmtId="0" fontId="0" fillId="0" borderId="19" xfId="0" applyBorder="1"/>
    <xf numFmtId="41" fontId="0" fillId="0" borderId="19" xfId="0" applyNumberFormat="1" applyBorder="1"/>
    <xf numFmtId="0" fontId="0" fillId="5" borderId="0" xfId="0" applyFill="1"/>
    <xf numFmtId="0" fontId="0" fillId="37" borderId="0" xfId="0" applyFill="1"/>
    <xf numFmtId="14" fontId="6" fillId="0" borderId="0" xfId="0" applyNumberFormat="1" applyFont="1" applyFill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0" fillId="0" borderId="0" xfId="0"/>
    <xf numFmtId="0" fontId="9" fillId="38" borderId="31" xfId="0" applyFont="1" applyFill="1" applyBorder="1" applyAlignment="1">
      <alignment horizontal="center" wrapText="1"/>
    </xf>
    <xf numFmtId="0" fontId="10" fillId="0" borderId="31" xfId="0" applyFont="1" applyBorder="1" applyAlignment="1">
      <alignment wrapText="1"/>
    </xf>
    <xf numFmtId="14" fontId="10" fillId="0" borderId="31" xfId="0" applyNumberFormat="1" applyFont="1" applyBorder="1" applyAlignment="1">
      <alignment wrapText="1"/>
    </xf>
    <xf numFmtId="0" fontId="10" fillId="0" borderId="31" xfId="0" applyFont="1" applyBorder="1" applyAlignment="1">
      <alignment horizontal="right" wrapText="1"/>
    </xf>
    <xf numFmtId="0" fontId="10" fillId="0" borderId="33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36" xfId="0" applyFont="1" applyBorder="1" applyAlignment="1">
      <alignment wrapText="1"/>
    </xf>
    <xf numFmtId="0" fontId="10" fillId="0" borderId="38" xfId="0" applyFont="1" applyBorder="1" applyAlignment="1">
      <alignment wrapText="1"/>
    </xf>
    <xf numFmtId="0" fontId="10" fillId="0" borderId="39" xfId="0" applyFont="1" applyBorder="1" applyAlignment="1">
      <alignment wrapText="1"/>
    </xf>
    <xf numFmtId="0" fontId="9" fillId="38" borderId="40" xfId="0" applyFont="1" applyFill="1" applyBorder="1" applyAlignment="1">
      <alignment horizontal="center" wrapText="1"/>
    </xf>
    <xf numFmtId="0" fontId="9" fillId="38" borderId="41" xfId="0" applyFont="1" applyFill="1" applyBorder="1" applyAlignment="1">
      <alignment horizontal="center" wrapText="1"/>
    </xf>
    <xf numFmtId="0" fontId="9" fillId="38" borderId="42" xfId="0" applyFont="1" applyFill="1" applyBorder="1" applyAlignment="1">
      <alignment horizontal="center" wrapText="1"/>
    </xf>
    <xf numFmtId="0" fontId="10" fillId="0" borderId="32" xfId="0" applyFont="1" applyBorder="1" applyAlignment="1"/>
    <xf numFmtId="0" fontId="10" fillId="0" borderId="35" xfId="0" applyFont="1" applyBorder="1" applyAlignment="1"/>
    <xf numFmtId="0" fontId="10" fillId="0" borderId="37" xfId="0" applyFont="1" applyBorder="1" applyAlignment="1"/>
    <xf numFmtId="0" fontId="1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41" fontId="15" fillId="0" borderId="0" xfId="2" applyFont="1" applyAlignment="1">
      <alignment horizontal="left" vertical="center"/>
    </xf>
    <xf numFmtId="41" fontId="15" fillId="0" borderId="0" xfId="2" applyFont="1" applyAlignment="1">
      <alignment vertical="center"/>
    </xf>
    <xf numFmtId="41" fontId="15" fillId="0" borderId="0" xfId="2" applyFont="1" applyAlignment="1">
      <alignment horizontal="right" vertical="center"/>
    </xf>
    <xf numFmtId="41" fontId="14" fillId="0" borderId="0" xfId="2" applyFont="1" applyAlignment="1">
      <alignment horizontal="center" vertical="center"/>
    </xf>
    <xf numFmtId="41" fontId="15" fillId="0" borderId="0" xfId="2" applyFont="1" applyAlignment="1">
      <alignment horizontal="center" vertical="center"/>
    </xf>
    <xf numFmtId="41" fontId="9" fillId="0" borderId="13" xfId="2" applyFont="1" applyFill="1" applyBorder="1" applyAlignment="1" applyProtection="1"/>
    <xf numFmtId="0" fontId="6" fillId="0" borderId="0" xfId="0" applyFont="1" applyAlignment="1">
      <alignment horizontal="center" vertical="center"/>
    </xf>
    <xf numFmtId="0" fontId="33" fillId="0" borderId="14" xfId="0" applyFont="1" applyBorder="1"/>
    <xf numFmtId="0" fontId="33" fillId="0" borderId="15" xfId="0" applyFont="1" applyFill="1" applyBorder="1"/>
    <xf numFmtId="0" fontId="33" fillId="0" borderId="15" xfId="0" applyFont="1" applyBorder="1"/>
    <xf numFmtId="41" fontId="33" fillId="0" borderId="16" xfId="0" applyNumberFormat="1" applyFont="1" applyBorder="1"/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3" fontId="54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1" fontId="54" fillId="0" borderId="0" xfId="0" applyNumberFormat="1" applyFont="1" applyAlignment="1">
      <alignment horizontal="right" vertical="center"/>
    </xf>
    <xf numFmtId="164" fontId="54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3" fontId="56" fillId="0" borderId="4" xfId="0" applyNumberFormat="1" applyFont="1" applyBorder="1" applyAlignment="1">
      <alignment horizontal="right" vertical="center"/>
    </xf>
    <xf numFmtId="0" fontId="56" fillId="0" borderId="4" xfId="0" applyFont="1" applyBorder="1" applyAlignment="1">
      <alignment vertical="center"/>
    </xf>
    <xf numFmtId="0" fontId="56" fillId="0" borderId="4" xfId="0" applyFont="1" applyBorder="1" applyAlignment="1">
      <alignment horizontal="center" vertical="center"/>
    </xf>
    <xf numFmtId="0" fontId="33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3" fillId="0" borderId="10" xfId="0" applyNumberFormat="1" applyFont="1" applyFill="1" applyBorder="1" applyAlignment="1" applyProtection="1"/>
    <xf numFmtId="0" fontId="33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3" xfId="0" applyNumberFormat="1" applyFont="1" applyFill="1" applyBorder="1" applyAlignment="1" applyProtection="1"/>
    <xf numFmtId="0" fontId="29" fillId="0" borderId="12" xfId="0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0" fontId="5" fillId="0" borderId="14" xfId="0" applyNumberFormat="1" applyFont="1" applyFill="1" applyBorder="1" applyAlignment="1" applyProtection="1"/>
    <xf numFmtId="0" fontId="12" fillId="0" borderId="15" xfId="0" applyFont="1" applyBorder="1" applyAlignment="1">
      <alignment horizontal="left" vertical="center"/>
    </xf>
    <xf numFmtId="0" fontId="5" fillId="0" borderId="15" xfId="0" applyNumberFormat="1" applyFont="1" applyFill="1" applyBorder="1" applyAlignment="1" applyProtection="1"/>
    <xf numFmtId="3" fontId="12" fillId="0" borderId="15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0" fontId="32" fillId="0" borderId="10" xfId="0" applyNumberFormat="1" applyFont="1" applyFill="1" applyBorder="1" applyAlignment="1" applyProtection="1"/>
    <xf numFmtId="0" fontId="12" fillId="0" borderId="14" xfId="0" applyFont="1" applyBorder="1" applyAlignment="1">
      <alignment horizontal="left" vertical="center"/>
    </xf>
    <xf numFmtId="0" fontId="9" fillId="0" borderId="9" xfId="0" applyNumberFormat="1" applyFont="1" applyFill="1" applyBorder="1" applyAlignment="1" applyProtection="1"/>
    <xf numFmtId="0" fontId="10" fillId="0" borderId="10" xfId="0" applyNumberFormat="1" applyFont="1" applyFill="1" applyBorder="1" applyAlignment="1" applyProtection="1"/>
    <xf numFmtId="41" fontId="10" fillId="0" borderId="10" xfId="2" applyFont="1" applyFill="1" applyBorder="1" applyAlignment="1" applyProtection="1"/>
    <xf numFmtId="41" fontId="10" fillId="0" borderId="11" xfId="2" applyFont="1" applyFill="1" applyBorder="1" applyAlignment="1" applyProtection="1"/>
    <xf numFmtId="0" fontId="9" fillId="0" borderId="12" xfId="0" applyNumberFormat="1" applyFont="1" applyFill="1" applyBorder="1" applyAlignment="1" applyProtection="1"/>
    <xf numFmtId="0" fontId="9" fillId="0" borderId="43" xfId="0" applyNumberFormat="1" applyFont="1" applyFill="1" applyBorder="1" applyAlignment="1" applyProtection="1"/>
    <xf numFmtId="0" fontId="9" fillId="0" borderId="44" xfId="0" applyNumberFormat="1" applyFont="1" applyFill="1" applyBorder="1" applyAlignment="1" applyProtection="1"/>
    <xf numFmtId="41" fontId="9" fillId="0" borderId="44" xfId="2" applyFont="1" applyFill="1" applyBorder="1" applyAlignment="1" applyProtection="1"/>
    <xf numFmtId="41" fontId="9" fillId="0" borderId="45" xfId="0" applyNumberFormat="1" applyFont="1" applyFill="1" applyBorder="1" applyAlignment="1" applyProtection="1"/>
    <xf numFmtId="0" fontId="57" fillId="0" borderId="0" xfId="0" applyFont="1"/>
    <xf numFmtId="0" fontId="5" fillId="0" borderId="0" xfId="0" applyFont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2" fillId="4" borderId="2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3" applyNumberFormat="1" applyFont="1" applyFill="1" applyBorder="1" applyAlignment="1" applyProtection="1">
      <alignment horizontal="left"/>
    </xf>
    <xf numFmtId="0" fontId="58" fillId="0" borderId="0" xfId="0" applyFont="1"/>
    <xf numFmtId="3" fontId="54" fillId="0" borderId="29" xfId="0" applyNumberFormat="1" applyFont="1" applyBorder="1" applyAlignment="1">
      <alignment horizontal="right" vertical="center"/>
    </xf>
    <xf numFmtId="0" fontId="54" fillId="0" borderId="5" xfId="0" applyFont="1" applyBorder="1" applyAlignment="1">
      <alignment horizontal="center" vertical="center"/>
    </xf>
    <xf numFmtId="167" fontId="54" fillId="0" borderId="0" xfId="0" applyNumberFormat="1" applyFont="1" applyAlignment="1">
      <alignment horizontal="right" vertical="center"/>
    </xf>
    <xf numFmtId="166" fontId="54" fillId="0" borderId="0" xfId="0" applyNumberFormat="1" applyFont="1" applyAlignment="1">
      <alignment horizontal="right" vertical="center"/>
    </xf>
    <xf numFmtId="3" fontId="54" fillId="0" borderId="4" xfId="0" applyNumberFormat="1" applyFont="1" applyBorder="1" applyAlignment="1">
      <alignment horizontal="right" vertical="center"/>
    </xf>
    <xf numFmtId="0" fontId="59" fillId="0" borderId="0" xfId="0" applyFont="1" applyAlignment="1">
      <alignment horizontal="right" vertical="center"/>
    </xf>
    <xf numFmtId="3" fontId="59" fillId="0" borderId="4" xfId="0" applyNumberFormat="1" applyFont="1" applyBorder="1" applyAlignment="1">
      <alignment horizontal="right" vertical="center"/>
    </xf>
    <xf numFmtId="3" fontId="59" fillId="0" borderId="30" xfId="0" applyNumberFormat="1" applyFont="1" applyBorder="1" applyAlignment="1">
      <alignment horizontal="right" vertical="center"/>
    </xf>
    <xf numFmtId="41" fontId="0" fillId="0" borderId="18" xfId="2" applyFont="1" applyFill="1" applyBorder="1"/>
    <xf numFmtId="41" fontId="1" fillId="0" borderId="17" xfId="2" applyFont="1" applyBorder="1" applyAlignment="1">
      <alignment horizontal="center"/>
    </xf>
    <xf numFmtId="0" fontId="5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2" builtinId="6"/>
    <cellStyle name="Millares 2" xfId="4"/>
    <cellStyle name="Neutral" xfId="12" builtinId="28" customBuiltin="1"/>
    <cellStyle name="Normal" xfId="0" builtinId="0"/>
    <cellStyle name="Normal 2" xfId="3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151619</xdr:colOff>
      <xdr:row>22</xdr:row>
      <xdr:rowOff>85189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47619" cy="4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647143</xdr:colOff>
      <xdr:row>29</xdr:row>
      <xdr:rowOff>189784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57143" cy="57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723143</xdr:colOff>
      <xdr:row>48</xdr:row>
      <xdr:rowOff>66357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77025"/>
          <a:ext cx="6057143" cy="254285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25</xdr:col>
      <xdr:colOff>46857</xdr:colOff>
      <xdr:row>8</xdr:row>
      <xdr:rowOff>104618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0" y="381000"/>
          <a:ext cx="6142857" cy="12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24</xdr:col>
      <xdr:colOff>723143</xdr:colOff>
      <xdr:row>19</xdr:row>
      <xdr:rowOff>66452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00" y="1914525"/>
          <a:ext cx="6057143" cy="1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5" sqref="E5:F18"/>
    </sheetView>
  </sheetViews>
  <sheetFormatPr baseColWidth="10" defaultColWidth="11.375" defaultRowHeight="15" x14ac:dyDescent="0.25"/>
  <cols>
    <col min="1" max="1" width="3.125" style="4" customWidth="1"/>
    <col min="2" max="2" width="7.875" style="4" bestFit="1" customWidth="1"/>
    <col min="3" max="3" width="30.25" style="4" bestFit="1" customWidth="1"/>
    <col min="4" max="9" width="12.75" style="18" bestFit="1" customWidth="1"/>
    <col min="10" max="11" width="11.625" style="18" bestFit="1" customWidth="1"/>
    <col min="12" max="12" width="11.625" style="4" bestFit="1" customWidth="1"/>
    <col min="13" max="16384" width="11.375" style="4"/>
  </cols>
  <sheetData>
    <row r="1" spans="1:11" x14ac:dyDescent="0.25">
      <c r="A1" s="6" t="s">
        <v>36</v>
      </c>
      <c r="C1" s="7" t="s">
        <v>37</v>
      </c>
    </row>
    <row r="2" spans="1:11" x14ac:dyDescent="0.25">
      <c r="A2" s="6" t="s">
        <v>38</v>
      </c>
      <c r="C2" s="7" t="s">
        <v>39</v>
      </c>
    </row>
    <row r="3" spans="1:11" x14ac:dyDescent="0.25">
      <c r="A3" s="6" t="s">
        <v>40</v>
      </c>
      <c r="C3" s="7" t="s">
        <v>41</v>
      </c>
    </row>
    <row r="4" spans="1:11" x14ac:dyDescent="0.25">
      <c r="A4" s="6" t="s">
        <v>43</v>
      </c>
      <c r="C4" s="7" t="s">
        <v>44</v>
      </c>
      <c r="F4" s="4"/>
    </row>
    <row r="5" spans="1:11" ht="20.25" x14ac:dyDescent="0.25">
      <c r="F5" s="78" t="s">
        <v>42</v>
      </c>
    </row>
    <row r="6" spans="1:11" x14ac:dyDescent="0.25">
      <c r="F6" s="79" t="s">
        <v>1928</v>
      </c>
    </row>
    <row r="7" spans="1:11" x14ac:dyDescent="0.25">
      <c r="I7" s="79"/>
    </row>
    <row r="8" spans="1:11" s="117" customFormat="1" ht="25.5" x14ac:dyDescent="0.25">
      <c r="B8" s="118" t="s">
        <v>195</v>
      </c>
      <c r="C8" s="118" t="s">
        <v>196</v>
      </c>
      <c r="D8" s="119" t="s">
        <v>197</v>
      </c>
      <c r="E8" s="119" t="s">
        <v>198</v>
      </c>
      <c r="F8" s="119" t="s">
        <v>199</v>
      </c>
      <c r="G8" s="119" t="s">
        <v>200</v>
      </c>
      <c r="H8" s="119" t="s">
        <v>201</v>
      </c>
      <c r="I8" s="119" t="s">
        <v>202</v>
      </c>
      <c r="J8" s="119" t="s">
        <v>203</v>
      </c>
      <c r="K8" s="119" t="s">
        <v>204</v>
      </c>
    </row>
    <row r="9" spans="1:11" s="29" customFormat="1" ht="12" x14ac:dyDescent="0.2">
      <c r="B9" s="75">
        <v>11010200</v>
      </c>
      <c r="C9" s="75" t="s">
        <v>47</v>
      </c>
      <c r="D9" s="80">
        <v>2092330</v>
      </c>
      <c r="E9" s="80">
        <v>2088000</v>
      </c>
      <c r="F9" s="81">
        <v>4330</v>
      </c>
      <c r="G9" s="80"/>
      <c r="H9" s="81">
        <v>4330</v>
      </c>
      <c r="I9" s="80"/>
      <c r="J9" s="80"/>
      <c r="K9" s="80"/>
    </row>
    <row r="10" spans="1:11" s="29" customFormat="1" ht="12" x14ac:dyDescent="0.2">
      <c r="B10" s="75">
        <v>11010301</v>
      </c>
      <c r="C10" s="75" t="s">
        <v>49</v>
      </c>
      <c r="D10" s="80">
        <v>205194350</v>
      </c>
      <c r="E10" s="80">
        <v>190870268</v>
      </c>
      <c r="F10" s="81">
        <v>14324082</v>
      </c>
      <c r="G10" s="81"/>
      <c r="H10" s="81">
        <v>14324082</v>
      </c>
      <c r="I10" s="80"/>
      <c r="J10" s="80"/>
      <c r="K10" s="80"/>
    </row>
    <row r="11" spans="1:11" s="29" customFormat="1" ht="12" x14ac:dyDescent="0.2">
      <c r="B11" s="75">
        <v>11010302</v>
      </c>
      <c r="C11" s="75" t="s">
        <v>51</v>
      </c>
      <c r="D11" s="80">
        <v>13085445</v>
      </c>
      <c r="E11" s="80">
        <v>12816607</v>
      </c>
      <c r="F11" s="81">
        <v>268838</v>
      </c>
      <c r="G11" s="80"/>
      <c r="H11" s="81">
        <v>268838</v>
      </c>
      <c r="I11" s="80"/>
      <c r="J11" s="80"/>
      <c r="K11" s="80"/>
    </row>
    <row r="12" spans="1:11" s="29" customFormat="1" ht="12" x14ac:dyDescent="0.2">
      <c r="B12" s="75">
        <v>11010303</v>
      </c>
      <c r="C12" s="75" t="s">
        <v>53</v>
      </c>
      <c r="D12" s="80">
        <v>12197583</v>
      </c>
      <c r="E12" s="80">
        <v>12197583</v>
      </c>
      <c r="F12" s="81"/>
      <c r="G12" s="81"/>
      <c r="H12" s="81"/>
      <c r="I12" s="80"/>
      <c r="J12" s="80"/>
      <c r="K12" s="80"/>
    </row>
    <row r="13" spans="1:11" s="29" customFormat="1" ht="12" x14ac:dyDescent="0.2">
      <c r="B13" s="75">
        <v>11010304</v>
      </c>
      <c r="C13" s="75" t="s">
        <v>430</v>
      </c>
      <c r="D13" s="80">
        <v>543128859</v>
      </c>
      <c r="E13" s="80">
        <v>229563879</v>
      </c>
      <c r="F13" s="81">
        <v>313564980</v>
      </c>
      <c r="G13" s="81"/>
      <c r="H13" s="81">
        <v>313564980</v>
      </c>
      <c r="I13" s="80"/>
      <c r="J13" s="80"/>
      <c r="K13" s="80"/>
    </row>
    <row r="14" spans="1:11" s="29" customFormat="1" ht="12" x14ac:dyDescent="0.2">
      <c r="B14" s="75">
        <v>11010305</v>
      </c>
      <c r="C14" s="75" t="s">
        <v>1616</v>
      </c>
      <c r="D14" s="80">
        <v>45544723</v>
      </c>
      <c r="E14" s="80">
        <v>43814020</v>
      </c>
      <c r="F14" s="81">
        <v>1730703</v>
      </c>
      <c r="G14" s="81"/>
      <c r="H14" s="81">
        <v>1730703</v>
      </c>
      <c r="I14" s="80"/>
      <c r="J14" s="80"/>
      <c r="K14" s="80"/>
    </row>
    <row r="15" spans="1:11" s="29" customFormat="1" ht="12" x14ac:dyDescent="0.2">
      <c r="B15" s="75">
        <v>11010400</v>
      </c>
      <c r="C15" s="75" t="s">
        <v>55</v>
      </c>
      <c r="D15" s="80">
        <v>67426540</v>
      </c>
      <c r="E15" s="80">
        <v>65148469</v>
      </c>
      <c r="F15" s="81">
        <v>2278071</v>
      </c>
      <c r="G15" s="81"/>
      <c r="H15" s="81">
        <v>2278071</v>
      </c>
      <c r="I15" s="80"/>
      <c r="J15" s="80"/>
      <c r="K15" s="80"/>
    </row>
    <row r="16" spans="1:11" s="29" customFormat="1" ht="12" x14ac:dyDescent="0.2">
      <c r="B16" s="75">
        <v>11040100</v>
      </c>
      <c r="C16" s="75" t="s">
        <v>57</v>
      </c>
      <c r="D16" s="80">
        <v>310000</v>
      </c>
      <c r="E16" s="80"/>
      <c r="F16" s="81">
        <v>310000</v>
      </c>
      <c r="G16" s="80"/>
      <c r="H16" s="81">
        <v>310000</v>
      </c>
      <c r="I16" s="80"/>
      <c r="J16" s="80"/>
      <c r="K16" s="80"/>
    </row>
    <row r="17" spans="2:11" s="29" customFormat="1" ht="12" x14ac:dyDescent="0.2">
      <c r="B17" s="75">
        <v>11050300</v>
      </c>
      <c r="C17" s="75" t="s">
        <v>205</v>
      </c>
      <c r="D17" s="80">
        <v>816385</v>
      </c>
      <c r="E17" s="80">
        <v>82</v>
      </c>
      <c r="F17" s="81">
        <v>816303</v>
      </c>
      <c r="G17" s="81"/>
      <c r="H17" s="81">
        <v>816303</v>
      </c>
      <c r="I17" s="80"/>
      <c r="J17" s="80"/>
      <c r="K17" s="80"/>
    </row>
    <row r="18" spans="2:11" s="29" customFormat="1" ht="12" x14ac:dyDescent="0.2">
      <c r="B18" s="75">
        <v>11050400</v>
      </c>
      <c r="C18" s="75" t="s">
        <v>58</v>
      </c>
      <c r="D18" s="80">
        <v>190000000</v>
      </c>
      <c r="E18" s="80">
        <v>140000000</v>
      </c>
      <c r="F18" s="81">
        <v>50000000</v>
      </c>
      <c r="G18" s="80"/>
      <c r="H18" s="81">
        <v>50000000</v>
      </c>
      <c r="I18" s="80"/>
      <c r="J18" s="80"/>
      <c r="K18" s="80"/>
    </row>
    <row r="19" spans="2:11" s="29" customFormat="1" ht="12" x14ac:dyDescent="0.2">
      <c r="B19" s="75">
        <v>11060200</v>
      </c>
      <c r="C19" s="75" t="s">
        <v>206</v>
      </c>
      <c r="D19" s="80">
        <v>38438229</v>
      </c>
      <c r="E19" s="80"/>
      <c r="F19" s="81">
        <v>38438229</v>
      </c>
      <c r="G19" s="80"/>
      <c r="H19" s="81">
        <v>38438229</v>
      </c>
      <c r="I19" s="80"/>
      <c r="J19" s="80"/>
      <c r="K19" s="80"/>
    </row>
    <row r="20" spans="2:11" s="29" customFormat="1" ht="12" x14ac:dyDescent="0.2">
      <c r="B20" s="75">
        <v>11060500</v>
      </c>
      <c r="C20" s="75" t="s">
        <v>60</v>
      </c>
      <c r="D20" s="80">
        <v>37529</v>
      </c>
      <c r="E20" s="80">
        <v>27529</v>
      </c>
      <c r="F20" s="81">
        <v>10000</v>
      </c>
      <c r="G20" s="80"/>
      <c r="H20" s="81">
        <v>10000</v>
      </c>
      <c r="I20" s="80"/>
      <c r="J20" s="80"/>
      <c r="K20" s="80"/>
    </row>
    <row r="21" spans="2:11" s="29" customFormat="1" ht="12" x14ac:dyDescent="0.2">
      <c r="B21" s="75">
        <v>11060600</v>
      </c>
      <c r="C21" s="75" t="s">
        <v>62</v>
      </c>
      <c r="D21" s="80">
        <v>41528122</v>
      </c>
      <c r="E21" s="80"/>
      <c r="F21" s="81">
        <v>41528122</v>
      </c>
      <c r="G21" s="81"/>
      <c r="H21" s="80">
        <v>41528122</v>
      </c>
      <c r="I21" s="80"/>
      <c r="J21" s="80"/>
      <c r="K21" s="80"/>
    </row>
    <row r="22" spans="2:11" s="29" customFormat="1" ht="12" x14ac:dyDescent="0.2">
      <c r="B22" s="75">
        <v>11060700</v>
      </c>
      <c r="C22" s="75" t="s">
        <v>64</v>
      </c>
      <c r="D22" s="80">
        <v>2000000</v>
      </c>
      <c r="E22" s="80">
        <v>2000000</v>
      </c>
      <c r="F22" s="81"/>
      <c r="G22" s="80"/>
      <c r="H22" s="81"/>
      <c r="I22" s="80"/>
      <c r="J22" s="80"/>
      <c r="K22" s="80"/>
    </row>
    <row r="23" spans="2:11" s="29" customFormat="1" ht="12" x14ac:dyDescent="0.2">
      <c r="B23" s="75">
        <v>11060800</v>
      </c>
      <c r="C23" s="75" t="s">
        <v>66</v>
      </c>
      <c r="D23" s="80">
        <v>900000</v>
      </c>
      <c r="E23" s="80">
        <v>900000</v>
      </c>
      <c r="F23" s="81"/>
      <c r="G23" s="80"/>
      <c r="H23" s="81"/>
      <c r="I23" s="80"/>
      <c r="J23" s="80"/>
      <c r="K23" s="80"/>
    </row>
    <row r="24" spans="2:11" s="29" customFormat="1" ht="12" x14ac:dyDescent="0.2">
      <c r="B24" s="75">
        <v>11081200</v>
      </c>
      <c r="C24" s="75" t="s">
        <v>68</v>
      </c>
      <c r="D24" s="80">
        <v>81312</v>
      </c>
      <c r="E24" s="80"/>
      <c r="F24" s="81">
        <v>81312</v>
      </c>
      <c r="G24" s="80"/>
      <c r="H24" s="81">
        <v>81312</v>
      </c>
      <c r="I24" s="80"/>
      <c r="J24" s="80"/>
      <c r="K24" s="80"/>
    </row>
    <row r="25" spans="2:11" s="29" customFormat="1" ht="12" x14ac:dyDescent="0.2">
      <c r="B25" s="75">
        <v>11100400</v>
      </c>
      <c r="C25" s="75" t="s">
        <v>70</v>
      </c>
      <c r="D25" s="80">
        <v>1686832</v>
      </c>
      <c r="E25" s="80">
        <v>1686832</v>
      </c>
      <c r="F25" s="81"/>
      <c r="G25" s="80"/>
      <c r="H25" s="81"/>
      <c r="I25" s="80"/>
      <c r="J25" s="80"/>
      <c r="K25" s="80"/>
    </row>
    <row r="26" spans="2:11" s="29" customFormat="1" ht="12" x14ac:dyDescent="0.2">
      <c r="B26" s="75">
        <v>11120200</v>
      </c>
      <c r="C26" s="75" t="s">
        <v>72</v>
      </c>
      <c r="D26" s="80">
        <v>246160250</v>
      </c>
      <c r="E26" s="80"/>
      <c r="F26" s="81">
        <v>246160250</v>
      </c>
      <c r="G26" s="80"/>
      <c r="H26" s="81">
        <v>246160250</v>
      </c>
      <c r="I26" s="80"/>
      <c r="J26" s="80"/>
      <c r="K26" s="80"/>
    </row>
    <row r="27" spans="2:11" s="29" customFormat="1" ht="12" x14ac:dyDescent="0.2">
      <c r="B27" s="75">
        <v>11120300</v>
      </c>
      <c r="C27" s="75" t="s">
        <v>424</v>
      </c>
      <c r="D27" s="80">
        <v>468984724</v>
      </c>
      <c r="E27" s="80"/>
      <c r="F27" s="81">
        <v>468984724</v>
      </c>
      <c r="G27" s="80"/>
      <c r="H27" s="81">
        <v>468984724</v>
      </c>
      <c r="I27" s="80"/>
      <c r="J27" s="80"/>
      <c r="K27" s="80"/>
    </row>
    <row r="28" spans="2:11" s="29" customFormat="1" ht="12" x14ac:dyDescent="0.2">
      <c r="B28" s="75">
        <v>11120400</v>
      </c>
      <c r="C28" s="75" t="s">
        <v>76</v>
      </c>
      <c r="D28" s="80">
        <v>220375336</v>
      </c>
      <c r="E28" s="80"/>
      <c r="F28" s="81">
        <v>220375336</v>
      </c>
      <c r="G28" s="80"/>
      <c r="H28" s="81">
        <v>220375336</v>
      </c>
      <c r="I28" s="80"/>
      <c r="J28" s="80"/>
      <c r="K28" s="80"/>
    </row>
    <row r="29" spans="2:11" s="29" customFormat="1" ht="12" x14ac:dyDescent="0.2">
      <c r="B29" s="75">
        <v>12010300</v>
      </c>
      <c r="C29" s="75" t="s">
        <v>78</v>
      </c>
      <c r="D29" s="80">
        <v>378392566</v>
      </c>
      <c r="E29" s="80"/>
      <c r="F29" s="81">
        <v>378392566</v>
      </c>
      <c r="G29" s="80"/>
      <c r="H29" s="81">
        <v>378392566</v>
      </c>
      <c r="I29" s="80"/>
      <c r="J29" s="80"/>
      <c r="K29" s="80"/>
    </row>
    <row r="30" spans="2:11" s="29" customFormat="1" ht="12" x14ac:dyDescent="0.2">
      <c r="B30" s="75">
        <v>12020800</v>
      </c>
      <c r="C30" s="75" t="s">
        <v>80</v>
      </c>
      <c r="D30" s="80">
        <v>252261713</v>
      </c>
      <c r="E30" s="80"/>
      <c r="F30" s="81">
        <v>252261713</v>
      </c>
      <c r="G30" s="80"/>
      <c r="H30" s="81">
        <v>252261713</v>
      </c>
      <c r="I30" s="80"/>
      <c r="J30" s="80"/>
      <c r="K30" s="80"/>
    </row>
    <row r="31" spans="2:11" s="29" customFormat="1" ht="12" x14ac:dyDescent="0.2">
      <c r="B31" s="75">
        <v>12030100</v>
      </c>
      <c r="C31" s="75" t="s">
        <v>432</v>
      </c>
      <c r="D31" s="80">
        <v>1285795</v>
      </c>
      <c r="E31" s="80"/>
      <c r="F31" s="81">
        <v>1285795</v>
      </c>
      <c r="G31" s="80"/>
      <c r="H31" s="81">
        <v>1285795</v>
      </c>
      <c r="I31" s="80"/>
      <c r="J31" s="80"/>
      <c r="K31" s="80"/>
    </row>
    <row r="32" spans="2:11" s="29" customFormat="1" ht="12" x14ac:dyDescent="0.2">
      <c r="B32" s="75">
        <v>12030400</v>
      </c>
      <c r="C32" s="75" t="s">
        <v>82</v>
      </c>
      <c r="D32" s="80">
        <v>1002934</v>
      </c>
      <c r="E32" s="80"/>
      <c r="F32" s="80">
        <v>1002934</v>
      </c>
      <c r="G32" s="81"/>
      <c r="H32" s="80">
        <v>1002934</v>
      </c>
      <c r="I32" s="81"/>
      <c r="J32" s="80"/>
      <c r="K32" s="80"/>
    </row>
    <row r="33" spans="2:11" s="29" customFormat="1" ht="12" x14ac:dyDescent="0.2">
      <c r="B33" s="75">
        <v>12030500</v>
      </c>
      <c r="C33" s="75" t="s">
        <v>84</v>
      </c>
      <c r="D33" s="80">
        <v>35517867</v>
      </c>
      <c r="E33" s="80"/>
      <c r="F33" s="81">
        <v>35517867</v>
      </c>
      <c r="G33" s="81"/>
      <c r="H33" s="80">
        <v>35517867</v>
      </c>
      <c r="I33" s="80"/>
      <c r="J33" s="80"/>
      <c r="K33" s="80"/>
    </row>
    <row r="34" spans="2:11" s="29" customFormat="1" ht="12" x14ac:dyDescent="0.2">
      <c r="B34" s="75">
        <v>12060200</v>
      </c>
      <c r="C34" s="75" t="s">
        <v>86</v>
      </c>
      <c r="D34" s="80"/>
      <c r="E34" s="80">
        <v>84686265</v>
      </c>
      <c r="F34" s="81"/>
      <c r="G34" s="81">
        <v>84686265</v>
      </c>
      <c r="H34" s="80"/>
      <c r="I34" s="81">
        <v>84686265</v>
      </c>
      <c r="J34" s="80"/>
      <c r="K34" s="80"/>
    </row>
    <row r="35" spans="2:11" s="29" customFormat="1" ht="12" x14ac:dyDescent="0.2">
      <c r="B35" s="75">
        <v>21050100</v>
      </c>
      <c r="C35" s="75" t="s">
        <v>88</v>
      </c>
      <c r="D35" s="80">
        <v>221642411</v>
      </c>
      <c r="E35" s="80">
        <v>250749208</v>
      </c>
      <c r="F35" s="81"/>
      <c r="G35" s="81">
        <v>29106797</v>
      </c>
      <c r="H35" s="81"/>
      <c r="I35" s="80">
        <v>29106797</v>
      </c>
      <c r="J35" s="80"/>
      <c r="K35" s="80"/>
    </row>
    <row r="36" spans="2:11" s="29" customFormat="1" ht="12" x14ac:dyDescent="0.2">
      <c r="B36" s="75">
        <v>21050200</v>
      </c>
      <c r="C36" s="75" t="s">
        <v>90</v>
      </c>
      <c r="D36" s="80">
        <v>58751506</v>
      </c>
      <c r="E36" s="80">
        <v>59163728</v>
      </c>
      <c r="F36" s="80"/>
      <c r="G36" s="81">
        <v>412222</v>
      </c>
      <c r="H36" s="80"/>
      <c r="I36" s="81">
        <v>412222</v>
      </c>
      <c r="J36" s="80"/>
      <c r="K36" s="80"/>
    </row>
    <row r="37" spans="2:11" s="29" customFormat="1" ht="12" x14ac:dyDescent="0.2">
      <c r="B37" s="75">
        <v>21050300</v>
      </c>
      <c r="C37" s="75" t="s">
        <v>92</v>
      </c>
      <c r="D37" s="80">
        <v>31355658</v>
      </c>
      <c r="E37" s="80">
        <v>32223519</v>
      </c>
      <c r="F37" s="80"/>
      <c r="G37" s="81">
        <v>867861</v>
      </c>
      <c r="H37" s="80"/>
      <c r="I37" s="81">
        <v>867861</v>
      </c>
      <c r="J37" s="80"/>
      <c r="K37" s="80"/>
    </row>
    <row r="38" spans="2:11" s="29" customFormat="1" ht="12" x14ac:dyDescent="0.2">
      <c r="B38" s="75">
        <v>21050600</v>
      </c>
      <c r="C38" s="75" t="s">
        <v>433</v>
      </c>
      <c r="D38" s="80"/>
      <c r="E38" s="80">
        <v>35000</v>
      </c>
      <c r="F38" s="80"/>
      <c r="G38" s="81">
        <v>35000</v>
      </c>
      <c r="H38" s="80"/>
      <c r="I38" s="81">
        <v>35000</v>
      </c>
      <c r="J38" s="80"/>
      <c r="K38" s="80"/>
    </row>
    <row r="39" spans="2:11" s="29" customFormat="1" ht="12" x14ac:dyDescent="0.2">
      <c r="B39" s="75">
        <v>21080101</v>
      </c>
      <c r="C39" s="75" t="s">
        <v>416</v>
      </c>
      <c r="D39" s="80">
        <v>531617</v>
      </c>
      <c r="E39" s="80"/>
      <c r="F39" s="80">
        <v>531617</v>
      </c>
      <c r="G39" s="81"/>
      <c r="H39" s="80">
        <v>531617</v>
      </c>
      <c r="I39" s="81"/>
      <c r="J39" s="80"/>
      <c r="K39" s="80"/>
    </row>
    <row r="40" spans="2:11" s="29" customFormat="1" ht="12" x14ac:dyDescent="0.2">
      <c r="B40" s="75">
        <v>21080401</v>
      </c>
      <c r="C40" s="75" t="s">
        <v>94</v>
      </c>
      <c r="D40" s="80">
        <v>4880797</v>
      </c>
      <c r="E40" s="80">
        <v>6032808</v>
      </c>
      <c r="F40" s="80"/>
      <c r="G40" s="81">
        <v>1152011</v>
      </c>
      <c r="H40" s="80"/>
      <c r="I40" s="81">
        <v>1152011</v>
      </c>
      <c r="J40" s="80"/>
      <c r="K40" s="80"/>
    </row>
    <row r="41" spans="2:11" s="29" customFormat="1" ht="12" x14ac:dyDescent="0.2">
      <c r="B41" s="75">
        <v>21080402</v>
      </c>
      <c r="C41" s="75" t="s">
        <v>96</v>
      </c>
      <c r="D41" s="80">
        <v>2168491</v>
      </c>
      <c r="E41" s="80">
        <v>2518500</v>
      </c>
      <c r="F41" s="80"/>
      <c r="G41" s="81">
        <v>350009</v>
      </c>
      <c r="H41" s="80"/>
      <c r="I41" s="81">
        <v>350009</v>
      </c>
      <c r="J41" s="80"/>
      <c r="K41" s="80"/>
    </row>
    <row r="42" spans="2:11" s="29" customFormat="1" ht="12" x14ac:dyDescent="0.2">
      <c r="B42" s="75">
        <v>21080404</v>
      </c>
      <c r="C42" s="75" t="s">
        <v>98</v>
      </c>
      <c r="D42" s="80">
        <v>542204</v>
      </c>
      <c r="E42" s="80">
        <v>644102</v>
      </c>
      <c r="F42" s="81"/>
      <c r="G42" s="80">
        <v>101898</v>
      </c>
      <c r="H42" s="81"/>
      <c r="I42" s="80">
        <v>101898</v>
      </c>
      <c r="J42" s="80"/>
      <c r="K42" s="80"/>
    </row>
    <row r="43" spans="2:11" s="29" customFormat="1" ht="12" x14ac:dyDescent="0.2">
      <c r="B43" s="75">
        <v>21080405</v>
      </c>
      <c r="C43" s="75" t="s">
        <v>100</v>
      </c>
      <c r="D43" s="80">
        <v>58932</v>
      </c>
      <c r="E43" s="80">
        <v>80813</v>
      </c>
      <c r="F43" s="81"/>
      <c r="G43" s="81">
        <v>21881</v>
      </c>
      <c r="H43" s="80"/>
      <c r="I43" s="81">
        <v>21881</v>
      </c>
      <c r="J43" s="80"/>
      <c r="K43" s="80"/>
    </row>
    <row r="44" spans="2:11" s="29" customFormat="1" ht="12" x14ac:dyDescent="0.2">
      <c r="B44" s="75">
        <v>21080406</v>
      </c>
      <c r="C44" s="75" t="s">
        <v>102</v>
      </c>
      <c r="D44" s="80">
        <v>560071</v>
      </c>
      <c r="E44" s="80">
        <v>793465</v>
      </c>
      <c r="F44" s="80"/>
      <c r="G44" s="81">
        <v>233394</v>
      </c>
      <c r="H44" s="80"/>
      <c r="I44" s="81">
        <v>233394</v>
      </c>
      <c r="J44" s="80"/>
      <c r="K44" s="80"/>
    </row>
    <row r="45" spans="2:11" s="29" customFormat="1" ht="12" x14ac:dyDescent="0.2">
      <c r="B45" s="75">
        <v>21080407</v>
      </c>
      <c r="C45" s="75" t="s">
        <v>104</v>
      </c>
      <c r="D45" s="80">
        <v>9052132</v>
      </c>
      <c r="E45" s="80">
        <v>9052132</v>
      </c>
      <c r="F45" s="80"/>
      <c r="G45" s="81"/>
      <c r="H45" s="80"/>
      <c r="I45" s="81"/>
      <c r="J45" s="80"/>
      <c r="K45" s="80"/>
    </row>
    <row r="46" spans="2:11" s="29" customFormat="1" ht="12" x14ac:dyDescent="0.2">
      <c r="B46" s="75">
        <v>21080502</v>
      </c>
      <c r="C46" s="75" t="s">
        <v>106</v>
      </c>
      <c r="D46" s="80">
        <v>6109290</v>
      </c>
      <c r="E46" s="80">
        <v>6709290</v>
      </c>
      <c r="F46" s="80"/>
      <c r="G46" s="81">
        <v>600000</v>
      </c>
      <c r="H46" s="80"/>
      <c r="I46" s="81">
        <v>600000</v>
      </c>
      <c r="J46" s="80"/>
      <c r="K46" s="80"/>
    </row>
    <row r="47" spans="2:11" s="29" customFormat="1" ht="12" x14ac:dyDescent="0.2">
      <c r="B47" s="75">
        <v>21080503</v>
      </c>
      <c r="C47" s="75" t="s">
        <v>108</v>
      </c>
      <c r="D47" s="80">
        <v>173415</v>
      </c>
      <c r="E47" s="80">
        <v>232269</v>
      </c>
      <c r="F47" s="81"/>
      <c r="G47" s="80">
        <v>58854</v>
      </c>
      <c r="H47" s="81"/>
      <c r="I47" s="80">
        <v>58854</v>
      </c>
      <c r="J47" s="80"/>
      <c r="K47" s="80"/>
    </row>
    <row r="48" spans="2:11" s="29" customFormat="1" ht="12" x14ac:dyDescent="0.2">
      <c r="B48" s="75">
        <v>23010000</v>
      </c>
      <c r="C48" s="75" t="s">
        <v>110</v>
      </c>
      <c r="D48" s="80"/>
      <c r="E48" s="80">
        <v>2414856190</v>
      </c>
      <c r="F48" s="81"/>
      <c r="G48" s="80">
        <v>2414856190</v>
      </c>
      <c r="H48" s="80"/>
      <c r="I48" s="80">
        <v>2414856190</v>
      </c>
      <c r="J48" s="80"/>
      <c r="K48" s="80"/>
    </row>
    <row r="49" spans="2:11" s="29" customFormat="1" ht="12" x14ac:dyDescent="0.2">
      <c r="B49" s="75">
        <v>23020000</v>
      </c>
      <c r="C49" s="75" t="s">
        <v>112</v>
      </c>
      <c r="D49" s="80"/>
      <c r="E49" s="80">
        <v>1040772544</v>
      </c>
      <c r="F49" s="81"/>
      <c r="G49" s="80">
        <v>1040772544</v>
      </c>
      <c r="H49" s="80"/>
      <c r="I49" s="80">
        <v>1040772544</v>
      </c>
      <c r="J49" s="80"/>
      <c r="K49" s="80"/>
    </row>
    <row r="50" spans="2:11" s="29" customFormat="1" ht="12" x14ac:dyDescent="0.2">
      <c r="B50" s="75">
        <v>23070300</v>
      </c>
      <c r="C50" s="75" t="s">
        <v>114</v>
      </c>
      <c r="D50" s="80">
        <v>1706217337</v>
      </c>
      <c r="E50" s="80"/>
      <c r="F50" s="81">
        <v>1706217337</v>
      </c>
      <c r="G50" s="80"/>
      <c r="H50" s="80">
        <v>1706217337</v>
      </c>
      <c r="I50" s="80"/>
      <c r="J50" s="80"/>
      <c r="K50" s="80"/>
    </row>
    <row r="51" spans="2:11" s="29" customFormat="1" ht="12" x14ac:dyDescent="0.2">
      <c r="B51" s="75">
        <v>33110200</v>
      </c>
      <c r="C51" s="75" t="s">
        <v>425</v>
      </c>
      <c r="D51" s="80">
        <v>49734090</v>
      </c>
      <c r="E51" s="80"/>
      <c r="F51" s="81">
        <v>49734090</v>
      </c>
      <c r="G51" s="80"/>
      <c r="H51" s="80"/>
      <c r="I51" s="80"/>
      <c r="J51" s="80">
        <v>49734090</v>
      </c>
      <c r="K51" s="80"/>
    </row>
    <row r="52" spans="2:11" s="29" customFormat="1" ht="12" x14ac:dyDescent="0.2">
      <c r="B52" s="75">
        <v>33110300</v>
      </c>
      <c r="C52" s="75" t="s">
        <v>426</v>
      </c>
      <c r="D52" s="80">
        <v>6666670</v>
      </c>
      <c r="E52" s="80"/>
      <c r="F52" s="81">
        <v>6666670</v>
      </c>
      <c r="G52" s="80"/>
      <c r="H52" s="80"/>
      <c r="I52" s="80"/>
      <c r="J52" s="80">
        <v>6666670</v>
      </c>
      <c r="K52" s="80"/>
    </row>
    <row r="53" spans="2:11" s="29" customFormat="1" ht="12" x14ac:dyDescent="0.2">
      <c r="B53" s="75">
        <v>33110400</v>
      </c>
      <c r="C53" s="75" t="s">
        <v>208</v>
      </c>
      <c r="D53" s="80">
        <v>101012500</v>
      </c>
      <c r="E53" s="80"/>
      <c r="F53" s="81">
        <v>101012500</v>
      </c>
      <c r="G53" s="80"/>
      <c r="H53" s="80"/>
      <c r="I53" s="80"/>
      <c r="J53" s="80">
        <v>101012500</v>
      </c>
      <c r="K53" s="80"/>
    </row>
    <row r="54" spans="2:11" s="29" customFormat="1" ht="12" x14ac:dyDescent="0.2">
      <c r="B54" s="75">
        <v>33120100</v>
      </c>
      <c r="C54" s="75" t="s">
        <v>115</v>
      </c>
      <c r="D54" s="80">
        <v>30072620</v>
      </c>
      <c r="E54" s="80"/>
      <c r="F54" s="81">
        <v>30072620</v>
      </c>
      <c r="G54" s="80"/>
      <c r="H54" s="80"/>
      <c r="I54" s="80"/>
      <c r="J54" s="80">
        <v>30072620</v>
      </c>
      <c r="K54" s="80"/>
    </row>
    <row r="55" spans="2:11" s="29" customFormat="1" ht="12" x14ac:dyDescent="0.2">
      <c r="B55" s="75">
        <v>33120200</v>
      </c>
      <c r="C55" s="75" t="s">
        <v>116</v>
      </c>
      <c r="D55" s="80">
        <v>5064903</v>
      </c>
      <c r="E55" s="80"/>
      <c r="F55" s="81">
        <v>5064903</v>
      </c>
      <c r="G55" s="80"/>
      <c r="H55" s="80"/>
      <c r="I55" s="80"/>
      <c r="J55" s="80">
        <v>5064903</v>
      </c>
      <c r="K55" s="80"/>
    </row>
    <row r="56" spans="2:11" s="29" customFormat="1" ht="12" x14ac:dyDescent="0.2">
      <c r="B56" s="75">
        <v>33120300</v>
      </c>
      <c r="C56" s="75" t="s">
        <v>434</v>
      </c>
      <c r="D56" s="80">
        <v>2038540</v>
      </c>
      <c r="E56" s="80"/>
      <c r="F56" s="81">
        <v>2038540</v>
      </c>
      <c r="G56" s="80"/>
      <c r="H56" s="80"/>
      <c r="I56" s="80"/>
      <c r="J56" s="80">
        <v>2038540</v>
      </c>
      <c r="K56" s="80"/>
    </row>
    <row r="57" spans="2:11" s="29" customFormat="1" ht="12" x14ac:dyDescent="0.2">
      <c r="B57" s="75">
        <v>33120400</v>
      </c>
      <c r="C57" s="75" t="s">
        <v>117</v>
      </c>
      <c r="D57" s="80">
        <v>2405515</v>
      </c>
      <c r="E57" s="80"/>
      <c r="F57" s="81">
        <v>2405515</v>
      </c>
      <c r="G57" s="80"/>
      <c r="H57" s="80"/>
      <c r="I57" s="80"/>
      <c r="J57" s="80">
        <v>2405515</v>
      </c>
      <c r="K57" s="80"/>
    </row>
    <row r="58" spans="2:11" s="29" customFormat="1" ht="12" x14ac:dyDescent="0.2">
      <c r="B58" s="75">
        <v>33120500</v>
      </c>
      <c r="C58" s="75" t="s">
        <v>118</v>
      </c>
      <c r="D58" s="80">
        <v>1462206</v>
      </c>
      <c r="E58" s="80"/>
      <c r="F58" s="81">
        <v>1462206</v>
      </c>
      <c r="G58" s="80"/>
      <c r="H58" s="80"/>
      <c r="I58" s="80"/>
      <c r="J58" s="80">
        <v>1462206</v>
      </c>
      <c r="K58" s="80"/>
    </row>
    <row r="59" spans="2:11" s="29" customFormat="1" ht="12" x14ac:dyDescent="0.2">
      <c r="B59" s="75">
        <v>33130100</v>
      </c>
      <c r="C59" s="75" t="s">
        <v>119</v>
      </c>
      <c r="D59" s="80">
        <v>1580593</v>
      </c>
      <c r="E59" s="80"/>
      <c r="F59" s="81">
        <v>1580593</v>
      </c>
      <c r="G59" s="80"/>
      <c r="H59" s="80"/>
      <c r="I59" s="80"/>
      <c r="J59" s="80">
        <v>1580593</v>
      </c>
      <c r="K59" s="80"/>
    </row>
    <row r="60" spans="2:11" s="29" customFormat="1" ht="12" x14ac:dyDescent="0.2">
      <c r="B60" s="75">
        <v>33130200</v>
      </c>
      <c r="C60" s="75" t="s">
        <v>120</v>
      </c>
      <c r="D60" s="80">
        <v>4262088</v>
      </c>
      <c r="E60" s="80"/>
      <c r="F60" s="81">
        <v>4262088</v>
      </c>
      <c r="G60" s="80"/>
      <c r="H60" s="80"/>
      <c r="I60" s="80"/>
      <c r="J60" s="80">
        <v>4262088</v>
      </c>
      <c r="K60" s="80"/>
    </row>
    <row r="61" spans="2:11" s="29" customFormat="1" ht="12" x14ac:dyDescent="0.2">
      <c r="B61" s="75">
        <v>33130300</v>
      </c>
      <c r="C61" s="75" t="s">
        <v>121</v>
      </c>
      <c r="D61" s="80">
        <v>8650304</v>
      </c>
      <c r="E61" s="80"/>
      <c r="F61" s="81">
        <v>8650304</v>
      </c>
      <c r="G61" s="80"/>
      <c r="H61" s="80"/>
      <c r="I61" s="80"/>
      <c r="J61" s="80">
        <v>8650304</v>
      </c>
      <c r="K61" s="80"/>
    </row>
    <row r="62" spans="2:11" s="29" customFormat="1" ht="12" x14ac:dyDescent="0.2">
      <c r="B62" s="75">
        <v>33130400</v>
      </c>
      <c r="C62" s="75" t="s">
        <v>122</v>
      </c>
      <c r="D62" s="80">
        <v>4658122</v>
      </c>
      <c r="E62" s="80"/>
      <c r="F62" s="81">
        <v>4658122</v>
      </c>
      <c r="G62" s="80"/>
      <c r="H62" s="80"/>
      <c r="I62" s="80"/>
      <c r="J62" s="80">
        <v>4658122</v>
      </c>
      <c r="K62" s="80"/>
    </row>
    <row r="63" spans="2:11" s="29" customFormat="1" ht="12" x14ac:dyDescent="0.2">
      <c r="B63" s="75">
        <v>33130500</v>
      </c>
      <c r="C63" s="75" t="s">
        <v>123</v>
      </c>
      <c r="D63" s="80">
        <v>2950959</v>
      </c>
      <c r="E63" s="80">
        <v>447186</v>
      </c>
      <c r="F63" s="81">
        <v>2503773</v>
      </c>
      <c r="G63" s="80"/>
      <c r="H63" s="80"/>
      <c r="I63" s="80"/>
      <c r="J63" s="80">
        <v>2503773</v>
      </c>
      <c r="K63" s="80"/>
    </row>
    <row r="64" spans="2:11" s="29" customFormat="1" ht="12" x14ac:dyDescent="0.2">
      <c r="B64" s="75">
        <v>33130600</v>
      </c>
      <c r="C64" s="75" t="s">
        <v>124</v>
      </c>
      <c r="D64" s="80">
        <v>9849970</v>
      </c>
      <c r="E64" s="80">
        <v>8</v>
      </c>
      <c r="F64" s="81">
        <v>9849962</v>
      </c>
      <c r="G64" s="80"/>
      <c r="H64" s="80"/>
      <c r="I64" s="80"/>
      <c r="J64" s="80">
        <v>9849962</v>
      </c>
      <c r="K64" s="80"/>
    </row>
    <row r="65" spans="1:11" s="29" customFormat="1" ht="12" x14ac:dyDescent="0.2">
      <c r="B65" s="75">
        <v>33130700</v>
      </c>
      <c r="C65" s="75" t="s">
        <v>125</v>
      </c>
      <c r="D65" s="80">
        <v>928866</v>
      </c>
      <c r="E65" s="80"/>
      <c r="F65" s="81">
        <v>928866</v>
      </c>
      <c r="G65" s="80"/>
      <c r="H65" s="80"/>
      <c r="I65" s="80"/>
      <c r="J65" s="80">
        <v>928866</v>
      </c>
      <c r="K65" s="80"/>
    </row>
    <row r="66" spans="1:11" s="29" customFormat="1" ht="12" x14ac:dyDescent="0.2">
      <c r="B66" s="75">
        <v>33130800</v>
      </c>
      <c r="C66" s="75" t="s">
        <v>126</v>
      </c>
      <c r="D66" s="80">
        <v>4591679</v>
      </c>
      <c r="E66" s="80">
        <v>84431</v>
      </c>
      <c r="F66" s="81">
        <v>4507248</v>
      </c>
      <c r="G66" s="80"/>
      <c r="H66" s="80"/>
      <c r="I66" s="80"/>
      <c r="J66" s="80">
        <v>4507248</v>
      </c>
      <c r="K66" s="80"/>
    </row>
    <row r="67" spans="1:11" s="29" customFormat="1" ht="12" x14ac:dyDescent="0.2">
      <c r="B67" s="75">
        <v>33140100</v>
      </c>
      <c r="C67" s="75" t="s">
        <v>127</v>
      </c>
      <c r="D67" s="80">
        <v>18508192</v>
      </c>
      <c r="E67" s="80"/>
      <c r="F67" s="81">
        <v>18508192</v>
      </c>
      <c r="G67" s="80"/>
      <c r="H67" s="80"/>
      <c r="I67" s="80"/>
      <c r="J67" s="80">
        <v>18508192</v>
      </c>
      <c r="K67" s="80"/>
    </row>
    <row r="68" spans="1:11" s="29" customFormat="1" ht="12" x14ac:dyDescent="0.2">
      <c r="B68" s="75">
        <v>33140200</v>
      </c>
      <c r="C68" s="75" t="s">
        <v>128</v>
      </c>
      <c r="D68" s="80">
        <v>555556</v>
      </c>
      <c r="E68" s="80"/>
      <c r="F68" s="81">
        <v>555556</v>
      </c>
      <c r="G68" s="80"/>
      <c r="H68" s="80"/>
      <c r="I68" s="80"/>
      <c r="J68" s="80">
        <v>555556</v>
      </c>
      <c r="K68" s="80"/>
    </row>
    <row r="69" spans="1:11" s="29" customFormat="1" ht="12" x14ac:dyDescent="0.2">
      <c r="B69" s="75">
        <v>33140300</v>
      </c>
      <c r="C69" s="75" t="s">
        <v>1617</v>
      </c>
      <c r="D69" s="80">
        <v>15370208</v>
      </c>
      <c r="E69" s="80"/>
      <c r="F69" s="81">
        <v>15370208</v>
      </c>
      <c r="G69" s="80"/>
      <c r="H69" s="80"/>
      <c r="I69" s="80"/>
      <c r="J69" s="80">
        <v>15370208</v>
      </c>
      <c r="K69" s="80"/>
    </row>
    <row r="70" spans="1:11" s="29" customFormat="1" ht="12" x14ac:dyDescent="0.2">
      <c r="B70" s="75">
        <v>33140400</v>
      </c>
      <c r="C70" s="75" t="s">
        <v>129</v>
      </c>
      <c r="D70" s="80">
        <v>56954</v>
      </c>
      <c r="E70" s="80"/>
      <c r="F70" s="80">
        <v>56954</v>
      </c>
      <c r="G70" s="81"/>
      <c r="H70" s="80"/>
      <c r="I70" s="80"/>
      <c r="J70" s="80">
        <v>56954</v>
      </c>
      <c r="K70" s="80"/>
    </row>
    <row r="71" spans="1:11" s="29" customFormat="1" ht="12" x14ac:dyDescent="0.2">
      <c r="B71" s="75">
        <v>33140500</v>
      </c>
      <c r="C71" s="75" t="s">
        <v>209</v>
      </c>
      <c r="D71" s="80">
        <v>379497</v>
      </c>
      <c r="E71" s="80"/>
      <c r="F71" s="80">
        <v>379497</v>
      </c>
      <c r="G71" s="81"/>
      <c r="H71" s="80"/>
      <c r="I71" s="80"/>
      <c r="J71" s="80">
        <v>379497</v>
      </c>
      <c r="K71" s="80"/>
    </row>
    <row r="72" spans="1:11" s="29" customFormat="1" ht="12" x14ac:dyDescent="0.2">
      <c r="A72" s="30"/>
      <c r="B72" s="75">
        <v>33140600</v>
      </c>
      <c r="C72" s="75" t="s">
        <v>427</v>
      </c>
      <c r="D72" s="80">
        <v>39066499</v>
      </c>
      <c r="E72" s="80"/>
      <c r="F72" s="80">
        <v>39066499</v>
      </c>
      <c r="G72" s="81"/>
      <c r="H72" s="80"/>
      <c r="I72" s="80"/>
      <c r="J72" s="80">
        <v>39066499</v>
      </c>
      <c r="K72" s="80"/>
    </row>
    <row r="73" spans="1:11" s="29" customFormat="1" ht="12" x14ac:dyDescent="0.2">
      <c r="B73" s="75">
        <v>33140700</v>
      </c>
      <c r="C73" s="75" t="s">
        <v>435</v>
      </c>
      <c r="D73" s="80">
        <v>31649517</v>
      </c>
      <c r="E73" s="80"/>
      <c r="F73" s="80">
        <v>31649517</v>
      </c>
      <c r="G73" s="81"/>
      <c r="H73" s="80"/>
      <c r="I73" s="80"/>
      <c r="J73" s="80">
        <v>31649517</v>
      </c>
      <c r="K73" s="80"/>
    </row>
    <row r="74" spans="1:11" s="29" customFormat="1" ht="12" x14ac:dyDescent="0.2">
      <c r="A74" s="31"/>
      <c r="B74" s="76">
        <v>33140800</v>
      </c>
      <c r="C74" s="76" t="s">
        <v>436</v>
      </c>
      <c r="D74" s="80">
        <v>43662774</v>
      </c>
      <c r="E74" s="80"/>
      <c r="F74" s="81">
        <v>43662774</v>
      </c>
      <c r="G74" s="81"/>
      <c r="H74" s="81"/>
      <c r="I74" s="81"/>
      <c r="J74" s="80">
        <v>43662774</v>
      </c>
      <c r="K74" s="80"/>
    </row>
    <row r="75" spans="1:11" s="29" customFormat="1" ht="12" x14ac:dyDescent="0.2">
      <c r="A75" s="31"/>
      <c r="B75" s="76">
        <v>33140900</v>
      </c>
      <c r="C75" s="76" t="s">
        <v>183</v>
      </c>
      <c r="D75" s="80">
        <v>4155988</v>
      </c>
      <c r="E75" s="80"/>
      <c r="F75" s="80">
        <v>4155988</v>
      </c>
      <c r="G75" s="80"/>
      <c r="H75" s="80"/>
      <c r="I75" s="80"/>
      <c r="J75" s="80">
        <v>4155988</v>
      </c>
      <c r="K75" s="80"/>
    </row>
    <row r="76" spans="1:11" s="29" customFormat="1" ht="12" x14ac:dyDescent="0.2">
      <c r="A76" s="31"/>
      <c r="B76" s="76">
        <v>33160100</v>
      </c>
      <c r="C76" s="76" t="s">
        <v>130</v>
      </c>
      <c r="D76" s="80">
        <v>590300</v>
      </c>
      <c r="E76" s="80"/>
      <c r="F76" s="80">
        <v>590300</v>
      </c>
      <c r="G76" s="80"/>
      <c r="H76" s="81"/>
      <c r="I76" s="81"/>
      <c r="J76" s="80">
        <v>590300</v>
      </c>
      <c r="K76" s="80"/>
    </row>
    <row r="77" spans="1:11" s="29" customFormat="1" ht="12" x14ac:dyDescent="0.2">
      <c r="A77" s="31"/>
      <c r="B77" s="76">
        <v>33160200</v>
      </c>
      <c r="C77" s="76" t="s">
        <v>210</v>
      </c>
      <c r="D77" s="80">
        <v>4616051</v>
      </c>
      <c r="E77" s="80"/>
      <c r="F77" s="80">
        <v>4616051</v>
      </c>
      <c r="G77" s="80"/>
      <c r="H77" s="81"/>
      <c r="I77" s="81"/>
      <c r="J77" s="80">
        <v>4616051</v>
      </c>
      <c r="K77" s="80"/>
    </row>
    <row r="78" spans="1:11" s="29" customFormat="1" ht="12" x14ac:dyDescent="0.2">
      <c r="B78" s="76">
        <v>33160300</v>
      </c>
      <c r="C78" s="76" t="s">
        <v>211</v>
      </c>
      <c r="D78" s="80">
        <v>288932</v>
      </c>
      <c r="E78" s="80"/>
      <c r="F78" s="80">
        <v>288932</v>
      </c>
      <c r="G78" s="80"/>
      <c r="H78" s="81"/>
      <c r="I78" s="81"/>
      <c r="J78" s="80">
        <v>288932</v>
      </c>
      <c r="K78" s="80"/>
    </row>
    <row r="79" spans="1:11" s="29" customFormat="1" ht="12" x14ac:dyDescent="0.2">
      <c r="A79" s="30"/>
      <c r="B79" s="76">
        <v>33160400</v>
      </c>
      <c r="C79" s="76" t="s">
        <v>131</v>
      </c>
      <c r="D79" s="80">
        <v>6444156</v>
      </c>
      <c r="E79" s="80"/>
      <c r="F79" s="80">
        <v>6444156</v>
      </c>
      <c r="G79" s="80"/>
      <c r="H79" s="81"/>
      <c r="I79" s="81"/>
      <c r="J79" s="80">
        <v>6444156</v>
      </c>
      <c r="K79" s="80"/>
    </row>
    <row r="80" spans="1:11" s="29" customFormat="1" ht="12" x14ac:dyDescent="0.2">
      <c r="B80" s="76">
        <v>33160500</v>
      </c>
      <c r="C80" s="76" t="s">
        <v>428</v>
      </c>
      <c r="D80" s="80">
        <v>12677491</v>
      </c>
      <c r="E80" s="80"/>
      <c r="F80" s="80">
        <v>12677491</v>
      </c>
      <c r="G80" s="80"/>
      <c r="H80" s="80"/>
      <c r="I80" s="80"/>
      <c r="J80" s="80">
        <v>12677491</v>
      </c>
      <c r="K80" s="80"/>
    </row>
    <row r="81" spans="1:11" s="29" customFormat="1" ht="12" x14ac:dyDescent="0.2">
      <c r="B81" s="76">
        <v>33160900</v>
      </c>
      <c r="C81" s="76" t="s">
        <v>132</v>
      </c>
      <c r="D81" s="80">
        <v>4139696</v>
      </c>
      <c r="E81" s="80">
        <v>1</v>
      </c>
      <c r="F81" s="81">
        <v>4139695</v>
      </c>
      <c r="G81" s="81"/>
      <c r="H81" s="81"/>
      <c r="I81" s="81"/>
      <c r="J81" s="80">
        <v>4139695</v>
      </c>
      <c r="K81" s="80"/>
    </row>
    <row r="82" spans="1:11" s="29" customFormat="1" ht="12" x14ac:dyDescent="0.2">
      <c r="B82" s="76">
        <v>33170100</v>
      </c>
      <c r="C82" s="76" t="s">
        <v>212</v>
      </c>
      <c r="D82" s="80">
        <v>319195</v>
      </c>
      <c r="E82" s="80">
        <v>22652</v>
      </c>
      <c r="F82" s="80">
        <v>296543</v>
      </c>
      <c r="G82" s="80"/>
      <c r="H82" s="80"/>
      <c r="I82" s="80"/>
      <c r="J82" s="80">
        <v>296543</v>
      </c>
      <c r="K82" s="80"/>
    </row>
    <row r="83" spans="1:11" s="29" customFormat="1" ht="12" x14ac:dyDescent="0.2">
      <c r="B83" s="76">
        <v>37010000</v>
      </c>
      <c r="C83" s="76" t="s">
        <v>213</v>
      </c>
      <c r="D83" s="80">
        <v>82907</v>
      </c>
      <c r="E83" s="80"/>
      <c r="F83" s="80">
        <v>82907</v>
      </c>
      <c r="G83" s="80"/>
      <c r="H83" s="80"/>
      <c r="I83" s="80"/>
      <c r="J83" s="80">
        <v>82907</v>
      </c>
      <c r="K83" s="80"/>
    </row>
    <row r="84" spans="1:11" s="77" customFormat="1" ht="12" x14ac:dyDescent="0.2">
      <c r="A84" s="29"/>
      <c r="B84" s="76">
        <v>39040000</v>
      </c>
      <c r="C84" s="76" t="s">
        <v>1574</v>
      </c>
      <c r="D84" s="80">
        <v>7221</v>
      </c>
      <c r="E84" s="80">
        <v>1000</v>
      </c>
      <c r="F84" s="80">
        <v>6221</v>
      </c>
      <c r="G84" s="80"/>
      <c r="H84" s="80"/>
      <c r="I84" s="80"/>
      <c r="J84" s="80">
        <v>6221</v>
      </c>
      <c r="K84" s="80"/>
    </row>
    <row r="85" spans="1:11" s="77" customFormat="1" ht="12" x14ac:dyDescent="0.2">
      <c r="B85" s="76">
        <v>41010000</v>
      </c>
      <c r="C85" s="76" t="s">
        <v>133</v>
      </c>
      <c r="D85" s="80"/>
      <c r="E85" s="80">
        <v>44708813</v>
      </c>
      <c r="F85" s="80"/>
      <c r="G85" s="80">
        <v>44708813</v>
      </c>
      <c r="H85" s="80"/>
      <c r="I85" s="80"/>
      <c r="J85" s="80"/>
      <c r="K85" s="80">
        <v>44708813</v>
      </c>
    </row>
    <row r="86" spans="1:11" s="77" customFormat="1" ht="12" x14ac:dyDescent="0.2">
      <c r="B86" s="76">
        <v>41020000</v>
      </c>
      <c r="C86" s="76" t="s">
        <v>134</v>
      </c>
      <c r="D86" s="80">
        <v>225000</v>
      </c>
      <c r="E86" s="80">
        <v>23653697</v>
      </c>
      <c r="F86" s="80"/>
      <c r="G86" s="80">
        <v>23428697</v>
      </c>
      <c r="H86" s="80"/>
      <c r="I86" s="80"/>
      <c r="J86" s="80"/>
      <c r="K86" s="80">
        <v>23428697</v>
      </c>
    </row>
    <row r="87" spans="1:11" s="77" customFormat="1" ht="12" x14ac:dyDescent="0.2">
      <c r="B87" s="76">
        <v>41030000</v>
      </c>
      <c r="C87" s="76" t="s">
        <v>135</v>
      </c>
      <c r="D87" s="80"/>
      <c r="E87" s="80">
        <v>3295650</v>
      </c>
      <c r="F87" s="80"/>
      <c r="G87" s="80">
        <v>3295650</v>
      </c>
      <c r="H87" s="80"/>
      <c r="I87" s="80"/>
      <c r="J87" s="80"/>
      <c r="K87" s="80">
        <v>3295650</v>
      </c>
    </row>
    <row r="88" spans="1:11" s="77" customFormat="1" ht="12" x14ac:dyDescent="0.2">
      <c r="B88" s="76">
        <v>41080000</v>
      </c>
      <c r="C88" s="76" t="s">
        <v>214</v>
      </c>
      <c r="D88" s="80"/>
      <c r="E88" s="80">
        <v>1772000</v>
      </c>
      <c r="F88" s="80"/>
      <c r="G88" s="80">
        <v>1772000</v>
      </c>
      <c r="H88" s="80"/>
      <c r="I88" s="80"/>
      <c r="J88" s="80"/>
      <c r="K88" s="80">
        <v>1772000</v>
      </c>
    </row>
    <row r="89" spans="1:11" s="77" customFormat="1" ht="12" x14ac:dyDescent="0.2">
      <c r="B89" s="76">
        <v>41090000</v>
      </c>
      <c r="C89" s="76" t="s">
        <v>423</v>
      </c>
      <c r="D89" s="80"/>
      <c r="E89" s="80">
        <v>2441761</v>
      </c>
      <c r="F89" s="80"/>
      <c r="G89" s="80">
        <v>2441761</v>
      </c>
      <c r="H89" s="80"/>
      <c r="I89" s="80"/>
      <c r="J89" s="80"/>
      <c r="K89" s="80">
        <v>2441761</v>
      </c>
    </row>
    <row r="90" spans="1:11" s="77" customFormat="1" ht="12" x14ac:dyDescent="0.2">
      <c r="B90" s="76">
        <v>41100000</v>
      </c>
      <c r="C90" s="76" t="s">
        <v>1522</v>
      </c>
      <c r="D90" s="80"/>
      <c r="E90" s="80">
        <v>543128859</v>
      </c>
      <c r="F90" s="80"/>
      <c r="G90" s="80">
        <v>543128859</v>
      </c>
      <c r="H90" s="80"/>
      <c r="I90" s="80"/>
      <c r="J90" s="80"/>
      <c r="K90" s="80">
        <v>543128859</v>
      </c>
    </row>
    <row r="91" spans="1:11" s="77" customFormat="1" ht="12" x14ac:dyDescent="0.2">
      <c r="B91" s="76">
        <v>42030000</v>
      </c>
      <c r="C91" s="76" t="s">
        <v>437</v>
      </c>
      <c r="D91" s="80">
        <v>179</v>
      </c>
      <c r="E91" s="80">
        <v>63</v>
      </c>
      <c r="F91" s="80">
        <v>116</v>
      </c>
      <c r="G91" s="80"/>
      <c r="H91" s="80"/>
      <c r="I91" s="80"/>
      <c r="J91" s="80">
        <v>116</v>
      </c>
      <c r="K91" s="80"/>
    </row>
    <row r="92" spans="1:11" s="77" customFormat="1" ht="12" x14ac:dyDescent="0.2">
      <c r="B92" s="76"/>
      <c r="C92" s="76"/>
      <c r="D92" s="80"/>
      <c r="E92" s="80"/>
      <c r="F92" s="80"/>
      <c r="G92" s="80"/>
      <c r="H92" s="80"/>
      <c r="I92" s="80"/>
      <c r="J92" s="80"/>
      <c r="K92" s="80"/>
    </row>
    <row r="93" spans="1:11" s="77" customFormat="1" ht="12" x14ac:dyDescent="0.2">
      <c r="B93" s="76"/>
      <c r="C93" s="76" t="s">
        <v>215</v>
      </c>
      <c r="D93" s="80">
        <v>5229219223</v>
      </c>
      <c r="E93" s="80">
        <v>5229219223</v>
      </c>
      <c r="F93" s="80">
        <v>4192030706</v>
      </c>
      <c r="G93" s="80">
        <v>4192030706</v>
      </c>
      <c r="H93" s="80">
        <v>3774085109</v>
      </c>
      <c r="I93" s="80">
        <v>3573254926</v>
      </c>
      <c r="J93" s="80">
        <v>417945597</v>
      </c>
      <c r="K93" s="80">
        <v>618775780</v>
      </c>
    </row>
    <row r="94" spans="1:11" s="77" customFormat="1" ht="12" x14ac:dyDescent="0.2">
      <c r="B94" s="76"/>
      <c r="C94" s="76" t="s">
        <v>1523</v>
      </c>
      <c r="D94" s="80"/>
      <c r="E94" s="80"/>
      <c r="F94" s="80"/>
      <c r="G94" s="80"/>
      <c r="H94" s="80"/>
      <c r="I94" s="80">
        <v>200830183</v>
      </c>
      <c r="J94" s="80">
        <v>200830183</v>
      </c>
      <c r="K94" s="80"/>
    </row>
    <row r="95" spans="1:11" s="77" customFormat="1" ht="12" x14ac:dyDescent="0.2">
      <c r="B95" s="76"/>
      <c r="C95" s="76" t="s">
        <v>216</v>
      </c>
      <c r="D95" s="80">
        <v>5229219223</v>
      </c>
      <c r="E95" s="80">
        <v>5229219223</v>
      </c>
      <c r="F95" s="80">
        <v>4192030706</v>
      </c>
      <c r="G95" s="80">
        <v>4192030706</v>
      </c>
      <c r="H95" s="80">
        <v>3774085109</v>
      </c>
      <c r="I95" s="80">
        <v>3774085109</v>
      </c>
      <c r="J95" s="80">
        <v>618775780</v>
      </c>
      <c r="K95" s="80">
        <v>618775780</v>
      </c>
    </row>
    <row r="96" spans="1:11" s="77" customFormat="1" ht="12.75" thickBot="1" x14ac:dyDescent="0.25">
      <c r="B96" s="29"/>
      <c r="C96" s="29"/>
      <c r="D96" s="82"/>
      <c r="E96" s="82"/>
      <c r="F96" s="82"/>
      <c r="G96" s="82"/>
      <c r="H96" s="82"/>
      <c r="I96" s="82"/>
      <c r="J96" s="82"/>
      <c r="K96" s="82"/>
    </row>
    <row r="97" spans="1:11" s="77" customFormat="1" ht="12" x14ac:dyDescent="0.2">
      <c r="B97" s="228" t="s">
        <v>1981</v>
      </c>
      <c r="C97" s="229"/>
      <c r="D97" s="230"/>
      <c r="E97" s="230"/>
      <c r="F97" s="230"/>
      <c r="G97" s="230"/>
      <c r="H97" s="230"/>
      <c r="I97" s="230"/>
      <c r="J97" s="230"/>
      <c r="K97" s="231"/>
    </row>
    <row r="98" spans="1:11" s="77" customFormat="1" ht="12" x14ac:dyDescent="0.2">
      <c r="B98" s="232"/>
      <c r="C98" s="77" t="s">
        <v>1520</v>
      </c>
      <c r="D98" s="133"/>
      <c r="E98" s="133"/>
      <c r="F98" s="133"/>
      <c r="G98" s="133"/>
      <c r="H98" s="133"/>
      <c r="I98" s="133"/>
      <c r="J98" s="133"/>
      <c r="K98" s="187">
        <f>+SERVEL!P54</f>
        <v>332488290</v>
      </c>
    </row>
    <row r="99" spans="1:11" s="77" customFormat="1" ht="12" x14ac:dyDescent="0.2">
      <c r="B99" s="232"/>
      <c r="C99" s="77" t="s">
        <v>1935</v>
      </c>
      <c r="D99" s="133"/>
      <c r="E99" s="133"/>
      <c r="F99" s="133"/>
      <c r="G99" s="133"/>
      <c r="H99" s="133"/>
      <c r="I99" s="133"/>
      <c r="J99" s="133"/>
      <c r="K99" s="187">
        <f>+SERVEL!P65</f>
        <v>-38269297</v>
      </c>
    </row>
    <row r="100" spans="1:11" s="77" customFormat="1" ht="12" x14ac:dyDescent="0.2">
      <c r="B100" s="232"/>
      <c r="C100" s="77" t="s">
        <v>1936</v>
      </c>
      <c r="D100" s="133"/>
      <c r="E100" s="133"/>
      <c r="F100" s="133"/>
      <c r="G100" s="133"/>
      <c r="H100" s="133"/>
      <c r="I100" s="133"/>
      <c r="J100" s="133"/>
      <c r="K100" s="212">
        <v>0</v>
      </c>
    </row>
    <row r="101" spans="1:11" s="77" customFormat="1" ht="12" x14ac:dyDescent="0.2">
      <c r="B101" s="232"/>
      <c r="C101" s="77" t="s">
        <v>1521</v>
      </c>
      <c r="D101" s="133"/>
      <c r="E101" s="133"/>
      <c r="F101" s="133"/>
      <c r="G101" s="133"/>
      <c r="H101" s="133"/>
      <c r="I101" s="133"/>
      <c r="J101" s="133"/>
      <c r="K101" s="187">
        <f>+SERVEL!P126</f>
        <v>-93388810</v>
      </c>
    </row>
    <row r="102" spans="1:11" s="77" customFormat="1" ht="12.75" thickBot="1" x14ac:dyDescent="0.25">
      <c r="B102" s="233"/>
      <c r="C102" s="234" t="str">
        <f>+C94</f>
        <v>UTILIDAD DEL EJERCICIO</v>
      </c>
      <c r="D102" s="235"/>
      <c r="E102" s="235"/>
      <c r="F102" s="235"/>
      <c r="G102" s="235"/>
      <c r="H102" s="235"/>
      <c r="I102" s="235"/>
      <c r="J102" s="235"/>
      <c r="K102" s="236">
        <f>SUM(K98:K101)</f>
        <v>200830183</v>
      </c>
    </row>
    <row r="103" spans="1:11" s="29" customFormat="1" ht="12" x14ac:dyDescent="0.2">
      <c r="D103" s="82"/>
      <c r="E103" s="82"/>
      <c r="F103" s="82"/>
      <c r="G103" s="82"/>
      <c r="H103" s="82"/>
      <c r="I103" s="82"/>
      <c r="J103" s="82"/>
      <c r="K103" s="133">
        <f>+J94-K102</f>
        <v>0</v>
      </c>
    </row>
    <row r="104" spans="1:11" s="29" customFormat="1" ht="12" x14ac:dyDescent="0.2">
      <c r="D104" s="82"/>
      <c r="E104" s="82"/>
      <c r="F104" s="82"/>
      <c r="G104" s="82"/>
      <c r="H104" s="82"/>
      <c r="I104" s="82"/>
      <c r="J104" s="82"/>
      <c r="K104" s="82"/>
    </row>
    <row r="105" spans="1:11" s="29" customFormat="1" ht="12" x14ac:dyDescent="0.2">
      <c r="D105" s="82"/>
      <c r="E105" s="82"/>
      <c r="F105" s="82"/>
      <c r="G105" s="82"/>
      <c r="H105" s="82"/>
      <c r="I105" s="82"/>
      <c r="J105" s="82"/>
      <c r="K105" s="82"/>
    </row>
    <row r="106" spans="1:11" s="29" customFormat="1" ht="12" x14ac:dyDescent="0.2">
      <c r="D106" s="82"/>
      <c r="E106" s="82"/>
      <c r="F106" s="82"/>
      <c r="G106" s="82"/>
      <c r="H106" s="82"/>
      <c r="I106" s="82"/>
      <c r="J106" s="82"/>
      <c r="K106" s="82"/>
    </row>
    <row r="107" spans="1:11" s="29" customFormat="1" ht="12" x14ac:dyDescent="0.2">
      <c r="D107" s="82"/>
      <c r="E107" s="82"/>
      <c r="F107" s="82"/>
      <c r="G107" s="82"/>
      <c r="H107" s="82"/>
      <c r="I107" s="82"/>
      <c r="J107" s="82"/>
      <c r="K107" s="82"/>
    </row>
    <row r="108" spans="1:11" x14ac:dyDescent="0.25">
      <c r="A108" s="29"/>
      <c r="B108" s="29"/>
      <c r="C108" s="29"/>
      <c r="D108" s="82"/>
      <c r="E108" s="82"/>
      <c r="F108" s="82"/>
      <c r="G108" s="82"/>
      <c r="H108" s="82"/>
      <c r="I108" s="82"/>
      <c r="J108" s="82"/>
      <c r="K108" s="82"/>
    </row>
    <row r="109" spans="1:11" x14ac:dyDescent="0.25">
      <c r="B109" s="29"/>
      <c r="C109" s="29"/>
      <c r="D109" s="82"/>
      <c r="E109" s="82"/>
      <c r="F109" s="82"/>
      <c r="G109" s="82"/>
      <c r="H109" s="82"/>
      <c r="I109" s="82"/>
      <c r="J109" s="82"/>
      <c r="K109" s="82"/>
    </row>
    <row r="110" spans="1:11" x14ac:dyDescent="0.25">
      <c r="B110" s="29"/>
      <c r="C110" s="29"/>
      <c r="D110" s="82"/>
      <c r="E110" s="82"/>
      <c r="F110" s="82"/>
      <c r="G110" s="82"/>
      <c r="H110" s="82"/>
      <c r="I110" s="82"/>
      <c r="J110" s="82"/>
      <c r="K110" s="82"/>
    </row>
  </sheetData>
  <sheetProtection algorithmName="SHA-512" hashValue="08xYu1mtmBzsd39HbBL5G308c/i0OJq2J+URAzn+9k67esblsHD6pObKoJm+Y/NvxEvX5CLyJcnfkEE83y3b2Q==" saltValue="yMOnhs+n8IKAqnoXYWRc2Q==" spinCount="100000" sheet="1" objects="1" scenarios="1"/>
  <pageMargins left="0.70866141732283472" right="0.70866141732283472" top="0.74803149606299213" bottom="0.74803149606299213" header="0.31496062992125984" footer="0.31496062992125984"/>
  <pageSetup scale="7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abSelected="1" workbookViewId="0">
      <pane ySplit="1" topLeftCell="A2" activePane="bottomLeft" state="frozen"/>
      <selection pane="bottomLeft" activeCell="N5" sqref="N5"/>
    </sheetView>
  </sheetViews>
  <sheetFormatPr baseColWidth="10" defaultColWidth="11.375" defaultRowHeight="12" x14ac:dyDescent="0.2"/>
  <cols>
    <col min="1" max="2" width="11.375" style="82"/>
    <col min="3" max="3" width="1.75" style="82" customWidth="1"/>
    <col min="4" max="15" width="9.875" style="82" customWidth="1"/>
    <col min="16" max="16" width="9.875" style="133" customWidth="1"/>
    <col min="17" max="16384" width="11.375" style="82"/>
  </cols>
  <sheetData>
    <row r="1" spans="1:16" x14ac:dyDescent="0.2">
      <c r="A1" s="182" t="s">
        <v>36</v>
      </c>
      <c r="B1" s="183" t="s">
        <v>37</v>
      </c>
      <c r="N1" s="184"/>
    </row>
    <row r="2" spans="1:16" x14ac:dyDescent="0.2">
      <c r="A2" s="182" t="s">
        <v>40</v>
      </c>
      <c r="B2" s="183" t="s">
        <v>41</v>
      </c>
      <c r="N2" s="184"/>
    </row>
    <row r="3" spans="1:16" x14ac:dyDescent="0.2">
      <c r="A3" s="182" t="s">
        <v>217</v>
      </c>
      <c r="B3" s="183" t="s">
        <v>39</v>
      </c>
    </row>
    <row r="4" spans="1:16" x14ac:dyDescent="0.2">
      <c r="A4" s="182" t="s">
        <v>43</v>
      </c>
      <c r="B4" s="183" t="s">
        <v>44</v>
      </c>
    </row>
    <row r="5" spans="1:16" x14ac:dyDescent="0.2">
      <c r="H5" s="185" t="s">
        <v>1526</v>
      </c>
    </row>
    <row r="6" spans="1:16" x14ac:dyDescent="0.2">
      <c r="H6" s="186" t="s">
        <v>1527</v>
      </c>
    </row>
    <row r="7" spans="1:16" x14ac:dyDescent="0.2">
      <c r="H7" s="186" t="s">
        <v>1927</v>
      </c>
    </row>
    <row r="8" spans="1:16" x14ac:dyDescent="0.2">
      <c r="H8" s="186" t="s">
        <v>1528</v>
      </c>
    </row>
    <row r="9" spans="1:16" x14ac:dyDescent="0.2">
      <c r="H9" s="186"/>
    </row>
    <row r="10" spans="1:16" ht="12.75" thickBot="1" x14ac:dyDescent="0.25">
      <c r="H10" s="186"/>
    </row>
    <row r="11" spans="1:16" s="205" customFormat="1" ht="15.75" x14ac:dyDescent="0.25">
      <c r="A11" s="207" t="s">
        <v>1529</v>
      </c>
      <c r="B11" s="208" t="s">
        <v>1522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16" s="29" customFormat="1" x14ac:dyDescent="0.2">
      <c r="A12" s="211"/>
      <c r="P12" s="212"/>
    </row>
    <row r="13" spans="1:16" s="29" customFormat="1" x14ac:dyDescent="0.2">
      <c r="A13" s="213" t="s">
        <v>1530</v>
      </c>
      <c r="P13" s="212"/>
    </row>
    <row r="14" spans="1:16" s="29" customFormat="1" x14ac:dyDescent="0.2">
      <c r="A14" s="211"/>
      <c r="P14" s="212"/>
    </row>
    <row r="15" spans="1:16" s="29" customFormat="1" x14ac:dyDescent="0.2">
      <c r="A15" s="214" t="s">
        <v>1531</v>
      </c>
      <c r="D15" s="215" t="s">
        <v>138</v>
      </c>
      <c r="E15" s="215" t="s">
        <v>219</v>
      </c>
      <c r="F15" s="215" t="s">
        <v>242</v>
      </c>
      <c r="G15" s="215" t="s">
        <v>158</v>
      </c>
      <c r="H15" s="215" t="s">
        <v>254</v>
      </c>
      <c r="I15" s="215" t="s">
        <v>160</v>
      </c>
      <c r="J15" s="215" t="s">
        <v>438</v>
      </c>
      <c r="K15" s="215" t="s">
        <v>1532</v>
      </c>
      <c r="L15" s="215" t="s">
        <v>1533</v>
      </c>
      <c r="M15" s="215" t="s">
        <v>1534</v>
      </c>
      <c r="N15" s="215" t="s">
        <v>1535</v>
      </c>
      <c r="O15" s="215" t="s">
        <v>1536</v>
      </c>
      <c r="P15" s="216" t="s">
        <v>136</v>
      </c>
    </row>
    <row r="16" spans="1:16" s="29" customFormat="1" x14ac:dyDescent="0.2">
      <c r="A16" s="214" t="s">
        <v>1522</v>
      </c>
      <c r="J16" s="217">
        <v>543128859</v>
      </c>
      <c r="P16" s="218">
        <v>543128859</v>
      </c>
    </row>
    <row r="17" spans="1:16" s="29" customFormat="1" x14ac:dyDescent="0.2">
      <c r="A17" s="219" t="s">
        <v>1537</v>
      </c>
      <c r="D17" s="220">
        <v>0</v>
      </c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543128859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18">
        <v>543128859</v>
      </c>
    </row>
    <row r="18" spans="1:16" s="29" customFormat="1" x14ac:dyDescent="0.2">
      <c r="A18" s="211"/>
      <c r="P18" s="212"/>
    </row>
    <row r="19" spans="1:16" s="29" customFormat="1" x14ac:dyDescent="0.2">
      <c r="A19" s="213" t="s">
        <v>1538</v>
      </c>
      <c r="P19" s="212"/>
    </row>
    <row r="20" spans="1:16" s="29" customFormat="1" x14ac:dyDescent="0.2">
      <c r="A20" s="211"/>
      <c r="P20" s="212"/>
    </row>
    <row r="21" spans="1:16" s="29" customFormat="1" x14ac:dyDescent="0.2">
      <c r="A21" s="214" t="s">
        <v>1531</v>
      </c>
      <c r="D21" s="215" t="s">
        <v>138</v>
      </c>
      <c r="E21" s="215" t="s">
        <v>219</v>
      </c>
      <c r="F21" s="215" t="s">
        <v>242</v>
      </c>
      <c r="G21" s="215" t="s">
        <v>158</v>
      </c>
      <c r="H21" s="215" t="s">
        <v>254</v>
      </c>
      <c r="I21" s="215" t="s">
        <v>160</v>
      </c>
      <c r="J21" s="215" t="s">
        <v>438</v>
      </c>
      <c r="K21" s="215" t="s">
        <v>1532</v>
      </c>
      <c r="L21" s="215" t="s">
        <v>1533</v>
      </c>
      <c r="M21" s="215" t="s">
        <v>1534</v>
      </c>
      <c r="N21" s="215" t="s">
        <v>1535</v>
      </c>
      <c r="O21" s="215" t="s">
        <v>1536</v>
      </c>
      <c r="P21" s="216" t="s">
        <v>136</v>
      </c>
    </row>
    <row r="22" spans="1:16" s="29" customFormat="1" x14ac:dyDescent="0.2">
      <c r="A22" s="214" t="s">
        <v>425</v>
      </c>
      <c r="J22" s="217">
        <v>-2663234</v>
      </c>
      <c r="P22" s="218">
        <v>-2663234</v>
      </c>
    </row>
    <row r="23" spans="1:16" s="29" customFormat="1" x14ac:dyDescent="0.2">
      <c r="A23" s="214" t="s">
        <v>426</v>
      </c>
      <c r="J23" s="217">
        <v>-1333334</v>
      </c>
      <c r="K23" s="217">
        <v>-1333334</v>
      </c>
      <c r="P23" s="218">
        <v>-2666668</v>
      </c>
    </row>
    <row r="24" spans="1:16" s="29" customFormat="1" x14ac:dyDescent="0.2">
      <c r="A24" s="214" t="s">
        <v>208</v>
      </c>
      <c r="J24" s="217">
        <v>-33042500</v>
      </c>
      <c r="K24" s="217">
        <v>-28370000</v>
      </c>
      <c r="P24" s="218">
        <v>-61412500</v>
      </c>
    </row>
    <row r="25" spans="1:16" s="29" customFormat="1" x14ac:dyDescent="0.2">
      <c r="A25" s="214" t="s">
        <v>115</v>
      </c>
      <c r="J25" s="217">
        <v>-5472674</v>
      </c>
      <c r="K25" s="217">
        <v>-7598426</v>
      </c>
      <c r="P25" s="218">
        <v>-13071100</v>
      </c>
    </row>
    <row r="26" spans="1:16" s="29" customFormat="1" x14ac:dyDescent="0.2">
      <c r="A26" s="214" t="s">
        <v>116</v>
      </c>
      <c r="J26" s="217">
        <v>-303685</v>
      </c>
      <c r="K26" s="217">
        <v>-300641</v>
      </c>
      <c r="P26" s="218">
        <v>-604326</v>
      </c>
    </row>
    <row r="27" spans="1:16" s="29" customFormat="1" x14ac:dyDescent="0.2">
      <c r="A27" s="214" t="s">
        <v>434</v>
      </c>
      <c r="J27" s="217">
        <v>-2038540</v>
      </c>
      <c r="P27" s="218">
        <v>-2038540</v>
      </c>
    </row>
    <row r="28" spans="1:16" s="29" customFormat="1" x14ac:dyDescent="0.2">
      <c r="A28" s="214" t="s">
        <v>117</v>
      </c>
      <c r="J28" s="217">
        <v>-258169</v>
      </c>
      <c r="K28" s="217">
        <v>-372500</v>
      </c>
      <c r="P28" s="218">
        <v>-630669</v>
      </c>
    </row>
    <row r="29" spans="1:16" s="29" customFormat="1" x14ac:dyDescent="0.2">
      <c r="A29" s="214" t="s">
        <v>118</v>
      </c>
      <c r="J29" s="217">
        <v>-312929</v>
      </c>
      <c r="K29" s="217">
        <v>-347269</v>
      </c>
      <c r="P29" s="218">
        <v>-660198</v>
      </c>
    </row>
    <row r="30" spans="1:16" s="29" customFormat="1" x14ac:dyDescent="0.2">
      <c r="A30" s="214" t="s">
        <v>121</v>
      </c>
      <c r="J30" s="217">
        <v>-2466203</v>
      </c>
      <c r="K30" s="217">
        <v>-1243181</v>
      </c>
      <c r="P30" s="218">
        <v>-3709384</v>
      </c>
    </row>
    <row r="31" spans="1:16" s="29" customFormat="1" x14ac:dyDescent="0.2">
      <c r="A31" s="214" t="s">
        <v>122</v>
      </c>
      <c r="J31" s="217">
        <v>-1376433</v>
      </c>
      <c r="K31" s="217">
        <v>-676057</v>
      </c>
      <c r="P31" s="218">
        <v>-2052490</v>
      </c>
    </row>
    <row r="32" spans="1:16" s="29" customFormat="1" x14ac:dyDescent="0.2">
      <c r="A32" s="214" t="s">
        <v>123</v>
      </c>
      <c r="J32" s="217">
        <v>-414563</v>
      </c>
      <c r="K32" s="217">
        <v>-428555</v>
      </c>
      <c r="P32" s="218">
        <v>-843118</v>
      </c>
    </row>
    <row r="33" spans="1:16" s="29" customFormat="1" x14ac:dyDescent="0.2">
      <c r="A33" s="214" t="s">
        <v>124</v>
      </c>
      <c r="J33" s="217">
        <v>-1117713</v>
      </c>
      <c r="K33" s="217">
        <v>-98475</v>
      </c>
      <c r="P33" s="218">
        <v>-1216188</v>
      </c>
    </row>
    <row r="34" spans="1:16" s="29" customFormat="1" x14ac:dyDescent="0.2">
      <c r="A34" s="214" t="s">
        <v>125</v>
      </c>
      <c r="J34" s="217">
        <v>-270781</v>
      </c>
      <c r="P34" s="218">
        <v>-270781</v>
      </c>
    </row>
    <row r="35" spans="1:16" s="29" customFormat="1" x14ac:dyDescent="0.2">
      <c r="A35" s="214" t="s">
        <v>126</v>
      </c>
      <c r="J35" s="217">
        <v>-226100</v>
      </c>
      <c r="K35" s="217">
        <v>-787900</v>
      </c>
      <c r="P35" s="218">
        <v>-1014000</v>
      </c>
    </row>
    <row r="36" spans="1:16" s="29" customFormat="1" x14ac:dyDescent="0.2">
      <c r="A36" s="214" t="s">
        <v>127</v>
      </c>
      <c r="J36" s="217">
        <v>-7213192</v>
      </c>
      <c r="K36" s="217">
        <v>-7775000</v>
      </c>
      <c r="P36" s="218">
        <v>-14988192</v>
      </c>
    </row>
    <row r="37" spans="1:16" s="29" customFormat="1" x14ac:dyDescent="0.2">
      <c r="A37" s="214" t="s">
        <v>1617</v>
      </c>
      <c r="K37" s="217">
        <v>-15370208</v>
      </c>
      <c r="P37" s="218">
        <v>-15370208</v>
      </c>
    </row>
    <row r="38" spans="1:16" s="29" customFormat="1" x14ac:dyDescent="0.2">
      <c r="A38" s="214" t="s">
        <v>427</v>
      </c>
      <c r="J38" s="217">
        <v>-4783088</v>
      </c>
      <c r="K38" s="217">
        <v>-3444444</v>
      </c>
      <c r="P38" s="218">
        <v>-8227532</v>
      </c>
    </row>
    <row r="39" spans="1:16" s="29" customFormat="1" x14ac:dyDescent="0.2">
      <c r="A39" s="214" t="s">
        <v>435</v>
      </c>
      <c r="J39" s="217">
        <v>-31649517</v>
      </c>
      <c r="P39" s="218">
        <v>-31649517</v>
      </c>
    </row>
    <row r="40" spans="1:16" s="29" customFormat="1" x14ac:dyDescent="0.2">
      <c r="A40" s="214" t="s">
        <v>436</v>
      </c>
      <c r="J40" s="217">
        <v>-38502647</v>
      </c>
      <c r="K40" s="217">
        <v>-3000000</v>
      </c>
      <c r="P40" s="218">
        <v>-41502647</v>
      </c>
    </row>
    <row r="41" spans="1:16" s="29" customFormat="1" x14ac:dyDescent="0.2">
      <c r="A41" s="214" t="s">
        <v>210</v>
      </c>
      <c r="J41" s="217">
        <v>-652667</v>
      </c>
      <c r="K41" s="217">
        <v>-661431</v>
      </c>
      <c r="P41" s="218">
        <v>-1314098</v>
      </c>
    </row>
    <row r="42" spans="1:16" s="29" customFormat="1" x14ac:dyDescent="0.2">
      <c r="A42" s="214" t="s">
        <v>211</v>
      </c>
      <c r="K42" s="217">
        <v>-50932</v>
      </c>
      <c r="P42" s="218">
        <v>-50932</v>
      </c>
    </row>
    <row r="43" spans="1:16" s="29" customFormat="1" x14ac:dyDescent="0.2">
      <c r="A43" s="214" t="s">
        <v>131</v>
      </c>
      <c r="K43" s="217">
        <v>-3890400</v>
      </c>
      <c r="P43" s="218">
        <v>-3890400</v>
      </c>
    </row>
    <row r="44" spans="1:16" s="29" customFormat="1" x14ac:dyDescent="0.2">
      <c r="A44" s="214" t="s">
        <v>428</v>
      </c>
      <c r="J44" s="217">
        <v>-793730</v>
      </c>
      <c r="P44" s="218">
        <v>-793730</v>
      </c>
    </row>
    <row r="45" spans="1:16" s="29" customFormat="1" x14ac:dyDescent="0.2">
      <c r="A45" s="214" t="s">
        <v>132</v>
      </c>
      <c r="K45" s="217">
        <v>-1</v>
      </c>
      <c r="P45" s="218">
        <v>-1</v>
      </c>
    </row>
    <row r="46" spans="1:16" s="29" customFormat="1" x14ac:dyDescent="0.2">
      <c r="A46" s="219" t="s">
        <v>1537</v>
      </c>
      <c r="D46" s="220">
        <v>0</v>
      </c>
      <c r="E46" s="220">
        <v>0</v>
      </c>
      <c r="F46" s="220">
        <v>0</v>
      </c>
      <c r="G46" s="220">
        <v>0</v>
      </c>
      <c r="H46" s="220">
        <v>0</v>
      </c>
      <c r="I46" s="220">
        <v>0</v>
      </c>
      <c r="J46" s="220">
        <v>-134891699</v>
      </c>
      <c r="K46" s="220">
        <v>-75748754</v>
      </c>
      <c r="L46" s="220">
        <v>0</v>
      </c>
      <c r="M46" s="220">
        <v>0</v>
      </c>
      <c r="N46" s="220">
        <v>0</v>
      </c>
      <c r="O46" s="220">
        <v>0</v>
      </c>
      <c r="P46" s="218">
        <v>-210640453</v>
      </c>
    </row>
    <row r="47" spans="1:16" s="29" customFormat="1" x14ac:dyDescent="0.2">
      <c r="A47" s="211"/>
      <c r="P47" s="212"/>
    </row>
    <row r="48" spans="1:16" s="29" customFormat="1" x14ac:dyDescent="0.2">
      <c r="A48" s="213" t="s">
        <v>1539</v>
      </c>
      <c r="P48" s="212"/>
    </row>
    <row r="49" spans="1:16" s="29" customFormat="1" x14ac:dyDescent="0.2">
      <c r="A49" s="211"/>
      <c r="P49" s="212"/>
    </row>
    <row r="50" spans="1:16" s="29" customFormat="1" x14ac:dyDescent="0.2">
      <c r="A50" s="214" t="s">
        <v>1531</v>
      </c>
      <c r="D50" s="215" t="s">
        <v>138</v>
      </c>
      <c r="E50" s="215" t="s">
        <v>219</v>
      </c>
      <c r="F50" s="215" t="s">
        <v>242</v>
      </c>
      <c r="G50" s="215" t="s">
        <v>158</v>
      </c>
      <c r="H50" s="215" t="s">
        <v>254</v>
      </c>
      <c r="I50" s="215" t="s">
        <v>160</v>
      </c>
      <c r="J50" s="215" t="s">
        <v>438</v>
      </c>
      <c r="K50" s="215" t="s">
        <v>1532</v>
      </c>
      <c r="L50" s="215" t="s">
        <v>1533</v>
      </c>
      <c r="M50" s="215" t="s">
        <v>1534</v>
      </c>
      <c r="N50" s="215" t="s">
        <v>1535</v>
      </c>
      <c r="O50" s="215" t="s">
        <v>1536</v>
      </c>
      <c r="P50" s="216" t="s">
        <v>136</v>
      </c>
    </row>
    <row r="51" spans="1:16" s="29" customFormat="1" x14ac:dyDescent="0.2">
      <c r="A51" s="214" t="s">
        <v>437</v>
      </c>
      <c r="J51" s="217">
        <v>63</v>
      </c>
      <c r="K51" s="217">
        <v>-179</v>
      </c>
      <c r="P51" s="218">
        <v>-116</v>
      </c>
    </row>
    <row r="52" spans="1:16" s="29" customFormat="1" x14ac:dyDescent="0.2">
      <c r="A52" s="219" t="s">
        <v>1537</v>
      </c>
      <c r="D52" s="220">
        <v>0</v>
      </c>
      <c r="E52" s="220">
        <v>0</v>
      </c>
      <c r="F52" s="220">
        <v>0</v>
      </c>
      <c r="G52" s="220">
        <v>0</v>
      </c>
      <c r="H52" s="220">
        <v>0</v>
      </c>
      <c r="I52" s="220">
        <v>0</v>
      </c>
      <c r="J52" s="220">
        <v>63</v>
      </c>
      <c r="K52" s="220">
        <v>-179</v>
      </c>
      <c r="L52" s="220">
        <v>0</v>
      </c>
      <c r="M52" s="220">
        <v>0</v>
      </c>
      <c r="N52" s="220">
        <v>0</v>
      </c>
      <c r="O52" s="220">
        <v>0</v>
      </c>
      <c r="P52" s="218">
        <v>-116</v>
      </c>
    </row>
    <row r="53" spans="1:16" s="29" customFormat="1" ht="12.75" thickBot="1" x14ac:dyDescent="0.25">
      <c r="A53" s="211"/>
      <c r="P53" s="212"/>
    </row>
    <row r="54" spans="1:16" s="29" customFormat="1" ht="13.5" thickBot="1" x14ac:dyDescent="0.25">
      <c r="A54" s="221"/>
      <c r="B54" s="222" t="s">
        <v>1540</v>
      </c>
      <c r="C54" s="223"/>
      <c r="D54" s="223"/>
      <c r="E54" s="223"/>
      <c r="F54" s="223"/>
      <c r="G54" s="223"/>
      <c r="H54" s="223"/>
      <c r="I54" s="223"/>
      <c r="J54" s="224">
        <v>408237223</v>
      </c>
      <c r="K54" s="224">
        <v>-75748933</v>
      </c>
      <c r="L54" s="223"/>
      <c r="M54" s="223"/>
      <c r="N54" s="223"/>
      <c r="O54" s="223"/>
      <c r="P54" s="225">
        <v>332488290</v>
      </c>
    </row>
    <row r="55" spans="1:16" s="29" customFormat="1" x14ac:dyDescent="0.2">
      <c r="P55" s="77"/>
    </row>
    <row r="56" spans="1:16" s="29" customFormat="1" ht="12.75" thickBot="1" x14ac:dyDescent="0.25">
      <c r="P56" s="77"/>
    </row>
    <row r="57" spans="1:16" s="206" customFormat="1" ht="15.75" x14ac:dyDescent="0.25">
      <c r="A57" s="207" t="s">
        <v>1979</v>
      </c>
      <c r="B57" s="208" t="s">
        <v>1980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10"/>
    </row>
    <row r="58" spans="1:16" s="29" customFormat="1" x14ac:dyDescent="0.2">
      <c r="A58" s="211"/>
      <c r="P58" s="212"/>
    </row>
    <row r="59" spans="1:16" s="29" customFormat="1" x14ac:dyDescent="0.2">
      <c r="A59" s="213" t="s">
        <v>1538</v>
      </c>
      <c r="P59" s="212"/>
    </row>
    <row r="60" spans="1:16" s="29" customFormat="1" x14ac:dyDescent="0.2">
      <c r="A60" s="211"/>
      <c r="P60" s="212"/>
    </row>
    <row r="61" spans="1:16" s="29" customFormat="1" x14ac:dyDescent="0.2">
      <c r="A61" s="214" t="s">
        <v>1531</v>
      </c>
      <c r="D61" s="215" t="s">
        <v>138</v>
      </c>
      <c r="E61" s="215" t="s">
        <v>219</v>
      </c>
      <c r="F61" s="215" t="s">
        <v>242</v>
      </c>
      <c r="G61" s="215" t="s">
        <v>158</v>
      </c>
      <c r="H61" s="215" t="s">
        <v>254</v>
      </c>
      <c r="I61" s="215" t="s">
        <v>160</v>
      </c>
      <c r="J61" s="215" t="s">
        <v>438</v>
      </c>
      <c r="K61" s="215" t="s">
        <v>1532</v>
      </c>
      <c r="L61" s="215" t="s">
        <v>1533</v>
      </c>
      <c r="M61" s="215" t="s">
        <v>1534</v>
      </c>
      <c r="N61" s="215" t="s">
        <v>1535</v>
      </c>
      <c r="O61" s="215" t="s">
        <v>1536</v>
      </c>
      <c r="P61" s="216" t="s">
        <v>136</v>
      </c>
    </row>
    <row r="62" spans="1:16" s="29" customFormat="1" x14ac:dyDescent="0.2">
      <c r="A62" s="214" t="s">
        <v>425</v>
      </c>
      <c r="I62" s="217">
        <v>-38269297</v>
      </c>
      <c r="P62" s="218">
        <v>-38269297</v>
      </c>
    </row>
    <row r="63" spans="1:16" s="29" customFormat="1" x14ac:dyDescent="0.2">
      <c r="A63" s="219" t="s">
        <v>1537</v>
      </c>
      <c r="D63" s="220">
        <v>0</v>
      </c>
      <c r="E63" s="220">
        <v>0</v>
      </c>
      <c r="F63" s="220">
        <v>0</v>
      </c>
      <c r="G63" s="220">
        <v>0</v>
      </c>
      <c r="H63" s="220">
        <v>0</v>
      </c>
      <c r="I63" s="220">
        <v>-38269297</v>
      </c>
      <c r="J63" s="220">
        <v>0</v>
      </c>
      <c r="K63" s="220">
        <v>0</v>
      </c>
      <c r="L63" s="220">
        <v>0</v>
      </c>
      <c r="M63" s="220">
        <v>0</v>
      </c>
      <c r="N63" s="220">
        <v>0</v>
      </c>
      <c r="O63" s="220">
        <v>0</v>
      </c>
      <c r="P63" s="218">
        <v>-38269297</v>
      </c>
    </row>
    <row r="64" spans="1:16" s="29" customFormat="1" ht="12.75" thickBot="1" x14ac:dyDescent="0.25">
      <c r="A64" s="211"/>
      <c r="P64" s="212"/>
    </row>
    <row r="65" spans="1:16" s="29" customFormat="1" ht="13.5" thickBot="1" x14ac:dyDescent="0.25">
      <c r="A65" s="221"/>
      <c r="B65" s="222" t="s">
        <v>1540</v>
      </c>
      <c r="C65" s="223"/>
      <c r="D65" s="223"/>
      <c r="E65" s="223"/>
      <c r="F65" s="223"/>
      <c r="G65" s="223"/>
      <c r="H65" s="223"/>
      <c r="I65" s="224">
        <v>-38269297</v>
      </c>
      <c r="J65" s="223"/>
      <c r="K65" s="223"/>
      <c r="L65" s="223"/>
      <c r="M65" s="223"/>
      <c r="N65" s="223"/>
      <c r="O65" s="223"/>
      <c r="P65" s="225">
        <v>-38269297</v>
      </c>
    </row>
    <row r="66" spans="1:16" s="29" customFormat="1" x14ac:dyDescent="0.2">
      <c r="P66" s="77"/>
    </row>
    <row r="67" spans="1:16" s="29" customFormat="1" ht="12.75" thickBot="1" x14ac:dyDescent="0.25">
      <c r="P67" s="77"/>
    </row>
    <row r="68" spans="1:16" s="206" customFormat="1" ht="15.75" x14ac:dyDescent="0.25">
      <c r="A68" s="207" t="s">
        <v>1541</v>
      </c>
      <c r="B68" s="208" t="s">
        <v>1542</v>
      </c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10"/>
    </row>
    <row r="69" spans="1:16" s="29" customFormat="1" x14ac:dyDescent="0.2">
      <c r="A69" s="211"/>
      <c r="P69" s="212"/>
    </row>
    <row r="70" spans="1:16" s="29" customFormat="1" x14ac:dyDescent="0.2">
      <c r="A70" s="213" t="s">
        <v>1530</v>
      </c>
      <c r="P70" s="212"/>
    </row>
    <row r="71" spans="1:16" s="29" customFormat="1" x14ac:dyDescent="0.2">
      <c r="A71" s="211"/>
      <c r="P71" s="212"/>
    </row>
    <row r="72" spans="1:16" s="29" customFormat="1" x14ac:dyDescent="0.2">
      <c r="A72" s="214" t="s">
        <v>1531</v>
      </c>
      <c r="D72" s="215" t="s">
        <v>138</v>
      </c>
      <c r="E72" s="215" t="s">
        <v>219</v>
      </c>
      <c r="F72" s="215" t="s">
        <v>242</v>
      </c>
      <c r="G72" s="215" t="s">
        <v>158</v>
      </c>
      <c r="H72" s="215" t="s">
        <v>254</v>
      </c>
      <c r="I72" s="215" t="s">
        <v>160</v>
      </c>
      <c r="J72" s="215" t="s">
        <v>438</v>
      </c>
      <c r="K72" s="215" t="s">
        <v>1532</v>
      </c>
      <c r="L72" s="215" t="s">
        <v>1533</v>
      </c>
      <c r="M72" s="215" t="s">
        <v>1534</v>
      </c>
      <c r="N72" s="215" t="s">
        <v>1535</v>
      </c>
      <c r="O72" s="215" t="s">
        <v>1536</v>
      </c>
      <c r="P72" s="216" t="s">
        <v>136</v>
      </c>
    </row>
    <row r="73" spans="1:16" s="29" customFormat="1" x14ac:dyDescent="0.2">
      <c r="A73" s="214" t="s">
        <v>133</v>
      </c>
      <c r="D73" s="217">
        <v>7976000</v>
      </c>
      <c r="E73" s="217">
        <v>5621000</v>
      </c>
      <c r="F73" s="217">
        <v>7171000</v>
      </c>
      <c r="G73" s="217">
        <v>7061000</v>
      </c>
      <c r="H73" s="217">
        <v>6771000</v>
      </c>
      <c r="I73" s="217">
        <v>4013813</v>
      </c>
      <c r="J73" s="217">
        <v>3060000</v>
      </c>
      <c r="K73" s="217">
        <v>3035000</v>
      </c>
      <c r="P73" s="218">
        <v>44708813</v>
      </c>
    </row>
    <row r="74" spans="1:16" s="29" customFormat="1" x14ac:dyDescent="0.2">
      <c r="A74" s="214" t="s">
        <v>134</v>
      </c>
      <c r="D74" s="217">
        <v>6468138</v>
      </c>
      <c r="E74" s="217">
        <v>3630795</v>
      </c>
      <c r="F74" s="217">
        <v>1816732</v>
      </c>
      <c r="G74" s="217">
        <v>7845616</v>
      </c>
      <c r="H74" s="217">
        <v>1042914</v>
      </c>
      <c r="I74" s="217">
        <v>1119266</v>
      </c>
      <c r="J74" s="217">
        <v>836329</v>
      </c>
      <c r="K74" s="217">
        <v>668907</v>
      </c>
      <c r="P74" s="218">
        <v>23428697</v>
      </c>
    </row>
    <row r="75" spans="1:16" s="29" customFormat="1" x14ac:dyDescent="0.2">
      <c r="A75" s="214" t="s">
        <v>135</v>
      </c>
      <c r="E75" s="217">
        <v>675000</v>
      </c>
      <c r="F75" s="217">
        <v>675000</v>
      </c>
      <c r="G75" s="217">
        <v>650650</v>
      </c>
      <c r="I75" s="217">
        <v>645000</v>
      </c>
      <c r="K75" s="217">
        <v>650000</v>
      </c>
      <c r="P75" s="218">
        <v>3295650</v>
      </c>
    </row>
    <row r="76" spans="1:16" s="29" customFormat="1" x14ac:dyDescent="0.2">
      <c r="A76" s="214" t="s">
        <v>214</v>
      </c>
      <c r="D76" s="217">
        <v>552000</v>
      </c>
      <c r="E76" s="217">
        <v>292000</v>
      </c>
      <c r="F76" s="217">
        <v>292000</v>
      </c>
      <c r="G76" s="217">
        <v>87000</v>
      </c>
      <c r="H76" s="217">
        <v>185000</v>
      </c>
      <c r="I76" s="217">
        <v>87000</v>
      </c>
      <c r="K76" s="217">
        <v>277000</v>
      </c>
      <c r="P76" s="218">
        <v>1772000</v>
      </c>
    </row>
    <row r="77" spans="1:16" s="29" customFormat="1" x14ac:dyDescent="0.2">
      <c r="A77" s="214" t="s">
        <v>423</v>
      </c>
      <c r="D77" s="217">
        <v>302424</v>
      </c>
      <c r="E77" s="217">
        <v>302423</v>
      </c>
      <c r="F77" s="217">
        <v>303518</v>
      </c>
      <c r="G77" s="217">
        <v>304700</v>
      </c>
      <c r="H77" s="217">
        <v>305782</v>
      </c>
      <c r="I77" s="217">
        <v>306748</v>
      </c>
      <c r="J77" s="217">
        <v>307496</v>
      </c>
      <c r="K77" s="217">
        <v>308670</v>
      </c>
      <c r="P77" s="218">
        <v>2441761</v>
      </c>
    </row>
    <row r="78" spans="1:16" s="29" customFormat="1" x14ac:dyDescent="0.2">
      <c r="A78" s="219" t="s">
        <v>1537</v>
      </c>
      <c r="D78" s="220">
        <v>15298562</v>
      </c>
      <c r="E78" s="220">
        <v>10521218</v>
      </c>
      <c r="F78" s="220">
        <v>10258250</v>
      </c>
      <c r="G78" s="220">
        <v>15948966</v>
      </c>
      <c r="H78" s="220">
        <v>8304696</v>
      </c>
      <c r="I78" s="220">
        <v>6171827</v>
      </c>
      <c r="J78" s="220">
        <v>4203825</v>
      </c>
      <c r="K78" s="220">
        <v>4939577</v>
      </c>
      <c r="L78" s="220">
        <v>0</v>
      </c>
      <c r="M78" s="220">
        <v>0</v>
      </c>
      <c r="N78" s="220">
        <v>0</v>
      </c>
      <c r="O78" s="220">
        <v>0</v>
      </c>
      <c r="P78" s="218">
        <v>75646921</v>
      </c>
    </row>
    <row r="79" spans="1:16" s="29" customFormat="1" x14ac:dyDescent="0.2">
      <c r="A79" s="211"/>
      <c r="P79" s="212"/>
    </row>
    <row r="80" spans="1:16" s="29" customFormat="1" x14ac:dyDescent="0.2">
      <c r="A80" s="213" t="s">
        <v>1538</v>
      </c>
      <c r="P80" s="212"/>
    </row>
    <row r="81" spans="1:16" s="29" customFormat="1" x14ac:dyDescent="0.2">
      <c r="A81" s="211"/>
      <c r="P81" s="212"/>
    </row>
    <row r="82" spans="1:16" s="29" customFormat="1" x14ac:dyDescent="0.2">
      <c r="A82" s="214" t="s">
        <v>1531</v>
      </c>
      <c r="D82" s="215" t="s">
        <v>138</v>
      </c>
      <c r="E82" s="215" t="s">
        <v>219</v>
      </c>
      <c r="F82" s="215" t="s">
        <v>242</v>
      </c>
      <c r="G82" s="215" t="s">
        <v>158</v>
      </c>
      <c r="H82" s="215" t="s">
        <v>254</v>
      </c>
      <c r="I82" s="215" t="s">
        <v>160</v>
      </c>
      <c r="J82" s="215" t="s">
        <v>438</v>
      </c>
      <c r="K82" s="215" t="s">
        <v>1532</v>
      </c>
      <c r="L82" s="215" t="s">
        <v>1533</v>
      </c>
      <c r="M82" s="215" t="s">
        <v>1534</v>
      </c>
      <c r="N82" s="215" t="s">
        <v>1535</v>
      </c>
      <c r="O82" s="215" t="s">
        <v>1536</v>
      </c>
      <c r="P82" s="216" t="s">
        <v>136</v>
      </c>
    </row>
    <row r="83" spans="1:16" s="29" customFormat="1" x14ac:dyDescent="0.2">
      <c r="A83" s="214" t="s">
        <v>425</v>
      </c>
      <c r="F83" s="217">
        <v>-5924296</v>
      </c>
      <c r="G83" s="217">
        <v>-602973</v>
      </c>
      <c r="J83" s="217">
        <v>-2274290</v>
      </c>
      <c r="P83" s="218">
        <v>-8801559</v>
      </c>
    </row>
    <row r="84" spans="1:16" s="29" customFormat="1" x14ac:dyDescent="0.2">
      <c r="A84" s="214" t="s">
        <v>426</v>
      </c>
      <c r="G84" s="217">
        <v>-1333334</v>
      </c>
      <c r="H84" s="217">
        <v>-1333334</v>
      </c>
      <c r="I84" s="217">
        <v>-1333334</v>
      </c>
      <c r="P84" s="218">
        <v>-4000002</v>
      </c>
    </row>
    <row r="85" spans="1:16" s="29" customFormat="1" x14ac:dyDescent="0.2">
      <c r="A85" s="214" t="s">
        <v>208</v>
      </c>
      <c r="H85" s="217">
        <v>-27000000</v>
      </c>
      <c r="I85" s="217">
        <v>-12600000</v>
      </c>
      <c r="P85" s="218">
        <v>-39600000</v>
      </c>
    </row>
    <row r="86" spans="1:16" s="29" customFormat="1" x14ac:dyDescent="0.2">
      <c r="A86" s="214" t="s">
        <v>115</v>
      </c>
      <c r="D86" s="217">
        <v>-2883028</v>
      </c>
      <c r="E86" s="217">
        <v>-2883028</v>
      </c>
      <c r="F86" s="217">
        <v>-2883028</v>
      </c>
      <c r="G86" s="217">
        <v>-2883028</v>
      </c>
      <c r="H86" s="217">
        <v>-2586366</v>
      </c>
      <c r="I86" s="217">
        <v>-2883042</v>
      </c>
      <c r="P86" s="218">
        <v>-17001520</v>
      </c>
    </row>
    <row r="87" spans="1:16" s="29" customFormat="1" x14ac:dyDescent="0.2">
      <c r="A87" s="214" t="s">
        <v>116</v>
      </c>
      <c r="D87" s="217">
        <v>-362100</v>
      </c>
      <c r="E87" s="217">
        <v>-311210</v>
      </c>
      <c r="F87" s="217">
        <v>-2439790</v>
      </c>
      <c r="G87" s="217">
        <v>-670393</v>
      </c>
      <c r="H87" s="217">
        <v>-323100</v>
      </c>
      <c r="I87" s="217">
        <v>-353984</v>
      </c>
      <c r="P87" s="218">
        <v>-4460577</v>
      </c>
    </row>
    <row r="88" spans="1:16" s="29" customFormat="1" x14ac:dyDescent="0.2">
      <c r="A88" s="214" t="s">
        <v>117</v>
      </c>
      <c r="D88" s="217">
        <v>-240669</v>
      </c>
      <c r="E88" s="217">
        <v>-188169</v>
      </c>
      <c r="F88" s="217">
        <v>-258169</v>
      </c>
      <c r="G88" s="217">
        <v>-373169</v>
      </c>
      <c r="H88" s="217">
        <v>-439001</v>
      </c>
      <c r="I88" s="217">
        <v>-275669</v>
      </c>
      <c r="P88" s="218">
        <v>-1774846</v>
      </c>
    </row>
    <row r="89" spans="1:16" s="29" customFormat="1" x14ac:dyDescent="0.2">
      <c r="A89" s="214" t="s">
        <v>118</v>
      </c>
      <c r="D89" s="217">
        <v>-125816</v>
      </c>
      <c r="E89" s="217">
        <v>-124405</v>
      </c>
      <c r="F89" s="217">
        <v>-201472</v>
      </c>
      <c r="G89" s="217">
        <v>-138244</v>
      </c>
      <c r="H89" s="217">
        <v>-97116</v>
      </c>
      <c r="I89" s="217">
        <v>-114955</v>
      </c>
      <c r="P89" s="218">
        <v>-802008</v>
      </c>
    </row>
    <row r="90" spans="1:16" s="29" customFormat="1" x14ac:dyDescent="0.2">
      <c r="A90" s="214" t="s">
        <v>119</v>
      </c>
      <c r="D90" s="217">
        <v>-223998</v>
      </c>
      <c r="E90" s="217">
        <v>-223998</v>
      </c>
      <c r="F90" s="217">
        <v>-224886</v>
      </c>
      <c r="G90" s="217">
        <v>-225706</v>
      </c>
      <c r="H90" s="217">
        <v>-226576</v>
      </c>
      <c r="I90" s="217">
        <v>-227245</v>
      </c>
      <c r="J90" s="217">
        <v>-228184</v>
      </c>
      <c r="P90" s="218">
        <v>-1580593</v>
      </c>
    </row>
    <row r="91" spans="1:16" s="29" customFormat="1" x14ac:dyDescent="0.2">
      <c r="A91" s="214" t="s">
        <v>120</v>
      </c>
      <c r="G91" s="217">
        <v>-4262088</v>
      </c>
      <c r="P91" s="218">
        <v>-4262088</v>
      </c>
    </row>
    <row r="92" spans="1:16" s="29" customFormat="1" x14ac:dyDescent="0.2">
      <c r="A92" s="214" t="s">
        <v>121</v>
      </c>
      <c r="F92" s="217">
        <v>-855068</v>
      </c>
      <c r="G92" s="217">
        <v>-1157679</v>
      </c>
      <c r="H92" s="217">
        <v>-1241341</v>
      </c>
      <c r="I92" s="217">
        <v>-1686832</v>
      </c>
      <c r="P92" s="218">
        <v>-4940920</v>
      </c>
    </row>
    <row r="93" spans="1:16" s="29" customFormat="1" x14ac:dyDescent="0.2">
      <c r="A93" s="214" t="s">
        <v>122</v>
      </c>
      <c r="D93" s="217">
        <v>-489729</v>
      </c>
      <c r="E93" s="217">
        <v>-499329</v>
      </c>
      <c r="F93" s="217">
        <v>-480112</v>
      </c>
      <c r="G93" s="217">
        <v>-524525</v>
      </c>
      <c r="I93" s="217">
        <v>-611937</v>
      </c>
      <c r="P93" s="218">
        <v>-2605632</v>
      </c>
    </row>
    <row r="94" spans="1:16" s="29" customFormat="1" x14ac:dyDescent="0.2">
      <c r="A94" s="214" t="s">
        <v>123</v>
      </c>
      <c r="D94" s="217">
        <v>-447186</v>
      </c>
      <c r="E94" s="217">
        <v>-417021</v>
      </c>
      <c r="F94" s="217">
        <v>-415858</v>
      </c>
      <c r="G94" s="217">
        <v>-405257</v>
      </c>
      <c r="H94" s="217">
        <v>-422519</v>
      </c>
      <c r="I94" s="217">
        <v>447186</v>
      </c>
      <c r="P94" s="218">
        <v>-1660655</v>
      </c>
    </row>
    <row r="95" spans="1:16" s="29" customFormat="1" x14ac:dyDescent="0.2">
      <c r="A95" s="214" t="s">
        <v>124</v>
      </c>
      <c r="D95" s="217">
        <v>-241800</v>
      </c>
      <c r="E95" s="217">
        <v>-2293569</v>
      </c>
      <c r="F95" s="217">
        <v>-5070973</v>
      </c>
      <c r="G95" s="217">
        <v>-516897</v>
      </c>
      <c r="H95" s="217">
        <v>-266644</v>
      </c>
      <c r="I95" s="217">
        <v>-112461</v>
      </c>
      <c r="J95" s="217">
        <v>-73520</v>
      </c>
      <c r="K95" s="217">
        <v>-57910</v>
      </c>
      <c r="P95" s="218">
        <v>-8633774</v>
      </c>
    </row>
    <row r="96" spans="1:16" s="29" customFormat="1" x14ac:dyDescent="0.2">
      <c r="A96" s="214" t="s">
        <v>125</v>
      </c>
      <c r="D96" s="217">
        <v>-451980</v>
      </c>
      <c r="F96" s="217">
        <v>-77757</v>
      </c>
      <c r="G96" s="217">
        <v>-21775</v>
      </c>
      <c r="H96" s="217">
        <v>-55867</v>
      </c>
      <c r="K96" s="217">
        <v>-50706</v>
      </c>
      <c r="P96" s="218">
        <v>-658085</v>
      </c>
    </row>
    <row r="97" spans="1:16" s="29" customFormat="1" x14ac:dyDescent="0.2">
      <c r="A97" s="214" t="s">
        <v>126</v>
      </c>
      <c r="D97" s="217">
        <v>-174978</v>
      </c>
      <c r="E97" s="217">
        <v>-2222222</v>
      </c>
      <c r="F97" s="217">
        <v>-307437</v>
      </c>
      <c r="G97" s="217">
        <v>-839342</v>
      </c>
      <c r="I97" s="217">
        <v>74531</v>
      </c>
      <c r="K97" s="217">
        <v>-23800</v>
      </c>
      <c r="P97" s="218">
        <v>-3493248</v>
      </c>
    </row>
    <row r="98" spans="1:16" s="29" customFormat="1" x14ac:dyDescent="0.2">
      <c r="A98" s="214" t="s">
        <v>127</v>
      </c>
      <c r="E98" s="217">
        <v>-640000</v>
      </c>
      <c r="F98" s="217">
        <v>-840000</v>
      </c>
      <c r="J98" s="217">
        <v>-2040000</v>
      </c>
      <c r="P98" s="218">
        <v>-3520000</v>
      </c>
    </row>
    <row r="99" spans="1:16" s="29" customFormat="1" x14ac:dyDescent="0.2">
      <c r="A99" s="214" t="s">
        <v>128</v>
      </c>
      <c r="I99" s="217">
        <v>-555556</v>
      </c>
      <c r="P99" s="218">
        <v>-555556</v>
      </c>
    </row>
    <row r="100" spans="1:16" s="29" customFormat="1" x14ac:dyDescent="0.2">
      <c r="A100" s="214" t="s">
        <v>129</v>
      </c>
      <c r="D100" s="217">
        <v>-56954</v>
      </c>
      <c r="P100" s="218">
        <v>-56954</v>
      </c>
    </row>
    <row r="101" spans="1:16" s="29" customFormat="1" x14ac:dyDescent="0.2">
      <c r="A101" s="214" t="s">
        <v>209</v>
      </c>
      <c r="G101" s="217">
        <v>-379497</v>
      </c>
      <c r="P101" s="218">
        <v>-379497</v>
      </c>
    </row>
    <row r="102" spans="1:16" s="29" customFormat="1" x14ac:dyDescent="0.2">
      <c r="A102" s="214" t="s">
        <v>427</v>
      </c>
      <c r="D102" s="217">
        <v>-5233705</v>
      </c>
      <c r="E102" s="217">
        <v>-5203704</v>
      </c>
      <c r="F102" s="217">
        <v>-4388518</v>
      </c>
      <c r="G102" s="217">
        <v>-5455555</v>
      </c>
      <c r="H102" s="217">
        <v>-4900000</v>
      </c>
      <c r="I102" s="217">
        <v>-5657485</v>
      </c>
      <c r="P102" s="218">
        <v>-30838967</v>
      </c>
    </row>
    <row r="103" spans="1:16" s="29" customFormat="1" x14ac:dyDescent="0.2">
      <c r="A103" s="214" t="s">
        <v>436</v>
      </c>
      <c r="J103" s="217">
        <v>-2088000</v>
      </c>
      <c r="K103" s="217">
        <v>-72127</v>
      </c>
      <c r="P103" s="218">
        <v>-2160127</v>
      </c>
    </row>
    <row r="104" spans="1:16" s="29" customFormat="1" x14ac:dyDescent="0.2">
      <c r="A104" s="214" t="s">
        <v>183</v>
      </c>
      <c r="D104" s="217">
        <v>-666667</v>
      </c>
      <c r="E104" s="217">
        <v>-666667</v>
      </c>
      <c r="F104" s="217">
        <v>-734074</v>
      </c>
      <c r="G104" s="217">
        <v>-755246</v>
      </c>
      <c r="H104" s="217">
        <v>-666667</v>
      </c>
      <c r="I104" s="217">
        <v>-666667</v>
      </c>
      <c r="P104" s="218">
        <v>-4155988</v>
      </c>
    </row>
    <row r="105" spans="1:16" s="29" customFormat="1" x14ac:dyDescent="0.2">
      <c r="A105" s="214" t="s">
        <v>130</v>
      </c>
      <c r="D105" s="217">
        <v>-584700</v>
      </c>
      <c r="F105" s="217">
        <v>-3100</v>
      </c>
      <c r="K105" s="217">
        <v>-2500</v>
      </c>
      <c r="P105" s="218">
        <v>-590300</v>
      </c>
    </row>
    <row r="106" spans="1:16" s="29" customFormat="1" x14ac:dyDescent="0.2">
      <c r="A106" s="214" t="s">
        <v>210</v>
      </c>
      <c r="D106" s="217">
        <v>-270220</v>
      </c>
      <c r="E106" s="217">
        <v>-980156</v>
      </c>
      <c r="F106" s="217">
        <v>-104952</v>
      </c>
      <c r="G106" s="217">
        <v>-1071592</v>
      </c>
      <c r="H106" s="217">
        <v>-89000</v>
      </c>
      <c r="I106" s="217">
        <v>-475355</v>
      </c>
      <c r="J106" s="217">
        <v>-58080</v>
      </c>
      <c r="K106" s="217">
        <v>-252598</v>
      </c>
      <c r="P106" s="218">
        <v>-3301953</v>
      </c>
    </row>
    <row r="107" spans="1:16" s="29" customFormat="1" x14ac:dyDescent="0.2">
      <c r="A107" s="214" t="s">
        <v>211</v>
      </c>
      <c r="G107" s="217">
        <v>-107100</v>
      </c>
      <c r="J107" s="217">
        <v>-130900</v>
      </c>
      <c r="P107" s="218">
        <v>-238000</v>
      </c>
    </row>
    <row r="108" spans="1:16" s="29" customFormat="1" x14ac:dyDescent="0.2">
      <c r="A108" s="214" t="s">
        <v>131</v>
      </c>
      <c r="D108" s="217">
        <v>-50100</v>
      </c>
      <c r="E108" s="217">
        <v>-213273</v>
      </c>
      <c r="F108" s="217">
        <v>-47280</v>
      </c>
      <c r="G108" s="217">
        <v>-1122096</v>
      </c>
      <c r="H108" s="217">
        <v>-104880</v>
      </c>
      <c r="I108" s="217">
        <v>-477436</v>
      </c>
      <c r="J108" s="217">
        <v>-81900</v>
      </c>
      <c r="K108" s="217">
        <v>-456791</v>
      </c>
      <c r="P108" s="218">
        <v>-2553756</v>
      </c>
    </row>
    <row r="109" spans="1:16" s="29" customFormat="1" x14ac:dyDescent="0.2">
      <c r="A109" s="214" t="s">
        <v>428</v>
      </c>
      <c r="D109" s="217">
        <v>-392069</v>
      </c>
      <c r="E109" s="217">
        <v>-1330720</v>
      </c>
      <c r="F109" s="217">
        <v>-222222</v>
      </c>
      <c r="G109" s="217">
        <v>-3506773</v>
      </c>
      <c r="H109" s="217">
        <v>-3606673</v>
      </c>
      <c r="I109" s="217">
        <v>-2274444</v>
      </c>
      <c r="J109" s="217">
        <v>-328638</v>
      </c>
      <c r="K109" s="217">
        <v>-222222</v>
      </c>
      <c r="P109" s="218">
        <v>-11883761</v>
      </c>
    </row>
    <row r="110" spans="1:16" s="29" customFormat="1" x14ac:dyDescent="0.2">
      <c r="A110" s="214" t="s">
        <v>132</v>
      </c>
      <c r="D110" s="217">
        <v>-188000</v>
      </c>
      <c r="F110" s="217">
        <v>-11370</v>
      </c>
      <c r="G110" s="217">
        <v>-202622</v>
      </c>
      <c r="H110" s="217">
        <v>-3628679</v>
      </c>
      <c r="I110" s="217">
        <v>-28978</v>
      </c>
      <c r="J110" s="217">
        <v>-1</v>
      </c>
      <c r="K110" s="217">
        <v>-80044</v>
      </c>
      <c r="P110" s="218">
        <v>-4139694</v>
      </c>
    </row>
    <row r="111" spans="1:16" s="29" customFormat="1" x14ac:dyDescent="0.2">
      <c r="A111" s="219" t="s">
        <v>1537</v>
      </c>
      <c r="D111" s="220">
        <v>-13083699</v>
      </c>
      <c r="E111" s="220">
        <v>-18197471</v>
      </c>
      <c r="F111" s="220">
        <v>-25490362</v>
      </c>
      <c r="G111" s="220">
        <v>-26554891</v>
      </c>
      <c r="H111" s="220">
        <v>-46987763</v>
      </c>
      <c r="I111" s="220">
        <v>-29813663</v>
      </c>
      <c r="J111" s="220">
        <v>-7303513</v>
      </c>
      <c r="K111" s="220">
        <v>-1218698</v>
      </c>
      <c r="L111" s="220">
        <v>0</v>
      </c>
      <c r="M111" s="220">
        <v>0</v>
      </c>
      <c r="N111" s="220">
        <v>0</v>
      </c>
      <c r="O111" s="220">
        <v>0</v>
      </c>
      <c r="P111" s="218">
        <v>-168650060</v>
      </c>
    </row>
    <row r="112" spans="1:16" s="29" customFormat="1" x14ac:dyDescent="0.2">
      <c r="A112" s="211"/>
      <c r="P112" s="212"/>
    </row>
    <row r="113" spans="1:16" s="29" customFormat="1" x14ac:dyDescent="0.2">
      <c r="A113" s="213" t="s">
        <v>1543</v>
      </c>
      <c r="P113" s="212"/>
    </row>
    <row r="114" spans="1:16" s="29" customFormat="1" x14ac:dyDescent="0.2">
      <c r="A114" s="211"/>
      <c r="P114" s="212"/>
    </row>
    <row r="115" spans="1:16" s="29" customFormat="1" x14ac:dyDescent="0.2">
      <c r="A115" s="214" t="s">
        <v>1531</v>
      </c>
      <c r="D115" s="215" t="s">
        <v>138</v>
      </c>
      <c r="E115" s="215" t="s">
        <v>219</v>
      </c>
      <c r="F115" s="215" t="s">
        <v>242</v>
      </c>
      <c r="G115" s="215" t="s">
        <v>158</v>
      </c>
      <c r="H115" s="215" t="s">
        <v>254</v>
      </c>
      <c r="I115" s="215" t="s">
        <v>160</v>
      </c>
      <c r="J115" s="215" t="s">
        <v>438</v>
      </c>
      <c r="K115" s="215" t="s">
        <v>1532</v>
      </c>
      <c r="L115" s="215" t="s">
        <v>1533</v>
      </c>
      <c r="M115" s="215" t="s">
        <v>1534</v>
      </c>
      <c r="N115" s="215" t="s">
        <v>1535</v>
      </c>
      <c r="O115" s="215" t="s">
        <v>1536</v>
      </c>
      <c r="P115" s="216" t="s">
        <v>136</v>
      </c>
    </row>
    <row r="116" spans="1:16" s="29" customFormat="1" x14ac:dyDescent="0.2">
      <c r="A116" s="214" t="s">
        <v>212</v>
      </c>
      <c r="D116" s="217">
        <v>-18300</v>
      </c>
      <c r="E116" s="217">
        <v>-142331</v>
      </c>
      <c r="F116" s="217">
        <v>-40515</v>
      </c>
      <c r="G116" s="217">
        <v>-39726</v>
      </c>
      <c r="H116" s="217">
        <v>-5385</v>
      </c>
      <c r="I116" s="217">
        <v>-22643</v>
      </c>
      <c r="K116" s="217">
        <v>-27643</v>
      </c>
      <c r="P116" s="218">
        <v>-296543</v>
      </c>
    </row>
    <row r="117" spans="1:16" s="29" customFormat="1" x14ac:dyDescent="0.2">
      <c r="A117" s="219" t="s">
        <v>1537</v>
      </c>
      <c r="D117" s="220">
        <v>-18300</v>
      </c>
      <c r="E117" s="220">
        <v>-142331</v>
      </c>
      <c r="F117" s="220">
        <v>-40515</v>
      </c>
      <c r="G117" s="220">
        <v>-39726</v>
      </c>
      <c r="H117" s="220">
        <v>-5385</v>
      </c>
      <c r="I117" s="220">
        <v>-22643</v>
      </c>
      <c r="J117" s="220">
        <v>0</v>
      </c>
      <c r="K117" s="220">
        <v>-27643</v>
      </c>
      <c r="L117" s="220">
        <v>0</v>
      </c>
      <c r="M117" s="220">
        <v>0</v>
      </c>
      <c r="N117" s="220">
        <v>0</v>
      </c>
      <c r="O117" s="220">
        <v>0</v>
      </c>
      <c r="P117" s="218">
        <v>-296543</v>
      </c>
    </row>
    <row r="118" spans="1:16" s="29" customFormat="1" x14ac:dyDescent="0.2">
      <c r="A118" s="211"/>
      <c r="P118" s="212"/>
    </row>
    <row r="119" spans="1:16" s="29" customFormat="1" x14ac:dyDescent="0.2">
      <c r="A119" s="213" t="s">
        <v>1544</v>
      </c>
      <c r="P119" s="212"/>
    </row>
    <row r="120" spans="1:16" s="29" customFormat="1" x14ac:dyDescent="0.2">
      <c r="A120" s="211"/>
      <c r="P120" s="212"/>
    </row>
    <row r="121" spans="1:16" s="29" customFormat="1" x14ac:dyDescent="0.2">
      <c r="A121" s="214" t="s">
        <v>1531</v>
      </c>
      <c r="D121" s="215" t="s">
        <v>138</v>
      </c>
      <c r="E121" s="215" t="s">
        <v>219</v>
      </c>
      <c r="F121" s="215" t="s">
        <v>242</v>
      </c>
      <c r="G121" s="215" t="s">
        <v>158</v>
      </c>
      <c r="H121" s="215" t="s">
        <v>254</v>
      </c>
      <c r="I121" s="215" t="s">
        <v>160</v>
      </c>
      <c r="J121" s="215" t="s">
        <v>438</v>
      </c>
      <c r="K121" s="215" t="s">
        <v>1532</v>
      </c>
      <c r="L121" s="215" t="s">
        <v>1533</v>
      </c>
      <c r="M121" s="215" t="s">
        <v>1534</v>
      </c>
      <c r="N121" s="215" t="s">
        <v>1535</v>
      </c>
      <c r="O121" s="215" t="s">
        <v>1536</v>
      </c>
      <c r="P121" s="216" t="s">
        <v>136</v>
      </c>
    </row>
    <row r="122" spans="1:16" s="29" customFormat="1" x14ac:dyDescent="0.2">
      <c r="A122" s="214" t="s">
        <v>213</v>
      </c>
      <c r="F122" s="217">
        <v>-1257</v>
      </c>
      <c r="G122" s="217">
        <v>-671</v>
      </c>
      <c r="K122" s="217">
        <v>-80979</v>
      </c>
      <c r="P122" s="218">
        <v>-82907</v>
      </c>
    </row>
    <row r="123" spans="1:16" s="29" customFormat="1" x14ac:dyDescent="0.2">
      <c r="A123" s="214" t="s">
        <v>1574</v>
      </c>
      <c r="I123" s="217">
        <v>-6221</v>
      </c>
      <c r="P123" s="218">
        <v>-6221</v>
      </c>
    </row>
    <row r="124" spans="1:16" s="29" customFormat="1" x14ac:dyDescent="0.2">
      <c r="A124" s="219" t="s">
        <v>1537</v>
      </c>
      <c r="D124" s="220">
        <v>0</v>
      </c>
      <c r="E124" s="220">
        <v>0</v>
      </c>
      <c r="F124" s="220">
        <v>-1257</v>
      </c>
      <c r="G124" s="220">
        <v>-671</v>
      </c>
      <c r="H124" s="220">
        <v>0</v>
      </c>
      <c r="I124" s="220">
        <v>-6221</v>
      </c>
      <c r="J124" s="220">
        <v>0</v>
      </c>
      <c r="K124" s="220">
        <v>-80979</v>
      </c>
      <c r="L124" s="220">
        <v>0</v>
      </c>
      <c r="M124" s="220">
        <v>0</v>
      </c>
      <c r="N124" s="220">
        <v>0</v>
      </c>
      <c r="O124" s="220">
        <v>0</v>
      </c>
      <c r="P124" s="218">
        <v>-89128</v>
      </c>
    </row>
    <row r="125" spans="1:16" s="29" customFormat="1" ht="12.75" thickBot="1" x14ac:dyDescent="0.25">
      <c r="A125" s="211"/>
      <c r="P125" s="212"/>
    </row>
    <row r="126" spans="1:16" s="29" customFormat="1" ht="13.5" thickBot="1" x14ac:dyDescent="0.25">
      <c r="A126" s="227" t="s">
        <v>1540</v>
      </c>
      <c r="B126" s="223"/>
      <c r="C126" s="223"/>
      <c r="D126" s="224">
        <v>2196563</v>
      </c>
      <c r="E126" s="224">
        <v>-7818584</v>
      </c>
      <c r="F126" s="224">
        <v>-15273884</v>
      </c>
      <c r="G126" s="224">
        <v>-10646322</v>
      </c>
      <c r="H126" s="224">
        <v>-38688452</v>
      </c>
      <c r="I126" s="224">
        <v>-23670700</v>
      </c>
      <c r="J126" s="224">
        <v>-3099688</v>
      </c>
      <c r="K126" s="224">
        <v>3612257</v>
      </c>
      <c r="L126" s="224">
        <v>0</v>
      </c>
      <c r="M126" s="224">
        <v>0</v>
      </c>
      <c r="N126" s="224">
        <v>0</v>
      </c>
      <c r="O126" s="224">
        <v>0</v>
      </c>
      <c r="P126" s="225">
        <v>-93388810</v>
      </c>
    </row>
    <row r="127" spans="1:16" s="29" customFormat="1" x14ac:dyDescent="0.2">
      <c r="P127" s="77"/>
    </row>
    <row r="128" spans="1:16" s="29" customFormat="1" x14ac:dyDescent="0.2">
      <c r="P128" s="77"/>
    </row>
    <row r="129" spans="16:16" s="29" customFormat="1" x14ac:dyDescent="0.2">
      <c r="P129" s="77"/>
    </row>
    <row r="130" spans="16:16" s="29" customFormat="1" x14ac:dyDescent="0.2">
      <c r="P130" s="77"/>
    </row>
    <row r="131" spans="16:16" s="29" customFormat="1" x14ac:dyDescent="0.2">
      <c r="P131" s="77"/>
    </row>
    <row r="132" spans="16:16" s="29" customFormat="1" x14ac:dyDescent="0.2">
      <c r="P132" s="77"/>
    </row>
    <row r="133" spans="16:16" s="29" customFormat="1" x14ac:dyDescent="0.2">
      <c r="P133" s="77"/>
    </row>
    <row r="134" spans="16:16" s="29" customFormat="1" x14ac:dyDescent="0.2">
      <c r="P134" s="77"/>
    </row>
    <row r="135" spans="16:16" s="29" customFormat="1" x14ac:dyDescent="0.2">
      <c r="P135" s="77"/>
    </row>
    <row r="136" spans="16:16" s="29" customFormat="1" x14ac:dyDescent="0.2">
      <c r="P136" s="77"/>
    </row>
    <row r="137" spans="16:16" s="29" customFormat="1" x14ac:dyDescent="0.2">
      <c r="P137" s="77"/>
    </row>
    <row r="138" spans="16:16" s="29" customFormat="1" x14ac:dyDescent="0.2">
      <c r="P138" s="77"/>
    </row>
    <row r="139" spans="16:16" s="29" customFormat="1" x14ac:dyDescent="0.2">
      <c r="P139" s="77"/>
    </row>
    <row r="140" spans="16:16" s="29" customFormat="1" x14ac:dyDescent="0.2">
      <c r="P140" s="77"/>
    </row>
    <row r="141" spans="16:16" s="29" customFormat="1" x14ac:dyDescent="0.2">
      <c r="P141" s="77"/>
    </row>
    <row r="142" spans="16:16" s="29" customFormat="1" x14ac:dyDescent="0.2">
      <c r="P142" s="77"/>
    </row>
    <row r="143" spans="16:16" s="29" customFormat="1" x14ac:dyDescent="0.2">
      <c r="P143" s="77"/>
    </row>
    <row r="144" spans="16:16" s="29" customFormat="1" x14ac:dyDescent="0.2">
      <c r="P144" s="77"/>
    </row>
    <row r="145" spans="16:16" s="29" customFormat="1" x14ac:dyDescent="0.2">
      <c r="P145" s="77"/>
    </row>
    <row r="146" spans="16:16" s="29" customFormat="1" x14ac:dyDescent="0.2">
      <c r="P146" s="77"/>
    </row>
    <row r="147" spans="16:16" s="29" customFormat="1" x14ac:dyDescent="0.2">
      <c r="P147" s="77"/>
    </row>
    <row r="148" spans="16:16" s="29" customFormat="1" x14ac:dyDescent="0.2">
      <c r="P148" s="77"/>
    </row>
    <row r="149" spans="16:16" s="29" customFormat="1" x14ac:dyDescent="0.2">
      <c r="P149" s="77"/>
    </row>
    <row r="150" spans="16:16" s="29" customFormat="1" x14ac:dyDescent="0.2">
      <c r="P150" s="77"/>
    </row>
    <row r="151" spans="16:16" s="29" customFormat="1" x14ac:dyDescent="0.2">
      <c r="P151" s="77"/>
    </row>
    <row r="152" spans="16:16" s="29" customFormat="1" x14ac:dyDescent="0.2">
      <c r="P152" s="77"/>
    </row>
    <row r="153" spans="16:16" s="29" customFormat="1" x14ac:dyDescent="0.2">
      <c r="P153" s="77"/>
    </row>
    <row r="154" spans="16:16" s="29" customFormat="1" x14ac:dyDescent="0.2">
      <c r="P154" s="77"/>
    </row>
    <row r="155" spans="16:16" s="29" customFormat="1" x14ac:dyDescent="0.2">
      <c r="P155" s="77"/>
    </row>
    <row r="156" spans="16:16" s="29" customFormat="1" x14ac:dyDescent="0.2">
      <c r="P156" s="77"/>
    </row>
    <row r="157" spans="16:16" s="29" customFormat="1" x14ac:dyDescent="0.2">
      <c r="P157" s="77"/>
    </row>
    <row r="158" spans="16:16" s="29" customFormat="1" x14ac:dyDescent="0.2">
      <c r="P158" s="77"/>
    </row>
    <row r="159" spans="16:16" s="29" customFormat="1" x14ac:dyDescent="0.2">
      <c r="P159" s="77"/>
    </row>
    <row r="160" spans="16:16" s="29" customFormat="1" x14ac:dyDescent="0.2">
      <c r="P160" s="77"/>
    </row>
    <row r="161" spans="16:16" s="29" customFormat="1" x14ac:dyDescent="0.2">
      <c r="P161" s="77"/>
    </row>
    <row r="162" spans="16:16" s="29" customFormat="1" x14ac:dyDescent="0.2">
      <c r="P162" s="77"/>
    </row>
    <row r="163" spans="16:16" s="29" customFormat="1" x14ac:dyDescent="0.2">
      <c r="P163" s="77"/>
    </row>
    <row r="164" spans="16:16" s="29" customFormat="1" x14ac:dyDescent="0.2">
      <c r="P164" s="77"/>
    </row>
    <row r="165" spans="16:16" s="29" customFormat="1" x14ac:dyDescent="0.2">
      <c r="P165" s="77"/>
    </row>
    <row r="166" spans="16:16" s="29" customFormat="1" x14ac:dyDescent="0.2">
      <c r="P166" s="77"/>
    </row>
    <row r="167" spans="16:16" s="29" customFormat="1" x14ac:dyDescent="0.2">
      <c r="P167" s="77"/>
    </row>
    <row r="168" spans="16:16" s="29" customFormat="1" x14ac:dyDescent="0.2">
      <c r="P168" s="77"/>
    </row>
    <row r="169" spans="16:16" s="29" customFormat="1" x14ac:dyDescent="0.2">
      <c r="P169" s="77"/>
    </row>
    <row r="170" spans="16:16" s="29" customFormat="1" x14ac:dyDescent="0.2">
      <c r="P170" s="77"/>
    </row>
    <row r="171" spans="16:16" s="29" customFormat="1" x14ac:dyDescent="0.2">
      <c r="P171" s="77"/>
    </row>
    <row r="172" spans="16:16" s="29" customFormat="1" x14ac:dyDescent="0.2">
      <c r="P172" s="77"/>
    </row>
    <row r="173" spans="16:16" s="29" customFormat="1" x14ac:dyDescent="0.2">
      <c r="P173" s="77"/>
    </row>
    <row r="174" spans="16:16" s="29" customFormat="1" x14ac:dyDescent="0.2">
      <c r="P174" s="77"/>
    </row>
    <row r="175" spans="16:16" s="29" customFormat="1" x14ac:dyDescent="0.2">
      <c r="P175" s="77"/>
    </row>
    <row r="176" spans="16:16" s="29" customFormat="1" x14ac:dyDescent="0.2">
      <c r="P176" s="77"/>
    </row>
    <row r="177" spans="16:16" s="29" customFormat="1" x14ac:dyDescent="0.2">
      <c r="P177" s="77"/>
    </row>
    <row r="178" spans="16:16" s="29" customFormat="1" x14ac:dyDescent="0.2">
      <c r="P178" s="77"/>
    </row>
    <row r="179" spans="16:16" s="29" customFormat="1" x14ac:dyDescent="0.2">
      <c r="P179" s="77"/>
    </row>
    <row r="180" spans="16:16" s="29" customFormat="1" x14ac:dyDescent="0.2">
      <c r="P180" s="77"/>
    </row>
    <row r="181" spans="16:16" s="29" customFormat="1" x14ac:dyDescent="0.2">
      <c r="P181" s="77"/>
    </row>
    <row r="182" spans="16:16" s="29" customFormat="1" x14ac:dyDescent="0.2">
      <c r="P182" s="77"/>
    </row>
    <row r="183" spans="16:16" s="29" customFormat="1" x14ac:dyDescent="0.2">
      <c r="P183" s="77"/>
    </row>
    <row r="184" spans="16:16" s="29" customFormat="1" x14ac:dyDescent="0.2">
      <c r="P184" s="77"/>
    </row>
    <row r="185" spans="16:16" s="29" customFormat="1" x14ac:dyDescent="0.2">
      <c r="P185" s="77"/>
    </row>
    <row r="186" spans="16:16" s="29" customFormat="1" x14ac:dyDescent="0.2">
      <c r="P186" s="77"/>
    </row>
    <row r="187" spans="16:16" s="29" customFormat="1" x14ac:dyDescent="0.2">
      <c r="P187" s="77"/>
    </row>
    <row r="188" spans="16:16" s="29" customFormat="1" x14ac:dyDescent="0.2">
      <c r="P188" s="77"/>
    </row>
    <row r="189" spans="16:16" s="29" customFormat="1" x14ac:dyDescent="0.2">
      <c r="P189" s="77"/>
    </row>
    <row r="190" spans="16:16" s="29" customFormat="1" x14ac:dyDescent="0.2">
      <c r="P190" s="77"/>
    </row>
    <row r="191" spans="16:16" s="29" customFormat="1" x14ac:dyDescent="0.2">
      <c r="P191" s="77"/>
    </row>
    <row r="192" spans="16:16" s="29" customFormat="1" x14ac:dyDescent="0.2">
      <c r="P192" s="77"/>
    </row>
  </sheetData>
  <sheetProtection algorithmName="SHA-512" hashValue="QBzFFscqm9VadPShdtP8v1Dx2m1JhSZHbk6l1Rx9p2izzHn/Qxcm2hVqKku+0dmgzeCv7+w6TpR4oDjMtXY7tw==" saltValue="n+UhAUypZRfFgxemqwkGVg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r:id="rId1"/>
  <rowBreaks count="2" manualBreakCount="2">
    <brk id="54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70"/>
  <sheetViews>
    <sheetView workbookViewId="0">
      <pane ySplit="5" topLeftCell="A380" activePane="bottomLeft" state="frozen"/>
      <selection activeCell="J352" sqref="J352"/>
      <selection pane="bottomLeft" activeCell="L401" sqref="L401"/>
    </sheetView>
  </sheetViews>
  <sheetFormatPr baseColWidth="10" defaultColWidth="11.375" defaultRowHeight="12.75" x14ac:dyDescent="0.2"/>
  <cols>
    <col min="1" max="1" width="11.625" style="11" bestFit="1" customWidth="1"/>
    <col min="2" max="2" width="10.625" style="238" bestFit="1" customWidth="1"/>
    <col min="3" max="3" width="10.625" style="11" customWidth="1"/>
    <col min="4" max="4" width="9.125" style="11" bestFit="1" customWidth="1"/>
    <col min="5" max="5" width="4.125" style="11" bestFit="1" customWidth="1"/>
    <col min="6" max="6" width="10.125" style="11" customWidth="1"/>
    <col min="7" max="7" width="29.375" style="11" customWidth="1"/>
    <col min="8" max="8" width="13" style="11" bestFit="1" customWidth="1"/>
    <col min="9" max="9" width="1.5" style="16" customWidth="1"/>
    <col min="10" max="10" width="1.625" style="16" customWidth="1"/>
    <col min="11" max="11" width="13.875" style="16" bestFit="1" customWidth="1"/>
    <col min="12" max="12" width="20.375" style="16" customWidth="1"/>
    <col min="13" max="13" width="12" style="16" bestFit="1" customWidth="1"/>
    <col min="14" max="14" width="11.375" style="58" bestFit="1" customWidth="1"/>
    <col min="15" max="15" width="11.625" style="11" bestFit="1" customWidth="1"/>
    <col min="16" max="19" width="11.375" style="11"/>
    <col min="20" max="20" width="11.625" style="11" bestFit="1" customWidth="1"/>
    <col min="21" max="16384" width="11.375" style="11"/>
  </cols>
  <sheetData>
    <row r="1" spans="1:20" x14ac:dyDescent="0.2">
      <c r="A1" s="237" t="str">
        <f>+BCE!C1</f>
        <v>PARTIDO DEMOCRATA CRISTIANO</v>
      </c>
      <c r="M1" s="16" t="s">
        <v>184</v>
      </c>
      <c r="N1" s="58" t="s">
        <v>148</v>
      </c>
      <c r="O1" s="11" t="s">
        <v>343</v>
      </c>
      <c r="S1" s="11" t="s">
        <v>193</v>
      </c>
      <c r="T1" s="132">
        <v>42613</v>
      </c>
    </row>
    <row r="2" spans="1:20" s="12" customFormat="1" ht="21" x14ac:dyDescent="0.2">
      <c r="A2" s="258" t="s">
        <v>415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17"/>
      <c r="M2" s="16">
        <f>SUM(M3:M392)</f>
        <v>200830183</v>
      </c>
      <c r="N2" s="58">
        <f>SUM(N3:N392)</f>
        <v>0</v>
      </c>
      <c r="O2" s="35">
        <f>+BCE!J94</f>
        <v>200830183</v>
      </c>
      <c r="P2" s="11"/>
      <c r="Q2" s="11"/>
      <c r="R2" s="11"/>
      <c r="S2" s="11"/>
    </row>
    <row r="3" spans="1:20" s="12" customFormat="1" x14ac:dyDescent="0.2">
      <c r="A3" s="259" t="s">
        <v>1618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17"/>
      <c r="M3" s="17"/>
      <c r="N3" s="23"/>
      <c r="O3" s="37">
        <f>+O2-M2</f>
        <v>0</v>
      </c>
      <c r="P3" s="12" t="s">
        <v>344</v>
      </c>
    </row>
    <row r="5" spans="1:20" s="22" customFormat="1" x14ac:dyDescent="0.2">
      <c r="A5" s="26" t="s">
        <v>139</v>
      </c>
      <c r="B5" s="26" t="s">
        <v>140</v>
      </c>
      <c r="C5" s="27" t="s">
        <v>141</v>
      </c>
      <c r="D5" s="26" t="s">
        <v>142</v>
      </c>
      <c r="E5" s="28" t="s">
        <v>143</v>
      </c>
      <c r="F5" s="27" t="s">
        <v>144</v>
      </c>
      <c r="G5" s="26" t="s">
        <v>145</v>
      </c>
      <c r="I5" s="24"/>
      <c r="J5" s="24"/>
      <c r="K5" s="24" t="s">
        <v>146</v>
      </c>
      <c r="L5" s="23"/>
      <c r="M5" s="23"/>
      <c r="N5" s="23"/>
    </row>
    <row r="8" spans="1:20" s="22" customFormat="1" x14ac:dyDescent="0.2">
      <c r="A8" s="38"/>
      <c r="B8" s="239" t="s">
        <v>46</v>
      </c>
      <c r="C8" s="39" t="s">
        <v>47</v>
      </c>
      <c r="D8" s="40"/>
      <c r="E8" s="40"/>
      <c r="F8" s="41"/>
      <c r="G8" s="41" t="str">
        <f>+$S$1</f>
        <v>Saldo Contable al</v>
      </c>
      <c r="H8" s="42">
        <f>+$T$1</f>
        <v>42613</v>
      </c>
      <c r="I8" s="43"/>
      <c r="J8" s="44"/>
      <c r="K8" s="45">
        <f>SUM(K9:K10)</f>
        <v>4330</v>
      </c>
      <c r="L8" s="23"/>
      <c r="M8" s="23">
        <f>+BCE!H9-BCE!I9</f>
        <v>4330</v>
      </c>
      <c r="N8" s="23">
        <f>+K8-M8</f>
        <v>0</v>
      </c>
    </row>
    <row r="9" spans="1:20" s="12" customFormat="1" x14ac:dyDescent="0.2">
      <c r="B9" s="49"/>
      <c r="C9" s="13"/>
      <c r="F9" s="14"/>
      <c r="H9" s="14"/>
      <c r="I9" s="17"/>
      <c r="J9" s="20"/>
      <c r="K9" s="17"/>
      <c r="L9" s="17"/>
      <c r="M9" s="17"/>
      <c r="N9" s="23"/>
    </row>
    <row r="10" spans="1:20" s="12" customFormat="1" x14ac:dyDescent="0.2">
      <c r="A10" s="46">
        <v>1</v>
      </c>
      <c r="B10" s="49" t="s">
        <v>138</v>
      </c>
      <c r="C10" s="47">
        <v>1</v>
      </c>
      <c r="D10" s="13" t="s">
        <v>147</v>
      </c>
      <c r="G10" s="13" t="s">
        <v>149</v>
      </c>
      <c r="J10" s="17"/>
      <c r="K10" s="20">
        <v>4330</v>
      </c>
      <c r="L10" s="17"/>
      <c r="M10" s="17"/>
      <c r="N10" s="23"/>
    </row>
    <row r="11" spans="1:20" s="12" customFormat="1" x14ac:dyDescent="0.2">
      <c r="B11" s="49"/>
      <c r="C11" s="13"/>
      <c r="F11" s="14"/>
      <c r="H11" s="14"/>
      <c r="I11" s="17"/>
      <c r="J11" s="20"/>
      <c r="K11" s="17"/>
      <c r="L11" s="17"/>
      <c r="M11" s="17"/>
      <c r="N11" s="23"/>
    </row>
    <row r="12" spans="1:20" s="12" customFormat="1" x14ac:dyDescent="0.2">
      <c r="B12" s="49"/>
      <c r="C12" s="13"/>
      <c r="F12" s="14"/>
      <c r="H12" s="14"/>
      <c r="I12" s="17"/>
      <c r="J12" s="20"/>
      <c r="K12" s="17"/>
      <c r="L12" s="17"/>
      <c r="M12" s="17"/>
      <c r="N12" s="23"/>
    </row>
    <row r="13" spans="1:20" s="22" customFormat="1" x14ac:dyDescent="0.2">
      <c r="A13" s="38"/>
      <c r="B13" s="239" t="s">
        <v>48</v>
      </c>
      <c r="C13" s="39" t="s">
        <v>49</v>
      </c>
      <c r="D13" s="40"/>
      <c r="E13" s="40"/>
      <c r="F13" s="41"/>
      <c r="G13" s="41" t="str">
        <f>+$S$1</f>
        <v>Saldo Contable al</v>
      </c>
      <c r="H13" s="42">
        <f>+$T$1</f>
        <v>42613</v>
      </c>
      <c r="I13" s="43"/>
      <c r="J13" s="44"/>
      <c r="K13" s="45">
        <f>+BCE!H10-BCE!I10</f>
        <v>14324082</v>
      </c>
      <c r="L13" s="23"/>
      <c r="M13" s="23">
        <f>+K13</f>
        <v>14324082</v>
      </c>
      <c r="N13" s="23">
        <f>+K40</f>
        <v>0</v>
      </c>
    </row>
    <row r="14" spans="1:20" s="12" customFormat="1" x14ac:dyDescent="0.2">
      <c r="B14" s="49"/>
      <c r="C14" s="13"/>
      <c r="F14" s="14"/>
      <c r="G14" s="14"/>
      <c r="H14" s="14"/>
      <c r="I14" s="17"/>
      <c r="J14" s="20"/>
      <c r="K14" s="17"/>
      <c r="L14" s="17"/>
      <c r="M14" s="17"/>
      <c r="N14" s="23"/>
    </row>
    <row r="15" spans="1:20" s="12" customFormat="1" x14ac:dyDescent="0.2">
      <c r="A15" s="25" t="s">
        <v>185</v>
      </c>
      <c r="B15" s="49"/>
      <c r="C15" s="13"/>
      <c r="F15" s="14"/>
      <c r="G15" s="14"/>
      <c r="H15" s="14"/>
      <c r="I15" s="17"/>
      <c r="J15" s="20"/>
      <c r="K15" s="17"/>
      <c r="L15" s="17"/>
      <c r="M15" s="17"/>
      <c r="N15" s="23"/>
    </row>
    <row r="16" spans="1:20" s="12" customFormat="1" x14ac:dyDescent="0.2">
      <c r="B16" s="49"/>
      <c r="C16" s="13"/>
      <c r="F16" s="14"/>
      <c r="G16" s="14"/>
      <c r="H16" s="14"/>
      <c r="I16" s="17"/>
      <c r="J16" s="20"/>
      <c r="K16" s="17"/>
      <c r="L16" s="17"/>
      <c r="M16" s="17"/>
      <c r="N16" s="23"/>
    </row>
    <row r="17" spans="1:21" ht="11.25" customHeight="1" x14ac:dyDescent="0.2">
      <c r="A17" s="50" t="s">
        <v>186</v>
      </c>
      <c r="B17" s="240"/>
      <c r="C17" s="51"/>
      <c r="D17" s="51"/>
      <c r="E17" s="51"/>
      <c r="F17" s="51"/>
      <c r="G17" s="51"/>
      <c r="H17" s="51"/>
      <c r="I17" s="52"/>
      <c r="J17" s="52"/>
      <c r="K17" s="53">
        <f>SUM(K18:K21)</f>
        <v>467806</v>
      </c>
      <c r="L17" s="17"/>
      <c r="Q17" s="54"/>
      <c r="R17" s="55"/>
      <c r="S17" s="56"/>
      <c r="T17" s="55"/>
      <c r="U17" s="55"/>
    </row>
    <row r="18" spans="1:21" s="12" customFormat="1" x14ac:dyDescent="0.2">
      <c r="B18" s="49"/>
      <c r="C18" s="13"/>
      <c r="F18" s="14"/>
      <c r="G18" s="14"/>
      <c r="H18" s="14"/>
      <c r="I18" s="17"/>
      <c r="J18" s="20"/>
      <c r="K18" s="17"/>
      <c r="L18" s="17"/>
      <c r="M18" s="17"/>
      <c r="N18" s="23"/>
    </row>
    <row r="19" spans="1:21" s="12" customFormat="1" x14ac:dyDescent="0.2">
      <c r="A19" s="46">
        <v>29</v>
      </c>
      <c r="B19" s="49" t="s">
        <v>1532</v>
      </c>
      <c r="C19" s="47">
        <v>32</v>
      </c>
      <c r="D19" s="13" t="s">
        <v>151</v>
      </c>
      <c r="F19" s="47">
        <v>4531814</v>
      </c>
      <c r="G19" s="13" t="s">
        <v>1619</v>
      </c>
      <c r="K19" s="46">
        <v>467806</v>
      </c>
      <c r="L19" s="49"/>
    </row>
    <row r="20" spans="1:21" s="123" customFormat="1" x14ac:dyDescent="0.2">
      <c r="B20" s="49"/>
      <c r="C20" s="188"/>
      <c r="F20" s="124"/>
      <c r="G20" s="124"/>
      <c r="H20" s="124"/>
      <c r="I20" s="125"/>
      <c r="J20" s="126"/>
      <c r="K20" s="125"/>
      <c r="L20" s="125"/>
      <c r="M20" s="125"/>
      <c r="N20" s="129"/>
    </row>
    <row r="21" spans="1:21" s="12" customFormat="1" x14ac:dyDescent="0.2">
      <c r="B21" s="49"/>
      <c r="C21" s="13"/>
      <c r="F21" s="14"/>
      <c r="G21" s="14"/>
      <c r="H21" s="14"/>
      <c r="I21" s="17"/>
      <c r="J21" s="20"/>
      <c r="K21" s="17"/>
      <c r="L21" s="17"/>
      <c r="M21" s="17"/>
      <c r="N21" s="23"/>
    </row>
    <row r="22" spans="1:21" ht="11.25" customHeight="1" x14ac:dyDescent="0.2">
      <c r="A22" s="50" t="s">
        <v>187</v>
      </c>
      <c r="B22" s="240"/>
      <c r="C22" s="51"/>
      <c r="D22" s="51"/>
      <c r="E22" s="51"/>
      <c r="F22" s="51"/>
      <c r="G22" s="51"/>
      <c r="H22" s="51"/>
      <c r="I22" s="52"/>
      <c r="J22" s="52"/>
      <c r="K22" s="53">
        <f>SUM(K23:K26)</f>
        <v>0</v>
      </c>
      <c r="L22" s="17"/>
      <c r="Q22" s="54"/>
      <c r="R22" s="55"/>
      <c r="S22" s="56"/>
      <c r="T22" s="55"/>
      <c r="U22" s="55"/>
    </row>
    <row r="23" spans="1:21" s="12" customFormat="1" x14ac:dyDescent="0.2">
      <c r="B23" s="49"/>
      <c r="C23" s="13"/>
      <c r="F23" s="14"/>
      <c r="G23" s="14"/>
      <c r="H23" s="14"/>
      <c r="I23" s="17"/>
      <c r="J23" s="20"/>
      <c r="K23" s="17"/>
      <c r="L23" s="17"/>
      <c r="M23" s="17"/>
      <c r="N23" s="23"/>
    </row>
    <row r="24" spans="1:21" s="12" customFormat="1" x14ac:dyDescent="0.2">
      <c r="B24" s="49"/>
      <c r="C24" s="13"/>
      <c r="F24" s="14"/>
      <c r="G24" s="14"/>
      <c r="H24" s="14"/>
      <c r="I24" s="17"/>
      <c r="J24" s="20"/>
      <c r="K24" s="17"/>
      <c r="L24" s="17"/>
      <c r="M24" s="17"/>
      <c r="N24" s="23"/>
    </row>
    <row r="25" spans="1:21" s="12" customFormat="1" x14ac:dyDescent="0.2">
      <c r="B25" s="49"/>
      <c r="C25" s="13"/>
      <c r="F25" s="14"/>
      <c r="G25" s="14"/>
      <c r="H25" s="14"/>
      <c r="I25" s="127"/>
      <c r="J25" s="20"/>
      <c r="K25" s="17"/>
      <c r="L25" s="17"/>
      <c r="M25" s="17"/>
      <c r="N25" s="23"/>
    </row>
    <row r="26" spans="1:21" s="12" customFormat="1" x14ac:dyDescent="0.2">
      <c r="B26" s="49"/>
      <c r="C26" s="13"/>
      <c r="F26" s="14"/>
      <c r="G26" s="14"/>
      <c r="H26" s="14"/>
      <c r="I26" s="17"/>
      <c r="J26" s="20"/>
      <c r="K26" s="17"/>
      <c r="L26" s="17"/>
      <c r="M26" s="17"/>
      <c r="N26" s="23"/>
    </row>
    <row r="27" spans="1:21" ht="11.25" customHeight="1" x14ac:dyDescent="0.2">
      <c r="A27" s="50" t="s">
        <v>188</v>
      </c>
      <c r="B27" s="240"/>
      <c r="C27" s="51"/>
      <c r="D27" s="51"/>
      <c r="E27" s="51"/>
      <c r="F27" s="51"/>
      <c r="G27" s="51"/>
      <c r="H27" s="51"/>
      <c r="I27" s="52"/>
      <c r="J27" s="57"/>
      <c r="K27" s="53">
        <f>SUM(K28:K31)</f>
        <v>0</v>
      </c>
      <c r="Q27" s="54"/>
      <c r="R27" s="55"/>
      <c r="S27" s="56"/>
      <c r="T27" s="55"/>
      <c r="U27" s="55"/>
    </row>
    <row r="28" spans="1:21" s="12" customFormat="1" x14ac:dyDescent="0.2">
      <c r="B28" s="49"/>
      <c r="C28" s="13"/>
      <c r="F28" s="14"/>
      <c r="G28" s="14"/>
      <c r="H28" s="14"/>
      <c r="I28" s="17"/>
      <c r="J28" s="20"/>
      <c r="K28" s="17"/>
      <c r="L28" s="17"/>
      <c r="M28" s="17"/>
      <c r="N28" s="23"/>
    </row>
    <row r="29" spans="1:21" s="123" customFormat="1" x14ac:dyDescent="0.2">
      <c r="B29" s="49"/>
      <c r="C29" s="154"/>
      <c r="F29" s="124"/>
      <c r="G29" s="124"/>
      <c r="H29" s="124"/>
      <c r="I29" s="125"/>
      <c r="J29" s="126"/>
      <c r="K29" s="125"/>
      <c r="L29" s="125"/>
      <c r="M29" s="125"/>
      <c r="N29" s="129"/>
    </row>
    <row r="30" spans="1:21" s="12" customFormat="1" x14ac:dyDescent="0.2">
      <c r="B30" s="49"/>
      <c r="C30" s="13"/>
      <c r="H30" s="128"/>
      <c r="I30" s="127"/>
      <c r="J30" s="20"/>
      <c r="K30" s="17"/>
      <c r="L30" s="17"/>
      <c r="M30" s="17"/>
      <c r="N30" s="23"/>
    </row>
    <row r="31" spans="1:21" s="12" customFormat="1" x14ac:dyDescent="0.2">
      <c r="B31" s="49"/>
      <c r="C31" s="13"/>
      <c r="F31" s="14"/>
      <c r="G31" s="14"/>
      <c r="H31" s="14"/>
      <c r="I31" s="17"/>
      <c r="J31" s="17"/>
      <c r="K31" s="17"/>
      <c r="L31" s="17"/>
      <c r="M31" s="17"/>
      <c r="N31" s="23"/>
    </row>
    <row r="32" spans="1:21" ht="11.25" customHeight="1" x14ac:dyDescent="0.2">
      <c r="A32" s="50" t="s">
        <v>189</v>
      </c>
      <c r="B32" s="240"/>
      <c r="C32" s="51"/>
      <c r="D32" s="51"/>
      <c r="E32" s="51"/>
      <c r="F32" s="51"/>
      <c r="G32" s="51"/>
      <c r="H32" s="51"/>
      <c r="I32" s="52"/>
      <c r="J32" s="57"/>
      <c r="K32" s="53">
        <f>SUM(K33:K36)</f>
        <v>0</v>
      </c>
      <c r="Q32" s="54"/>
      <c r="R32" s="55"/>
      <c r="S32" s="56"/>
      <c r="T32" s="55"/>
      <c r="U32" s="55"/>
    </row>
    <row r="33" spans="1:21" ht="11.25" customHeight="1" x14ac:dyDescent="0.2">
      <c r="J33" s="58"/>
      <c r="K33" s="58"/>
      <c r="Q33" s="54"/>
      <c r="R33" s="55"/>
      <c r="S33" s="56"/>
      <c r="T33" s="55"/>
      <c r="U33" s="55"/>
    </row>
    <row r="34" spans="1:21" ht="11.25" customHeight="1" x14ac:dyDescent="0.2">
      <c r="J34" s="58"/>
      <c r="K34" s="58"/>
      <c r="Q34" s="54"/>
      <c r="R34" s="55"/>
      <c r="S34" s="56"/>
      <c r="T34" s="55"/>
      <c r="U34" s="55"/>
    </row>
    <row r="35" spans="1:21" ht="11.25" customHeight="1" x14ac:dyDescent="0.2">
      <c r="J35" s="58"/>
      <c r="K35" s="58"/>
      <c r="Q35" s="54"/>
      <c r="R35" s="55"/>
      <c r="S35" s="56"/>
      <c r="T35" s="55"/>
      <c r="U35" s="55"/>
    </row>
    <row r="36" spans="1:21" ht="11.25" customHeight="1" x14ac:dyDescent="0.2">
      <c r="J36" s="58"/>
      <c r="K36" s="58"/>
      <c r="Q36" s="54"/>
      <c r="R36" s="55"/>
      <c r="S36" s="56"/>
      <c r="T36" s="55"/>
      <c r="U36" s="55"/>
    </row>
    <row r="37" spans="1:21" ht="11.25" customHeight="1" x14ac:dyDescent="0.2">
      <c r="A37" s="50" t="s">
        <v>190</v>
      </c>
      <c r="B37" s="240"/>
      <c r="C37" s="51"/>
      <c r="D37" s="51"/>
      <c r="E37" s="51"/>
      <c r="F37" s="51"/>
      <c r="G37" s="51"/>
      <c r="H37" s="51"/>
      <c r="I37" s="52"/>
      <c r="J37" s="57"/>
      <c r="K37" s="53">
        <f>+K13+K17-K22+K27-K32</f>
        <v>14791888</v>
      </c>
      <c r="Q37" s="54"/>
      <c r="R37" s="55"/>
      <c r="S37" s="56"/>
      <c r="T37" s="55"/>
      <c r="U37" s="55"/>
    </row>
    <row r="38" spans="1:21" ht="11.25" customHeight="1" x14ac:dyDescent="0.2">
      <c r="J38" s="58"/>
      <c r="K38" s="58"/>
      <c r="Q38" s="54"/>
      <c r="R38" s="55"/>
      <c r="S38" s="56"/>
      <c r="T38" s="55"/>
      <c r="U38" s="55"/>
    </row>
    <row r="39" spans="1:21" ht="11.25" customHeight="1" x14ac:dyDescent="0.2">
      <c r="A39" s="59" t="s">
        <v>191</v>
      </c>
      <c r="B39" s="241"/>
      <c r="C39" s="60"/>
      <c r="D39" s="60"/>
      <c r="E39" s="60"/>
      <c r="F39" s="60" t="s">
        <v>1759</v>
      </c>
      <c r="G39" s="60"/>
      <c r="H39" s="60"/>
      <c r="I39" s="61"/>
      <c r="J39" s="62"/>
      <c r="K39" s="63">
        <v>14791888</v>
      </c>
      <c r="Q39" s="54"/>
      <c r="R39" s="55"/>
      <c r="S39" s="56"/>
      <c r="T39" s="55"/>
      <c r="U39" s="55"/>
    </row>
    <row r="40" spans="1:21" ht="11.25" customHeight="1" x14ac:dyDescent="0.2">
      <c r="A40" s="50" t="s">
        <v>192</v>
      </c>
      <c r="B40" s="240"/>
      <c r="C40" s="51"/>
      <c r="D40" s="51"/>
      <c r="E40" s="51"/>
      <c r="F40" s="51"/>
      <c r="G40" s="51"/>
      <c r="H40" s="51"/>
      <c r="I40" s="52"/>
      <c r="J40" s="57"/>
      <c r="K40" s="53">
        <f>+K37-K39</f>
        <v>0</v>
      </c>
      <c r="Q40" s="54"/>
      <c r="R40" s="55"/>
      <c r="S40" s="56"/>
      <c r="T40" s="55"/>
      <c r="U40" s="55"/>
    </row>
    <row r="41" spans="1:21" s="12" customFormat="1" x14ac:dyDescent="0.2">
      <c r="B41" s="49"/>
      <c r="C41" s="13"/>
      <c r="F41" s="14"/>
      <c r="G41" s="14"/>
      <c r="H41" s="14"/>
      <c r="I41" s="17"/>
      <c r="J41" s="17"/>
      <c r="K41" s="17"/>
      <c r="L41" s="17"/>
      <c r="M41" s="17"/>
      <c r="N41" s="23"/>
    </row>
    <row r="42" spans="1:21" s="12" customFormat="1" x14ac:dyDescent="0.2">
      <c r="B42" s="49"/>
      <c r="C42" s="13"/>
      <c r="F42" s="14"/>
      <c r="G42" s="14"/>
      <c r="H42" s="14"/>
      <c r="I42" s="17"/>
      <c r="J42" s="20"/>
      <c r="K42" s="17"/>
      <c r="L42" s="17"/>
      <c r="M42" s="17"/>
      <c r="N42" s="23"/>
    </row>
    <row r="43" spans="1:21" s="12" customFormat="1" x14ac:dyDescent="0.2">
      <c r="B43" s="49"/>
      <c r="C43" s="13"/>
      <c r="F43" s="14"/>
      <c r="G43" s="14"/>
      <c r="H43" s="14"/>
      <c r="I43" s="17"/>
      <c r="J43" s="20"/>
      <c r="K43" s="17"/>
      <c r="L43" s="17"/>
      <c r="M43" s="17"/>
      <c r="N43" s="23"/>
    </row>
    <row r="44" spans="1:21" s="12" customFormat="1" x14ac:dyDescent="0.2">
      <c r="B44" s="49"/>
      <c r="C44" s="13"/>
      <c r="F44" s="14"/>
      <c r="G44" s="14"/>
      <c r="H44" s="14"/>
      <c r="I44" s="17"/>
      <c r="J44" s="20"/>
      <c r="K44" s="17"/>
      <c r="L44" s="17"/>
      <c r="M44" s="17"/>
      <c r="N44" s="23"/>
    </row>
    <row r="45" spans="1:21" s="12" customFormat="1" x14ac:dyDescent="0.2">
      <c r="A45" s="38"/>
      <c r="B45" s="239" t="s">
        <v>50</v>
      </c>
      <c r="C45" s="39" t="s">
        <v>51</v>
      </c>
      <c r="D45" s="40"/>
      <c r="E45" s="40"/>
      <c r="F45" s="41"/>
      <c r="G45" s="41" t="str">
        <f>+$S$1</f>
        <v>Saldo Contable al</v>
      </c>
      <c r="H45" s="42">
        <f>+$T$1</f>
        <v>42613</v>
      </c>
      <c r="I45" s="43"/>
      <c r="J45" s="44"/>
      <c r="K45" s="45">
        <f>+BCE!H11-BCE!I11</f>
        <v>268838</v>
      </c>
      <c r="L45" s="17"/>
      <c r="M45" s="17">
        <f>+K45</f>
        <v>268838</v>
      </c>
      <c r="N45" s="23">
        <f>+K72</f>
        <v>0</v>
      </c>
    </row>
    <row r="46" spans="1:21" s="12" customFormat="1" x14ac:dyDescent="0.2">
      <c r="B46" s="49"/>
      <c r="C46" s="13"/>
      <c r="F46" s="14"/>
      <c r="G46" s="14"/>
      <c r="H46" s="19"/>
      <c r="I46" s="17"/>
      <c r="J46" s="20"/>
      <c r="K46" s="17"/>
      <c r="L46" s="17"/>
      <c r="M46" s="17"/>
      <c r="N46" s="23"/>
    </row>
    <row r="47" spans="1:21" s="12" customFormat="1" x14ac:dyDescent="0.2">
      <c r="A47" s="25" t="s">
        <v>185</v>
      </c>
      <c r="B47" s="49"/>
      <c r="C47" s="13"/>
      <c r="F47" s="14"/>
      <c r="G47" s="14"/>
      <c r="H47" s="14"/>
      <c r="I47" s="17"/>
      <c r="J47" s="20"/>
      <c r="K47" s="17"/>
      <c r="L47" s="17"/>
      <c r="M47" s="17"/>
      <c r="N47" s="23"/>
    </row>
    <row r="48" spans="1:21" s="12" customFormat="1" x14ac:dyDescent="0.2">
      <c r="B48" s="49"/>
      <c r="C48" s="13"/>
      <c r="F48" s="14"/>
      <c r="G48" s="14"/>
      <c r="H48" s="14"/>
      <c r="I48" s="17"/>
      <c r="J48" s="20"/>
      <c r="K48" s="17"/>
      <c r="L48" s="17"/>
      <c r="M48" s="17"/>
      <c r="N48" s="23"/>
    </row>
    <row r="49" spans="1:21" ht="11.25" customHeight="1" x14ac:dyDescent="0.2">
      <c r="A49" s="50" t="s">
        <v>186</v>
      </c>
      <c r="B49" s="240"/>
      <c r="C49" s="51"/>
      <c r="D49" s="51"/>
      <c r="E49" s="51"/>
      <c r="F49" s="51"/>
      <c r="G49" s="51"/>
      <c r="H49" s="51"/>
      <c r="I49" s="52"/>
      <c r="J49" s="52"/>
      <c r="K49" s="53">
        <f>SUM(K50:K53)</f>
        <v>169385</v>
      </c>
      <c r="L49" s="17"/>
      <c r="Q49" s="54"/>
      <c r="R49" s="55"/>
      <c r="S49" s="56"/>
      <c r="T49" s="55"/>
      <c r="U49" s="55"/>
    </row>
    <row r="50" spans="1:21" s="12" customFormat="1" x14ac:dyDescent="0.2">
      <c r="B50" s="49"/>
      <c r="C50" s="13"/>
      <c r="F50" s="14"/>
      <c r="G50" s="14"/>
      <c r="H50" s="14"/>
      <c r="I50" s="17"/>
      <c r="J50" s="20"/>
      <c r="K50" s="17"/>
      <c r="L50" s="17"/>
      <c r="M50" s="17"/>
      <c r="N50" s="23"/>
    </row>
    <row r="51" spans="1:21" s="12" customFormat="1" x14ac:dyDescent="0.2">
      <c r="A51" s="46">
        <v>31</v>
      </c>
      <c r="B51" s="49" t="s">
        <v>1532</v>
      </c>
      <c r="C51" s="47">
        <v>74</v>
      </c>
      <c r="D51" s="13" t="s">
        <v>151</v>
      </c>
      <c r="F51" s="47">
        <v>46</v>
      </c>
      <c r="G51" s="13" t="s">
        <v>1632</v>
      </c>
      <c r="J51" s="46"/>
      <c r="K51" s="46">
        <v>169385</v>
      </c>
      <c r="L51" s="49"/>
    </row>
    <row r="52" spans="1:21" s="12" customFormat="1" x14ac:dyDescent="0.2">
      <c r="A52" s="46"/>
      <c r="B52" s="49"/>
      <c r="C52" s="47"/>
      <c r="D52" s="13"/>
      <c r="F52" s="47"/>
      <c r="G52" s="13"/>
      <c r="J52" s="46"/>
      <c r="K52" s="46"/>
      <c r="L52" s="49"/>
    </row>
    <row r="53" spans="1:21" s="12" customFormat="1" x14ac:dyDescent="0.2">
      <c r="B53" s="49"/>
      <c r="C53" s="13"/>
      <c r="F53" s="14"/>
      <c r="G53" s="14"/>
      <c r="H53" s="14"/>
      <c r="I53" s="17"/>
      <c r="J53" s="20"/>
      <c r="K53" s="17"/>
      <c r="L53" s="17"/>
      <c r="M53" s="17"/>
      <c r="N53" s="23"/>
    </row>
    <row r="54" spans="1:21" ht="11.25" customHeight="1" x14ac:dyDescent="0.2">
      <c r="A54" s="50" t="s">
        <v>187</v>
      </c>
      <c r="B54" s="240"/>
      <c r="C54" s="51"/>
      <c r="D54" s="51"/>
      <c r="E54" s="51"/>
      <c r="F54" s="51"/>
      <c r="G54" s="51"/>
      <c r="H54" s="51"/>
      <c r="I54" s="52"/>
      <c r="J54" s="52"/>
      <c r="K54" s="53">
        <f>SUM(K55:K58)</f>
        <v>0</v>
      </c>
      <c r="L54" s="17"/>
      <c r="Q54" s="54"/>
      <c r="R54" s="55"/>
      <c r="S54" s="56"/>
      <c r="T54" s="55"/>
      <c r="U54" s="55"/>
    </row>
    <row r="55" spans="1:21" s="12" customFormat="1" x14ac:dyDescent="0.2">
      <c r="B55" s="49"/>
      <c r="C55" s="13"/>
      <c r="F55" s="14"/>
      <c r="G55" s="14"/>
      <c r="H55" s="14"/>
      <c r="I55" s="17"/>
      <c r="J55" s="20"/>
      <c r="K55" s="17"/>
      <c r="L55" s="17"/>
      <c r="M55" s="17"/>
      <c r="N55" s="23"/>
    </row>
    <row r="56" spans="1:21" s="12" customFormat="1" x14ac:dyDescent="0.2">
      <c r="B56" s="49"/>
      <c r="C56" s="13"/>
      <c r="F56" s="14"/>
      <c r="G56" s="14"/>
      <c r="H56" s="14"/>
      <c r="I56" s="17"/>
      <c r="J56" s="20"/>
      <c r="K56" s="17"/>
      <c r="L56" s="17"/>
      <c r="M56" s="17"/>
      <c r="N56" s="23"/>
    </row>
    <row r="57" spans="1:21" s="12" customFormat="1" x14ac:dyDescent="0.2">
      <c r="B57" s="49"/>
      <c r="C57" s="13"/>
      <c r="F57" s="14"/>
      <c r="G57" s="14"/>
      <c r="H57" s="14"/>
      <c r="I57" s="17"/>
      <c r="J57" s="20"/>
      <c r="K57" s="17"/>
      <c r="L57" s="17"/>
      <c r="M57" s="17"/>
      <c r="N57" s="23"/>
    </row>
    <row r="58" spans="1:21" s="12" customFormat="1" x14ac:dyDescent="0.2">
      <c r="B58" s="49"/>
      <c r="C58" s="13"/>
      <c r="F58" s="14"/>
      <c r="G58" s="14"/>
      <c r="H58" s="14"/>
      <c r="I58" s="17"/>
      <c r="J58" s="20"/>
      <c r="K58" s="17"/>
      <c r="L58" s="17"/>
      <c r="M58" s="17"/>
      <c r="N58" s="23"/>
    </row>
    <row r="59" spans="1:21" ht="11.25" customHeight="1" x14ac:dyDescent="0.2">
      <c r="A59" s="50" t="s">
        <v>188</v>
      </c>
      <c r="B59" s="240"/>
      <c r="C59" s="51"/>
      <c r="D59" s="51"/>
      <c r="E59" s="51"/>
      <c r="F59" s="51"/>
      <c r="G59" s="51"/>
      <c r="H59" s="51"/>
      <c r="I59" s="52"/>
      <c r="J59" s="57"/>
      <c r="K59" s="53">
        <f>SUM(K60:K63)</f>
        <v>0</v>
      </c>
      <c r="Q59" s="54"/>
      <c r="R59" s="55"/>
      <c r="S59" s="56"/>
      <c r="T59" s="55"/>
      <c r="U59" s="55"/>
    </row>
    <row r="60" spans="1:21" s="12" customFormat="1" x14ac:dyDescent="0.2">
      <c r="B60" s="49"/>
      <c r="C60" s="13"/>
      <c r="F60" s="14"/>
      <c r="G60" s="14"/>
      <c r="H60" s="14"/>
      <c r="I60" s="17"/>
      <c r="J60" s="20"/>
      <c r="K60" s="17"/>
      <c r="L60" s="17"/>
      <c r="M60" s="17"/>
      <c r="N60" s="23"/>
    </row>
    <row r="61" spans="1:21" s="123" customFormat="1" x14ac:dyDescent="0.2">
      <c r="B61" s="49"/>
      <c r="C61" s="154"/>
      <c r="F61" s="124"/>
      <c r="G61" s="124"/>
      <c r="H61" s="124"/>
      <c r="I61" s="125"/>
      <c r="J61" s="126"/>
      <c r="K61" s="125"/>
      <c r="L61" s="125"/>
      <c r="M61" s="125"/>
      <c r="N61" s="129"/>
    </row>
    <row r="62" spans="1:21" s="123" customFormat="1" x14ac:dyDescent="0.2">
      <c r="B62" s="49"/>
      <c r="C62" s="188"/>
      <c r="F62" s="124"/>
      <c r="G62" s="124"/>
      <c r="H62" s="124"/>
      <c r="I62" s="125"/>
      <c r="J62" s="126"/>
      <c r="K62" s="125"/>
      <c r="L62" s="125"/>
      <c r="M62" s="125"/>
      <c r="N62" s="129"/>
    </row>
    <row r="63" spans="1:21" s="12" customFormat="1" x14ac:dyDescent="0.2">
      <c r="B63" s="49"/>
      <c r="C63" s="13"/>
      <c r="F63" s="14"/>
      <c r="G63" s="14"/>
      <c r="H63" s="14"/>
      <c r="I63" s="17"/>
      <c r="J63" s="17"/>
      <c r="K63" s="17"/>
      <c r="L63" s="17"/>
      <c r="M63" s="17"/>
      <c r="N63" s="23"/>
    </row>
    <row r="64" spans="1:21" ht="11.25" customHeight="1" x14ac:dyDescent="0.2">
      <c r="A64" s="50" t="s">
        <v>189</v>
      </c>
      <c r="B64" s="240"/>
      <c r="C64" s="51"/>
      <c r="D64" s="51"/>
      <c r="E64" s="51"/>
      <c r="F64" s="51"/>
      <c r="G64" s="51"/>
      <c r="H64" s="51"/>
      <c r="I64" s="52"/>
      <c r="J64" s="57"/>
      <c r="K64" s="53">
        <f>SUM(K65:K68)</f>
        <v>0</v>
      </c>
      <c r="Q64" s="54"/>
      <c r="R64" s="55"/>
      <c r="S64" s="56"/>
      <c r="T64" s="55"/>
      <c r="U64" s="55"/>
    </row>
    <row r="65" spans="1:21" ht="11.25" customHeight="1" x14ac:dyDescent="0.2">
      <c r="J65" s="58"/>
      <c r="K65" s="58"/>
      <c r="Q65" s="54"/>
      <c r="R65" s="55"/>
      <c r="S65" s="56"/>
      <c r="T65" s="55"/>
      <c r="U65" s="55"/>
    </row>
    <row r="66" spans="1:21" ht="11.25" customHeight="1" x14ac:dyDescent="0.2">
      <c r="J66" s="58"/>
      <c r="K66" s="58"/>
      <c r="Q66" s="54"/>
      <c r="R66" s="55"/>
      <c r="S66" s="56"/>
      <c r="T66" s="55"/>
      <c r="U66" s="55"/>
    </row>
    <row r="67" spans="1:21" s="123" customFormat="1" x14ac:dyDescent="0.2">
      <c r="B67" s="49"/>
      <c r="C67" s="154"/>
      <c r="F67" s="124"/>
      <c r="G67" s="124"/>
      <c r="H67" s="124"/>
      <c r="I67" s="125"/>
      <c r="J67" s="126"/>
      <c r="K67" s="125"/>
      <c r="L67" s="125"/>
      <c r="M67" s="125"/>
      <c r="N67" s="129"/>
    </row>
    <row r="68" spans="1:21" ht="11.25" customHeight="1" x14ac:dyDescent="0.2">
      <c r="J68" s="58"/>
      <c r="K68" s="58"/>
      <c r="Q68" s="54"/>
      <c r="R68" s="55"/>
      <c r="S68" s="56"/>
      <c r="T68" s="55"/>
      <c r="U68" s="55"/>
    </row>
    <row r="69" spans="1:21" ht="11.25" customHeight="1" x14ac:dyDescent="0.2">
      <c r="A69" s="50" t="s">
        <v>190</v>
      </c>
      <c r="B69" s="240"/>
      <c r="C69" s="51"/>
      <c r="D69" s="51"/>
      <c r="E69" s="51"/>
      <c r="F69" s="51"/>
      <c r="G69" s="51"/>
      <c r="H69" s="51"/>
      <c r="I69" s="52"/>
      <c r="J69" s="57"/>
      <c r="K69" s="53">
        <f>+K45+K49-K54+K59-K64</f>
        <v>438223</v>
      </c>
      <c r="Q69" s="54"/>
      <c r="R69" s="55"/>
      <c r="S69" s="56"/>
      <c r="T69" s="55"/>
      <c r="U69" s="55"/>
    </row>
    <row r="70" spans="1:21" ht="11.25" customHeight="1" x14ac:dyDescent="0.2">
      <c r="J70" s="58"/>
      <c r="K70" s="58"/>
      <c r="Q70" s="54"/>
      <c r="R70" s="55"/>
      <c r="S70" s="56"/>
      <c r="T70" s="55"/>
      <c r="U70" s="55"/>
    </row>
    <row r="71" spans="1:21" ht="11.25" customHeight="1" x14ac:dyDescent="0.2">
      <c r="A71" s="59" t="s">
        <v>191</v>
      </c>
      <c r="B71" s="241"/>
      <c r="C71" s="60"/>
      <c r="D71" s="60"/>
      <c r="E71" s="60"/>
      <c r="F71" s="60" t="s">
        <v>1760</v>
      </c>
      <c r="G71" s="60"/>
      <c r="H71" s="60"/>
      <c r="I71" s="61"/>
      <c r="J71" s="62"/>
      <c r="K71" s="63">
        <v>438223</v>
      </c>
      <c r="Q71" s="54"/>
      <c r="R71" s="55"/>
      <c r="S71" s="56"/>
      <c r="T71" s="55"/>
      <c r="U71" s="55"/>
    </row>
    <row r="72" spans="1:21" ht="11.25" customHeight="1" x14ac:dyDescent="0.2">
      <c r="A72" s="50" t="s">
        <v>192</v>
      </c>
      <c r="B72" s="240"/>
      <c r="C72" s="51"/>
      <c r="D72" s="51"/>
      <c r="E72" s="51"/>
      <c r="F72" s="51"/>
      <c r="G72" s="51"/>
      <c r="H72" s="51"/>
      <c r="I72" s="52"/>
      <c r="J72" s="57"/>
      <c r="K72" s="53">
        <f>+K69-K71</f>
        <v>0</v>
      </c>
      <c r="Q72" s="54"/>
      <c r="R72" s="55"/>
      <c r="S72" s="56"/>
      <c r="T72" s="55"/>
      <c r="U72" s="55"/>
    </row>
    <row r="73" spans="1:21" s="12" customFormat="1" x14ac:dyDescent="0.2">
      <c r="B73" s="49"/>
      <c r="C73" s="13"/>
      <c r="F73" s="14"/>
      <c r="G73" s="14"/>
      <c r="H73" s="19"/>
      <c r="I73" s="17"/>
      <c r="J73" s="20"/>
      <c r="K73" s="17"/>
      <c r="L73" s="17"/>
      <c r="M73" s="17"/>
      <c r="N73" s="23"/>
    </row>
    <row r="74" spans="1:21" s="12" customFormat="1" x14ac:dyDescent="0.2">
      <c r="B74" s="49"/>
      <c r="C74" s="13"/>
      <c r="F74" s="14"/>
      <c r="G74" s="14"/>
      <c r="H74" s="19"/>
      <c r="I74" s="17"/>
      <c r="J74" s="20"/>
      <c r="K74" s="17"/>
      <c r="L74" s="17"/>
      <c r="M74" s="17"/>
      <c r="N74" s="23"/>
    </row>
    <row r="75" spans="1:21" s="12" customFormat="1" x14ac:dyDescent="0.2">
      <c r="A75" s="38"/>
      <c r="B75" s="239" t="s">
        <v>52</v>
      </c>
      <c r="C75" s="39" t="s">
        <v>53</v>
      </c>
      <c r="D75" s="40"/>
      <c r="E75" s="40"/>
      <c r="F75" s="41"/>
      <c r="G75" s="41" t="str">
        <f>+$S$1</f>
        <v>Saldo Contable al</v>
      </c>
      <c r="H75" s="42">
        <f>+$T$1</f>
        <v>42613</v>
      </c>
      <c r="I75" s="43"/>
      <c r="J75" s="44"/>
      <c r="K75" s="45">
        <f>+BCE!H12-BCE!I12</f>
        <v>0</v>
      </c>
      <c r="M75" s="17">
        <f>+K75</f>
        <v>0</v>
      </c>
      <c r="N75" s="23">
        <f>+K102</f>
        <v>0</v>
      </c>
    </row>
    <row r="76" spans="1:21" s="12" customFormat="1" x14ac:dyDescent="0.2">
      <c r="B76" s="49"/>
      <c r="C76" s="13"/>
      <c r="F76" s="14"/>
      <c r="G76" s="14"/>
      <c r="H76" s="19"/>
      <c r="I76" s="17"/>
      <c r="J76" s="20"/>
      <c r="K76" s="17"/>
      <c r="L76" s="17"/>
      <c r="M76" s="17"/>
      <c r="N76" s="23"/>
    </row>
    <row r="77" spans="1:21" s="12" customFormat="1" x14ac:dyDescent="0.2">
      <c r="A77" s="25" t="s">
        <v>185</v>
      </c>
      <c r="B77" s="49"/>
      <c r="C77" s="13"/>
      <c r="F77" s="14"/>
      <c r="G77" s="14"/>
      <c r="H77" s="14"/>
      <c r="I77" s="17"/>
      <c r="J77" s="20"/>
      <c r="K77" s="17"/>
      <c r="L77" s="17"/>
      <c r="M77" s="17"/>
      <c r="N77" s="23"/>
    </row>
    <row r="78" spans="1:21" s="12" customFormat="1" x14ac:dyDescent="0.2">
      <c r="B78" s="49"/>
      <c r="C78" s="13"/>
      <c r="F78" s="14"/>
      <c r="G78" s="14"/>
      <c r="H78" s="14"/>
      <c r="I78" s="17"/>
      <c r="J78" s="20"/>
      <c r="K78" s="17"/>
      <c r="L78" s="17"/>
      <c r="M78" s="17"/>
      <c r="N78" s="23"/>
    </row>
    <row r="79" spans="1:21" ht="11.25" customHeight="1" x14ac:dyDescent="0.2">
      <c r="A79" s="50" t="s">
        <v>186</v>
      </c>
      <c r="B79" s="240"/>
      <c r="C79" s="51"/>
      <c r="D79" s="51"/>
      <c r="E79" s="51"/>
      <c r="F79" s="51"/>
      <c r="G79" s="51"/>
      <c r="H79" s="51"/>
      <c r="I79" s="52"/>
      <c r="J79" s="52"/>
      <c r="K79" s="53">
        <f>SUM(K80:K83)</f>
        <v>0</v>
      </c>
      <c r="L79" s="17"/>
      <c r="Q79" s="54"/>
      <c r="R79" s="55"/>
      <c r="S79" s="56"/>
      <c r="T79" s="55"/>
      <c r="U79" s="55"/>
    </row>
    <row r="80" spans="1:21" s="12" customFormat="1" x14ac:dyDescent="0.2">
      <c r="B80" s="49"/>
      <c r="C80" s="13"/>
      <c r="F80" s="14"/>
      <c r="G80" s="14"/>
      <c r="H80" s="14"/>
      <c r="I80" s="17"/>
      <c r="J80" s="20"/>
      <c r="K80" s="17"/>
      <c r="L80" s="17"/>
      <c r="M80" s="17"/>
      <c r="N80" s="23"/>
    </row>
    <row r="81" spans="1:21" s="12" customFormat="1" x14ac:dyDescent="0.2">
      <c r="B81" s="49"/>
      <c r="C81" s="13"/>
      <c r="F81" s="14"/>
      <c r="G81" s="14"/>
      <c r="H81" s="14"/>
      <c r="I81" s="17"/>
      <c r="J81" s="20"/>
      <c r="K81" s="17"/>
      <c r="L81" s="17"/>
      <c r="M81" s="17"/>
      <c r="N81" s="23"/>
    </row>
    <row r="82" spans="1:21" s="12" customFormat="1" x14ac:dyDescent="0.2">
      <c r="B82" s="49"/>
      <c r="C82" s="13"/>
      <c r="F82" s="14"/>
      <c r="G82" s="14"/>
      <c r="H82" s="14"/>
      <c r="I82" s="17"/>
      <c r="J82" s="20"/>
      <c r="K82" s="17"/>
      <c r="L82" s="17"/>
      <c r="M82" s="17"/>
      <c r="N82" s="23"/>
    </row>
    <row r="83" spans="1:21" s="12" customFormat="1" x14ac:dyDescent="0.2">
      <c r="B83" s="49"/>
      <c r="C83" s="13"/>
      <c r="F83" s="14"/>
      <c r="G83" s="14"/>
      <c r="H83" s="14"/>
      <c r="I83" s="17"/>
      <c r="J83" s="20"/>
      <c r="K83" s="17"/>
      <c r="L83" s="17"/>
      <c r="M83" s="17"/>
      <c r="N83" s="23"/>
    </row>
    <row r="84" spans="1:21" ht="11.25" customHeight="1" x14ac:dyDescent="0.2">
      <c r="A84" s="50" t="s">
        <v>187</v>
      </c>
      <c r="B84" s="240"/>
      <c r="C84" s="51"/>
      <c r="D84" s="51"/>
      <c r="E84" s="51"/>
      <c r="F84" s="51"/>
      <c r="G84" s="51"/>
      <c r="H84" s="51"/>
      <c r="I84" s="52"/>
      <c r="J84" s="52"/>
      <c r="K84" s="53">
        <f>SUM(K85:K88)</f>
        <v>0</v>
      </c>
      <c r="L84" s="17"/>
      <c r="Q84" s="54"/>
      <c r="R84" s="55"/>
      <c r="S84" s="56"/>
      <c r="T84" s="55"/>
      <c r="U84" s="55"/>
    </row>
    <row r="85" spans="1:21" s="12" customFormat="1" x14ac:dyDescent="0.2">
      <c r="B85" s="49"/>
      <c r="C85" s="13"/>
      <c r="F85" s="14"/>
      <c r="G85" s="14"/>
      <c r="H85" s="14"/>
      <c r="I85" s="17"/>
      <c r="J85" s="20"/>
      <c r="K85" s="17"/>
      <c r="L85" s="17"/>
      <c r="M85" s="17"/>
      <c r="N85" s="23"/>
    </row>
    <row r="86" spans="1:21" s="12" customFormat="1" x14ac:dyDescent="0.2">
      <c r="B86" s="49"/>
      <c r="C86" s="13"/>
      <c r="F86" s="14"/>
      <c r="G86" s="14"/>
      <c r="H86" s="14"/>
      <c r="I86" s="17"/>
      <c r="J86" s="20"/>
      <c r="K86" s="17"/>
      <c r="L86" s="17"/>
      <c r="M86" s="17"/>
      <c r="N86" s="23"/>
    </row>
    <row r="87" spans="1:21" s="12" customFormat="1" x14ac:dyDescent="0.2">
      <c r="B87" s="49"/>
      <c r="C87" s="13"/>
      <c r="F87" s="14"/>
      <c r="G87" s="14"/>
      <c r="H87" s="14"/>
      <c r="I87" s="17"/>
      <c r="J87" s="20"/>
      <c r="K87" s="17"/>
      <c r="L87" s="17"/>
      <c r="M87" s="17"/>
      <c r="N87" s="23"/>
    </row>
    <row r="88" spans="1:21" s="12" customFormat="1" x14ac:dyDescent="0.2">
      <c r="B88" s="49"/>
      <c r="C88" s="13"/>
      <c r="F88" s="14"/>
      <c r="G88" s="14"/>
      <c r="H88" s="14"/>
      <c r="I88" s="17"/>
      <c r="J88" s="20"/>
      <c r="K88" s="17"/>
      <c r="L88" s="17"/>
      <c r="M88" s="17"/>
      <c r="N88" s="23"/>
    </row>
    <row r="89" spans="1:21" ht="11.25" customHeight="1" x14ac:dyDescent="0.2">
      <c r="A89" s="50" t="s">
        <v>188</v>
      </c>
      <c r="B89" s="240"/>
      <c r="C89" s="51"/>
      <c r="D89" s="51"/>
      <c r="E89" s="51"/>
      <c r="F89" s="51"/>
      <c r="G89" s="51"/>
      <c r="H89" s="51"/>
      <c r="I89" s="52"/>
      <c r="J89" s="57"/>
      <c r="K89" s="53">
        <f>SUM(K90:K93)</f>
        <v>0</v>
      </c>
      <c r="Q89" s="54"/>
      <c r="R89" s="55"/>
      <c r="S89" s="56"/>
      <c r="T89" s="55"/>
      <c r="U89" s="55"/>
    </row>
    <row r="90" spans="1:21" s="12" customFormat="1" x14ac:dyDescent="0.2">
      <c r="B90" s="49"/>
      <c r="C90" s="13"/>
      <c r="F90" s="14"/>
      <c r="G90" s="14"/>
      <c r="H90" s="14"/>
      <c r="I90" s="17"/>
      <c r="J90" s="20"/>
      <c r="K90" s="17"/>
      <c r="L90" s="17"/>
      <c r="M90" s="17"/>
      <c r="N90" s="23"/>
    </row>
    <row r="91" spans="1:21" s="12" customFormat="1" x14ac:dyDescent="0.2">
      <c r="B91" s="49"/>
      <c r="C91" s="13"/>
      <c r="F91" s="14"/>
      <c r="G91" s="14"/>
      <c r="H91" s="14"/>
      <c r="I91" s="17"/>
      <c r="J91" s="20"/>
      <c r="K91" s="17"/>
      <c r="L91" s="17"/>
      <c r="M91" s="17"/>
      <c r="N91" s="23"/>
    </row>
    <row r="92" spans="1:21" s="12" customFormat="1" x14ac:dyDescent="0.2">
      <c r="B92" s="49"/>
      <c r="C92" s="13"/>
      <c r="F92" s="14"/>
      <c r="G92" s="14"/>
      <c r="H92" s="14"/>
      <c r="I92" s="17"/>
      <c r="J92" s="20"/>
      <c r="K92" s="17"/>
      <c r="L92" s="17"/>
      <c r="M92" s="17"/>
      <c r="N92" s="23"/>
    </row>
    <row r="93" spans="1:21" s="12" customFormat="1" x14ac:dyDescent="0.2">
      <c r="B93" s="49"/>
      <c r="C93" s="13"/>
      <c r="F93" s="14"/>
      <c r="G93" s="14"/>
      <c r="H93" s="14"/>
      <c r="I93" s="17"/>
      <c r="J93" s="17"/>
      <c r="K93" s="17"/>
      <c r="L93" s="17"/>
      <c r="M93" s="17"/>
      <c r="N93" s="23"/>
    </row>
    <row r="94" spans="1:21" ht="11.25" customHeight="1" x14ac:dyDescent="0.2">
      <c r="A94" s="50" t="s">
        <v>189</v>
      </c>
      <c r="B94" s="240"/>
      <c r="C94" s="51"/>
      <c r="D94" s="51"/>
      <c r="E94" s="51"/>
      <c r="F94" s="51"/>
      <c r="G94" s="51"/>
      <c r="H94" s="51"/>
      <c r="I94" s="52"/>
      <c r="J94" s="57"/>
      <c r="K94" s="53">
        <f>SUM(K95:K98)</f>
        <v>0</v>
      </c>
      <c r="Q94" s="54"/>
      <c r="R94" s="55"/>
      <c r="S94" s="56"/>
      <c r="T94" s="55"/>
      <c r="U94" s="55"/>
    </row>
    <row r="95" spans="1:21" ht="11.25" customHeight="1" x14ac:dyDescent="0.2">
      <c r="J95" s="58"/>
      <c r="K95" s="58"/>
      <c r="Q95" s="54"/>
      <c r="R95" s="55"/>
      <c r="S95" s="56"/>
      <c r="T95" s="55"/>
      <c r="U95" s="55"/>
    </row>
    <row r="96" spans="1:21" ht="11.25" customHeight="1" x14ac:dyDescent="0.2">
      <c r="J96" s="58"/>
      <c r="K96" s="58"/>
      <c r="Q96" s="54"/>
      <c r="R96" s="55"/>
      <c r="S96" s="56"/>
      <c r="T96" s="55"/>
      <c r="U96" s="55"/>
    </row>
    <row r="97" spans="1:21" ht="11.25" customHeight="1" x14ac:dyDescent="0.2">
      <c r="J97" s="58"/>
      <c r="K97" s="58"/>
      <c r="Q97" s="54"/>
      <c r="R97" s="55"/>
      <c r="S97" s="56"/>
      <c r="T97" s="55"/>
      <c r="U97" s="55"/>
    </row>
    <row r="98" spans="1:21" ht="11.25" customHeight="1" x14ac:dyDescent="0.2">
      <c r="J98" s="58"/>
      <c r="K98" s="58"/>
      <c r="Q98" s="54"/>
      <c r="R98" s="55"/>
      <c r="S98" s="56"/>
      <c r="T98" s="55"/>
      <c r="U98" s="55"/>
    </row>
    <row r="99" spans="1:21" ht="11.25" customHeight="1" x14ac:dyDescent="0.2">
      <c r="A99" s="50" t="s">
        <v>190</v>
      </c>
      <c r="B99" s="240"/>
      <c r="C99" s="51"/>
      <c r="D99" s="51"/>
      <c r="E99" s="51"/>
      <c r="F99" s="51"/>
      <c r="G99" s="51"/>
      <c r="H99" s="51"/>
      <c r="I99" s="52"/>
      <c r="J99" s="57"/>
      <c r="K99" s="53">
        <f>+K75+K79-K84+K89-K94</f>
        <v>0</v>
      </c>
      <c r="Q99" s="54"/>
      <c r="R99" s="55"/>
      <c r="S99" s="56"/>
      <c r="T99" s="55"/>
      <c r="U99" s="55"/>
    </row>
    <row r="100" spans="1:21" ht="11.25" customHeight="1" x14ac:dyDescent="0.2">
      <c r="J100" s="58"/>
      <c r="K100" s="58"/>
      <c r="Q100" s="54"/>
      <c r="R100" s="55"/>
      <c r="S100" s="56"/>
      <c r="T100" s="55"/>
      <c r="U100" s="55"/>
    </row>
    <row r="101" spans="1:21" ht="11.25" customHeight="1" x14ac:dyDescent="0.2">
      <c r="A101" s="59" t="s">
        <v>191</v>
      </c>
      <c r="B101" s="241"/>
      <c r="C101" s="60"/>
      <c r="D101" s="60"/>
      <c r="E101" s="60"/>
      <c r="F101" s="60" t="s">
        <v>408</v>
      </c>
      <c r="G101" s="60"/>
      <c r="H101" s="151" t="s">
        <v>1758</v>
      </c>
      <c r="I101" s="61"/>
      <c r="J101" s="62"/>
      <c r="K101" s="63">
        <v>0</v>
      </c>
      <c r="Q101" s="54"/>
      <c r="R101" s="55"/>
      <c r="S101" s="56"/>
      <c r="T101" s="55"/>
      <c r="U101" s="55"/>
    </row>
    <row r="102" spans="1:21" ht="11.25" customHeight="1" x14ac:dyDescent="0.2">
      <c r="A102" s="50" t="s">
        <v>192</v>
      </c>
      <c r="B102" s="240"/>
      <c r="C102" s="51"/>
      <c r="D102" s="51"/>
      <c r="E102" s="51"/>
      <c r="F102" s="51"/>
      <c r="G102" s="51"/>
      <c r="H102" s="51"/>
      <c r="I102" s="52"/>
      <c r="J102" s="57"/>
      <c r="K102" s="53">
        <f>+K99-K101</f>
        <v>0</v>
      </c>
      <c r="Q102" s="54"/>
      <c r="R102" s="55"/>
      <c r="S102" s="56"/>
      <c r="T102" s="55"/>
      <c r="U102" s="55"/>
    </row>
    <row r="103" spans="1:21" s="12" customFormat="1" x14ac:dyDescent="0.2">
      <c r="B103" s="49"/>
      <c r="C103" s="13"/>
      <c r="F103" s="14"/>
      <c r="G103" s="14"/>
      <c r="H103" s="19"/>
      <c r="I103" s="17"/>
      <c r="J103" s="20"/>
      <c r="K103" s="17"/>
      <c r="L103" s="17"/>
      <c r="M103" s="17"/>
      <c r="N103" s="23"/>
    </row>
    <row r="104" spans="1:21" s="12" customFormat="1" x14ac:dyDescent="0.2">
      <c r="B104" s="49"/>
      <c r="C104" s="13"/>
      <c r="F104" s="14"/>
      <c r="G104" s="14"/>
      <c r="H104" s="19"/>
      <c r="I104" s="17"/>
      <c r="J104" s="20"/>
      <c r="K104" s="17"/>
      <c r="L104" s="17"/>
      <c r="M104" s="17"/>
      <c r="N104" s="23"/>
    </row>
    <row r="105" spans="1:21" s="12" customFormat="1" x14ac:dyDescent="0.2">
      <c r="A105" s="38"/>
      <c r="B105" s="239">
        <v>11010304</v>
      </c>
      <c r="C105" s="39" t="s">
        <v>430</v>
      </c>
      <c r="D105" s="40"/>
      <c r="E105" s="40"/>
      <c r="F105" s="41"/>
      <c r="G105" s="41" t="str">
        <f>+$S$1</f>
        <v>Saldo Contable al</v>
      </c>
      <c r="H105" s="42">
        <f>+$T$1</f>
        <v>42613</v>
      </c>
      <c r="I105" s="43"/>
      <c r="J105" s="44"/>
      <c r="K105" s="45">
        <f>+BCE!H13-BCE!I13</f>
        <v>313564980</v>
      </c>
      <c r="L105" s="17"/>
      <c r="M105" s="17">
        <f>+K105</f>
        <v>313564980</v>
      </c>
      <c r="N105" s="23">
        <f>+K137</f>
        <v>0</v>
      </c>
    </row>
    <row r="106" spans="1:21" s="12" customFormat="1" x14ac:dyDescent="0.2">
      <c r="B106" s="49"/>
      <c r="C106" s="13"/>
      <c r="F106" s="14"/>
      <c r="G106" s="14"/>
      <c r="H106" s="19"/>
      <c r="I106" s="17"/>
      <c r="J106" s="20"/>
      <c r="K106" s="17"/>
      <c r="L106" s="17"/>
      <c r="M106" s="17"/>
      <c r="N106" s="23"/>
    </row>
    <row r="107" spans="1:21" s="12" customFormat="1" x14ac:dyDescent="0.2">
      <c r="A107" s="25" t="s">
        <v>185</v>
      </c>
      <c r="B107" s="49"/>
      <c r="C107" s="13"/>
      <c r="F107" s="14"/>
      <c r="G107" s="14"/>
      <c r="H107" s="14"/>
      <c r="I107" s="17"/>
      <c r="J107" s="20"/>
      <c r="K107" s="17"/>
      <c r="L107" s="17"/>
      <c r="M107" s="17"/>
      <c r="N107" s="23"/>
    </row>
    <row r="108" spans="1:21" s="12" customFormat="1" x14ac:dyDescent="0.2">
      <c r="B108" s="49"/>
      <c r="C108" s="13"/>
      <c r="F108" s="14"/>
      <c r="G108" s="14"/>
      <c r="H108" s="14"/>
      <c r="I108" s="17"/>
      <c r="J108" s="20"/>
      <c r="K108" s="17"/>
      <c r="L108" s="17"/>
      <c r="M108" s="17"/>
      <c r="N108" s="23"/>
    </row>
    <row r="109" spans="1:21" ht="11.25" customHeight="1" x14ac:dyDescent="0.2">
      <c r="A109" s="50" t="s">
        <v>186</v>
      </c>
      <c r="B109" s="240"/>
      <c r="C109" s="51"/>
      <c r="D109" s="51"/>
      <c r="E109" s="51"/>
      <c r="F109" s="51"/>
      <c r="G109" s="51"/>
      <c r="H109" s="51"/>
      <c r="I109" s="52"/>
      <c r="J109" s="52"/>
      <c r="K109" s="53">
        <f>SUM(K110:K124)</f>
        <v>57769609</v>
      </c>
      <c r="L109" s="17"/>
      <c r="Q109" s="54"/>
      <c r="R109" s="55"/>
      <c r="S109" s="56"/>
      <c r="T109" s="55"/>
      <c r="U109" s="55"/>
    </row>
    <row r="110" spans="1:21" s="12" customFormat="1" x14ac:dyDescent="0.2">
      <c r="B110" s="49"/>
      <c r="C110" s="13"/>
      <c r="F110" s="14"/>
      <c r="G110" s="14"/>
      <c r="H110" s="14"/>
      <c r="I110" s="17"/>
      <c r="J110" s="20"/>
      <c r="K110" s="17"/>
      <c r="L110" s="17"/>
      <c r="M110" s="17"/>
      <c r="N110" s="23"/>
    </row>
    <row r="111" spans="1:21" s="12" customFormat="1" x14ac:dyDescent="0.2">
      <c r="A111" s="46">
        <v>29</v>
      </c>
      <c r="B111" s="49" t="s">
        <v>1532</v>
      </c>
      <c r="C111" s="47">
        <v>21</v>
      </c>
      <c r="D111" s="13" t="s">
        <v>151</v>
      </c>
      <c r="F111" s="47">
        <v>128</v>
      </c>
      <c r="G111" s="13" t="s">
        <v>1668</v>
      </c>
      <c r="K111" s="46">
        <v>351298</v>
      </c>
      <c r="L111" s="49"/>
    </row>
    <row r="112" spans="1:21" s="12" customFormat="1" x14ac:dyDescent="0.2">
      <c r="A112" s="46">
        <v>29</v>
      </c>
      <c r="B112" s="49" t="s">
        <v>1532</v>
      </c>
      <c r="C112" s="47">
        <v>24</v>
      </c>
      <c r="D112" s="13" t="s">
        <v>151</v>
      </c>
      <c r="F112" s="47">
        <v>131</v>
      </c>
      <c r="G112" s="13" t="s">
        <v>1670</v>
      </c>
      <c r="J112" s="46"/>
      <c r="K112" s="46">
        <v>208215</v>
      </c>
      <c r="L112" s="49"/>
    </row>
    <row r="113" spans="1:21" s="12" customFormat="1" x14ac:dyDescent="0.2">
      <c r="A113" s="46">
        <v>29</v>
      </c>
      <c r="B113" s="49" t="s">
        <v>1532</v>
      </c>
      <c r="C113" s="47">
        <v>25</v>
      </c>
      <c r="D113" s="13" t="s">
        <v>151</v>
      </c>
      <c r="F113" s="47">
        <v>132</v>
      </c>
      <c r="G113" s="13" t="s">
        <v>1671</v>
      </c>
      <c r="J113" s="46"/>
      <c r="K113" s="46">
        <v>795857</v>
      </c>
      <c r="L113" s="49"/>
    </row>
    <row r="114" spans="1:21" s="12" customFormat="1" x14ac:dyDescent="0.2">
      <c r="A114" s="46">
        <v>29</v>
      </c>
      <c r="B114" s="49" t="s">
        <v>1532</v>
      </c>
      <c r="C114" s="47">
        <v>27</v>
      </c>
      <c r="D114" s="13" t="s">
        <v>151</v>
      </c>
      <c r="F114" s="47">
        <v>134</v>
      </c>
      <c r="G114" s="13" t="s">
        <v>1673</v>
      </c>
      <c r="J114" s="46"/>
      <c r="K114" s="46">
        <v>450086</v>
      </c>
      <c r="L114" s="49"/>
    </row>
    <row r="115" spans="1:21" s="12" customFormat="1" x14ac:dyDescent="0.2">
      <c r="A115" s="46">
        <v>29</v>
      </c>
      <c r="B115" s="49" t="s">
        <v>1532</v>
      </c>
      <c r="C115" s="47">
        <v>29</v>
      </c>
      <c r="D115" s="13" t="s">
        <v>151</v>
      </c>
      <c r="F115" s="47">
        <v>137</v>
      </c>
      <c r="G115" s="13" t="s">
        <v>1675</v>
      </c>
      <c r="J115" s="46"/>
      <c r="K115" s="46">
        <v>269246</v>
      </c>
      <c r="L115" s="49"/>
    </row>
    <row r="116" spans="1:21" s="12" customFormat="1" x14ac:dyDescent="0.2">
      <c r="A116" s="46">
        <v>29</v>
      </c>
      <c r="B116" s="49" t="s">
        <v>1532</v>
      </c>
      <c r="C116" s="47">
        <v>31</v>
      </c>
      <c r="D116" s="13" t="s">
        <v>151</v>
      </c>
      <c r="F116" s="47">
        <v>138</v>
      </c>
      <c r="G116" s="13" t="s">
        <v>1677</v>
      </c>
      <c r="J116" s="46"/>
      <c r="K116" s="46">
        <v>1201374</v>
      </c>
      <c r="L116" s="49"/>
    </row>
    <row r="117" spans="1:21" s="12" customFormat="1" x14ac:dyDescent="0.2">
      <c r="A117" s="46">
        <v>29</v>
      </c>
      <c r="B117" s="49" t="s">
        <v>1532</v>
      </c>
      <c r="C117" s="47">
        <v>30</v>
      </c>
      <c r="D117" s="13" t="s">
        <v>151</v>
      </c>
      <c r="F117" s="47">
        <v>139</v>
      </c>
      <c r="G117" s="13" t="s">
        <v>1676</v>
      </c>
      <c r="J117" s="46"/>
      <c r="K117" s="46">
        <v>1200000</v>
      </c>
      <c r="L117" s="49"/>
    </row>
    <row r="118" spans="1:21" s="12" customFormat="1" x14ac:dyDescent="0.2">
      <c r="A118" s="46">
        <v>31</v>
      </c>
      <c r="B118" s="49" t="s">
        <v>1532</v>
      </c>
      <c r="C118" s="47">
        <v>71</v>
      </c>
      <c r="D118" s="13" t="s">
        <v>151</v>
      </c>
      <c r="F118" s="47">
        <v>140</v>
      </c>
      <c r="G118" s="13" t="s">
        <v>1684</v>
      </c>
      <c r="J118" s="46"/>
      <c r="K118" s="46">
        <v>8193533</v>
      </c>
      <c r="L118" s="49"/>
    </row>
    <row r="119" spans="1:21" s="12" customFormat="1" x14ac:dyDescent="0.2">
      <c r="A119" s="46">
        <v>29</v>
      </c>
      <c r="B119" s="49" t="s">
        <v>1532</v>
      </c>
      <c r="C119" s="47">
        <v>35</v>
      </c>
      <c r="D119" s="13" t="s">
        <v>151</v>
      </c>
      <c r="F119" s="47">
        <v>143</v>
      </c>
      <c r="G119" s="13" t="s">
        <v>1680</v>
      </c>
      <c r="J119" s="46"/>
      <c r="K119" s="46">
        <v>800000</v>
      </c>
      <c r="L119" s="49"/>
    </row>
    <row r="120" spans="1:21" s="12" customFormat="1" x14ac:dyDescent="0.2">
      <c r="A120" s="46">
        <v>29</v>
      </c>
      <c r="B120" s="49" t="s">
        <v>1532</v>
      </c>
      <c r="C120" s="47">
        <v>37</v>
      </c>
      <c r="D120" s="13" t="s">
        <v>151</v>
      </c>
      <c r="F120" s="47">
        <v>145</v>
      </c>
      <c r="G120" s="13" t="s">
        <v>1682</v>
      </c>
      <c r="J120" s="46"/>
      <c r="K120" s="46">
        <v>2000000</v>
      </c>
      <c r="L120" s="49"/>
    </row>
    <row r="121" spans="1:21" s="12" customFormat="1" x14ac:dyDescent="0.2">
      <c r="A121" s="46">
        <v>31</v>
      </c>
      <c r="B121" s="49" t="s">
        <v>1532</v>
      </c>
      <c r="C121" s="47">
        <v>109</v>
      </c>
      <c r="D121" s="13" t="s">
        <v>151</v>
      </c>
      <c r="F121" s="47">
        <v>146</v>
      </c>
      <c r="G121" s="13" t="s">
        <v>1763</v>
      </c>
      <c r="K121" s="46">
        <v>38000000</v>
      </c>
      <c r="L121" s="49"/>
    </row>
    <row r="122" spans="1:21" s="12" customFormat="1" x14ac:dyDescent="0.2">
      <c r="A122" s="46">
        <v>29</v>
      </c>
      <c r="B122" s="49" t="s">
        <v>1532</v>
      </c>
      <c r="C122" s="47">
        <v>38</v>
      </c>
      <c r="D122" s="13" t="s">
        <v>151</v>
      </c>
      <c r="F122" s="47">
        <v>148</v>
      </c>
      <c r="G122" s="13" t="s">
        <v>1683</v>
      </c>
      <c r="J122" s="46"/>
      <c r="K122" s="46">
        <v>4300000</v>
      </c>
      <c r="L122" s="49"/>
    </row>
    <row r="123" spans="1:21" s="12" customFormat="1" x14ac:dyDescent="0.2">
      <c r="B123" s="49"/>
      <c r="C123" s="13"/>
      <c r="F123" s="14"/>
      <c r="G123" s="14"/>
      <c r="H123" s="14"/>
      <c r="I123" s="17"/>
      <c r="J123" s="20"/>
      <c r="K123" s="17"/>
      <c r="L123" s="17"/>
      <c r="M123" s="17"/>
      <c r="N123" s="23"/>
    </row>
    <row r="124" spans="1:21" s="12" customFormat="1" x14ac:dyDescent="0.2">
      <c r="B124" s="49"/>
      <c r="C124" s="13"/>
      <c r="F124" s="14"/>
      <c r="G124" s="14"/>
      <c r="H124" s="14"/>
      <c r="I124" s="17"/>
      <c r="J124" s="20"/>
      <c r="K124" s="17"/>
      <c r="L124" s="17"/>
      <c r="M124" s="17"/>
      <c r="N124" s="23"/>
    </row>
    <row r="125" spans="1:21" ht="11.25" customHeight="1" x14ac:dyDescent="0.2">
      <c r="A125" s="50" t="s">
        <v>187</v>
      </c>
      <c r="B125" s="240"/>
      <c r="C125" s="51"/>
      <c r="D125" s="51"/>
      <c r="E125" s="51"/>
      <c r="F125" s="51"/>
      <c r="G125" s="51"/>
      <c r="H125" s="51"/>
      <c r="I125" s="52"/>
      <c r="J125" s="52"/>
      <c r="K125" s="53">
        <f>SUM(K126:K127)</f>
        <v>0</v>
      </c>
      <c r="L125" s="17"/>
      <c r="Q125" s="54"/>
      <c r="R125" s="55"/>
      <c r="S125" s="56"/>
      <c r="T125" s="55"/>
      <c r="U125" s="55"/>
    </row>
    <row r="126" spans="1:21" s="12" customFormat="1" x14ac:dyDescent="0.2">
      <c r="B126" s="49"/>
      <c r="C126" s="13"/>
      <c r="F126" s="14"/>
      <c r="G126" s="14"/>
      <c r="H126" s="14"/>
      <c r="I126" s="17"/>
      <c r="J126" s="20"/>
      <c r="K126" s="17"/>
      <c r="L126" s="17"/>
      <c r="M126" s="17"/>
      <c r="N126" s="23"/>
    </row>
    <row r="127" spans="1:21" s="12" customFormat="1" x14ac:dyDescent="0.2">
      <c r="B127" s="49"/>
      <c r="C127" s="13"/>
      <c r="F127" s="14"/>
      <c r="G127" s="14"/>
      <c r="H127" s="14"/>
      <c r="I127" s="17"/>
      <c r="J127" s="20"/>
      <c r="K127" s="17"/>
      <c r="L127" s="17"/>
      <c r="M127" s="17"/>
      <c r="N127" s="23"/>
    </row>
    <row r="128" spans="1:21" ht="11.25" customHeight="1" x14ac:dyDescent="0.2">
      <c r="A128" s="50" t="s">
        <v>188</v>
      </c>
      <c r="B128" s="240"/>
      <c r="C128" s="51"/>
      <c r="D128" s="51"/>
      <c r="E128" s="51"/>
      <c r="F128" s="51"/>
      <c r="G128" s="51"/>
      <c r="H128" s="51"/>
      <c r="I128" s="52"/>
      <c r="J128" s="57"/>
      <c r="K128" s="53">
        <f>SUM(K129:K130)</f>
        <v>0</v>
      </c>
      <c r="Q128" s="54"/>
      <c r="R128" s="55"/>
      <c r="S128" s="56"/>
      <c r="T128" s="55"/>
      <c r="U128" s="55"/>
    </row>
    <row r="129" spans="1:21" s="12" customFormat="1" x14ac:dyDescent="0.2">
      <c r="B129" s="49"/>
      <c r="C129" s="13"/>
      <c r="F129" s="14"/>
      <c r="G129" s="14"/>
      <c r="H129" s="14"/>
      <c r="I129" s="17"/>
      <c r="J129" s="20"/>
      <c r="K129" s="17"/>
      <c r="L129" s="17"/>
      <c r="M129" s="17"/>
      <c r="N129" s="23"/>
    </row>
    <row r="130" spans="1:21" s="12" customFormat="1" x14ac:dyDescent="0.2">
      <c r="B130" s="49"/>
      <c r="C130" s="13"/>
      <c r="F130" s="14"/>
      <c r="G130" s="14"/>
      <c r="H130" s="14"/>
      <c r="I130" s="17"/>
      <c r="J130" s="17"/>
      <c r="K130" s="17"/>
      <c r="L130" s="17"/>
      <c r="M130" s="17"/>
      <c r="N130" s="23"/>
    </row>
    <row r="131" spans="1:21" ht="11.25" customHeight="1" x14ac:dyDescent="0.2">
      <c r="A131" s="50" t="s">
        <v>189</v>
      </c>
      <c r="B131" s="240"/>
      <c r="C131" s="51"/>
      <c r="D131" s="51"/>
      <c r="E131" s="51"/>
      <c r="F131" s="51"/>
      <c r="G131" s="51"/>
      <c r="H131" s="51"/>
      <c r="I131" s="52"/>
      <c r="J131" s="57"/>
      <c r="K131" s="53">
        <f>SUM(K132:K133)</f>
        <v>0</v>
      </c>
      <c r="Q131" s="54"/>
      <c r="R131" s="55"/>
      <c r="S131" s="56"/>
      <c r="T131" s="55"/>
      <c r="U131" s="55"/>
    </row>
    <row r="132" spans="1:21" ht="11.25" customHeight="1" x14ac:dyDescent="0.2">
      <c r="J132" s="58"/>
      <c r="K132" s="58"/>
      <c r="Q132" s="54"/>
      <c r="R132" s="55"/>
      <c r="S132" s="56"/>
      <c r="T132" s="55"/>
      <c r="U132" s="55"/>
    </row>
    <row r="133" spans="1:21" ht="11.25" customHeight="1" x14ac:dyDescent="0.2">
      <c r="J133" s="58"/>
      <c r="K133" s="58"/>
      <c r="Q133" s="54"/>
      <c r="R133" s="55"/>
      <c r="S133" s="56"/>
      <c r="T133" s="55"/>
      <c r="U133" s="55"/>
    </row>
    <row r="134" spans="1:21" ht="11.25" customHeight="1" x14ac:dyDescent="0.2">
      <c r="A134" s="50" t="s">
        <v>190</v>
      </c>
      <c r="B134" s="240"/>
      <c r="C134" s="51"/>
      <c r="D134" s="51"/>
      <c r="E134" s="51"/>
      <c r="F134" s="51"/>
      <c r="G134" s="51"/>
      <c r="H134" s="51"/>
      <c r="I134" s="52"/>
      <c r="J134" s="57"/>
      <c r="K134" s="53">
        <f>+K105+K109-K125+K128-K131</f>
        <v>371334589</v>
      </c>
      <c r="Q134" s="54"/>
      <c r="R134" s="55"/>
      <c r="S134" s="56"/>
      <c r="T134" s="55"/>
      <c r="U134" s="55"/>
    </row>
    <row r="135" spans="1:21" ht="11.25" customHeight="1" x14ac:dyDescent="0.2">
      <c r="J135" s="58"/>
      <c r="K135" s="58"/>
      <c r="Q135" s="54"/>
      <c r="R135" s="55"/>
      <c r="S135" s="56"/>
      <c r="T135" s="55"/>
      <c r="U135" s="55"/>
    </row>
    <row r="136" spans="1:21" ht="11.25" customHeight="1" x14ac:dyDescent="0.2">
      <c r="A136" s="59" t="s">
        <v>191</v>
      </c>
      <c r="B136" s="241"/>
      <c r="C136" s="60"/>
      <c r="D136" s="60"/>
      <c r="E136" s="60"/>
      <c r="F136" s="60" t="s">
        <v>1761</v>
      </c>
      <c r="G136" s="60"/>
      <c r="H136" s="60"/>
      <c r="I136" s="61"/>
      <c r="J136" s="62"/>
      <c r="K136" s="63">
        <v>371334589</v>
      </c>
      <c r="Q136" s="54"/>
      <c r="R136" s="55"/>
      <c r="S136" s="56"/>
      <c r="T136" s="55"/>
      <c r="U136" s="55"/>
    </row>
    <row r="137" spans="1:21" ht="11.25" customHeight="1" x14ac:dyDescent="0.2">
      <c r="A137" s="50" t="s">
        <v>192</v>
      </c>
      <c r="B137" s="240"/>
      <c r="C137" s="51"/>
      <c r="D137" s="51"/>
      <c r="E137" s="51"/>
      <c r="F137" s="51"/>
      <c r="G137" s="51"/>
      <c r="H137" s="51"/>
      <c r="I137" s="52"/>
      <c r="J137" s="57"/>
      <c r="K137" s="53">
        <f>+K134-K136</f>
        <v>0</v>
      </c>
      <c r="Q137" s="54"/>
      <c r="R137" s="55"/>
      <c r="S137" s="56"/>
      <c r="T137" s="55"/>
      <c r="U137" s="55"/>
    </row>
    <row r="138" spans="1:21" s="12" customFormat="1" x14ac:dyDescent="0.2">
      <c r="B138" s="49"/>
      <c r="C138" s="13"/>
      <c r="F138" s="14"/>
      <c r="G138" s="14"/>
      <c r="H138" s="19"/>
      <c r="I138" s="17"/>
      <c r="J138" s="20"/>
      <c r="K138" s="17"/>
      <c r="L138" s="17"/>
      <c r="M138" s="17"/>
      <c r="N138" s="23"/>
    </row>
    <row r="139" spans="1:21" s="12" customFormat="1" x14ac:dyDescent="0.2">
      <c r="B139" s="49"/>
      <c r="C139" s="13"/>
      <c r="F139" s="14"/>
      <c r="G139" s="14"/>
      <c r="H139" s="19"/>
      <c r="I139" s="17"/>
      <c r="J139" s="20"/>
      <c r="K139" s="17"/>
      <c r="L139" s="17"/>
      <c r="M139" s="17"/>
      <c r="N139" s="23"/>
    </row>
    <row r="140" spans="1:21" s="12" customFormat="1" x14ac:dyDescent="0.2">
      <c r="A140" s="38"/>
      <c r="B140" s="239">
        <v>11010305</v>
      </c>
      <c r="C140" s="39" t="s">
        <v>1616</v>
      </c>
      <c r="D140" s="40"/>
      <c r="E140" s="40"/>
      <c r="F140" s="41"/>
      <c r="G140" s="41" t="str">
        <f>+$S$1</f>
        <v>Saldo Contable al</v>
      </c>
      <c r="H140" s="42">
        <f>+$T$1</f>
        <v>42613</v>
      </c>
      <c r="I140" s="43"/>
      <c r="J140" s="44"/>
      <c r="K140" s="45">
        <f>+BCE!H14-BCE!I14</f>
        <v>1730703</v>
      </c>
      <c r="M140" s="17">
        <f>+K140</f>
        <v>1730703</v>
      </c>
      <c r="N140" s="23">
        <f>+K166</f>
        <v>0</v>
      </c>
    </row>
    <row r="141" spans="1:21" s="12" customFormat="1" x14ac:dyDescent="0.2">
      <c r="B141" s="49"/>
      <c r="C141" s="13"/>
      <c r="F141" s="14"/>
      <c r="G141" s="14"/>
      <c r="H141" s="19"/>
      <c r="I141" s="17"/>
      <c r="J141" s="20"/>
      <c r="K141" s="17"/>
      <c r="L141" s="17"/>
      <c r="M141" s="17"/>
      <c r="N141" s="23"/>
    </row>
    <row r="142" spans="1:21" s="12" customFormat="1" x14ac:dyDescent="0.2">
      <c r="A142" s="25" t="s">
        <v>185</v>
      </c>
      <c r="B142" s="49"/>
      <c r="C142" s="13"/>
      <c r="F142" s="14"/>
      <c r="G142" s="14"/>
      <c r="H142" s="14"/>
      <c r="I142" s="17"/>
      <c r="J142" s="20"/>
      <c r="K142" s="17"/>
      <c r="L142" s="17"/>
      <c r="M142" s="17"/>
      <c r="N142" s="23"/>
    </row>
    <row r="143" spans="1:21" s="12" customFormat="1" x14ac:dyDescent="0.2">
      <c r="B143" s="49"/>
      <c r="C143" s="13"/>
      <c r="F143" s="14"/>
      <c r="G143" s="14"/>
      <c r="H143" s="14"/>
      <c r="I143" s="17"/>
      <c r="J143" s="20"/>
      <c r="K143" s="17"/>
      <c r="L143" s="17"/>
      <c r="M143" s="17"/>
      <c r="N143" s="23"/>
    </row>
    <row r="144" spans="1:21" ht="11.25" customHeight="1" x14ac:dyDescent="0.2">
      <c r="A144" s="50" t="s">
        <v>186</v>
      </c>
      <c r="B144" s="240"/>
      <c r="C144" s="51"/>
      <c r="D144" s="51"/>
      <c r="E144" s="51"/>
      <c r="F144" s="51"/>
      <c r="G144" s="51"/>
      <c r="H144" s="51"/>
      <c r="I144" s="52"/>
      <c r="J144" s="52"/>
      <c r="K144" s="53">
        <f>SUM(K145:K148)</f>
        <v>0</v>
      </c>
      <c r="L144" s="17"/>
      <c r="Q144" s="54"/>
      <c r="R144" s="55"/>
      <c r="S144" s="56"/>
      <c r="T144" s="55"/>
      <c r="U144" s="55"/>
    </row>
    <row r="145" spans="1:21" s="12" customFormat="1" x14ac:dyDescent="0.2">
      <c r="B145" s="49"/>
      <c r="C145" s="13"/>
      <c r="F145" s="14"/>
      <c r="G145" s="14"/>
      <c r="H145" s="14"/>
      <c r="I145" s="17"/>
      <c r="J145" s="20"/>
      <c r="K145" s="17"/>
      <c r="L145" s="17"/>
      <c r="M145" s="17"/>
      <c r="N145" s="23"/>
    </row>
    <row r="146" spans="1:21" s="12" customFormat="1" x14ac:dyDescent="0.2">
      <c r="B146" s="49"/>
      <c r="C146" s="13"/>
      <c r="F146" s="14"/>
      <c r="G146" s="14"/>
      <c r="H146" s="14"/>
      <c r="I146" s="17"/>
      <c r="J146" s="20"/>
      <c r="K146" s="17"/>
      <c r="L146" s="17"/>
      <c r="M146" s="17"/>
      <c r="N146" s="23"/>
    </row>
    <row r="147" spans="1:21" s="12" customFormat="1" x14ac:dyDescent="0.2">
      <c r="B147" s="49"/>
      <c r="C147" s="13"/>
      <c r="F147" s="14"/>
      <c r="G147" s="14"/>
      <c r="H147" s="14"/>
      <c r="I147" s="17"/>
      <c r="J147" s="20"/>
      <c r="K147" s="17"/>
      <c r="L147" s="17"/>
      <c r="M147" s="17"/>
      <c r="N147" s="23"/>
    </row>
    <row r="148" spans="1:21" s="12" customFormat="1" x14ac:dyDescent="0.2">
      <c r="B148" s="49"/>
      <c r="C148" s="13"/>
      <c r="F148" s="14"/>
      <c r="G148" s="14"/>
      <c r="H148" s="14"/>
      <c r="I148" s="17"/>
      <c r="J148" s="20"/>
      <c r="K148" s="17"/>
      <c r="L148" s="17"/>
      <c r="M148" s="17"/>
      <c r="N148" s="23"/>
    </row>
    <row r="149" spans="1:21" ht="11.25" customHeight="1" x14ac:dyDescent="0.2">
      <c r="A149" s="50" t="s">
        <v>187</v>
      </c>
      <c r="B149" s="240"/>
      <c r="C149" s="51"/>
      <c r="D149" s="51"/>
      <c r="E149" s="51"/>
      <c r="F149" s="51"/>
      <c r="G149" s="51"/>
      <c r="H149" s="51"/>
      <c r="I149" s="52"/>
      <c r="J149" s="52"/>
      <c r="K149" s="53">
        <f>SUM(K150:K153)</f>
        <v>0</v>
      </c>
      <c r="L149" s="17"/>
      <c r="Q149" s="54"/>
      <c r="R149" s="55"/>
      <c r="S149" s="56"/>
      <c r="T149" s="55"/>
      <c r="U149" s="55"/>
    </row>
    <row r="150" spans="1:21" s="12" customFormat="1" x14ac:dyDescent="0.2">
      <c r="B150" s="49"/>
      <c r="C150" s="13"/>
      <c r="F150" s="14"/>
      <c r="G150" s="14"/>
      <c r="H150" s="14"/>
      <c r="I150" s="17"/>
      <c r="J150" s="20"/>
      <c r="K150" s="17"/>
      <c r="L150" s="17"/>
      <c r="M150" s="17"/>
      <c r="N150" s="23"/>
    </row>
    <row r="151" spans="1:21" s="12" customFormat="1" x14ac:dyDescent="0.2">
      <c r="B151" s="49"/>
      <c r="C151" s="13"/>
      <c r="F151" s="14"/>
      <c r="G151" s="14"/>
      <c r="H151" s="14"/>
      <c r="I151" s="17"/>
      <c r="J151" s="20"/>
      <c r="K151" s="17"/>
      <c r="L151" s="17"/>
      <c r="M151" s="17"/>
      <c r="N151" s="23"/>
    </row>
    <row r="152" spans="1:21" s="12" customFormat="1" x14ac:dyDescent="0.2">
      <c r="B152" s="49"/>
      <c r="C152" s="13"/>
      <c r="F152" s="14"/>
      <c r="G152" s="14"/>
      <c r="H152" s="14"/>
      <c r="I152" s="17"/>
      <c r="J152" s="20"/>
      <c r="K152" s="17"/>
      <c r="L152" s="17"/>
      <c r="M152" s="17"/>
      <c r="N152" s="23"/>
    </row>
    <row r="153" spans="1:21" s="12" customFormat="1" x14ac:dyDescent="0.2">
      <c r="B153" s="49"/>
      <c r="C153" s="13"/>
      <c r="F153" s="14"/>
      <c r="G153" s="14"/>
      <c r="H153" s="14"/>
      <c r="I153" s="17"/>
      <c r="J153" s="20"/>
      <c r="K153" s="17"/>
      <c r="L153" s="17"/>
      <c r="M153" s="17"/>
      <c r="N153" s="23"/>
    </row>
    <row r="154" spans="1:21" ht="11.25" customHeight="1" x14ac:dyDescent="0.2">
      <c r="A154" s="50" t="s">
        <v>188</v>
      </c>
      <c r="B154" s="240"/>
      <c r="C154" s="51"/>
      <c r="D154" s="51"/>
      <c r="E154" s="51"/>
      <c r="F154" s="51"/>
      <c r="G154" s="51"/>
      <c r="H154" s="51"/>
      <c r="I154" s="52"/>
      <c r="J154" s="57"/>
      <c r="K154" s="53">
        <f>SUM(K155:K158)</f>
        <v>0</v>
      </c>
      <c r="Q154" s="54"/>
      <c r="R154" s="55"/>
      <c r="S154" s="56"/>
      <c r="T154" s="55"/>
      <c r="U154" s="55"/>
    </row>
    <row r="155" spans="1:21" s="12" customFormat="1" x14ac:dyDescent="0.2">
      <c r="B155" s="49"/>
      <c r="C155" s="13"/>
      <c r="F155" s="14"/>
      <c r="G155" s="14"/>
      <c r="H155" s="14"/>
      <c r="I155" s="17"/>
      <c r="J155" s="20"/>
      <c r="K155" s="17"/>
      <c r="L155" s="17"/>
      <c r="M155" s="17"/>
      <c r="N155" s="23"/>
    </row>
    <row r="156" spans="1:21" s="12" customFormat="1" x14ac:dyDescent="0.2">
      <c r="B156" s="49"/>
      <c r="C156" s="13"/>
      <c r="F156" s="14"/>
      <c r="G156" s="14"/>
      <c r="H156" s="14"/>
      <c r="I156" s="17"/>
      <c r="J156" s="20"/>
      <c r="K156" s="17"/>
      <c r="L156" s="17"/>
      <c r="M156" s="17"/>
      <c r="N156" s="23"/>
    </row>
    <row r="157" spans="1:21" s="12" customFormat="1" x14ac:dyDescent="0.2">
      <c r="B157" s="49"/>
      <c r="C157" s="13"/>
      <c r="F157" s="14"/>
      <c r="G157" s="14"/>
      <c r="H157" s="14"/>
      <c r="I157" s="17"/>
      <c r="J157" s="20"/>
      <c r="K157" s="17"/>
      <c r="L157" s="17"/>
      <c r="M157" s="17"/>
      <c r="N157" s="23"/>
    </row>
    <row r="158" spans="1:21" s="12" customFormat="1" x14ac:dyDescent="0.2">
      <c r="B158" s="49"/>
      <c r="C158" s="13"/>
      <c r="F158" s="14"/>
      <c r="G158" s="14"/>
      <c r="H158" s="14"/>
      <c r="I158" s="17"/>
      <c r="J158" s="17"/>
      <c r="K158" s="17"/>
      <c r="L158" s="17"/>
      <c r="M158" s="17"/>
      <c r="N158" s="23"/>
    </row>
    <row r="159" spans="1:21" ht="11.25" customHeight="1" x14ac:dyDescent="0.2">
      <c r="A159" s="50" t="s">
        <v>189</v>
      </c>
      <c r="B159" s="240"/>
      <c r="C159" s="51"/>
      <c r="D159" s="51"/>
      <c r="E159" s="51"/>
      <c r="F159" s="51"/>
      <c r="G159" s="51"/>
      <c r="H159" s="51"/>
      <c r="I159" s="52"/>
      <c r="J159" s="57"/>
      <c r="K159" s="53">
        <f>SUM(K160:K162)</f>
        <v>0</v>
      </c>
      <c r="Q159" s="54"/>
      <c r="R159" s="55"/>
      <c r="S159" s="56"/>
      <c r="T159" s="55"/>
      <c r="U159" s="55"/>
    </row>
    <row r="160" spans="1:21" ht="11.25" customHeight="1" x14ac:dyDescent="0.2">
      <c r="J160" s="58"/>
      <c r="K160" s="58"/>
      <c r="Q160" s="54"/>
      <c r="R160" s="55"/>
      <c r="S160" s="56"/>
      <c r="T160" s="55"/>
      <c r="U160" s="55"/>
    </row>
    <row r="161" spans="1:21" ht="11.25" customHeight="1" x14ac:dyDescent="0.2">
      <c r="J161" s="58"/>
      <c r="K161" s="58"/>
      <c r="Q161" s="54"/>
      <c r="R161" s="55"/>
      <c r="S161" s="56"/>
      <c r="T161" s="55"/>
      <c r="U161" s="55"/>
    </row>
    <row r="162" spans="1:21" ht="11.25" customHeight="1" x14ac:dyDescent="0.2">
      <c r="J162" s="58"/>
      <c r="K162" s="58"/>
      <c r="Q162" s="54"/>
      <c r="R162" s="55"/>
      <c r="S162" s="56"/>
      <c r="T162" s="55"/>
      <c r="U162" s="55"/>
    </row>
    <row r="163" spans="1:21" ht="11.25" customHeight="1" x14ac:dyDescent="0.2">
      <c r="A163" s="50" t="s">
        <v>190</v>
      </c>
      <c r="B163" s="240"/>
      <c r="C163" s="51"/>
      <c r="D163" s="51"/>
      <c r="E163" s="51"/>
      <c r="F163" s="51"/>
      <c r="G163" s="51"/>
      <c r="H163" s="51"/>
      <c r="I163" s="52"/>
      <c r="J163" s="57"/>
      <c r="K163" s="53">
        <f>+K140+K144-K149+K154-K159</f>
        <v>1730703</v>
      </c>
      <c r="Q163" s="54"/>
      <c r="R163" s="55"/>
      <c r="S163" s="56"/>
      <c r="T163" s="55"/>
      <c r="U163" s="55"/>
    </row>
    <row r="164" spans="1:21" ht="11.25" customHeight="1" x14ac:dyDescent="0.2">
      <c r="J164" s="58"/>
      <c r="K164" s="58"/>
      <c r="Q164" s="54"/>
      <c r="R164" s="55"/>
      <c r="S164" s="56"/>
      <c r="T164" s="55"/>
      <c r="U164" s="55"/>
    </row>
    <row r="165" spans="1:21" ht="11.25" customHeight="1" x14ac:dyDescent="0.2">
      <c r="A165" s="59" t="s">
        <v>191</v>
      </c>
      <c r="B165" s="241"/>
      <c r="C165" s="60"/>
      <c r="D165" s="60"/>
      <c r="E165" s="60"/>
      <c r="F165" s="60"/>
      <c r="G165" s="60"/>
      <c r="H165" s="60"/>
      <c r="I165" s="61"/>
      <c r="J165" s="62"/>
      <c r="K165" s="63">
        <v>1730703</v>
      </c>
      <c r="Q165" s="54"/>
      <c r="R165" s="55"/>
      <c r="S165" s="56"/>
      <c r="T165" s="55"/>
      <c r="U165" s="55"/>
    </row>
    <row r="166" spans="1:21" ht="11.25" customHeight="1" x14ac:dyDescent="0.2">
      <c r="A166" s="50" t="s">
        <v>192</v>
      </c>
      <c r="B166" s="240"/>
      <c r="C166" s="51"/>
      <c r="D166" s="51"/>
      <c r="E166" s="51"/>
      <c r="F166" s="51"/>
      <c r="G166" s="51"/>
      <c r="H166" s="51"/>
      <c r="I166" s="52"/>
      <c r="J166" s="57"/>
      <c r="K166" s="53">
        <f>+K163-K165</f>
        <v>0</v>
      </c>
      <c r="Q166" s="54"/>
      <c r="R166" s="55"/>
      <c r="S166" s="56"/>
      <c r="T166" s="55"/>
      <c r="U166" s="55"/>
    </row>
    <row r="167" spans="1:21" s="12" customFormat="1" x14ac:dyDescent="0.2">
      <c r="B167" s="49"/>
      <c r="C167" s="13"/>
      <c r="F167" s="14"/>
      <c r="G167" s="14"/>
      <c r="H167" s="19"/>
      <c r="I167" s="17"/>
      <c r="J167" s="20"/>
      <c r="K167" s="17"/>
      <c r="L167" s="17"/>
      <c r="M167" s="17"/>
      <c r="N167" s="23"/>
    </row>
    <row r="168" spans="1:21" s="12" customFormat="1" x14ac:dyDescent="0.2">
      <c r="A168" s="38"/>
      <c r="B168" s="239" t="s">
        <v>54</v>
      </c>
      <c r="C168" s="39" t="s">
        <v>55</v>
      </c>
      <c r="D168" s="40"/>
      <c r="E168" s="40"/>
      <c r="F168" s="41"/>
      <c r="G168" s="41" t="str">
        <f>+$S$1</f>
        <v>Saldo Contable al</v>
      </c>
      <c r="H168" s="42">
        <f>+$T$1</f>
        <v>42613</v>
      </c>
      <c r="I168" s="43"/>
      <c r="J168" s="44"/>
      <c r="K168" s="45">
        <f>SUM(K169:K181)</f>
        <v>2278071</v>
      </c>
      <c r="L168" s="17"/>
      <c r="M168" s="17">
        <f>+BCE!H15-BCE!I15</f>
        <v>2278071</v>
      </c>
      <c r="N168" s="23">
        <f t="shared" ref="N168:N182" si="0">+K168-M168</f>
        <v>0</v>
      </c>
    </row>
    <row r="169" spans="1:21" s="12" customFormat="1" x14ac:dyDescent="0.2">
      <c r="B169" s="49"/>
      <c r="C169" s="13"/>
      <c r="F169" s="14"/>
      <c r="G169" s="14"/>
      <c r="H169" s="19"/>
      <c r="I169" s="17"/>
      <c r="J169" s="20"/>
      <c r="K169" s="17"/>
      <c r="L169" s="17"/>
      <c r="M169" s="17"/>
      <c r="N169" s="23"/>
    </row>
    <row r="170" spans="1:21" s="12" customFormat="1" x14ac:dyDescent="0.2">
      <c r="A170" s="46"/>
      <c r="B170" s="49"/>
      <c r="C170" s="47"/>
      <c r="D170" s="13"/>
      <c r="E170" s="13"/>
      <c r="G170" s="13" t="s">
        <v>164</v>
      </c>
      <c r="I170" s="20"/>
      <c r="J170" s="17"/>
      <c r="K170" s="20">
        <v>-2471</v>
      </c>
      <c r="L170" s="17"/>
      <c r="M170" s="17"/>
      <c r="N170" s="23"/>
    </row>
    <row r="171" spans="1:21" s="12" customFormat="1" x14ac:dyDescent="0.2">
      <c r="A171" s="46"/>
      <c r="B171" s="49" t="s">
        <v>1545</v>
      </c>
      <c r="C171" s="13" t="s">
        <v>1546</v>
      </c>
      <c r="E171" s="13"/>
      <c r="G171" s="12" t="s">
        <v>1983</v>
      </c>
      <c r="I171" s="20"/>
      <c r="J171" s="13"/>
      <c r="K171" s="20">
        <v>700000</v>
      </c>
      <c r="L171" s="48" t="s">
        <v>1565</v>
      </c>
      <c r="M171" s="17"/>
      <c r="N171" s="23"/>
    </row>
    <row r="172" spans="1:21" s="12" customFormat="1" x14ac:dyDescent="0.2">
      <c r="A172" s="46"/>
      <c r="B172" s="49" t="s">
        <v>1547</v>
      </c>
      <c r="C172" s="13" t="s">
        <v>1548</v>
      </c>
      <c r="E172" s="13"/>
      <c r="G172" s="12" t="s">
        <v>1983</v>
      </c>
      <c r="I172" s="20"/>
      <c r="J172" s="13"/>
      <c r="K172" s="20">
        <v>1219700</v>
      </c>
      <c r="L172" s="48" t="s">
        <v>1565</v>
      </c>
      <c r="M172" s="17"/>
      <c r="N172" s="23"/>
    </row>
    <row r="173" spans="1:21" s="12" customFormat="1" x14ac:dyDescent="0.2">
      <c r="A173" s="46"/>
      <c r="B173" s="49"/>
      <c r="C173" s="47"/>
      <c r="D173" s="13"/>
      <c r="E173" s="13"/>
      <c r="G173" s="13"/>
      <c r="I173" s="20"/>
      <c r="J173" s="17"/>
      <c r="K173" s="20"/>
      <c r="L173" s="48"/>
      <c r="M173" s="17"/>
      <c r="N173" s="23"/>
    </row>
    <row r="174" spans="1:21" s="12" customFormat="1" x14ac:dyDescent="0.2">
      <c r="A174" s="72" t="s">
        <v>152</v>
      </c>
      <c r="B174" s="181"/>
      <c r="C174" s="121"/>
      <c r="D174" s="72"/>
      <c r="E174" s="72"/>
      <c r="G174" s="12" t="s">
        <v>345</v>
      </c>
      <c r="I174" s="74"/>
      <c r="J174" s="17"/>
      <c r="K174" s="74">
        <v>635</v>
      </c>
      <c r="L174" s="122" t="s">
        <v>1573</v>
      </c>
      <c r="M174" s="17"/>
      <c r="N174" s="23"/>
    </row>
    <row r="175" spans="1:21" s="12" customFormat="1" x14ac:dyDescent="0.2">
      <c r="A175" s="13" t="s">
        <v>152</v>
      </c>
      <c r="B175" s="49"/>
      <c r="C175" s="47"/>
      <c r="D175" s="13"/>
      <c r="E175" s="13"/>
      <c r="G175" s="12" t="s">
        <v>346</v>
      </c>
      <c r="I175" s="20"/>
      <c r="J175" s="17"/>
      <c r="K175" s="20">
        <v>200000</v>
      </c>
      <c r="L175" s="48" t="s">
        <v>1853</v>
      </c>
      <c r="M175" s="17"/>
      <c r="N175" s="23"/>
    </row>
    <row r="176" spans="1:21" s="12" customFormat="1" x14ac:dyDescent="0.2">
      <c r="A176" s="13" t="s">
        <v>241</v>
      </c>
      <c r="B176" s="49"/>
      <c r="C176" s="47"/>
      <c r="D176" s="13"/>
      <c r="E176" s="13"/>
      <c r="G176" s="12" t="s">
        <v>348</v>
      </c>
      <c r="I176" s="20"/>
      <c r="J176" s="17"/>
      <c r="K176" s="20">
        <v>-26300</v>
      </c>
      <c r="L176" s="17" t="s">
        <v>1566</v>
      </c>
      <c r="M176" s="17"/>
      <c r="N176" s="23"/>
    </row>
    <row r="177" spans="1:14" s="12" customFormat="1" x14ac:dyDescent="0.2">
      <c r="A177" s="13" t="s">
        <v>241</v>
      </c>
      <c r="B177" s="49"/>
      <c r="C177" s="47"/>
      <c r="D177" s="13"/>
      <c r="E177" s="13"/>
      <c r="G177" s="12" t="s">
        <v>345</v>
      </c>
      <c r="I177" s="20"/>
      <c r="J177" s="17"/>
      <c r="K177" s="20">
        <v>14786</v>
      </c>
      <c r="L177" s="17" t="s">
        <v>1566</v>
      </c>
      <c r="M177" s="17"/>
      <c r="N177" s="23"/>
    </row>
    <row r="178" spans="1:14" s="12" customFormat="1" x14ac:dyDescent="0.2">
      <c r="A178" s="13" t="s">
        <v>241</v>
      </c>
      <c r="B178" s="49"/>
      <c r="C178" s="47"/>
      <c r="D178" s="13"/>
      <c r="E178" s="13"/>
      <c r="G178" s="12" t="s">
        <v>347</v>
      </c>
      <c r="I178" s="20"/>
      <c r="J178" s="17"/>
      <c r="K178" s="20">
        <v>200000</v>
      </c>
      <c r="L178" s="48" t="s">
        <v>1853</v>
      </c>
      <c r="M178" s="17"/>
      <c r="N178" s="23"/>
    </row>
    <row r="179" spans="1:14" s="12" customFormat="1" x14ac:dyDescent="0.2">
      <c r="A179" s="13" t="s">
        <v>334</v>
      </c>
      <c r="B179" s="49"/>
      <c r="C179" s="47"/>
      <c r="D179" s="13"/>
      <c r="E179" s="13"/>
      <c r="G179" s="12" t="s">
        <v>348</v>
      </c>
      <c r="I179" s="20"/>
      <c r="J179" s="17"/>
      <c r="K179" s="20">
        <v>-28279</v>
      </c>
      <c r="L179" s="17" t="s">
        <v>1566</v>
      </c>
      <c r="M179" s="17"/>
      <c r="N179" s="23"/>
    </row>
    <row r="180" spans="1:14" s="12" customFormat="1" x14ac:dyDescent="0.2">
      <c r="A180" s="13"/>
      <c r="B180" s="49"/>
      <c r="C180" s="13"/>
      <c r="H180" s="19"/>
      <c r="I180" s="17"/>
      <c r="J180" s="20"/>
      <c r="K180" s="20"/>
      <c r="L180" s="17"/>
      <c r="M180" s="17"/>
      <c r="N180" s="23"/>
    </row>
    <row r="181" spans="1:14" s="12" customFormat="1" x14ac:dyDescent="0.2">
      <c r="B181" s="49"/>
      <c r="C181" s="13"/>
      <c r="F181" s="14"/>
      <c r="G181" s="14"/>
      <c r="H181" s="19"/>
      <c r="I181" s="17"/>
      <c r="J181" s="20"/>
      <c r="K181" s="17"/>
      <c r="L181" s="17"/>
      <c r="M181" s="17"/>
      <c r="N181" s="23"/>
    </row>
    <row r="182" spans="1:14" s="12" customFormat="1" x14ac:dyDescent="0.2">
      <c r="A182" s="38"/>
      <c r="B182" s="239" t="s">
        <v>56</v>
      </c>
      <c r="C182" s="39" t="s">
        <v>57</v>
      </c>
      <c r="D182" s="40"/>
      <c r="E182" s="40"/>
      <c r="F182" s="41"/>
      <c r="G182" s="41" t="str">
        <f>+$S$1</f>
        <v>Saldo Contable al</v>
      </c>
      <c r="H182" s="42">
        <f>+$T$1</f>
        <v>42613</v>
      </c>
      <c r="I182" s="43"/>
      <c r="J182" s="44"/>
      <c r="K182" s="45">
        <f>SUM(K183:K185)</f>
        <v>310000</v>
      </c>
      <c r="L182" s="17"/>
      <c r="M182" s="17">
        <f>+BCE!H16-BCE!I16</f>
        <v>310000</v>
      </c>
      <c r="N182" s="23">
        <f t="shared" si="0"/>
        <v>0</v>
      </c>
    </row>
    <row r="183" spans="1:14" s="12" customFormat="1" x14ac:dyDescent="0.2">
      <c r="B183" s="49"/>
      <c r="C183" s="13"/>
      <c r="F183" s="14"/>
      <c r="G183" s="14"/>
      <c r="H183" s="19"/>
      <c r="I183" s="17"/>
      <c r="J183" s="20"/>
      <c r="K183" s="17"/>
      <c r="L183" s="17"/>
      <c r="N183" s="22"/>
    </row>
    <row r="184" spans="1:14" s="12" customFormat="1" x14ac:dyDescent="0.2">
      <c r="A184" s="46">
        <v>1</v>
      </c>
      <c r="B184" s="49" t="s">
        <v>138</v>
      </c>
      <c r="C184" s="47">
        <v>1</v>
      </c>
      <c r="D184" s="13" t="s">
        <v>147</v>
      </c>
      <c r="E184" s="13" t="s">
        <v>156</v>
      </c>
      <c r="G184" s="13" t="s">
        <v>165</v>
      </c>
      <c r="I184" s="20"/>
      <c r="J184" s="17"/>
      <c r="K184" s="20">
        <v>310000</v>
      </c>
      <c r="L184" s="48"/>
      <c r="M184" s="17"/>
      <c r="N184" s="23"/>
    </row>
    <row r="185" spans="1:14" s="12" customFormat="1" x14ac:dyDescent="0.2">
      <c r="B185" s="49"/>
      <c r="C185" s="13"/>
      <c r="F185" s="14"/>
      <c r="G185" s="14"/>
      <c r="H185" s="19"/>
      <c r="I185" s="17"/>
      <c r="J185" s="20"/>
      <c r="K185" s="17"/>
      <c r="L185" s="17"/>
      <c r="M185" s="17"/>
      <c r="N185" s="23"/>
    </row>
    <row r="186" spans="1:14" s="12" customFormat="1" x14ac:dyDescent="0.2">
      <c r="B186" s="49"/>
      <c r="C186" s="13"/>
      <c r="F186" s="14"/>
      <c r="G186" s="14"/>
      <c r="H186" s="19"/>
      <c r="I186" s="17"/>
      <c r="J186" s="20"/>
      <c r="K186" s="17"/>
      <c r="L186" s="17"/>
      <c r="M186" s="17"/>
      <c r="N186" s="23"/>
    </row>
    <row r="187" spans="1:14" s="12" customFormat="1" x14ac:dyDescent="0.2">
      <c r="A187" s="38"/>
      <c r="B187" s="239">
        <v>11050300</v>
      </c>
      <c r="C187" s="39" t="s">
        <v>205</v>
      </c>
      <c r="D187" s="40"/>
      <c r="E187" s="40"/>
      <c r="F187" s="41"/>
      <c r="G187" s="41" t="str">
        <f>+$S$1</f>
        <v>Saldo Contable al</v>
      </c>
      <c r="H187" s="42">
        <f>+$T$1</f>
        <v>42613</v>
      </c>
      <c r="I187" s="43"/>
      <c r="J187" s="44"/>
      <c r="K187" s="45">
        <f>SUM(K188:K207)</f>
        <v>816303</v>
      </c>
      <c r="L187" s="17"/>
      <c r="M187" s="17">
        <f>+BCE!H17-BCE!I17</f>
        <v>816303</v>
      </c>
      <c r="N187" s="23">
        <f>+K187-M187</f>
        <v>0</v>
      </c>
    </row>
    <row r="188" spans="1:14" s="12" customFormat="1" x14ac:dyDescent="0.2">
      <c r="B188" s="49"/>
      <c r="C188" s="13"/>
      <c r="F188" s="14"/>
      <c r="G188" s="14"/>
      <c r="H188" s="19"/>
      <c r="I188" s="17"/>
      <c r="J188" s="20"/>
      <c r="K188" s="17"/>
      <c r="L188" s="17"/>
      <c r="N188" s="22"/>
    </row>
    <row r="189" spans="1:14" s="22" customFormat="1" x14ac:dyDescent="0.2">
      <c r="B189" s="242"/>
      <c r="C189" s="32"/>
      <c r="F189" s="33"/>
      <c r="G189" s="32" t="s">
        <v>1929</v>
      </c>
      <c r="H189" s="34"/>
      <c r="I189" s="23"/>
      <c r="J189" s="24"/>
      <c r="K189" s="23"/>
      <c r="L189" s="23"/>
      <c r="M189" s="23"/>
      <c r="N189" s="23"/>
    </row>
    <row r="190" spans="1:14" s="12" customFormat="1" x14ac:dyDescent="0.2">
      <c r="B190" s="49"/>
      <c r="C190" s="13"/>
      <c r="F190" s="14"/>
      <c r="G190" s="14"/>
      <c r="H190" s="19"/>
      <c r="I190" s="17"/>
      <c r="J190" s="20"/>
      <c r="K190" s="17"/>
      <c r="L190" s="17"/>
      <c r="M190" s="17"/>
      <c r="N190" s="23"/>
    </row>
    <row r="191" spans="1:14" s="12" customFormat="1" x14ac:dyDescent="0.2">
      <c r="A191" s="46">
        <v>15</v>
      </c>
      <c r="B191" s="49" t="s">
        <v>138</v>
      </c>
      <c r="C191" s="47">
        <v>96</v>
      </c>
      <c r="D191" s="13" t="s">
        <v>151</v>
      </c>
      <c r="F191" s="47"/>
      <c r="G191" s="13" t="s">
        <v>272</v>
      </c>
      <c r="I191" s="46"/>
      <c r="K191" s="20">
        <v>10000</v>
      </c>
      <c r="L191" s="49" t="s">
        <v>1567</v>
      </c>
      <c r="N191" s="22"/>
    </row>
    <row r="192" spans="1:14" s="12" customFormat="1" x14ac:dyDescent="0.2">
      <c r="A192" s="46">
        <v>19</v>
      </c>
      <c r="B192" s="49" t="s">
        <v>138</v>
      </c>
      <c r="C192" s="47">
        <v>97</v>
      </c>
      <c r="D192" s="13" t="s">
        <v>147</v>
      </c>
      <c r="F192" s="47"/>
      <c r="G192" s="13" t="s">
        <v>273</v>
      </c>
      <c r="I192" s="46"/>
      <c r="K192" s="20">
        <v>123300</v>
      </c>
      <c r="L192" s="49" t="s">
        <v>1576</v>
      </c>
      <c r="N192" s="22"/>
    </row>
    <row r="193" spans="1:14" s="12" customFormat="1" x14ac:dyDescent="0.2">
      <c r="A193" s="46">
        <v>25</v>
      </c>
      <c r="B193" s="49" t="s">
        <v>138</v>
      </c>
      <c r="C193" s="47">
        <v>98</v>
      </c>
      <c r="D193" s="13" t="s">
        <v>151</v>
      </c>
      <c r="F193" s="47"/>
      <c r="G193" s="13" t="s">
        <v>274</v>
      </c>
      <c r="I193" s="46"/>
      <c r="K193" s="20">
        <v>47000</v>
      </c>
      <c r="L193" s="49" t="s">
        <v>1567</v>
      </c>
      <c r="N193" s="22"/>
    </row>
    <row r="194" spans="1:14" s="12" customFormat="1" x14ac:dyDescent="0.2">
      <c r="A194" s="46">
        <v>25</v>
      </c>
      <c r="B194" s="49" t="s">
        <v>138</v>
      </c>
      <c r="C194" s="47">
        <v>99</v>
      </c>
      <c r="D194" s="13" t="s">
        <v>151</v>
      </c>
      <c r="F194" s="47"/>
      <c r="G194" s="13" t="s">
        <v>275</v>
      </c>
      <c r="I194" s="46"/>
      <c r="K194" s="20">
        <v>239300</v>
      </c>
      <c r="L194" s="49" t="s">
        <v>1576</v>
      </c>
      <c r="N194" s="22"/>
    </row>
    <row r="195" spans="1:14" s="12" customFormat="1" x14ac:dyDescent="0.2">
      <c r="A195" s="46">
        <v>31</v>
      </c>
      <c r="B195" s="49" t="s">
        <v>138</v>
      </c>
      <c r="C195" s="47">
        <v>102</v>
      </c>
      <c r="D195" s="13" t="s">
        <v>151</v>
      </c>
      <c r="F195" s="47"/>
      <c r="G195" s="13" t="s">
        <v>349</v>
      </c>
      <c r="I195" s="46"/>
      <c r="K195" s="20">
        <v>30000</v>
      </c>
      <c r="L195" s="49" t="s">
        <v>1568</v>
      </c>
      <c r="N195" s="22"/>
    </row>
    <row r="196" spans="1:14" s="12" customFormat="1" x14ac:dyDescent="0.2">
      <c r="A196" s="46">
        <v>29</v>
      </c>
      <c r="B196" s="49" t="s">
        <v>219</v>
      </c>
      <c r="C196" s="47">
        <v>65</v>
      </c>
      <c r="D196" s="13" t="s">
        <v>151</v>
      </c>
      <c r="F196" s="47"/>
      <c r="G196" s="13" t="s">
        <v>350</v>
      </c>
      <c r="I196" s="46"/>
      <c r="K196" s="20">
        <v>25000</v>
      </c>
      <c r="L196" s="49" t="s">
        <v>1569</v>
      </c>
      <c r="N196" s="22"/>
    </row>
    <row r="197" spans="1:14" s="12" customFormat="1" x14ac:dyDescent="0.2">
      <c r="A197" s="46">
        <v>15</v>
      </c>
      <c r="B197" s="49" t="s">
        <v>242</v>
      </c>
      <c r="C197" s="47">
        <v>36</v>
      </c>
      <c r="D197" s="13" t="s">
        <v>151</v>
      </c>
      <c r="F197" s="47"/>
      <c r="G197" s="13" t="s">
        <v>245</v>
      </c>
      <c r="I197" s="46"/>
      <c r="K197" s="20">
        <v>140000</v>
      </c>
      <c r="L197" s="49" t="s">
        <v>1570</v>
      </c>
      <c r="N197" s="22"/>
    </row>
    <row r="198" spans="1:14" s="12" customFormat="1" x14ac:dyDescent="0.2">
      <c r="A198" s="46">
        <v>30</v>
      </c>
      <c r="B198" s="49" t="s">
        <v>242</v>
      </c>
      <c r="C198" s="47">
        <v>95</v>
      </c>
      <c r="D198" s="13" t="s">
        <v>151</v>
      </c>
      <c r="F198" s="47"/>
      <c r="G198" s="13" t="s">
        <v>351</v>
      </c>
      <c r="I198" s="46"/>
      <c r="K198" s="20">
        <v>15640</v>
      </c>
      <c r="L198" s="49" t="s">
        <v>1576</v>
      </c>
      <c r="N198" s="22"/>
    </row>
    <row r="199" spans="1:14" s="12" customFormat="1" x14ac:dyDescent="0.2">
      <c r="A199" s="46">
        <v>19</v>
      </c>
      <c r="B199" s="49" t="s">
        <v>158</v>
      </c>
      <c r="C199" s="47">
        <v>85</v>
      </c>
      <c r="D199" s="13" t="s">
        <v>151</v>
      </c>
      <c r="F199" s="47"/>
      <c r="G199" s="13" t="s">
        <v>276</v>
      </c>
      <c r="I199" s="46"/>
      <c r="K199" s="20">
        <v>81300</v>
      </c>
      <c r="L199" s="49" t="s">
        <v>1567</v>
      </c>
      <c r="N199" s="22"/>
    </row>
    <row r="200" spans="1:14" s="12" customFormat="1" x14ac:dyDescent="0.2">
      <c r="A200" s="46">
        <v>6</v>
      </c>
      <c r="B200" s="49" t="s">
        <v>254</v>
      </c>
      <c r="C200" s="47">
        <v>94</v>
      </c>
      <c r="D200" s="13" t="s">
        <v>151</v>
      </c>
      <c r="F200" s="47"/>
      <c r="G200" s="13" t="s">
        <v>277</v>
      </c>
      <c r="I200" s="46"/>
      <c r="K200" s="20">
        <v>4125</v>
      </c>
      <c r="L200" s="49" t="s">
        <v>1576</v>
      </c>
      <c r="N200" s="22"/>
    </row>
    <row r="201" spans="1:14" s="12" customFormat="1" x14ac:dyDescent="0.2">
      <c r="A201" s="46">
        <v>28</v>
      </c>
      <c r="B201" s="49" t="s">
        <v>160</v>
      </c>
      <c r="C201" s="47">
        <v>59</v>
      </c>
      <c r="D201" s="13" t="s">
        <v>151</v>
      </c>
      <c r="F201" s="47"/>
      <c r="G201" s="13" t="s">
        <v>265</v>
      </c>
      <c r="I201" s="46"/>
      <c r="K201" s="20">
        <v>70000</v>
      </c>
      <c r="L201" s="49" t="s">
        <v>1570</v>
      </c>
      <c r="N201" s="22"/>
    </row>
    <row r="202" spans="1:14" s="12" customFormat="1" x14ac:dyDescent="0.2">
      <c r="A202" s="46">
        <v>30</v>
      </c>
      <c r="B202" s="49" t="s">
        <v>160</v>
      </c>
      <c r="C202" s="47">
        <v>66</v>
      </c>
      <c r="D202" s="13" t="s">
        <v>151</v>
      </c>
      <c r="F202" s="47"/>
      <c r="G202" s="13" t="s">
        <v>327</v>
      </c>
      <c r="I202" s="46"/>
      <c r="K202" s="20">
        <v>418</v>
      </c>
      <c r="L202" s="49" t="s">
        <v>1575</v>
      </c>
      <c r="N202" s="22"/>
    </row>
    <row r="203" spans="1:14" s="12" customFormat="1" x14ac:dyDescent="0.2">
      <c r="A203" s="46">
        <v>31</v>
      </c>
      <c r="B203" s="49" t="s">
        <v>1532</v>
      </c>
      <c r="C203" s="47">
        <v>99</v>
      </c>
      <c r="D203" s="13" t="s">
        <v>151</v>
      </c>
      <c r="F203" s="47"/>
      <c r="G203" s="13" t="s">
        <v>1691</v>
      </c>
      <c r="I203" s="46"/>
      <c r="K203" s="20">
        <v>11880</v>
      </c>
      <c r="L203" s="49" t="s">
        <v>1762</v>
      </c>
      <c r="N203" s="22"/>
    </row>
    <row r="204" spans="1:14" s="12" customFormat="1" x14ac:dyDescent="0.2">
      <c r="A204" s="46">
        <v>31</v>
      </c>
      <c r="B204" s="49" t="s">
        <v>1532</v>
      </c>
      <c r="C204" s="47">
        <v>99</v>
      </c>
      <c r="D204" s="13" t="s">
        <v>151</v>
      </c>
      <c r="F204" s="47"/>
      <c r="G204" s="13" t="s">
        <v>1692</v>
      </c>
      <c r="I204" s="46"/>
      <c r="K204" s="20">
        <v>15000</v>
      </c>
      <c r="L204" s="49" t="s">
        <v>1567</v>
      </c>
      <c r="N204" s="22"/>
    </row>
    <row r="205" spans="1:14" s="12" customFormat="1" x14ac:dyDescent="0.2">
      <c r="A205" s="46">
        <v>31</v>
      </c>
      <c r="B205" s="49" t="s">
        <v>1532</v>
      </c>
      <c r="C205" s="47">
        <v>102</v>
      </c>
      <c r="D205" s="13" t="s">
        <v>151</v>
      </c>
      <c r="F205" s="47"/>
      <c r="G205" s="13" t="s">
        <v>1800</v>
      </c>
      <c r="K205" s="20">
        <v>3340</v>
      </c>
      <c r="L205" s="49" t="s">
        <v>1576</v>
      </c>
      <c r="N205" s="22"/>
    </row>
    <row r="206" spans="1:14" s="12" customFormat="1" x14ac:dyDescent="0.2">
      <c r="A206" s="46"/>
      <c r="B206" s="49"/>
      <c r="C206" s="47"/>
      <c r="D206" s="13"/>
      <c r="F206" s="47"/>
      <c r="G206" s="13"/>
      <c r="I206" s="46"/>
      <c r="K206" s="20"/>
      <c r="L206" s="49"/>
      <c r="N206" s="22"/>
    </row>
    <row r="207" spans="1:14" s="12" customFormat="1" x14ac:dyDescent="0.2">
      <c r="B207" s="49"/>
      <c r="C207" s="13"/>
      <c r="F207" s="14"/>
      <c r="G207" s="14"/>
      <c r="H207" s="19"/>
      <c r="I207" s="17"/>
      <c r="J207" s="20"/>
      <c r="K207" s="17"/>
      <c r="L207" s="17"/>
      <c r="M207" s="17"/>
      <c r="N207" s="23"/>
    </row>
    <row r="208" spans="1:14" s="12" customFormat="1" x14ac:dyDescent="0.2">
      <c r="A208" s="38"/>
      <c r="B208" s="243">
        <v>11050400</v>
      </c>
      <c r="C208" s="39" t="s">
        <v>58</v>
      </c>
      <c r="D208" s="40"/>
      <c r="E208" s="40"/>
      <c r="F208" s="41"/>
      <c r="G208" s="41" t="str">
        <f>+$S$1</f>
        <v>Saldo Contable al</v>
      </c>
      <c r="H208" s="42">
        <f>+$T$1</f>
        <v>42613</v>
      </c>
      <c r="I208" s="43"/>
      <c r="J208" s="44"/>
      <c r="K208" s="45">
        <f>SUM(K209:K212)</f>
        <v>50000000</v>
      </c>
      <c r="L208" s="17"/>
      <c r="M208" s="17">
        <f>+BCE!H18-BCE!I18</f>
        <v>50000000</v>
      </c>
      <c r="N208" s="23">
        <f>+K208-M208</f>
        <v>0</v>
      </c>
    </row>
    <row r="209" spans="1:14" s="12" customFormat="1" x14ac:dyDescent="0.2">
      <c r="B209" s="49"/>
      <c r="C209" s="13"/>
      <c r="F209" s="14"/>
      <c r="G209" s="14"/>
      <c r="H209" s="19"/>
      <c r="I209" s="17"/>
      <c r="J209" s="20"/>
      <c r="K209" s="17"/>
      <c r="L209" s="17"/>
      <c r="N209" s="23"/>
    </row>
    <row r="210" spans="1:14" s="12" customFormat="1" x14ac:dyDescent="0.2">
      <c r="A210" s="120"/>
      <c r="B210" s="181"/>
      <c r="C210" s="121"/>
      <c r="D210" s="72" t="s">
        <v>166</v>
      </c>
      <c r="G210" s="72" t="s">
        <v>1930</v>
      </c>
      <c r="I210" s="74"/>
      <c r="J210" s="17"/>
      <c r="K210" s="74">
        <v>50000000</v>
      </c>
      <c r="L210" s="122"/>
      <c r="M210" s="17"/>
      <c r="N210" s="23"/>
    </row>
    <row r="211" spans="1:14" s="12" customFormat="1" x14ac:dyDescent="0.2">
      <c r="A211" s="46"/>
      <c r="B211" s="49"/>
      <c r="C211" s="47"/>
      <c r="D211" s="13"/>
      <c r="G211" s="13"/>
      <c r="I211" s="17"/>
      <c r="J211" s="20"/>
      <c r="K211" s="20"/>
      <c r="L211" s="48"/>
      <c r="M211" s="17"/>
      <c r="N211" s="23"/>
    </row>
    <row r="212" spans="1:14" s="12" customFormat="1" x14ac:dyDescent="0.2">
      <c r="B212" s="49"/>
      <c r="C212" s="13"/>
      <c r="F212" s="14"/>
      <c r="G212" s="14"/>
      <c r="H212" s="19"/>
      <c r="I212" s="17"/>
      <c r="J212" s="20"/>
      <c r="K212" s="17"/>
      <c r="L212" s="17"/>
      <c r="M212" s="17"/>
      <c r="N212" s="23"/>
    </row>
    <row r="213" spans="1:14" s="12" customFormat="1" x14ac:dyDescent="0.2">
      <c r="A213" s="38"/>
      <c r="B213" s="239">
        <v>11060200</v>
      </c>
      <c r="C213" s="39" t="s">
        <v>206</v>
      </c>
      <c r="D213" s="40"/>
      <c r="E213" s="40"/>
      <c r="F213" s="41"/>
      <c r="G213" s="41" t="str">
        <f>+$S$1</f>
        <v>Saldo Contable al</v>
      </c>
      <c r="H213" s="42">
        <f>+$T$1</f>
        <v>42613</v>
      </c>
      <c r="I213" s="43"/>
      <c r="J213" s="44"/>
      <c r="K213" s="45">
        <f>SUM(K214:K225)</f>
        <v>38438229</v>
      </c>
      <c r="L213" s="17"/>
      <c r="M213" s="17">
        <f>+BCE!H19-BCE!I19</f>
        <v>38438229</v>
      </c>
      <c r="N213" s="23">
        <f>+K213-M213</f>
        <v>0</v>
      </c>
    </row>
    <row r="214" spans="1:14" s="12" customFormat="1" x14ac:dyDescent="0.2">
      <c r="B214" s="49"/>
      <c r="C214" s="13"/>
      <c r="F214" s="14"/>
      <c r="G214" s="14"/>
      <c r="H214" s="19"/>
      <c r="I214" s="17"/>
      <c r="J214" s="20"/>
      <c r="K214" s="17"/>
      <c r="L214" s="17"/>
      <c r="N214" s="23"/>
    </row>
    <row r="215" spans="1:14" s="12" customFormat="1" x14ac:dyDescent="0.2">
      <c r="A215" s="46">
        <v>30</v>
      </c>
      <c r="B215" s="49" t="s">
        <v>160</v>
      </c>
      <c r="C215" s="47">
        <v>64</v>
      </c>
      <c r="D215" s="13" t="s">
        <v>151</v>
      </c>
      <c r="E215" s="13" t="s">
        <v>156</v>
      </c>
      <c r="F215" s="47">
        <v>0</v>
      </c>
      <c r="G215" s="13" t="s">
        <v>268</v>
      </c>
      <c r="I215" s="46"/>
      <c r="K215" s="20">
        <v>10793</v>
      </c>
      <c r="L215" s="49" t="s">
        <v>1571</v>
      </c>
    </row>
    <row r="216" spans="1:14" s="12" customFormat="1" x14ac:dyDescent="0.2">
      <c r="A216" s="46">
        <v>29</v>
      </c>
      <c r="B216" s="49" t="s">
        <v>438</v>
      </c>
      <c r="C216" s="47">
        <v>50</v>
      </c>
      <c r="D216" s="13" t="s">
        <v>151</v>
      </c>
      <c r="E216" s="13" t="s">
        <v>312</v>
      </c>
      <c r="F216" s="47">
        <v>7</v>
      </c>
      <c r="G216" s="13" t="s">
        <v>498</v>
      </c>
      <c r="K216" s="20">
        <v>306</v>
      </c>
      <c r="L216" s="49" t="s">
        <v>1765</v>
      </c>
    </row>
    <row r="217" spans="1:14" s="12" customFormat="1" x14ac:dyDescent="0.2">
      <c r="A217" s="46">
        <v>31</v>
      </c>
      <c r="B217" s="49" t="s">
        <v>438</v>
      </c>
      <c r="C217" s="47">
        <v>71</v>
      </c>
      <c r="D217" s="13" t="s">
        <v>151</v>
      </c>
      <c r="E217" s="13" t="s">
        <v>309</v>
      </c>
      <c r="F217" s="47">
        <v>22</v>
      </c>
      <c r="G217" s="13" t="s">
        <v>471</v>
      </c>
      <c r="I217" s="46"/>
      <c r="K217" s="20">
        <v>5298</v>
      </c>
      <c r="L217" s="49" t="s">
        <v>1765</v>
      </c>
    </row>
    <row r="218" spans="1:14" s="12" customFormat="1" x14ac:dyDescent="0.2">
      <c r="A218" s="46">
        <v>31</v>
      </c>
      <c r="B218" s="49" t="s">
        <v>438</v>
      </c>
      <c r="C218" s="47">
        <v>114</v>
      </c>
      <c r="D218" s="13" t="s">
        <v>151</v>
      </c>
      <c r="E218" s="13" t="s">
        <v>156</v>
      </c>
      <c r="F218" s="47">
        <v>1</v>
      </c>
      <c r="G218" s="13" t="s">
        <v>496</v>
      </c>
      <c r="I218" s="46"/>
      <c r="K218" s="20">
        <v>46420</v>
      </c>
      <c r="L218" s="49" t="s">
        <v>1571</v>
      </c>
    </row>
    <row r="219" spans="1:14" s="12" customFormat="1" x14ac:dyDescent="0.2">
      <c r="A219" s="46">
        <v>31</v>
      </c>
      <c r="B219" s="49" t="s">
        <v>438</v>
      </c>
      <c r="C219" s="47">
        <v>116</v>
      </c>
      <c r="D219" s="13" t="s">
        <v>151</v>
      </c>
      <c r="E219" s="13" t="s">
        <v>156</v>
      </c>
      <c r="F219" s="47">
        <v>4</v>
      </c>
      <c r="G219" s="13" t="s">
        <v>495</v>
      </c>
      <c r="I219" s="46"/>
      <c r="K219" s="20">
        <v>5420</v>
      </c>
      <c r="L219" s="49" t="s">
        <v>1571</v>
      </c>
    </row>
    <row r="220" spans="1:14" s="12" customFormat="1" x14ac:dyDescent="0.2">
      <c r="A220" s="120">
        <v>1</v>
      </c>
      <c r="B220" s="181" t="s">
        <v>1532</v>
      </c>
      <c r="C220" s="121">
        <v>11</v>
      </c>
      <c r="D220" s="72" t="s">
        <v>151</v>
      </c>
      <c r="E220" s="72" t="s">
        <v>309</v>
      </c>
      <c r="F220" s="121">
        <v>15927256</v>
      </c>
      <c r="G220" s="72" t="s">
        <v>1693</v>
      </c>
      <c r="I220" s="120"/>
      <c r="K220" s="74">
        <v>277660</v>
      </c>
      <c r="L220" s="181" t="s">
        <v>1571</v>
      </c>
    </row>
    <row r="221" spans="1:14" s="12" customFormat="1" x14ac:dyDescent="0.2">
      <c r="A221" s="120">
        <v>1</v>
      </c>
      <c r="B221" s="181" t="s">
        <v>1532</v>
      </c>
      <c r="C221" s="121">
        <v>12</v>
      </c>
      <c r="D221" s="72" t="s">
        <v>151</v>
      </c>
      <c r="E221" s="72" t="s">
        <v>309</v>
      </c>
      <c r="F221" s="121">
        <v>6315909</v>
      </c>
      <c r="G221" s="72" t="s">
        <v>1694</v>
      </c>
      <c r="I221" s="120"/>
      <c r="K221" s="74">
        <v>75267</v>
      </c>
      <c r="L221" s="181" t="s">
        <v>1571</v>
      </c>
    </row>
    <row r="222" spans="1:14" s="12" customFormat="1" x14ac:dyDescent="0.2">
      <c r="A222" s="46">
        <v>31</v>
      </c>
      <c r="B222" s="49" t="s">
        <v>1532</v>
      </c>
      <c r="C222" s="47">
        <v>87</v>
      </c>
      <c r="D222" s="13" t="s">
        <v>151</v>
      </c>
      <c r="E222" s="13" t="s">
        <v>156</v>
      </c>
      <c r="F222" s="47">
        <v>816</v>
      </c>
      <c r="G222" s="13" t="s">
        <v>1683</v>
      </c>
      <c r="I222" s="46"/>
      <c r="K222" s="20">
        <v>17065</v>
      </c>
      <c r="L222" s="49" t="s">
        <v>1571</v>
      </c>
    </row>
    <row r="223" spans="1:14" s="12" customFormat="1" x14ac:dyDescent="0.2">
      <c r="A223" s="46">
        <v>31</v>
      </c>
      <c r="B223" s="49" t="s">
        <v>1532</v>
      </c>
      <c r="C223" s="47">
        <v>109</v>
      </c>
      <c r="D223" s="13" t="s">
        <v>151</v>
      </c>
      <c r="E223" s="13" t="s">
        <v>309</v>
      </c>
      <c r="F223" s="47">
        <v>24</v>
      </c>
      <c r="G223" s="13" t="s">
        <v>1763</v>
      </c>
      <c r="I223" s="46"/>
      <c r="K223" s="20">
        <v>38000000</v>
      </c>
      <c r="L223" s="49" t="s">
        <v>1571</v>
      </c>
    </row>
    <row r="224" spans="1:14" s="12" customFormat="1" x14ac:dyDescent="0.2">
      <c r="A224" s="46"/>
      <c r="B224" s="49"/>
      <c r="C224" s="47"/>
      <c r="D224" s="13"/>
      <c r="E224" s="13"/>
      <c r="F224" s="47"/>
      <c r="G224" s="13"/>
      <c r="I224" s="46"/>
      <c r="K224" s="20"/>
      <c r="L224" s="49"/>
    </row>
    <row r="225" spans="1:14" s="12" customFormat="1" x14ac:dyDescent="0.2">
      <c r="B225" s="49"/>
      <c r="C225" s="13"/>
      <c r="F225" s="14"/>
      <c r="G225" s="14"/>
      <c r="H225" s="19"/>
      <c r="I225" s="17"/>
      <c r="J225" s="20"/>
      <c r="K225" s="17"/>
      <c r="L225" s="17"/>
      <c r="M225" s="17"/>
      <c r="N225" s="23"/>
    </row>
    <row r="226" spans="1:14" s="12" customFormat="1" x14ac:dyDescent="0.2">
      <c r="A226" s="38"/>
      <c r="B226" s="239" t="s">
        <v>59</v>
      </c>
      <c r="C226" s="39" t="s">
        <v>60</v>
      </c>
      <c r="D226" s="40"/>
      <c r="E226" s="40"/>
      <c r="F226" s="41"/>
      <c r="G226" s="41" t="str">
        <f>+$S$1</f>
        <v>Saldo Contable al</v>
      </c>
      <c r="H226" s="42">
        <f>+$T$1</f>
        <v>42613</v>
      </c>
      <c r="I226" s="43"/>
      <c r="J226" s="44"/>
      <c r="K226" s="45">
        <f>SUM(K227:K230)</f>
        <v>10000</v>
      </c>
      <c r="L226" s="17"/>
      <c r="M226" s="17">
        <f>+BCE!H20-BCE!I20</f>
        <v>10000</v>
      </c>
      <c r="N226" s="23">
        <f>+K226-M226</f>
        <v>0</v>
      </c>
    </row>
    <row r="227" spans="1:14" s="12" customFormat="1" x14ac:dyDescent="0.2">
      <c r="B227" s="49"/>
      <c r="C227" s="13"/>
      <c r="F227" s="14"/>
      <c r="G227" s="14"/>
      <c r="H227" s="19"/>
      <c r="I227" s="17"/>
      <c r="J227" s="20"/>
      <c r="K227" s="17"/>
      <c r="L227" s="17"/>
      <c r="N227" s="23"/>
    </row>
    <row r="228" spans="1:14" s="12" customFormat="1" x14ac:dyDescent="0.2">
      <c r="A228" s="46">
        <v>1</v>
      </c>
      <c r="B228" s="49" t="s">
        <v>138</v>
      </c>
      <c r="C228" s="47">
        <v>1</v>
      </c>
      <c r="D228" s="13" t="s">
        <v>147</v>
      </c>
      <c r="E228" s="13" t="s">
        <v>156</v>
      </c>
      <c r="G228" s="13" t="s">
        <v>167</v>
      </c>
      <c r="I228" s="20"/>
      <c r="J228" s="17"/>
      <c r="K228" s="20">
        <v>10000</v>
      </c>
      <c r="L228" s="17"/>
      <c r="M228" s="17"/>
      <c r="N228" s="23"/>
    </row>
    <row r="229" spans="1:14" s="12" customFormat="1" x14ac:dyDescent="0.2">
      <c r="A229" s="46"/>
      <c r="B229" s="49"/>
      <c r="C229" s="47"/>
      <c r="D229" s="13"/>
      <c r="E229" s="13"/>
      <c r="F229" s="47"/>
      <c r="G229" s="13"/>
      <c r="I229" s="46"/>
      <c r="K229" s="20"/>
      <c r="L229" s="49"/>
    </row>
    <row r="230" spans="1:14" s="12" customFormat="1" x14ac:dyDescent="0.2">
      <c r="B230" s="49"/>
      <c r="C230" s="13"/>
      <c r="F230" s="14"/>
      <c r="G230" s="14"/>
      <c r="H230" s="19"/>
      <c r="I230" s="17"/>
      <c r="J230" s="20"/>
      <c r="K230" s="17"/>
      <c r="L230" s="17"/>
      <c r="M230" s="17"/>
      <c r="N230" s="23"/>
    </row>
    <row r="231" spans="1:14" s="12" customFormat="1" x14ac:dyDescent="0.2">
      <c r="A231" s="38"/>
      <c r="B231" s="239" t="s">
        <v>61</v>
      </c>
      <c r="C231" s="39" t="s">
        <v>62</v>
      </c>
      <c r="D231" s="40"/>
      <c r="E231" s="40"/>
      <c r="F231" s="41"/>
      <c r="G231" s="41" t="str">
        <f>+$S$1</f>
        <v>Saldo Contable al</v>
      </c>
      <c r="H231" s="42">
        <f>+$T$1</f>
        <v>42613</v>
      </c>
      <c r="I231" s="43"/>
      <c r="J231" s="44"/>
      <c r="K231" s="45">
        <f>SUM(K232:K237)</f>
        <v>41528122</v>
      </c>
      <c r="L231" s="17"/>
      <c r="M231" s="17">
        <f>+BCE!H21-BCE!I21</f>
        <v>41528122</v>
      </c>
      <c r="N231" s="23">
        <f>+K231-M231</f>
        <v>0</v>
      </c>
    </row>
    <row r="232" spans="1:14" s="12" customFormat="1" x14ac:dyDescent="0.2">
      <c r="B232" s="49"/>
      <c r="C232" s="13"/>
      <c r="F232" s="14"/>
      <c r="G232" s="14"/>
      <c r="H232" s="19"/>
      <c r="I232" s="17"/>
      <c r="J232" s="20"/>
      <c r="K232" s="17"/>
      <c r="L232" s="17"/>
      <c r="N232" s="23"/>
    </row>
    <row r="233" spans="1:14" s="12" customFormat="1" x14ac:dyDescent="0.2">
      <c r="A233" s="46">
        <v>1</v>
      </c>
      <c r="B233" s="49" t="s">
        <v>138</v>
      </c>
      <c r="C233" s="47">
        <v>1</v>
      </c>
      <c r="D233" s="13" t="s">
        <v>147</v>
      </c>
      <c r="E233" s="13" t="s">
        <v>156</v>
      </c>
      <c r="G233" s="13" t="s">
        <v>168</v>
      </c>
      <c r="I233" s="20"/>
      <c r="J233" s="17"/>
      <c r="K233" s="74">
        <v>32238414</v>
      </c>
      <c r="L233" s="48"/>
      <c r="M233" s="17"/>
      <c r="N233" s="23"/>
    </row>
    <row r="234" spans="1:14" s="12" customFormat="1" x14ac:dyDescent="0.2">
      <c r="A234" s="46"/>
      <c r="B234" s="49"/>
      <c r="C234" s="47"/>
      <c r="D234" s="13"/>
      <c r="E234" s="13"/>
      <c r="G234" s="13" t="s">
        <v>335</v>
      </c>
      <c r="I234" s="20"/>
      <c r="J234" s="17"/>
      <c r="K234" s="20">
        <v>4922899</v>
      </c>
      <c r="L234" s="48"/>
      <c r="M234" s="17"/>
      <c r="N234" s="23"/>
    </row>
    <row r="235" spans="1:14" s="12" customFormat="1" x14ac:dyDescent="0.2">
      <c r="A235" s="46"/>
      <c r="B235" s="49"/>
      <c r="C235" s="47"/>
      <c r="D235" s="13"/>
      <c r="E235" s="13"/>
      <c r="G235" s="13" t="s">
        <v>410</v>
      </c>
      <c r="I235" s="20"/>
      <c r="J235" s="17"/>
      <c r="K235" s="20">
        <v>4366809</v>
      </c>
      <c r="L235" s="48"/>
      <c r="M235" s="17"/>
      <c r="N235" s="23"/>
    </row>
    <row r="236" spans="1:14" s="12" customFormat="1" x14ac:dyDescent="0.2">
      <c r="A236" s="46"/>
      <c r="B236" s="49"/>
      <c r="C236" s="47"/>
      <c r="D236" s="13"/>
      <c r="E236" s="13"/>
      <c r="G236" s="13"/>
      <c r="I236" s="20"/>
      <c r="J236" s="17"/>
      <c r="K236" s="20"/>
      <c r="L236" s="48"/>
      <c r="M236" s="17"/>
      <c r="N236" s="23"/>
    </row>
    <row r="237" spans="1:14" s="12" customFormat="1" x14ac:dyDescent="0.2">
      <c r="B237" s="49"/>
      <c r="C237" s="13"/>
      <c r="F237" s="14"/>
      <c r="G237" s="14"/>
      <c r="H237" s="19"/>
      <c r="I237" s="17"/>
      <c r="J237" s="20"/>
      <c r="K237" s="17"/>
      <c r="L237" s="17"/>
      <c r="M237" s="17"/>
      <c r="N237" s="23"/>
    </row>
    <row r="238" spans="1:14" s="12" customFormat="1" hidden="1" x14ac:dyDescent="0.2">
      <c r="A238" s="38"/>
      <c r="B238" s="239" t="s">
        <v>63</v>
      </c>
      <c r="C238" s="39" t="s">
        <v>64</v>
      </c>
      <c r="D238" s="40"/>
      <c r="E238" s="40"/>
      <c r="F238" s="41"/>
      <c r="G238" s="41" t="str">
        <f>+$S$1</f>
        <v>Saldo Contable al</v>
      </c>
      <c r="H238" s="42">
        <f>+$T$1</f>
        <v>42613</v>
      </c>
      <c r="I238" s="43"/>
      <c r="J238" s="44"/>
      <c r="K238" s="45">
        <f>SUM(K239:K241)</f>
        <v>0</v>
      </c>
      <c r="L238" s="17"/>
      <c r="M238" s="17">
        <f>+BCE!H22-BCE!I22</f>
        <v>0</v>
      </c>
      <c r="N238" s="23">
        <f>+K238-M238</f>
        <v>0</v>
      </c>
    </row>
    <row r="239" spans="1:14" s="12" customFormat="1" hidden="1" x14ac:dyDescent="0.2">
      <c r="B239" s="49"/>
      <c r="C239" s="13"/>
      <c r="F239" s="14"/>
      <c r="G239" s="14"/>
      <c r="H239" s="19"/>
      <c r="I239" s="17"/>
      <c r="J239" s="20"/>
      <c r="K239" s="17"/>
      <c r="L239" s="17"/>
      <c r="N239" s="23"/>
    </row>
    <row r="240" spans="1:14" s="12" customFormat="1" hidden="1" x14ac:dyDescent="0.2">
      <c r="B240" s="49"/>
      <c r="C240" s="13"/>
      <c r="F240" s="14"/>
      <c r="G240" s="14"/>
      <c r="H240" s="19"/>
      <c r="I240" s="17"/>
      <c r="J240" s="20"/>
      <c r="K240" s="17"/>
      <c r="L240" s="17"/>
      <c r="N240" s="23"/>
    </row>
    <row r="241" spans="1:14" s="12" customFormat="1" hidden="1" x14ac:dyDescent="0.2">
      <c r="B241" s="49"/>
      <c r="C241" s="13"/>
      <c r="F241" s="14"/>
      <c r="G241" s="14"/>
      <c r="H241" s="19"/>
      <c r="I241" s="17"/>
      <c r="J241" s="20"/>
      <c r="K241" s="17"/>
      <c r="L241" s="17"/>
      <c r="M241" s="17"/>
      <c r="N241" s="23"/>
    </row>
    <row r="242" spans="1:14" s="12" customFormat="1" hidden="1" x14ac:dyDescent="0.2">
      <c r="A242" s="38"/>
      <c r="B242" s="239" t="s">
        <v>65</v>
      </c>
      <c r="C242" s="39" t="s">
        <v>66</v>
      </c>
      <c r="D242" s="40"/>
      <c r="E242" s="40"/>
      <c r="F242" s="41"/>
      <c r="G242" s="41" t="str">
        <f>+$S$1</f>
        <v>Saldo Contable al</v>
      </c>
      <c r="H242" s="42">
        <f>+$T$1</f>
        <v>42613</v>
      </c>
      <c r="I242" s="43"/>
      <c r="J242" s="44"/>
      <c r="K242" s="45">
        <f>SUM(K243:K245)</f>
        <v>0</v>
      </c>
      <c r="L242" s="17"/>
      <c r="M242" s="17">
        <f>+BCE!H23-BCE!I23</f>
        <v>0</v>
      </c>
      <c r="N242" s="23">
        <f>+K242-M242</f>
        <v>0</v>
      </c>
    </row>
    <row r="243" spans="1:14" s="12" customFormat="1" hidden="1" x14ac:dyDescent="0.2">
      <c r="B243" s="49"/>
      <c r="C243" s="13"/>
      <c r="F243" s="14"/>
      <c r="G243" s="14"/>
      <c r="H243" s="19"/>
      <c r="I243" s="17"/>
      <c r="J243" s="17"/>
      <c r="K243" s="17"/>
      <c r="L243" s="17"/>
      <c r="N243" s="23"/>
    </row>
    <row r="244" spans="1:14" s="12" customFormat="1" hidden="1" x14ac:dyDescent="0.2">
      <c r="A244" s="46"/>
      <c r="B244" s="49"/>
      <c r="C244" s="47"/>
      <c r="D244" s="13"/>
      <c r="E244" s="13"/>
      <c r="G244" s="13"/>
      <c r="I244" s="20"/>
      <c r="J244" s="17"/>
      <c r="K244" s="20"/>
      <c r="L244" s="48"/>
      <c r="M244" s="17"/>
      <c r="N244" s="23"/>
    </row>
    <row r="245" spans="1:14" s="12" customFormat="1" hidden="1" x14ac:dyDescent="0.2">
      <c r="B245" s="49"/>
      <c r="C245" s="13"/>
      <c r="F245" s="14"/>
      <c r="G245" s="14"/>
      <c r="H245" s="19"/>
      <c r="I245" s="17"/>
      <c r="J245" s="17"/>
      <c r="K245" s="17"/>
      <c r="L245" s="17"/>
      <c r="M245" s="17"/>
      <c r="N245" s="23"/>
    </row>
    <row r="246" spans="1:14" s="12" customFormat="1" x14ac:dyDescent="0.2">
      <c r="A246" s="38"/>
      <c r="B246" s="239" t="s">
        <v>67</v>
      </c>
      <c r="C246" s="39" t="s">
        <v>68</v>
      </c>
      <c r="D246" s="40"/>
      <c r="E246" s="40"/>
      <c r="F246" s="41"/>
      <c r="G246" s="41" t="str">
        <f>+$S$1</f>
        <v>Saldo Contable al</v>
      </c>
      <c r="H246" s="42">
        <f>+$T$1</f>
        <v>42613</v>
      </c>
      <c r="I246" s="43"/>
      <c r="J246" s="44"/>
      <c r="K246" s="45">
        <f>SUM(K247:K249)</f>
        <v>81312</v>
      </c>
      <c r="L246" s="17"/>
      <c r="M246" s="17">
        <f>+BCE!H24-BCE!I24</f>
        <v>81312</v>
      </c>
      <c r="N246" s="23">
        <f>+K246-M246</f>
        <v>0</v>
      </c>
    </row>
    <row r="247" spans="1:14" s="12" customFormat="1" x14ac:dyDescent="0.2">
      <c r="B247" s="49"/>
      <c r="C247" s="13"/>
      <c r="F247" s="14"/>
      <c r="G247" s="14"/>
      <c r="H247" s="19"/>
      <c r="I247" s="17"/>
      <c r="J247" s="20"/>
      <c r="K247" s="17"/>
      <c r="L247" s="17"/>
      <c r="N247" s="23"/>
    </row>
    <row r="248" spans="1:14" s="12" customFormat="1" x14ac:dyDescent="0.2">
      <c r="A248" s="46">
        <v>1</v>
      </c>
      <c r="B248" s="49" t="s">
        <v>138</v>
      </c>
      <c r="C248" s="47">
        <v>1</v>
      </c>
      <c r="D248" s="13" t="s">
        <v>147</v>
      </c>
      <c r="G248" s="13" t="s">
        <v>171</v>
      </c>
      <c r="I248" s="20"/>
      <c r="J248" s="17"/>
      <c r="K248" s="20">
        <v>81312</v>
      </c>
      <c r="L248" s="17"/>
      <c r="M248" s="17"/>
      <c r="N248" s="23"/>
    </row>
    <row r="249" spans="1:14" s="12" customFormat="1" x14ac:dyDescent="0.2">
      <c r="B249" s="49"/>
      <c r="C249" s="13"/>
      <c r="F249" s="14"/>
      <c r="G249" s="14"/>
      <c r="H249" s="19"/>
      <c r="I249" s="17"/>
      <c r="J249" s="20"/>
      <c r="K249" s="17"/>
      <c r="L249" s="17"/>
      <c r="M249" s="17"/>
      <c r="N249" s="23"/>
    </row>
    <row r="250" spans="1:14" s="12" customFormat="1" hidden="1" x14ac:dyDescent="0.2">
      <c r="A250" s="38"/>
      <c r="B250" s="239">
        <v>11100300</v>
      </c>
      <c r="C250" s="39" t="s">
        <v>431</v>
      </c>
      <c r="D250" s="40"/>
      <c r="E250" s="40"/>
      <c r="F250" s="41"/>
      <c r="G250" s="41" t="str">
        <f>+$S$1</f>
        <v>Saldo Contable al</v>
      </c>
      <c r="H250" s="42">
        <f>+$T$1</f>
        <v>42613</v>
      </c>
      <c r="I250" s="43"/>
      <c r="J250" s="44"/>
      <c r="K250" s="45">
        <f>SUM(K251:K253)</f>
        <v>0</v>
      </c>
      <c r="L250" s="17"/>
      <c r="M250" s="17"/>
      <c r="N250" s="23">
        <f>+K250-M250</f>
        <v>0</v>
      </c>
    </row>
    <row r="251" spans="1:14" s="12" customFormat="1" hidden="1" x14ac:dyDescent="0.2">
      <c r="B251" s="49"/>
      <c r="C251" s="13"/>
      <c r="F251" s="14"/>
      <c r="G251" s="14"/>
      <c r="H251" s="19"/>
      <c r="I251" s="17"/>
      <c r="J251" s="20"/>
      <c r="K251" s="17"/>
      <c r="L251" s="17"/>
      <c r="N251" s="23"/>
    </row>
    <row r="252" spans="1:14" s="12" customFormat="1" hidden="1" x14ac:dyDescent="0.2">
      <c r="B252" s="49"/>
      <c r="C252" s="13"/>
      <c r="F252" s="14"/>
      <c r="G252" s="14"/>
      <c r="H252" s="19"/>
      <c r="I252" s="17"/>
      <c r="J252" s="20"/>
      <c r="K252" s="17"/>
      <c r="L252" s="17"/>
      <c r="N252" s="23"/>
    </row>
    <row r="253" spans="1:14" s="12" customFormat="1" hidden="1" x14ac:dyDescent="0.2">
      <c r="B253" s="49"/>
      <c r="C253" s="13"/>
      <c r="F253" s="14"/>
      <c r="G253" s="14"/>
      <c r="H253" s="19"/>
      <c r="I253" s="17"/>
      <c r="J253" s="20"/>
      <c r="K253" s="17"/>
      <c r="L253" s="17"/>
      <c r="M253" s="17"/>
      <c r="N253" s="23"/>
    </row>
    <row r="254" spans="1:14" s="12" customFormat="1" hidden="1" x14ac:dyDescent="0.2">
      <c r="A254" s="38"/>
      <c r="B254" s="239" t="s">
        <v>69</v>
      </c>
      <c r="C254" s="39" t="s">
        <v>70</v>
      </c>
      <c r="D254" s="40"/>
      <c r="E254" s="40"/>
      <c r="F254" s="41"/>
      <c r="G254" s="41" t="str">
        <f>+$S$1</f>
        <v>Saldo Contable al</v>
      </c>
      <c r="H254" s="42">
        <f>+$T$1</f>
        <v>42613</v>
      </c>
      <c r="I254" s="43"/>
      <c r="J254" s="44"/>
      <c r="K254" s="45">
        <f>SUM(K255:K257)</f>
        <v>0</v>
      </c>
      <c r="L254" s="17"/>
      <c r="M254" s="17">
        <f>+BCE!H25-BCE!I25</f>
        <v>0</v>
      </c>
      <c r="N254" s="23">
        <f>+K254-M254</f>
        <v>0</v>
      </c>
    </row>
    <row r="255" spans="1:14" s="12" customFormat="1" hidden="1" x14ac:dyDescent="0.2">
      <c r="B255" s="49"/>
      <c r="C255" s="13"/>
      <c r="F255" s="14"/>
      <c r="G255" s="14"/>
      <c r="H255" s="19"/>
      <c r="I255" s="17"/>
      <c r="J255" s="20"/>
      <c r="K255" s="17"/>
      <c r="L255" s="17"/>
      <c r="N255" s="23"/>
    </row>
    <row r="256" spans="1:14" s="12" customFormat="1" hidden="1" x14ac:dyDescent="0.2">
      <c r="B256" s="49"/>
      <c r="C256" s="13"/>
      <c r="F256" s="14"/>
      <c r="G256" s="14"/>
      <c r="H256" s="19"/>
      <c r="I256" s="17"/>
      <c r="J256" s="20"/>
      <c r="K256" s="17"/>
      <c r="L256" s="17"/>
      <c r="N256" s="23"/>
    </row>
    <row r="257" spans="1:14" s="12" customFormat="1" hidden="1" x14ac:dyDescent="0.2">
      <c r="B257" s="49"/>
      <c r="C257" s="13"/>
      <c r="F257" s="14"/>
      <c r="G257" s="14"/>
      <c r="H257" s="19"/>
      <c r="I257" s="17"/>
      <c r="J257" s="20"/>
      <c r="K257" s="17"/>
      <c r="L257" s="17"/>
      <c r="M257" s="17"/>
      <c r="N257" s="23"/>
    </row>
    <row r="258" spans="1:14" s="12" customFormat="1" x14ac:dyDescent="0.2">
      <c r="A258" s="38"/>
      <c r="B258" s="239" t="s">
        <v>71</v>
      </c>
      <c r="C258" s="39" t="s">
        <v>72</v>
      </c>
      <c r="D258" s="40"/>
      <c r="E258" s="40"/>
      <c r="F258" s="41"/>
      <c r="G258" s="41" t="str">
        <f>+$S$1</f>
        <v>Saldo Contable al</v>
      </c>
      <c r="H258" s="42">
        <f>+$T$1</f>
        <v>42613</v>
      </c>
      <c r="I258" s="43"/>
      <c r="J258" s="44"/>
      <c r="K258" s="45">
        <f>SUM(K259:K262)</f>
        <v>246160250</v>
      </c>
      <c r="L258" s="17"/>
      <c r="M258" s="17">
        <f>+BCE!H26-BCE!I26</f>
        <v>246160250</v>
      </c>
      <c r="N258" s="23">
        <f>+K258-M258</f>
        <v>0</v>
      </c>
    </row>
    <row r="259" spans="1:14" s="12" customFormat="1" x14ac:dyDescent="0.2">
      <c r="B259" s="49"/>
      <c r="C259" s="13"/>
      <c r="F259" s="14"/>
      <c r="G259" s="14"/>
      <c r="H259" s="19"/>
      <c r="I259" s="17"/>
      <c r="J259" s="20"/>
      <c r="K259" s="17"/>
      <c r="L259" s="17"/>
      <c r="N259" s="23"/>
    </row>
    <row r="260" spans="1:14" s="12" customFormat="1" x14ac:dyDescent="0.2">
      <c r="A260" s="46"/>
      <c r="B260" s="49"/>
      <c r="C260" s="47"/>
      <c r="D260" s="13"/>
      <c r="E260" s="13"/>
      <c r="G260" s="13" t="s">
        <v>173</v>
      </c>
      <c r="I260" s="20"/>
      <c r="J260" s="17"/>
      <c r="K260" s="17"/>
      <c r="L260" s="48"/>
      <c r="N260" s="23"/>
    </row>
    <row r="261" spans="1:14" s="12" customFormat="1" x14ac:dyDescent="0.2">
      <c r="A261" s="46"/>
      <c r="B261" s="49"/>
      <c r="C261" s="47"/>
      <c r="D261" s="13"/>
      <c r="E261" s="13"/>
      <c r="G261" s="13" t="s">
        <v>409</v>
      </c>
      <c r="I261" s="20"/>
      <c r="J261" s="17"/>
      <c r="K261" s="20">
        <v>246160250</v>
      </c>
      <c r="L261" s="48"/>
      <c r="N261" s="23"/>
    </row>
    <row r="262" spans="1:14" s="12" customFormat="1" x14ac:dyDescent="0.2">
      <c r="B262" s="49"/>
      <c r="C262" s="13"/>
      <c r="F262" s="14"/>
      <c r="G262" s="14"/>
      <c r="H262" s="19"/>
      <c r="I262" s="17"/>
      <c r="J262" s="20"/>
      <c r="K262" s="17"/>
      <c r="L262" s="17"/>
      <c r="N262" s="23"/>
    </row>
    <row r="263" spans="1:14" s="12" customFormat="1" x14ac:dyDescent="0.2">
      <c r="A263" s="38"/>
      <c r="B263" s="239" t="s">
        <v>73</v>
      </c>
      <c r="C263" s="39" t="s">
        <v>74</v>
      </c>
      <c r="D263" s="40"/>
      <c r="E263" s="40"/>
      <c r="F263" s="41"/>
      <c r="G263" s="41" t="str">
        <f>+$S$1</f>
        <v>Saldo Contable al</v>
      </c>
      <c r="H263" s="42">
        <f>+$T$1</f>
        <v>42613</v>
      </c>
      <c r="I263" s="43"/>
      <c r="J263" s="44"/>
      <c r="K263" s="45">
        <f>SUM(K264:K268)</f>
        <v>468984724</v>
      </c>
      <c r="L263" s="17"/>
      <c r="M263" s="17">
        <f>+BCE!H27-BCE!I27</f>
        <v>468984724</v>
      </c>
      <c r="N263" s="23">
        <f>+K263-M263</f>
        <v>0</v>
      </c>
    </row>
    <row r="264" spans="1:14" s="12" customFormat="1" x14ac:dyDescent="0.2">
      <c r="B264" s="49"/>
      <c r="C264" s="13"/>
      <c r="F264" s="14"/>
      <c r="G264" s="14"/>
      <c r="H264" s="19"/>
      <c r="I264" s="17"/>
      <c r="J264" s="20"/>
      <c r="K264" s="17"/>
      <c r="L264" s="17"/>
      <c r="M264" s="17"/>
      <c r="N264" s="23"/>
    </row>
    <row r="265" spans="1:14" s="12" customFormat="1" x14ac:dyDescent="0.2">
      <c r="A265" s="46"/>
      <c r="B265" s="49"/>
      <c r="C265" s="47"/>
      <c r="D265" s="13"/>
      <c r="E265" s="13"/>
      <c r="G265" s="13" t="s">
        <v>174</v>
      </c>
      <c r="I265" s="20"/>
      <c r="J265" s="17"/>
      <c r="K265" s="20"/>
      <c r="L265" s="48"/>
      <c r="M265" s="17"/>
      <c r="N265" s="23"/>
    </row>
    <row r="266" spans="1:14" s="12" customFormat="1" x14ac:dyDescent="0.2">
      <c r="A266" s="46"/>
      <c r="B266" s="49"/>
      <c r="C266" s="47"/>
      <c r="D266" s="13"/>
      <c r="E266" s="13"/>
      <c r="G266" s="13" t="s">
        <v>410</v>
      </c>
      <c r="I266" s="20"/>
      <c r="J266" s="17"/>
      <c r="K266" s="20">
        <v>347167115</v>
      </c>
      <c r="L266" s="48"/>
      <c r="M266" s="17"/>
      <c r="N266" s="23"/>
    </row>
    <row r="267" spans="1:14" s="12" customFormat="1" x14ac:dyDescent="0.2">
      <c r="A267" s="46"/>
      <c r="B267" s="49"/>
      <c r="C267" s="47"/>
      <c r="D267" s="13"/>
      <c r="E267" s="13"/>
      <c r="G267" s="13" t="s">
        <v>411</v>
      </c>
      <c r="I267" s="20"/>
      <c r="J267" s="17"/>
      <c r="K267" s="20">
        <v>121817609</v>
      </c>
      <c r="L267" s="48"/>
      <c r="M267" s="17"/>
      <c r="N267" s="23"/>
    </row>
    <row r="268" spans="1:14" s="12" customFormat="1" x14ac:dyDescent="0.2">
      <c r="B268" s="49"/>
      <c r="C268" s="13"/>
      <c r="F268" s="14"/>
      <c r="G268" s="14"/>
      <c r="H268" s="19"/>
      <c r="I268" s="17"/>
      <c r="J268" s="20"/>
      <c r="K268" s="17"/>
      <c r="L268" s="17"/>
      <c r="M268" s="17"/>
      <c r="N268" s="23"/>
    </row>
    <row r="269" spans="1:14" s="12" customFormat="1" x14ac:dyDescent="0.2">
      <c r="A269" s="38"/>
      <c r="B269" s="239" t="s">
        <v>75</v>
      </c>
      <c r="C269" s="39" t="s">
        <v>76</v>
      </c>
      <c r="D269" s="40"/>
      <c r="E269" s="40"/>
      <c r="F269" s="41"/>
      <c r="G269" s="41" t="str">
        <f>+$S$1</f>
        <v>Saldo Contable al</v>
      </c>
      <c r="H269" s="42">
        <f>+$T$1</f>
        <v>42613</v>
      </c>
      <c r="I269" s="43"/>
      <c r="J269" s="44"/>
      <c r="K269" s="45">
        <f>SUM(K270:K275)</f>
        <v>220375336</v>
      </c>
      <c r="L269" s="17"/>
      <c r="M269" s="17">
        <f>+BCE!H28-BCE!I28</f>
        <v>220375336</v>
      </c>
      <c r="N269" s="23">
        <f>+K269-M269</f>
        <v>0</v>
      </c>
    </row>
    <row r="270" spans="1:14" s="12" customFormat="1" x14ac:dyDescent="0.2">
      <c r="B270" s="49"/>
      <c r="C270" s="13"/>
      <c r="F270" s="14"/>
      <c r="G270" s="14"/>
      <c r="H270" s="19"/>
      <c r="I270" s="17"/>
      <c r="J270" s="20"/>
      <c r="K270" s="17"/>
      <c r="L270" s="17"/>
      <c r="M270" s="17"/>
      <c r="N270" s="23"/>
    </row>
    <row r="271" spans="1:14" s="12" customFormat="1" x14ac:dyDescent="0.2">
      <c r="A271" s="46"/>
      <c r="B271" s="49"/>
      <c r="C271" s="47"/>
      <c r="D271" s="13"/>
      <c r="E271" s="13"/>
      <c r="G271" s="13" t="s">
        <v>175</v>
      </c>
      <c r="I271" s="20"/>
      <c r="J271" s="17"/>
      <c r="K271" s="20"/>
      <c r="L271" s="48"/>
      <c r="M271" s="17"/>
      <c r="N271" s="23"/>
    </row>
    <row r="272" spans="1:14" s="12" customFormat="1" x14ac:dyDescent="0.2">
      <c r="A272" s="46"/>
      <c r="B272" s="49"/>
      <c r="C272" s="47"/>
      <c r="D272" s="13"/>
      <c r="E272" s="13"/>
      <c r="G272" s="13" t="s">
        <v>412</v>
      </c>
      <c r="I272" s="20"/>
      <c r="J272" s="17"/>
      <c r="K272" s="20">
        <v>8746901</v>
      </c>
      <c r="L272" s="48"/>
      <c r="M272" s="17"/>
      <c r="N272" s="23"/>
    </row>
    <row r="273" spans="1:14" s="12" customFormat="1" x14ac:dyDescent="0.2">
      <c r="A273" s="46"/>
      <c r="B273" s="49"/>
      <c r="C273" s="47"/>
      <c r="D273" s="13"/>
      <c r="E273" s="13"/>
      <c r="G273" s="13" t="s">
        <v>413</v>
      </c>
      <c r="I273" s="20"/>
      <c r="J273" s="17"/>
      <c r="K273" s="20">
        <v>194275336</v>
      </c>
      <c r="L273" s="48"/>
      <c r="M273" s="17"/>
      <c r="N273" s="23"/>
    </row>
    <row r="274" spans="1:14" s="12" customFormat="1" x14ac:dyDescent="0.2">
      <c r="A274" s="46"/>
      <c r="B274" s="49"/>
      <c r="C274" s="47"/>
      <c r="D274" s="13"/>
      <c r="E274" s="13"/>
      <c r="G274" s="13" t="s">
        <v>414</v>
      </c>
      <c r="I274" s="20"/>
      <c r="J274" s="17"/>
      <c r="K274" s="20">
        <v>17353099</v>
      </c>
      <c r="L274" s="48"/>
      <c r="M274" s="17"/>
      <c r="N274" s="23"/>
    </row>
    <row r="275" spans="1:14" s="12" customFormat="1" x14ac:dyDescent="0.2">
      <c r="B275" s="49"/>
      <c r="C275" s="13"/>
      <c r="F275" s="14"/>
      <c r="G275" s="14"/>
      <c r="H275" s="19"/>
      <c r="I275" s="17"/>
      <c r="J275" s="20"/>
      <c r="K275" s="17"/>
      <c r="L275" s="17"/>
      <c r="M275" s="17"/>
      <c r="N275" s="23"/>
    </row>
    <row r="276" spans="1:14" s="12" customFormat="1" x14ac:dyDescent="0.2">
      <c r="A276" s="38"/>
      <c r="B276" s="239" t="s">
        <v>77</v>
      </c>
      <c r="C276" s="39" t="s">
        <v>78</v>
      </c>
      <c r="D276" s="40"/>
      <c r="E276" s="40"/>
      <c r="F276" s="41"/>
      <c r="G276" s="41" t="str">
        <f>+$S$1</f>
        <v>Saldo Contable al</v>
      </c>
      <c r="H276" s="42">
        <f>+$T$1</f>
        <v>42613</v>
      </c>
      <c r="I276" s="43"/>
      <c r="J276" s="44"/>
      <c r="K276" s="45">
        <f>SUM(K277:K279)</f>
        <v>378392566</v>
      </c>
      <c r="L276" s="17"/>
      <c r="M276" s="17">
        <f>+BCE!H29-BCE!I29</f>
        <v>378392566</v>
      </c>
      <c r="N276" s="23">
        <f>+K276-M276</f>
        <v>0</v>
      </c>
    </row>
    <row r="277" spans="1:14" s="12" customFormat="1" x14ac:dyDescent="0.2">
      <c r="B277" s="49"/>
      <c r="C277" s="13"/>
      <c r="F277" s="14"/>
      <c r="G277" s="14"/>
      <c r="H277" s="19"/>
      <c r="I277" s="17"/>
      <c r="J277" s="20"/>
      <c r="K277" s="17"/>
      <c r="L277" s="17"/>
      <c r="N277" s="23"/>
    </row>
    <row r="278" spans="1:14" s="12" customFormat="1" x14ac:dyDescent="0.2">
      <c r="A278" s="46">
        <v>1</v>
      </c>
      <c r="B278" s="49" t="s">
        <v>138</v>
      </c>
      <c r="C278" s="47">
        <v>1</v>
      </c>
      <c r="D278" s="13" t="s">
        <v>147</v>
      </c>
      <c r="G278" s="13" t="s">
        <v>176</v>
      </c>
      <c r="I278" s="20"/>
      <c r="J278" s="17"/>
      <c r="K278" s="20">
        <v>378392566</v>
      </c>
      <c r="L278" s="48"/>
      <c r="M278" s="17"/>
      <c r="N278" s="23"/>
    </row>
    <row r="279" spans="1:14" s="12" customFormat="1" x14ac:dyDescent="0.2">
      <c r="B279" s="49"/>
      <c r="C279" s="13"/>
      <c r="F279" s="14"/>
      <c r="G279" s="14"/>
      <c r="H279" s="19"/>
      <c r="I279" s="17"/>
      <c r="J279" s="20"/>
      <c r="K279" s="17"/>
      <c r="L279" s="17"/>
      <c r="M279" s="17"/>
      <c r="N279" s="23"/>
    </row>
    <row r="280" spans="1:14" s="12" customFormat="1" x14ac:dyDescent="0.2">
      <c r="A280" s="38"/>
      <c r="B280" s="239" t="s">
        <v>79</v>
      </c>
      <c r="C280" s="39" t="s">
        <v>80</v>
      </c>
      <c r="D280" s="40"/>
      <c r="E280" s="40"/>
      <c r="F280" s="41"/>
      <c r="G280" s="41" t="str">
        <f>+$S$1</f>
        <v>Saldo Contable al</v>
      </c>
      <c r="H280" s="42">
        <f>+$T$1</f>
        <v>42613</v>
      </c>
      <c r="I280" s="43"/>
      <c r="J280" s="44"/>
      <c r="K280" s="45">
        <f>SUM(K281:K283)</f>
        <v>252261713</v>
      </c>
      <c r="L280" s="17"/>
      <c r="M280" s="17">
        <f>+BCE!H30-BCE!I30</f>
        <v>252261713</v>
      </c>
      <c r="N280" s="23">
        <f>+K280-M280</f>
        <v>0</v>
      </c>
    </row>
    <row r="281" spans="1:14" s="12" customFormat="1" x14ac:dyDescent="0.2">
      <c r="B281" s="49"/>
      <c r="C281" s="13"/>
      <c r="F281" s="14"/>
      <c r="G281" s="14"/>
      <c r="H281" s="19"/>
      <c r="I281" s="17"/>
      <c r="J281" s="20"/>
      <c r="K281" s="17"/>
      <c r="L281" s="17"/>
      <c r="N281" s="23"/>
    </row>
    <row r="282" spans="1:14" s="12" customFormat="1" x14ac:dyDescent="0.2">
      <c r="A282" s="46">
        <v>1</v>
      </c>
      <c r="B282" s="49" t="s">
        <v>138</v>
      </c>
      <c r="C282" s="47">
        <v>1</v>
      </c>
      <c r="D282" s="13" t="s">
        <v>147</v>
      </c>
      <c r="G282" s="13" t="s">
        <v>177</v>
      </c>
      <c r="I282" s="20"/>
      <c r="J282" s="17"/>
      <c r="K282" s="20">
        <v>252261713</v>
      </c>
      <c r="L282" s="48"/>
      <c r="N282" s="23"/>
    </row>
    <row r="283" spans="1:14" s="12" customFormat="1" x14ac:dyDescent="0.2">
      <c r="B283" s="49"/>
      <c r="C283" s="13"/>
      <c r="F283" s="14"/>
      <c r="G283" s="14"/>
      <c r="H283" s="19"/>
      <c r="I283" s="17"/>
      <c r="J283" s="20"/>
      <c r="K283" s="17"/>
      <c r="L283" s="17"/>
      <c r="M283" s="17"/>
      <c r="N283" s="23"/>
    </row>
    <row r="284" spans="1:14" s="12" customFormat="1" x14ac:dyDescent="0.2">
      <c r="A284" s="38"/>
      <c r="B284" s="239">
        <v>12030100</v>
      </c>
      <c r="C284" s="39" t="s">
        <v>432</v>
      </c>
      <c r="D284" s="40"/>
      <c r="E284" s="40"/>
      <c r="F284" s="41"/>
      <c r="G284" s="41" t="str">
        <f>+$S$1</f>
        <v>Saldo Contable al</v>
      </c>
      <c r="H284" s="42">
        <f>+$T$1</f>
        <v>42613</v>
      </c>
      <c r="I284" s="43"/>
      <c r="J284" s="44"/>
      <c r="K284" s="45">
        <f>SUM(K285:K289)</f>
        <v>1285795</v>
      </c>
      <c r="L284" s="17"/>
      <c r="M284" s="17">
        <f>+BCE!H31-BCE!I31</f>
        <v>1285795</v>
      </c>
      <c r="N284" s="23">
        <f>+K284-M284</f>
        <v>0</v>
      </c>
    </row>
    <row r="285" spans="1:14" s="12" customFormat="1" x14ac:dyDescent="0.2">
      <c r="B285" s="49"/>
      <c r="C285" s="13"/>
      <c r="F285" s="14"/>
      <c r="G285" s="14"/>
      <c r="H285" s="19"/>
      <c r="I285" s="17"/>
      <c r="J285" s="20"/>
      <c r="K285" s="17"/>
      <c r="L285" s="17"/>
      <c r="N285" s="23"/>
    </row>
    <row r="286" spans="1:14" s="12" customFormat="1" x14ac:dyDescent="0.2">
      <c r="A286" s="46">
        <v>31</v>
      </c>
      <c r="B286" s="49" t="s">
        <v>438</v>
      </c>
      <c r="C286" s="47">
        <v>111</v>
      </c>
      <c r="D286" s="13" t="s">
        <v>147</v>
      </c>
      <c r="F286" s="47">
        <v>0</v>
      </c>
      <c r="G286" s="13" t="s">
        <v>468</v>
      </c>
      <c r="I286" s="46"/>
      <c r="K286" s="20">
        <v>208250</v>
      </c>
      <c r="L286" s="49" t="s">
        <v>1773</v>
      </c>
      <c r="N286" s="22"/>
    </row>
    <row r="287" spans="1:14" s="12" customFormat="1" x14ac:dyDescent="0.2">
      <c r="A287" s="46">
        <v>31</v>
      </c>
      <c r="B287" s="49" t="s">
        <v>438</v>
      </c>
      <c r="C287" s="47">
        <v>111</v>
      </c>
      <c r="D287" s="13" t="s">
        <v>147</v>
      </c>
      <c r="F287" s="47">
        <v>0</v>
      </c>
      <c r="G287" s="13" t="s">
        <v>469</v>
      </c>
      <c r="I287" s="46"/>
      <c r="K287" s="20">
        <v>1077545</v>
      </c>
      <c r="L287" s="49" t="s">
        <v>1773</v>
      </c>
      <c r="N287" s="22"/>
    </row>
    <row r="288" spans="1:14" s="12" customFormat="1" x14ac:dyDescent="0.2">
      <c r="B288" s="49"/>
      <c r="C288" s="13"/>
      <c r="F288" s="14"/>
      <c r="G288" s="14"/>
      <c r="H288" s="19"/>
      <c r="I288" s="17"/>
      <c r="J288" s="20"/>
      <c r="K288" s="17"/>
      <c r="L288" s="17"/>
      <c r="N288" s="23"/>
    </row>
    <row r="289" spans="1:14" s="12" customFormat="1" x14ac:dyDescent="0.2">
      <c r="B289" s="49"/>
      <c r="C289" s="13"/>
      <c r="F289" s="14"/>
      <c r="G289" s="14"/>
      <c r="H289" s="19"/>
      <c r="I289" s="17"/>
      <c r="J289" s="20"/>
      <c r="K289" s="17"/>
      <c r="L289" s="17"/>
      <c r="M289" s="17"/>
      <c r="N289" s="23"/>
    </row>
    <row r="290" spans="1:14" s="12" customFormat="1" x14ac:dyDescent="0.2">
      <c r="A290" s="38"/>
      <c r="B290" s="239" t="s">
        <v>81</v>
      </c>
      <c r="C290" s="39" t="s">
        <v>82</v>
      </c>
      <c r="D290" s="40"/>
      <c r="E290" s="40"/>
      <c r="F290" s="41"/>
      <c r="G290" s="41" t="str">
        <f>+$S$1</f>
        <v>Saldo Contable al</v>
      </c>
      <c r="H290" s="42">
        <f>+$T$1</f>
        <v>42613</v>
      </c>
      <c r="I290" s="43"/>
      <c r="J290" s="44"/>
      <c r="K290" s="45">
        <f>SUM(K291:K293)</f>
        <v>1002934</v>
      </c>
      <c r="L290" s="17"/>
      <c r="M290" s="17">
        <f>+BCE!H32-BCE!I32</f>
        <v>1002934</v>
      </c>
      <c r="N290" s="23">
        <f>+K290-M290</f>
        <v>0</v>
      </c>
    </row>
    <row r="291" spans="1:14" s="12" customFormat="1" x14ac:dyDescent="0.2">
      <c r="B291" s="49"/>
      <c r="C291" s="13"/>
      <c r="F291" s="14"/>
      <c r="G291" s="14"/>
      <c r="H291" s="19"/>
      <c r="I291" s="17"/>
      <c r="J291" s="20"/>
      <c r="K291" s="17"/>
      <c r="L291" s="17"/>
      <c r="M291" s="17"/>
      <c r="N291" s="23"/>
    </row>
    <row r="292" spans="1:14" s="12" customFormat="1" x14ac:dyDescent="0.2">
      <c r="A292" s="46">
        <v>1</v>
      </c>
      <c r="B292" s="49" t="s">
        <v>138</v>
      </c>
      <c r="C292" s="47">
        <v>1</v>
      </c>
      <c r="D292" s="13" t="s">
        <v>147</v>
      </c>
      <c r="G292" s="13" t="s">
        <v>178</v>
      </c>
      <c r="I292" s="20"/>
      <c r="J292" s="17"/>
      <c r="K292" s="20">
        <v>1002934</v>
      </c>
      <c r="L292" s="48"/>
      <c r="M292" s="17"/>
      <c r="N292" s="23"/>
    </row>
    <row r="293" spans="1:14" s="12" customFormat="1" x14ac:dyDescent="0.2">
      <c r="B293" s="49"/>
      <c r="C293" s="13"/>
      <c r="F293" s="14"/>
      <c r="G293" s="14"/>
      <c r="H293" s="19"/>
      <c r="I293" s="17"/>
      <c r="J293" s="20"/>
      <c r="K293" s="17"/>
      <c r="L293" s="17"/>
      <c r="M293" s="17"/>
      <c r="N293" s="23"/>
    </row>
    <row r="294" spans="1:14" s="12" customFormat="1" x14ac:dyDescent="0.2">
      <c r="A294" s="38"/>
      <c r="B294" s="239" t="s">
        <v>83</v>
      </c>
      <c r="C294" s="39" t="s">
        <v>84</v>
      </c>
      <c r="D294" s="40"/>
      <c r="E294" s="40"/>
      <c r="F294" s="41"/>
      <c r="G294" s="41" t="str">
        <f>+$S$1</f>
        <v>Saldo Contable al</v>
      </c>
      <c r="H294" s="42">
        <f>+$T$1</f>
        <v>42613</v>
      </c>
      <c r="I294" s="43"/>
      <c r="J294" s="44"/>
      <c r="K294" s="45">
        <f>SUM(K295:K298)</f>
        <v>35517867</v>
      </c>
      <c r="L294" s="17"/>
      <c r="M294" s="17">
        <f>+BCE!H33-BCE!I33</f>
        <v>35517867</v>
      </c>
      <c r="N294" s="23">
        <f>+K294-M294</f>
        <v>0</v>
      </c>
    </row>
    <row r="295" spans="1:14" s="12" customFormat="1" x14ac:dyDescent="0.2">
      <c r="B295" s="49"/>
      <c r="C295" s="13"/>
      <c r="F295" s="14"/>
      <c r="G295" s="14"/>
      <c r="H295" s="19"/>
      <c r="I295" s="17"/>
      <c r="J295" s="20"/>
      <c r="K295" s="17"/>
      <c r="L295" s="17"/>
      <c r="N295" s="23"/>
    </row>
    <row r="296" spans="1:14" s="12" customFormat="1" x14ac:dyDescent="0.2">
      <c r="A296" s="46">
        <v>1</v>
      </c>
      <c r="B296" s="49" t="s">
        <v>138</v>
      </c>
      <c r="C296" s="47">
        <v>1</v>
      </c>
      <c r="D296" s="13" t="s">
        <v>147</v>
      </c>
      <c r="G296" s="13" t="s">
        <v>179</v>
      </c>
      <c r="I296" s="20"/>
      <c r="J296" s="17"/>
      <c r="K296" s="20">
        <v>34885947</v>
      </c>
      <c r="L296" s="48"/>
      <c r="M296" s="17"/>
      <c r="N296" s="23"/>
    </row>
    <row r="297" spans="1:14" s="12" customFormat="1" x14ac:dyDescent="0.2">
      <c r="A297" s="46">
        <v>29</v>
      </c>
      <c r="B297" s="49" t="s">
        <v>219</v>
      </c>
      <c r="C297" s="47">
        <v>63</v>
      </c>
      <c r="D297" s="13" t="s">
        <v>151</v>
      </c>
      <c r="F297" s="47">
        <v>0</v>
      </c>
      <c r="G297" s="13" t="s">
        <v>306</v>
      </c>
      <c r="K297" s="20">
        <v>381930</v>
      </c>
      <c r="L297" s="49" t="s">
        <v>1774</v>
      </c>
      <c r="N297" s="22"/>
    </row>
    <row r="298" spans="1:14" s="12" customFormat="1" x14ac:dyDescent="0.2">
      <c r="A298" s="46">
        <v>4</v>
      </c>
      <c r="B298" s="49" t="s">
        <v>1532</v>
      </c>
      <c r="C298" s="47">
        <v>18</v>
      </c>
      <c r="D298" s="13" t="s">
        <v>151</v>
      </c>
      <c r="F298" s="47">
        <v>0</v>
      </c>
      <c r="G298" s="13" t="s">
        <v>1697</v>
      </c>
      <c r="K298" s="20">
        <v>249990</v>
      </c>
      <c r="L298" s="49" t="s">
        <v>1774</v>
      </c>
      <c r="N298" s="22"/>
    </row>
    <row r="299" spans="1:14" s="12" customFormat="1" x14ac:dyDescent="0.2">
      <c r="A299" s="46"/>
      <c r="B299" s="49"/>
      <c r="C299" s="47"/>
      <c r="D299" s="13"/>
      <c r="F299" s="47"/>
      <c r="G299" s="13"/>
      <c r="I299" s="46"/>
      <c r="K299" s="14"/>
      <c r="L299" s="49"/>
    </row>
    <row r="300" spans="1:14" s="12" customFormat="1" x14ac:dyDescent="0.2">
      <c r="A300" s="38"/>
      <c r="B300" s="239" t="s">
        <v>85</v>
      </c>
      <c r="C300" s="39" t="s">
        <v>86</v>
      </c>
      <c r="D300" s="40"/>
      <c r="E300" s="40"/>
      <c r="F300" s="41"/>
      <c r="G300" s="41" t="str">
        <f>+$S$1</f>
        <v>Saldo Contable al</v>
      </c>
      <c r="H300" s="42">
        <f>+$T$1</f>
        <v>42613</v>
      </c>
      <c r="I300" s="43"/>
      <c r="J300" s="44"/>
      <c r="K300" s="45">
        <f>SUM(K301:K303)</f>
        <v>-84686265</v>
      </c>
      <c r="L300" s="17"/>
      <c r="M300" s="17">
        <f>+BCE!H34-BCE!I34</f>
        <v>-84686265</v>
      </c>
      <c r="N300" s="23">
        <f>+K300-M300</f>
        <v>0</v>
      </c>
    </row>
    <row r="301" spans="1:14" s="12" customFormat="1" x14ac:dyDescent="0.2">
      <c r="B301" s="49"/>
      <c r="C301" s="13"/>
      <c r="G301" s="14"/>
      <c r="H301" s="19"/>
      <c r="I301" s="20"/>
      <c r="J301" s="17"/>
      <c r="K301" s="20"/>
      <c r="L301" s="17"/>
      <c r="N301" s="23"/>
    </row>
    <row r="302" spans="1:14" s="12" customFormat="1" x14ac:dyDescent="0.2">
      <c r="A302" s="46">
        <v>1</v>
      </c>
      <c r="B302" s="49" t="s">
        <v>138</v>
      </c>
      <c r="C302" s="47">
        <v>1</v>
      </c>
      <c r="D302" s="13" t="s">
        <v>147</v>
      </c>
      <c r="G302" s="13" t="s">
        <v>180</v>
      </c>
      <c r="I302" s="17"/>
      <c r="J302" s="20"/>
      <c r="K302" s="20">
        <v>-84686265</v>
      </c>
      <c r="L302" s="48"/>
      <c r="M302" s="17"/>
      <c r="N302" s="23"/>
    </row>
    <row r="303" spans="1:14" s="12" customFormat="1" x14ac:dyDescent="0.2">
      <c r="B303" s="49"/>
      <c r="C303" s="13"/>
      <c r="G303" s="14"/>
      <c r="H303" s="19"/>
      <c r="I303" s="20"/>
      <c r="J303" s="17"/>
      <c r="K303" s="20"/>
      <c r="L303" s="17"/>
      <c r="M303" s="17"/>
      <c r="N303" s="23"/>
    </row>
    <row r="304" spans="1:14" s="12" customFormat="1" x14ac:dyDescent="0.2">
      <c r="A304" s="38"/>
      <c r="B304" s="239" t="s">
        <v>87</v>
      </c>
      <c r="C304" s="39" t="s">
        <v>88</v>
      </c>
      <c r="D304" s="40"/>
      <c r="E304" s="40"/>
      <c r="F304" s="41"/>
      <c r="G304" s="41" t="str">
        <f>+$S$1</f>
        <v>Saldo Contable al</v>
      </c>
      <c r="H304" s="42">
        <f>+$T$1</f>
        <v>42613</v>
      </c>
      <c r="I304" s="43"/>
      <c r="J304" s="44"/>
      <c r="K304" s="45">
        <f>SUM(K305:K314)</f>
        <v>-29106797</v>
      </c>
      <c r="L304" s="17"/>
      <c r="M304" s="17">
        <f>+BCE!H35-BCE!I35</f>
        <v>-29106797</v>
      </c>
      <c r="N304" s="23">
        <f>+K304-M304</f>
        <v>0</v>
      </c>
    </row>
    <row r="305" spans="1:14" s="12" customFormat="1" x14ac:dyDescent="0.2">
      <c r="B305" s="49"/>
      <c r="C305" s="13"/>
      <c r="F305" s="14"/>
      <c r="G305" s="14"/>
      <c r="H305" s="19"/>
      <c r="I305" s="17"/>
      <c r="J305" s="17"/>
      <c r="K305" s="17"/>
      <c r="L305" s="17"/>
      <c r="N305" s="23"/>
    </row>
    <row r="306" spans="1:14" s="12" customFormat="1" x14ac:dyDescent="0.2">
      <c r="A306" s="27" t="s">
        <v>1766</v>
      </c>
      <c r="B306" s="26" t="s">
        <v>1767</v>
      </c>
      <c r="D306" s="64">
        <v>149</v>
      </c>
      <c r="F306" s="65">
        <v>42593</v>
      </c>
      <c r="G306" s="13" t="s">
        <v>1713</v>
      </c>
      <c r="I306" s="46"/>
      <c r="J306" s="46"/>
      <c r="K306" s="46">
        <v>-6170000</v>
      </c>
      <c r="L306" s="12" t="s">
        <v>1931</v>
      </c>
    </row>
    <row r="307" spans="1:14" s="12" customFormat="1" x14ac:dyDescent="0.2">
      <c r="A307" s="27" t="s">
        <v>491</v>
      </c>
      <c r="B307" s="26" t="s">
        <v>451</v>
      </c>
      <c r="D307" s="64">
        <v>138</v>
      </c>
      <c r="F307" s="65">
        <v>42608</v>
      </c>
      <c r="G307" s="13" t="s">
        <v>1726</v>
      </c>
      <c r="I307" s="46"/>
      <c r="J307" s="46"/>
      <c r="K307" s="46">
        <v>-487900</v>
      </c>
      <c r="L307" s="12" t="s">
        <v>1931</v>
      </c>
    </row>
    <row r="308" spans="1:14" s="12" customFormat="1" x14ac:dyDescent="0.2">
      <c r="A308" s="27" t="s">
        <v>491</v>
      </c>
      <c r="B308" s="26" t="s">
        <v>451</v>
      </c>
      <c r="D308" s="64">
        <v>155</v>
      </c>
      <c r="F308" s="65">
        <v>42613</v>
      </c>
      <c r="G308" s="13" t="s">
        <v>1727</v>
      </c>
      <c r="I308" s="46"/>
      <c r="J308" s="46"/>
      <c r="K308" s="46">
        <v>-150000</v>
      </c>
      <c r="L308" s="12" t="s">
        <v>1931</v>
      </c>
    </row>
    <row r="309" spans="1:14" s="12" customFormat="1" x14ac:dyDescent="0.2">
      <c r="A309" s="27" t="s">
        <v>407</v>
      </c>
      <c r="B309" s="26" t="s">
        <v>264</v>
      </c>
      <c r="D309" s="64">
        <v>1460</v>
      </c>
      <c r="F309" s="65">
        <v>42600</v>
      </c>
      <c r="G309" s="13" t="s">
        <v>1716</v>
      </c>
      <c r="I309" s="46"/>
      <c r="J309" s="46"/>
      <c r="K309" s="46">
        <v>-3000000</v>
      </c>
      <c r="L309" s="12" t="s">
        <v>1931</v>
      </c>
    </row>
    <row r="310" spans="1:14" s="12" customFormat="1" x14ac:dyDescent="0.2">
      <c r="A310" s="27" t="s">
        <v>407</v>
      </c>
      <c r="B310" s="26" t="s">
        <v>264</v>
      </c>
      <c r="D310" s="64">
        <v>1461</v>
      </c>
      <c r="F310" s="65">
        <v>42600</v>
      </c>
      <c r="G310" s="13" t="s">
        <v>1715</v>
      </c>
      <c r="I310" s="46"/>
      <c r="J310" s="46"/>
      <c r="K310" s="46">
        <v>-10000000</v>
      </c>
      <c r="L310" s="12" t="s">
        <v>1931</v>
      </c>
    </row>
    <row r="311" spans="1:14" s="12" customFormat="1" x14ac:dyDescent="0.2">
      <c r="A311" s="180" t="s">
        <v>405</v>
      </c>
      <c r="B311" s="244" t="s">
        <v>247</v>
      </c>
      <c r="D311" s="135">
        <v>6429241</v>
      </c>
      <c r="F311" s="136">
        <v>42583</v>
      </c>
      <c r="G311" s="72" t="s">
        <v>1721</v>
      </c>
      <c r="I311" s="120"/>
      <c r="J311" s="120"/>
      <c r="K311" s="120">
        <v>-98897</v>
      </c>
    </row>
    <row r="312" spans="1:14" s="12" customFormat="1" x14ac:dyDescent="0.2">
      <c r="A312" s="27" t="s">
        <v>406</v>
      </c>
      <c r="B312" s="26" t="s">
        <v>255</v>
      </c>
      <c r="D312" s="64">
        <v>9</v>
      </c>
      <c r="F312" s="65">
        <v>42606</v>
      </c>
      <c r="G312" s="13" t="s">
        <v>1714</v>
      </c>
      <c r="I312" s="46"/>
      <c r="J312" s="46"/>
      <c r="K312" s="46">
        <v>-9200000</v>
      </c>
      <c r="L312" s="12" t="s">
        <v>1931</v>
      </c>
    </row>
    <row r="313" spans="1:14" s="12" customFormat="1" x14ac:dyDescent="0.2">
      <c r="A313" s="27"/>
      <c r="B313" s="26"/>
      <c r="C313" s="64"/>
      <c r="F313" s="65"/>
      <c r="G313" s="65"/>
      <c r="H313" s="13"/>
      <c r="I313" s="46"/>
      <c r="J313" s="46"/>
      <c r="K313" s="46"/>
    </row>
    <row r="314" spans="1:14" s="12" customFormat="1" x14ac:dyDescent="0.2">
      <c r="B314" s="49"/>
      <c r="C314" s="13"/>
      <c r="F314" s="14"/>
      <c r="G314" s="14"/>
      <c r="H314" s="19"/>
      <c r="I314" s="17"/>
      <c r="J314" s="17"/>
      <c r="K314" s="17"/>
      <c r="L314" s="17"/>
      <c r="M314" s="17"/>
      <c r="N314" s="23"/>
    </row>
    <row r="315" spans="1:14" s="12" customFormat="1" x14ac:dyDescent="0.2">
      <c r="A315" s="38"/>
      <c r="B315" s="239" t="s">
        <v>89</v>
      </c>
      <c r="C315" s="39" t="s">
        <v>90</v>
      </c>
      <c r="D315" s="40"/>
      <c r="E315" s="40"/>
      <c r="F315" s="41"/>
      <c r="G315" s="41" t="str">
        <f>+$S$1</f>
        <v>Saldo Contable al</v>
      </c>
      <c r="H315" s="42">
        <f>+$T$1</f>
        <v>42613</v>
      </c>
      <c r="I315" s="43"/>
      <c r="J315" s="44"/>
      <c r="K315" s="45">
        <f>SUM(K316:K322)</f>
        <v>-412222</v>
      </c>
      <c r="L315" s="17"/>
      <c r="M315" s="17">
        <f>+BCE!H36-BCE!I36</f>
        <v>-412222</v>
      </c>
      <c r="N315" s="23">
        <f>+K315-M315</f>
        <v>0</v>
      </c>
    </row>
    <row r="316" spans="1:14" s="12" customFormat="1" x14ac:dyDescent="0.2">
      <c r="B316" s="49"/>
      <c r="C316" s="13"/>
      <c r="F316" s="14"/>
      <c r="G316" s="14"/>
      <c r="H316" s="19"/>
      <c r="I316" s="20"/>
      <c r="J316" s="17"/>
      <c r="K316" s="20"/>
      <c r="L316" s="17"/>
      <c r="N316" s="23"/>
    </row>
    <row r="317" spans="1:14" s="12" customFormat="1" x14ac:dyDescent="0.2">
      <c r="A317" s="32">
        <v>1</v>
      </c>
      <c r="B317" s="245" t="s">
        <v>138</v>
      </c>
      <c r="C317" s="64">
        <v>1</v>
      </c>
      <c r="D317" s="13" t="s">
        <v>147</v>
      </c>
      <c r="E317" s="47" t="s">
        <v>156</v>
      </c>
      <c r="F317" s="65"/>
      <c r="G317" s="131" t="s">
        <v>181</v>
      </c>
      <c r="H317" s="13"/>
      <c r="I317" s="46"/>
      <c r="K317" s="20">
        <v>-200000</v>
      </c>
      <c r="M317" s="46"/>
      <c r="N317" s="22"/>
    </row>
    <row r="318" spans="1:14" s="12" customFormat="1" x14ac:dyDescent="0.2">
      <c r="A318" s="134" t="s">
        <v>336</v>
      </c>
      <c r="B318" s="245"/>
      <c r="C318" s="135">
        <v>19</v>
      </c>
      <c r="D318" s="72" t="s">
        <v>194</v>
      </c>
      <c r="E318" s="121">
        <v>102</v>
      </c>
      <c r="F318" s="136">
        <v>42400</v>
      </c>
      <c r="G318" s="72" t="s">
        <v>314</v>
      </c>
      <c r="I318" s="120"/>
      <c r="K318" s="74">
        <v>10000</v>
      </c>
      <c r="L318" s="12" t="s">
        <v>1575</v>
      </c>
      <c r="M318" s="120"/>
      <c r="N318" s="22"/>
    </row>
    <row r="319" spans="1:14" s="12" customFormat="1" x14ac:dyDescent="0.2">
      <c r="A319" s="32" t="s">
        <v>338</v>
      </c>
      <c r="B319" s="245"/>
      <c r="C319" s="64">
        <v>28</v>
      </c>
      <c r="D319" s="13" t="s">
        <v>194</v>
      </c>
      <c r="E319" s="47">
        <v>88</v>
      </c>
      <c r="F319" s="65">
        <v>42490</v>
      </c>
      <c r="G319" s="13" t="s">
        <v>315</v>
      </c>
      <c r="I319" s="46"/>
      <c r="K319" s="20">
        <v>-22222</v>
      </c>
      <c r="L319" s="12" t="s">
        <v>1572</v>
      </c>
      <c r="M319" s="46"/>
      <c r="N319" s="22"/>
    </row>
    <row r="320" spans="1:14" s="12" customFormat="1" x14ac:dyDescent="0.2">
      <c r="A320" s="32" t="s">
        <v>337</v>
      </c>
      <c r="B320" s="245"/>
      <c r="C320" s="64">
        <v>76</v>
      </c>
      <c r="D320" s="13"/>
      <c r="E320" s="47"/>
      <c r="F320" s="65">
        <v>42606</v>
      </c>
      <c r="G320" s="13" t="s">
        <v>1764</v>
      </c>
      <c r="I320" s="46"/>
      <c r="K320" s="20">
        <v>-200000</v>
      </c>
      <c r="M320" s="46"/>
      <c r="N320" s="22"/>
    </row>
    <row r="321" spans="1:14" s="12" customFormat="1" x14ac:dyDescent="0.2">
      <c r="A321" s="32"/>
      <c r="B321" s="245"/>
      <c r="C321" s="64"/>
      <c r="F321" s="65"/>
      <c r="G321" s="65"/>
      <c r="H321" s="13"/>
      <c r="I321" s="46"/>
      <c r="K321" s="17"/>
      <c r="M321" s="46"/>
      <c r="N321" s="46"/>
    </row>
    <row r="322" spans="1:14" s="12" customFormat="1" x14ac:dyDescent="0.2">
      <c r="B322" s="49"/>
      <c r="C322" s="13"/>
      <c r="F322" s="14"/>
      <c r="G322" s="13"/>
      <c r="H322" s="19"/>
      <c r="I322" s="20"/>
      <c r="J322" s="17"/>
      <c r="K322" s="20"/>
      <c r="L322" s="17"/>
      <c r="M322" s="17"/>
      <c r="N322" s="23"/>
    </row>
    <row r="323" spans="1:14" s="12" customFormat="1" x14ac:dyDescent="0.2">
      <c r="A323" s="38"/>
      <c r="B323" s="239" t="s">
        <v>91</v>
      </c>
      <c r="C323" s="39" t="s">
        <v>92</v>
      </c>
      <c r="D323" s="40"/>
      <c r="E323" s="40"/>
      <c r="F323" s="41"/>
      <c r="G323" s="41" t="str">
        <f>+$S$1</f>
        <v>Saldo Contable al</v>
      </c>
      <c r="H323" s="42">
        <f>+$T$1</f>
        <v>42613</v>
      </c>
      <c r="I323" s="43"/>
      <c r="J323" s="44"/>
      <c r="K323" s="45">
        <f>SUM(K324:K328)</f>
        <v>-867861</v>
      </c>
      <c r="L323" s="17"/>
      <c r="M323" s="17">
        <f>+BCE!H37-BCE!I37</f>
        <v>-867861</v>
      </c>
      <c r="N323" s="23">
        <f>+K323-M323</f>
        <v>0</v>
      </c>
    </row>
    <row r="324" spans="1:14" s="12" customFormat="1" x14ac:dyDescent="0.2">
      <c r="B324" s="49"/>
      <c r="C324" s="13"/>
      <c r="F324" s="14"/>
      <c r="G324" s="14"/>
      <c r="H324" s="19"/>
      <c r="I324" s="20"/>
      <c r="J324" s="17"/>
      <c r="K324" s="20"/>
      <c r="L324" s="17"/>
      <c r="N324" s="23"/>
    </row>
    <row r="325" spans="1:14" s="36" customFormat="1" x14ac:dyDescent="0.2">
      <c r="A325" s="66" t="s">
        <v>155</v>
      </c>
      <c r="B325" s="246"/>
      <c r="C325" s="67"/>
      <c r="D325" s="68"/>
      <c r="E325" s="69"/>
      <c r="F325" s="70">
        <v>42551</v>
      </c>
      <c r="G325" s="68" t="s">
        <v>1984</v>
      </c>
      <c r="I325" s="71"/>
      <c r="J325" s="71"/>
      <c r="K325" s="20">
        <v>-9000</v>
      </c>
      <c r="L325" s="36" t="s">
        <v>1768</v>
      </c>
      <c r="N325" s="130"/>
    </row>
    <row r="326" spans="1:14" s="36" customFormat="1" x14ac:dyDescent="0.2">
      <c r="A326" s="66" t="s">
        <v>1771</v>
      </c>
      <c r="B326" s="246"/>
      <c r="C326" s="67"/>
      <c r="D326" s="68"/>
      <c r="E326" s="69"/>
      <c r="F326" s="70">
        <v>42613</v>
      </c>
      <c r="G326" s="68" t="s">
        <v>1772</v>
      </c>
      <c r="I326" s="71"/>
      <c r="J326" s="71"/>
      <c r="K326" s="20">
        <v>-858861</v>
      </c>
      <c r="L326" s="36" t="s">
        <v>1775</v>
      </c>
      <c r="N326" s="130"/>
    </row>
    <row r="327" spans="1:14" s="36" customFormat="1" x14ac:dyDescent="0.2">
      <c r="A327" s="66"/>
      <c r="B327" s="246"/>
      <c r="C327" s="67"/>
      <c r="D327" s="68"/>
      <c r="E327" s="69"/>
      <c r="F327" s="70"/>
      <c r="G327" s="68"/>
      <c r="I327" s="71"/>
      <c r="J327" s="71"/>
      <c r="K327" s="20"/>
      <c r="N327" s="130"/>
    </row>
    <row r="328" spans="1:14" s="12" customFormat="1" x14ac:dyDescent="0.2">
      <c r="B328" s="49"/>
      <c r="C328" s="13"/>
      <c r="F328" s="14"/>
      <c r="G328" s="14"/>
      <c r="H328" s="19"/>
      <c r="I328" s="20"/>
      <c r="J328" s="17"/>
      <c r="K328" s="20"/>
      <c r="L328" s="17"/>
      <c r="M328" s="17"/>
      <c r="N328" s="23"/>
    </row>
    <row r="329" spans="1:14" s="12" customFormat="1" hidden="1" x14ac:dyDescent="0.2">
      <c r="A329" s="38"/>
      <c r="B329" s="239">
        <v>21050500</v>
      </c>
      <c r="C329" s="39" t="s">
        <v>207</v>
      </c>
      <c r="D329" s="40"/>
      <c r="E329" s="40"/>
      <c r="F329" s="41"/>
      <c r="G329" s="41" t="str">
        <f>+$S$1</f>
        <v>Saldo Contable al</v>
      </c>
      <c r="H329" s="42">
        <f>+$T$1</f>
        <v>42613</v>
      </c>
      <c r="I329" s="43"/>
      <c r="J329" s="44"/>
      <c r="K329" s="45">
        <f>SUM(K330:K333)</f>
        <v>0</v>
      </c>
      <c r="L329" s="17"/>
      <c r="M329" s="17"/>
      <c r="N329" s="23">
        <f>+K329-M329</f>
        <v>0</v>
      </c>
    </row>
    <row r="330" spans="1:14" s="12" customFormat="1" hidden="1" x14ac:dyDescent="0.2">
      <c r="B330" s="49"/>
      <c r="C330" s="13"/>
      <c r="F330" s="14"/>
      <c r="G330" s="14"/>
      <c r="H330" s="19"/>
      <c r="I330" s="20"/>
      <c r="J330" s="17"/>
      <c r="K330" s="20"/>
      <c r="L330" s="17"/>
      <c r="M330" s="17"/>
      <c r="N330" s="23"/>
    </row>
    <row r="331" spans="1:14" s="12" customFormat="1" hidden="1" x14ac:dyDescent="0.2">
      <c r="B331" s="49"/>
      <c r="C331" s="13"/>
      <c r="F331" s="14"/>
      <c r="G331" s="14"/>
      <c r="H331" s="19"/>
      <c r="I331" s="20"/>
      <c r="J331" s="17"/>
      <c r="K331" s="20"/>
      <c r="L331" s="17"/>
      <c r="M331" s="17"/>
      <c r="N331" s="23"/>
    </row>
    <row r="332" spans="1:14" s="12" customFormat="1" hidden="1" x14ac:dyDescent="0.2">
      <c r="B332" s="49"/>
      <c r="C332" s="13"/>
      <c r="F332" s="14"/>
      <c r="G332" s="14"/>
      <c r="H332" s="19"/>
      <c r="I332" s="20"/>
      <c r="J332" s="17"/>
      <c r="K332" s="20"/>
      <c r="L332" s="17"/>
      <c r="M332" s="17"/>
      <c r="N332" s="23"/>
    </row>
    <row r="333" spans="1:14" hidden="1" x14ac:dyDescent="0.2">
      <c r="M333" s="11"/>
    </row>
    <row r="334" spans="1:14" s="12" customFormat="1" x14ac:dyDescent="0.2">
      <c r="A334" s="38"/>
      <c r="B334" s="239">
        <v>21050600</v>
      </c>
      <c r="C334" s="39" t="s">
        <v>433</v>
      </c>
      <c r="D334" s="40"/>
      <c r="E334" s="40"/>
      <c r="F334" s="41"/>
      <c r="G334" s="41" t="str">
        <f>+$S$1</f>
        <v>Saldo Contable al</v>
      </c>
      <c r="H334" s="42">
        <f>+$T$1</f>
        <v>42613</v>
      </c>
      <c r="I334" s="43"/>
      <c r="J334" s="44"/>
      <c r="K334" s="45">
        <f>SUM(K335:K339)</f>
        <v>-35000</v>
      </c>
      <c r="L334" s="17"/>
      <c r="M334" s="17">
        <f>+BCE!H38-BCE!I38</f>
        <v>-35000</v>
      </c>
      <c r="N334" s="23">
        <f>+K334-M334</f>
        <v>0</v>
      </c>
    </row>
    <row r="335" spans="1:14" s="12" customFormat="1" x14ac:dyDescent="0.2">
      <c r="B335" s="49"/>
      <c r="C335" s="13"/>
      <c r="F335" s="14"/>
      <c r="G335" s="14"/>
      <c r="H335" s="19"/>
      <c r="I335" s="20"/>
      <c r="J335" s="17"/>
      <c r="K335" s="20"/>
      <c r="L335" s="17"/>
      <c r="N335" s="23"/>
    </row>
    <row r="336" spans="1:14" s="12" customFormat="1" x14ac:dyDescent="0.2">
      <c r="A336" s="66" t="s">
        <v>1903</v>
      </c>
      <c r="B336" s="49"/>
      <c r="C336" s="47"/>
      <c r="D336" s="13"/>
      <c r="E336" s="13"/>
      <c r="F336" s="47"/>
      <c r="G336" s="13"/>
      <c r="J336" s="46"/>
      <c r="K336" s="20">
        <v>-15000</v>
      </c>
      <c r="L336" s="49" t="s">
        <v>1932</v>
      </c>
      <c r="N336" s="22"/>
    </row>
    <row r="337" spans="1:14" s="12" customFormat="1" x14ac:dyDescent="0.2">
      <c r="A337" s="66" t="s">
        <v>1905</v>
      </c>
      <c r="B337" s="49"/>
      <c r="C337" s="47"/>
      <c r="D337" s="13"/>
      <c r="E337" s="13"/>
      <c r="F337" s="47"/>
      <c r="G337" s="13"/>
      <c r="J337" s="46"/>
      <c r="K337" s="20">
        <v>-10000</v>
      </c>
      <c r="L337" s="49" t="s">
        <v>1932</v>
      </c>
      <c r="N337" s="22"/>
    </row>
    <row r="338" spans="1:14" s="12" customFormat="1" x14ac:dyDescent="0.2">
      <c r="A338" s="66" t="s">
        <v>1871</v>
      </c>
      <c r="B338" s="49"/>
      <c r="C338" s="47"/>
      <c r="D338" s="13"/>
      <c r="E338" s="13"/>
      <c r="F338" s="47"/>
      <c r="G338" s="13"/>
      <c r="J338" s="46"/>
      <c r="K338" s="20">
        <v>-10000</v>
      </c>
      <c r="L338" s="49" t="s">
        <v>1932</v>
      </c>
      <c r="N338" s="22"/>
    </row>
    <row r="339" spans="1:14" s="12" customFormat="1" x14ac:dyDescent="0.2">
      <c r="B339" s="49"/>
      <c r="C339" s="13"/>
      <c r="F339" s="14"/>
      <c r="G339" s="14"/>
      <c r="H339" s="19"/>
      <c r="I339" s="20"/>
      <c r="J339" s="17"/>
      <c r="K339" s="20"/>
      <c r="L339" s="17"/>
      <c r="M339" s="17"/>
      <c r="N339" s="23"/>
    </row>
    <row r="340" spans="1:14" s="12" customFormat="1" x14ac:dyDescent="0.2">
      <c r="B340" s="49"/>
      <c r="C340" s="13"/>
      <c r="F340" s="14"/>
      <c r="G340" s="14"/>
      <c r="H340" s="19"/>
      <c r="I340" s="20"/>
      <c r="J340" s="17"/>
      <c r="K340" s="20"/>
      <c r="L340" s="17"/>
      <c r="N340" s="23"/>
    </row>
    <row r="341" spans="1:14" s="12" customFormat="1" x14ac:dyDescent="0.2">
      <c r="A341" s="38"/>
      <c r="B341" s="239">
        <v>21080101</v>
      </c>
      <c r="C341" s="39" t="s">
        <v>416</v>
      </c>
      <c r="D341" s="40"/>
      <c r="E341" s="40"/>
      <c r="F341" s="41"/>
      <c r="G341" s="41" t="str">
        <f>+$S$1</f>
        <v>Saldo Contable al</v>
      </c>
      <c r="H341" s="42">
        <f>+$T$1</f>
        <v>42613</v>
      </c>
      <c r="I341" s="43"/>
      <c r="J341" s="44"/>
      <c r="K341" s="45">
        <f>SUM(K342:K346)</f>
        <v>531617</v>
      </c>
      <c r="L341" s="17"/>
      <c r="M341" s="17">
        <f>+BCE!H39-BCE!I39</f>
        <v>531617</v>
      </c>
      <c r="N341" s="23">
        <f>+K341-M341</f>
        <v>0</v>
      </c>
    </row>
    <row r="342" spans="1:14" s="12" customFormat="1" x14ac:dyDescent="0.2">
      <c r="A342" s="46"/>
      <c r="B342" s="49"/>
      <c r="C342" s="47"/>
      <c r="D342" s="13"/>
      <c r="E342" s="13"/>
      <c r="F342" s="47"/>
      <c r="G342" s="13"/>
      <c r="K342" s="20"/>
      <c r="L342" s="49"/>
      <c r="N342" s="22"/>
    </row>
    <row r="343" spans="1:14" s="12" customFormat="1" x14ac:dyDescent="0.2">
      <c r="A343" s="120">
        <v>30</v>
      </c>
      <c r="B343" s="181" t="s">
        <v>160</v>
      </c>
      <c r="C343" s="121">
        <v>3</v>
      </c>
      <c r="D343" s="72" t="s">
        <v>150</v>
      </c>
      <c r="E343" s="72" t="s">
        <v>309</v>
      </c>
      <c r="F343" s="121">
        <v>6208632</v>
      </c>
      <c r="G343" s="72" t="s">
        <v>420</v>
      </c>
      <c r="K343" s="74">
        <v>97889</v>
      </c>
      <c r="L343" s="181" t="s">
        <v>1933</v>
      </c>
      <c r="N343" s="22"/>
    </row>
    <row r="344" spans="1:14" s="12" customFormat="1" x14ac:dyDescent="0.2">
      <c r="A344" s="120">
        <v>30</v>
      </c>
      <c r="B344" s="181" t="s">
        <v>160</v>
      </c>
      <c r="C344" s="121">
        <v>3</v>
      </c>
      <c r="D344" s="72" t="s">
        <v>150</v>
      </c>
      <c r="E344" s="72" t="s">
        <v>309</v>
      </c>
      <c r="F344" s="121">
        <v>15836992</v>
      </c>
      <c r="G344" s="72" t="s">
        <v>422</v>
      </c>
      <c r="K344" s="74">
        <v>252869</v>
      </c>
      <c r="L344" s="181" t="s">
        <v>1933</v>
      </c>
      <c r="N344" s="22"/>
    </row>
    <row r="345" spans="1:14" s="12" customFormat="1" x14ac:dyDescent="0.2">
      <c r="A345" s="46">
        <v>30</v>
      </c>
      <c r="B345" s="49" t="s">
        <v>160</v>
      </c>
      <c r="C345" s="47">
        <v>3</v>
      </c>
      <c r="D345" s="13" t="s">
        <v>150</v>
      </c>
      <c r="E345" s="13" t="s">
        <v>309</v>
      </c>
      <c r="F345" s="47">
        <v>1417</v>
      </c>
      <c r="G345" s="13" t="s">
        <v>419</v>
      </c>
      <c r="K345" s="20">
        <v>84431</v>
      </c>
      <c r="L345" s="181" t="s">
        <v>1933</v>
      </c>
      <c r="N345" s="22"/>
    </row>
    <row r="346" spans="1:14" s="12" customFormat="1" x14ac:dyDescent="0.2">
      <c r="A346" s="46">
        <v>30</v>
      </c>
      <c r="B346" s="49" t="s">
        <v>160</v>
      </c>
      <c r="C346" s="47">
        <v>3</v>
      </c>
      <c r="D346" s="13" t="s">
        <v>150</v>
      </c>
      <c r="E346" s="13" t="s">
        <v>309</v>
      </c>
      <c r="F346" s="47">
        <v>6208661</v>
      </c>
      <c r="G346" s="13" t="s">
        <v>421</v>
      </c>
      <c r="K346" s="20">
        <v>96428</v>
      </c>
      <c r="L346" s="181" t="s">
        <v>1933</v>
      </c>
      <c r="N346" s="22"/>
    </row>
    <row r="347" spans="1:14" s="12" customFormat="1" x14ac:dyDescent="0.2">
      <c r="A347" s="46"/>
      <c r="B347" s="49"/>
      <c r="C347" s="47"/>
      <c r="D347" s="13"/>
      <c r="E347" s="13"/>
      <c r="F347" s="47"/>
      <c r="G347" s="13"/>
      <c r="K347" s="20"/>
      <c r="L347" s="49"/>
      <c r="N347" s="22"/>
    </row>
    <row r="348" spans="1:14" s="12" customFormat="1" x14ac:dyDescent="0.2">
      <c r="A348" s="46"/>
      <c r="B348" s="49"/>
      <c r="C348" s="47"/>
      <c r="D348" s="13"/>
      <c r="E348" s="13"/>
      <c r="F348" s="47"/>
      <c r="G348" s="13"/>
      <c r="K348" s="20"/>
      <c r="L348" s="49"/>
      <c r="N348" s="22"/>
    </row>
    <row r="349" spans="1:14" s="12" customFormat="1" x14ac:dyDescent="0.2">
      <c r="A349" s="38"/>
      <c r="B349" s="239" t="s">
        <v>93</v>
      </c>
      <c r="C349" s="39" t="s">
        <v>94</v>
      </c>
      <c r="D349" s="40"/>
      <c r="E349" s="40"/>
      <c r="F349" s="41"/>
      <c r="G349" s="41" t="str">
        <f>+$S$1</f>
        <v>Saldo Contable al</v>
      </c>
      <c r="H349" s="42">
        <f>+$T$1</f>
        <v>42613</v>
      </c>
      <c r="I349" s="43"/>
      <c r="J349" s="44"/>
      <c r="K349" s="45">
        <f>SUM(K350:K352)</f>
        <v>-1152011</v>
      </c>
      <c r="L349" s="17"/>
      <c r="M349" s="17">
        <f>+BCE!H40-BCE!I40</f>
        <v>-1152011</v>
      </c>
      <c r="N349" s="23">
        <f>+K349-M349</f>
        <v>0</v>
      </c>
    </row>
    <row r="350" spans="1:14" s="12" customFormat="1" x14ac:dyDescent="0.2">
      <c r="B350" s="49"/>
      <c r="C350" s="13"/>
      <c r="G350" s="14"/>
      <c r="H350" s="19"/>
      <c r="I350" s="20"/>
      <c r="J350" s="17"/>
      <c r="K350" s="20"/>
      <c r="L350" s="17"/>
      <c r="N350" s="23"/>
    </row>
    <row r="351" spans="1:14" s="12" customFormat="1" x14ac:dyDescent="0.2">
      <c r="B351" s="49"/>
      <c r="C351" s="13" t="s">
        <v>1770</v>
      </c>
      <c r="G351" s="14"/>
      <c r="H351" s="19"/>
      <c r="I351" s="20"/>
      <c r="J351" s="17"/>
      <c r="K351" s="20">
        <v>-1152011</v>
      </c>
      <c r="L351" s="17"/>
      <c r="M351" s="17"/>
      <c r="N351" s="23"/>
    </row>
    <row r="352" spans="1:14" s="12" customFormat="1" x14ac:dyDescent="0.2">
      <c r="B352" s="49"/>
      <c r="C352" s="13"/>
      <c r="G352" s="14"/>
      <c r="H352" s="19"/>
      <c r="I352" s="20"/>
      <c r="J352" s="17"/>
      <c r="K352" s="20"/>
      <c r="L352" s="17"/>
      <c r="M352" s="17"/>
      <c r="N352" s="23"/>
    </row>
    <row r="353" spans="1:14" s="12" customFormat="1" x14ac:dyDescent="0.2">
      <c r="A353" s="38"/>
      <c r="B353" s="239" t="s">
        <v>95</v>
      </c>
      <c r="C353" s="39" t="s">
        <v>96</v>
      </c>
      <c r="D353" s="40"/>
      <c r="E353" s="40"/>
      <c r="F353" s="41"/>
      <c r="G353" s="41" t="str">
        <f>+$S$1</f>
        <v>Saldo Contable al</v>
      </c>
      <c r="H353" s="42">
        <f>+$T$1</f>
        <v>42613</v>
      </c>
      <c r="I353" s="43"/>
      <c r="J353" s="44"/>
      <c r="K353" s="45">
        <f>SUM(K354:K355)</f>
        <v>-350009</v>
      </c>
      <c r="L353" s="17"/>
      <c r="M353" s="17">
        <f>+BCE!H41-BCE!I41</f>
        <v>-350009</v>
      </c>
      <c r="N353" s="23">
        <f>+K353-M353</f>
        <v>0</v>
      </c>
    </row>
    <row r="354" spans="1:14" s="12" customFormat="1" x14ac:dyDescent="0.2">
      <c r="B354" s="49"/>
      <c r="C354" s="13"/>
      <c r="G354" s="14"/>
      <c r="H354" s="19"/>
      <c r="I354" s="20"/>
      <c r="J354" s="17"/>
      <c r="K354" s="20"/>
      <c r="L354" s="17"/>
      <c r="N354" s="23"/>
    </row>
    <row r="355" spans="1:14" s="12" customFormat="1" x14ac:dyDescent="0.2">
      <c r="B355" s="49"/>
      <c r="C355" s="13" t="s">
        <v>1770</v>
      </c>
      <c r="G355" s="14"/>
      <c r="H355" s="19"/>
      <c r="I355" s="20"/>
      <c r="J355" s="17"/>
      <c r="K355" s="20">
        <v>-350009</v>
      </c>
      <c r="L355" s="17"/>
      <c r="M355" s="17"/>
      <c r="N355" s="23"/>
    </row>
    <row r="356" spans="1:14" s="12" customFormat="1" x14ac:dyDescent="0.2">
      <c r="B356" s="49"/>
      <c r="C356" s="13"/>
      <c r="G356" s="14"/>
      <c r="H356" s="19"/>
      <c r="I356" s="20"/>
      <c r="J356" s="17"/>
      <c r="K356" s="20"/>
      <c r="L356" s="17"/>
      <c r="M356" s="17"/>
      <c r="N356" s="23"/>
    </row>
    <row r="357" spans="1:14" s="12" customFormat="1" x14ac:dyDescent="0.2">
      <c r="A357" s="38"/>
      <c r="B357" s="239" t="s">
        <v>97</v>
      </c>
      <c r="C357" s="39" t="s">
        <v>98</v>
      </c>
      <c r="D357" s="40"/>
      <c r="E357" s="40"/>
      <c r="F357" s="41"/>
      <c r="G357" s="41" t="str">
        <f>+$S$1</f>
        <v>Saldo Contable al</v>
      </c>
      <c r="H357" s="42">
        <f>+$T$1</f>
        <v>42613</v>
      </c>
      <c r="I357" s="43"/>
      <c r="J357" s="44"/>
      <c r="K357" s="45">
        <f>SUM(K358:K360)</f>
        <v>-101898</v>
      </c>
      <c r="L357" s="17"/>
      <c r="M357" s="17">
        <f>+BCE!H42-BCE!I42</f>
        <v>-101898</v>
      </c>
      <c r="N357" s="23">
        <f>+K357-M357</f>
        <v>0</v>
      </c>
    </row>
    <row r="358" spans="1:14" s="12" customFormat="1" x14ac:dyDescent="0.2">
      <c r="B358" s="49"/>
      <c r="C358" s="13"/>
      <c r="G358" s="14"/>
      <c r="H358" s="19"/>
      <c r="I358" s="20"/>
      <c r="J358" s="17"/>
      <c r="K358" s="20"/>
      <c r="L358" s="17"/>
      <c r="N358" s="23"/>
    </row>
    <row r="359" spans="1:14" s="12" customFormat="1" x14ac:dyDescent="0.2">
      <c r="B359" s="49"/>
      <c r="C359" s="13" t="s">
        <v>1770</v>
      </c>
      <c r="G359" s="14"/>
      <c r="H359" s="19"/>
      <c r="I359" s="20"/>
      <c r="J359" s="17"/>
      <c r="K359" s="20">
        <v>-101898</v>
      </c>
      <c r="L359" s="17"/>
      <c r="M359" s="17"/>
      <c r="N359" s="23"/>
    </row>
    <row r="360" spans="1:14" s="12" customFormat="1" x14ac:dyDescent="0.2">
      <c r="B360" s="49"/>
      <c r="C360" s="13"/>
      <c r="G360" s="14"/>
      <c r="H360" s="19"/>
      <c r="I360" s="20"/>
      <c r="J360" s="17"/>
      <c r="K360" s="20"/>
      <c r="L360" s="17"/>
      <c r="M360" s="17"/>
      <c r="N360" s="23"/>
    </row>
    <row r="361" spans="1:14" s="12" customFormat="1" x14ac:dyDescent="0.2">
      <c r="A361" s="38"/>
      <c r="B361" s="239" t="s">
        <v>99</v>
      </c>
      <c r="C361" s="39" t="s">
        <v>100</v>
      </c>
      <c r="D361" s="40"/>
      <c r="E361" s="40"/>
      <c r="F361" s="41"/>
      <c r="G361" s="41" t="str">
        <f>+$S$1</f>
        <v>Saldo Contable al</v>
      </c>
      <c r="H361" s="42">
        <f>+$T$1</f>
        <v>42613</v>
      </c>
      <c r="I361" s="43"/>
      <c r="J361" s="44"/>
      <c r="K361" s="45">
        <f>SUM(K362:K363)</f>
        <v>-21881</v>
      </c>
      <c r="L361" s="17"/>
      <c r="M361" s="17">
        <f>+BCE!H43-BCE!I43</f>
        <v>-21881</v>
      </c>
      <c r="N361" s="23">
        <f>+K361-M361</f>
        <v>0</v>
      </c>
    </row>
    <row r="362" spans="1:14" s="12" customFormat="1" x14ac:dyDescent="0.2">
      <c r="B362" s="49"/>
      <c r="C362" s="13"/>
      <c r="G362" s="14"/>
      <c r="H362" s="19"/>
      <c r="I362" s="20"/>
      <c r="J362" s="17"/>
      <c r="K362" s="20"/>
      <c r="L362" s="17"/>
      <c r="N362" s="23"/>
    </row>
    <row r="363" spans="1:14" s="12" customFormat="1" x14ac:dyDescent="0.2">
      <c r="B363" s="49"/>
      <c r="C363" s="13" t="s">
        <v>1770</v>
      </c>
      <c r="G363" s="14"/>
      <c r="H363" s="19"/>
      <c r="I363" s="20"/>
      <c r="J363" s="17"/>
      <c r="K363" s="20">
        <v>-21881</v>
      </c>
      <c r="L363" s="17"/>
      <c r="M363" s="17"/>
      <c r="N363" s="23"/>
    </row>
    <row r="364" spans="1:14" s="12" customFormat="1" x14ac:dyDescent="0.2">
      <c r="B364" s="49"/>
      <c r="C364" s="13"/>
      <c r="G364" s="14"/>
      <c r="H364" s="19"/>
      <c r="I364" s="20"/>
      <c r="J364" s="17"/>
      <c r="K364" s="20"/>
      <c r="L364" s="17"/>
      <c r="M364" s="17"/>
      <c r="N364" s="23"/>
    </row>
    <row r="365" spans="1:14" s="12" customFormat="1" x14ac:dyDescent="0.2">
      <c r="A365" s="38"/>
      <c r="B365" s="239" t="s">
        <v>101</v>
      </c>
      <c r="C365" s="39" t="s">
        <v>102</v>
      </c>
      <c r="D365" s="40"/>
      <c r="E365" s="40"/>
      <c r="F365" s="41"/>
      <c r="G365" s="41" t="str">
        <f>+$S$1</f>
        <v>Saldo Contable al</v>
      </c>
      <c r="H365" s="42">
        <f>+$T$1</f>
        <v>42613</v>
      </c>
      <c r="I365" s="43"/>
      <c r="J365" s="44"/>
      <c r="K365" s="45">
        <f>SUM(K366:K368)</f>
        <v>-233394</v>
      </c>
      <c r="L365" s="17"/>
      <c r="M365" s="17">
        <f>+BCE!H44-BCE!I44</f>
        <v>-233394</v>
      </c>
      <c r="N365" s="23">
        <f>+K365-M365</f>
        <v>0</v>
      </c>
    </row>
    <row r="366" spans="1:14" s="12" customFormat="1" x14ac:dyDescent="0.2">
      <c r="B366" s="49"/>
      <c r="C366" s="13"/>
      <c r="G366" s="14"/>
      <c r="H366" s="19"/>
      <c r="I366" s="20"/>
      <c r="J366" s="17"/>
      <c r="K366" s="20"/>
      <c r="L366" s="17"/>
      <c r="N366" s="23"/>
    </row>
    <row r="367" spans="1:14" s="12" customFormat="1" x14ac:dyDescent="0.2">
      <c r="B367" s="49"/>
      <c r="C367" s="13" t="s">
        <v>1770</v>
      </c>
      <c r="G367" s="14"/>
      <c r="H367" s="19"/>
      <c r="I367" s="20"/>
      <c r="J367" s="17"/>
      <c r="K367" s="20">
        <v>-233394</v>
      </c>
      <c r="L367" s="17"/>
      <c r="M367" s="17"/>
      <c r="N367" s="23"/>
    </row>
    <row r="368" spans="1:14" s="12" customFormat="1" x14ac:dyDescent="0.2">
      <c r="B368" s="49"/>
      <c r="C368" s="13"/>
      <c r="G368" s="14"/>
      <c r="H368" s="19"/>
      <c r="I368" s="20"/>
      <c r="J368" s="17"/>
      <c r="K368" s="20"/>
      <c r="L368" s="17"/>
      <c r="M368" s="17"/>
      <c r="N368" s="23"/>
    </row>
    <row r="369" spans="1:14" s="12" customFormat="1" x14ac:dyDescent="0.2">
      <c r="A369" s="38"/>
      <c r="B369" s="239" t="s">
        <v>103</v>
      </c>
      <c r="C369" s="39" t="s">
        <v>104</v>
      </c>
      <c r="D369" s="40"/>
      <c r="E369" s="40"/>
      <c r="F369" s="41"/>
      <c r="G369" s="41" t="str">
        <f>+$S$1</f>
        <v>Saldo Contable al</v>
      </c>
      <c r="H369" s="42">
        <f>+$T$1</f>
        <v>42613</v>
      </c>
      <c r="I369" s="43"/>
      <c r="J369" s="44"/>
      <c r="K369" s="45">
        <f>SUM(K370:K372)</f>
        <v>0</v>
      </c>
      <c r="L369" s="17"/>
      <c r="M369" s="17">
        <f>+BCE!H45-BCE!I45</f>
        <v>0</v>
      </c>
      <c r="N369" s="23">
        <f>+K369-M369</f>
        <v>0</v>
      </c>
    </row>
    <row r="370" spans="1:14" s="12" customFormat="1" x14ac:dyDescent="0.2">
      <c r="B370" s="49"/>
      <c r="C370" s="13"/>
      <c r="F370" s="14"/>
      <c r="G370" s="14"/>
      <c r="H370" s="19"/>
      <c r="I370" s="17"/>
      <c r="J370" s="20"/>
      <c r="K370" s="17"/>
      <c r="L370" s="17"/>
      <c r="N370" s="23"/>
    </row>
    <row r="371" spans="1:14" s="12" customFormat="1" x14ac:dyDescent="0.2">
      <c r="B371" s="49"/>
      <c r="C371" s="13"/>
      <c r="F371" s="14"/>
      <c r="G371" s="14"/>
      <c r="H371" s="19"/>
      <c r="I371" s="17"/>
      <c r="J371" s="20"/>
      <c r="K371" s="17"/>
      <c r="L371" s="17"/>
      <c r="M371" s="17"/>
      <c r="N371" s="23"/>
    </row>
    <row r="372" spans="1:14" s="12" customFormat="1" x14ac:dyDescent="0.2">
      <c r="B372" s="49"/>
      <c r="C372" s="13"/>
      <c r="F372" s="14"/>
      <c r="G372" s="14"/>
      <c r="H372" s="19"/>
      <c r="I372" s="17"/>
      <c r="J372" s="20"/>
      <c r="K372" s="17"/>
      <c r="L372" s="17"/>
      <c r="M372" s="17"/>
      <c r="N372" s="23"/>
    </row>
    <row r="373" spans="1:14" s="12" customFormat="1" x14ac:dyDescent="0.2">
      <c r="A373" s="38"/>
      <c r="B373" s="239" t="s">
        <v>105</v>
      </c>
      <c r="C373" s="39" t="s">
        <v>106</v>
      </c>
      <c r="D373" s="40"/>
      <c r="E373" s="40"/>
      <c r="F373" s="41"/>
      <c r="G373" s="41" t="str">
        <f>+$S$1</f>
        <v>Saldo Contable al</v>
      </c>
      <c r="H373" s="42">
        <f>+$T$1</f>
        <v>42613</v>
      </c>
      <c r="I373" s="43"/>
      <c r="J373" s="44"/>
      <c r="K373" s="45">
        <f>SUM(K374:K378)</f>
        <v>-600000</v>
      </c>
      <c r="L373" s="17"/>
      <c r="M373" s="17">
        <f>+BCE!H46-BCE!I46</f>
        <v>-600000</v>
      </c>
      <c r="N373" s="23">
        <f>+K373-M373</f>
        <v>0</v>
      </c>
    </row>
    <row r="374" spans="1:14" s="12" customFormat="1" x14ac:dyDescent="0.2">
      <c r="B374" s="49"/>
      <c r="C374" s="13"/>
      <c r="F374" s="14"/>
      <c r="G374" s="14"/>
      <c r="H374" s="19"/>
      <c r="I374" s="20"/>
      <c r="J374" s="17"/>
      <c r="K374" s="20"/>
      <c r="L374" s="17"/>
      <c r="N374" s="23"/>
    </row>
    <row r="375" spans="1:14" s="12" customFormat="1" x14ac:dyDescent="0.2">
      <c r="B375" s="49"/>
      <c r="C375" s="13" t="s">
        <v>340</v>
      </c>
      <c r="G375" s="115" t="s">
        <v>341</v>
      </c>
      <c r="H375" s="12" t="s">
        <v>1982</v>
      </c>
      <c r="J375" s="17"/>
      <c r="K375" s="20">
        <v>-100000</v>
      </c>
      <c r="L375" s="17" t="s">
        <v>1926</v>
      </c>
      <c r="N375" s="23"/>
    </row>
    <row r="376" spans="1:14" s="12" customFormat="1" x14ac:dyDescent="0.2">
      <c r="A376" s="46"/>
      <c r="B376" s="49"/>
      <c r="C376" s="13" t="s">
        <v>1769</v>
      </c>
      <c r="D376" s="13"/>
      <c r="F376" s="47"/>
      <c r="G376" s="13"/>
      <c r="K376" s="20">
        <v>-500000</v>
      </c>
      <c r="L376" s="49"/>
      <c r="N376" s="22"/>
    </row>
    <row r="377" spans="1:14" s="12" customFormat="1" x14ac:dyDescent="0.2">
      <c r="A377" s="46"/>
      <c r="B377" s="49"/>
      <c r="C377" s="13"/>
      <c r="D377" s="13"/>
      <c r="F377" s="47"/>
      <c r="G377" s="13"/>
      <c r="K377" s="20"/>
      <c r="L377" s="49"/>
      <c r="N377" s="22"/>
    </row>
    <row r="378" spans="1:14" s="12" customFormat="1" x14ac:dyDescent="0.2">
      <c r="B378" s="49"/>
      <c r="C378" s="13"/>
      <c r="F378" s="14"/>
      <c r="G378" s="14"/>
      <c r="H378" s="19"/>
      <c r="I378" s="20"/>
      <c r="J378" s="17"/>
      <c r="K378" s="20"/>
      <c r="L378" s="17"/>
      <c r="M378" s="17"/>
      <c r="N378" s="23"/>
    </row>
    <row r="379" spans="1:14" s="12" customFormat="1" x14ac:dyDescent="0.2">
      <c r="A379" s="38"/>
      <c r="B379" s="239" t="s">
        <v>107</v>
      </c>
      <c r="C379" s="39" t="s">
        <v>108</v>
      </c>
      <c r="D379" s="40"/>
      <c r="E379" s="40"/>
      <c r="F379" s="41"/>
      <c r="G379" s="41" t="str">
        <f>+$S$1</f>
        <v>Saldo Contable al</v>
      </c>
      <c r="H379" s="42">
        <f>+$T$1</f>
        <v>42613</v>
      </c>
      <c r="I379" s="43"/>
      <c r="J379" s="44"/>
      <c r="K379" s="45">
        <f>SUM(K380:K383)</f>
        <v>-58854</v>
      </c>
      <c r="L379" s="17"/>
      <c r="M379" s="17">
        <f>+BCE!H47-BCE!I47</f>
        <v>-58854</v>
      </c>
      <c r="N379" s="23">
        <f>+K379-M379</f>
        <v>0</v>
      </c>
    </row>
    <row r="380" spans="1:14" s="12" customFormat="1" x14ac:dyDescent="0.2">
      <c r="B380" s="49"/>
      <c r="C380" s="13"/>
      <c r="G380" s="14"/>
      <c r="H380" s="19"/>
      <c r="I380" s="20"/>
      <c r="J380" s="17"/>
      <c r="K380" s="20"/>
      <c r="L380" s="17"/>
      <c r="N380" s="23"/>
    </row>
    <row r="381" spans="1:14" s="12" customFormat="1" x14ac:dyDescent="0.2">
      <c r="B381" s="181"/>
      <c r="C381" s="72" t="s">
        <v>339</v>
      </c>
      <c r="G381" s="116" t="s">
        <v>342</v>
      </c>
      <c r="H381" s="12" t="s">
        <v>1982</v>
      </c>
      <c r="J381" s="17"/>
      <c r="K381" s="74">
        <v>-475</v>
      </c>
      <c r="L381" s="17" t="s">
        <v>1926</v>
      </c>
      <c r="N381" s="23"/>
    </row>
    <row r="382" spans="1:14" s="12" customFormat="1" x14ac:dyDescent="0.2">
      <c r="B382" s="181"/>
      <c r="C382" s="72" t="s">
        <v>1770</v>
      </c>
      <c r="G382" s="73"/>
      <c r="H382" s="160"/>
      <c r="I382" s="74"/>
      <c r="J382" s="17"/>
      <c r="K382" s="74">
        <v>-58379</v>
      </c>
      <c r="L382" s="17"/>
      <c r="M382" s="17"/>
      <c r="N382" s="23"/>
    </row>
    <row r="383" spans="1:14" s="12" customFormat="1" x14ac:dyDescent="0.2">
      <c r="B383" s="49"/>
      <c r="C383" s="13"/>
      <c r="G383" s="14"/>
      <c r="H383" s="19"/>
      <c r="I383" s="20"/>
      <c r="J383" s="17"/>
      <c r="K383" s="20"/>
      <c r="L383" s="17"/>
      <c r="M383" s="17"/>
      <c r="N383" s="23"/>
    </row>
    <row r="384" spans="1:14" s="12" customFormat="1" x14ac:dyDescent="0.2">
      <c r="A384" s="38"/>
      <c r="B384" s="239" t="s">
        <v>109</v>
      </c>
      <c r="C384" s="39" t="s">
        <v>110</v>
      </c>
      <c r="D384" s="40"/>
      <c r="E384" s="40"/>
      <c r="F384" s="41"/>
      <c r="G384" s="41" t="str">
        <f>+$S$1</f>
        <v>Saldo Contable al</v>
      </c>
      <c r="H384" s="42">
        <f>+$T$1</f>
        <v>42613</v>
      </c>
      <c r="I384" s="43"/>
      <c r="J384" s="44"/>
      <c r="K384" s="45">
        <f>SUM(K385:K387)</f>
        <v>-2414856190</v>
      </c>
      <c r="L384" s="17"/>
      <c r="M384" s="17">
        <f>+BCE!H48-BCE!I48</f>
        <v>-2414856190</v>
      </c>
      <c r="N384" s="23">
        <f>+K384-M384</f>
        <v>0</v>
      </c>
    </row>
    <row r="385" spans="1:14" s="12" customFormat="1" x14ac:dyDescent="0.2">
      <c r="B385" s="49"/>
      <c r="C385" s="13"/>
      <c r="G385" s="14"/>
      <c r="H385" s="19"/>
      <c r="I385" s="20"/>
      <c r="J385" s="17"/>
      <c r="K385" s="20"/>
      <c r="L385" s="17"/>
      <c r="N385" s="23"/>
    </row>
    <row r="386" spans="1:14" s="12" customFormat="1" x14ac:dyDescent="0.2">
      <c r="B386" s="49"/>
      <c r="C386" s="13"/>
      <c r="G386" s="14"/>
      <c r="H386" s="19"/>
      <c r="I386" s="20"/>
      <c r="J386" s="17"/>
      <c r="K386" s="20">
        <v>-2414856190</v>
      </c>
      <c r="L386" s="17"/>
      <c r="M386" s="17"/>
      <c r="N386" s="23"/>
    </row>
    <row r="387" spans="1:14" s="12" customFormat="1" x14ac:dyDescent="0.2">
      <c r="B387" s="49"/>
      <c r="C387" s="13"/>
      <c r="G387" s="14"/>
      <c r="H387" s="19"/>
      <c r="I387" s="20"/>
      <c r="J387" s="17"/>
      <c r="K387" s="20"/>
      <c r="L387" s="17"/>
      <c r="M387" s="17"/>
      <c r="N387" s="23"/>
    </row>
    <row r="388" spans="1:14" s="12" customFormat="1" x14ac:dyDescent="0.2">
      <c r="A388" s="38"/>
      <c r="B388" s="239" t="s">
        <v>111</v>
      </c>
      <c r="C388" s="39" t="s">
        <v>112</v>
      </c>
      <c r="D388" s="40"/>
      <c r="E388" s="40"/>
      <c r="F388" s="41"/>
      <c r="G388" s="41" t="str">
        <f>+$S$1</f>
        <v>Saldo Contable al</v>
      </c>
      <c r="H388" s="42">
        <f>+$T$1</f>
        <v>42613</v>
      </c>
      <c r="I388" s="43"/>
      <c r="J388" s="44"/>
      <c r="K388" s="45">
        <f>SUM(K389:K391)</f>
        <v>-1040772544</v>
      </c>
      <c r="L388" s="17"/>
      <c r="M388" s="17">
        <f>+BCE!H49-BCE!I49</f>
        <v>-1040772544</v>
      </c>
      <c r="N388" s="23">
        <f>+K388-M388</f>
        <v>0</v>
      </c>
    </row>
    <row r="389" spans="1:14" s="12" customFormat="1" x14ac:dyDescent="0.2">
      <c r="B389" s="49"/>
      <c r="C389" s="13"/>
      <c r="G389" s="14"/>
      <c r="H389" s="19"/>
      <c r="I389" s="20"/>
      <c r="J389" s="17"/>
      <c r="K389" s="20"/>
      <c r="L389" s="17"/>
      <c r="N389" s="23"/>
    </row>
    <row r="390" spans="1:14" s="12" customFormat="1" x14ac:dyDescent="0.2">
      <c r="B390" s="49"/>
      <c r="C390" s="13"/>
      <c r="G390" s="14"/>
      <c r="H390" s="19"/>
      <c r="I390" s="20"/>
      <c r="J390" s="17"/>
      <c r="K390" s="20">
        <v>-1040772544</v>
      </c>
      <c r="L390" s="17"/>
      <c r="M390" s="17"/>
      <c r="N390" s="23"/>
    </row>
    <row r="391" spans="1:14" s="12" customFormat="1" x14ac:dyDescent="0.2">
      <c r="B391" s="49"/>
      <c r="C391" s="13"/>
      <c r="G391" s="14"/>
      <c r="H391" s="19"/>
      <c r="I391" s="20"/>
      <c r="J391" s="17"/>
      <c r="K391" s="20"/>
      <c r="L391" s="17"/>
      <c r="M391" s="17"/>
      <c r="N391" s="23"/>
    </row>
    <row r="392" spans="1:14" s="12" customFormat="1" x14ac:dyDescent="0.2">
      <c r="A392" s="38"/>
      <c r="B392" s="239" t="s">
        <v>113</v>
      </c>
      <c r="C392" s="39" t="s">
        <v>114</v>
      </c>
      <c r="D392" s="40"/>
      <c r="E392" s="40"/>
      <c r="F392" s="41"/>
      <c r="G392" s="41" t="str">
        <f>+$S$1</f>
        <v>Saldo Contable al</v>
      </c>
      <c r="H392" s="42">
        <f>+$T$1</f>
        <v>42613</v>
      </c>
      <c r="I392" s="43"/>
      <c r="J392" s="44"/>
      <c r="K392" s="45">
        <f>SUM(K393:K395)</f>
        <v>1706217337</v>
      </c>
      <c r="L392" s="17"/>
      <c r="M392" s="17">
        <f>+BCE!H50-BCE!I50</f>
        <v>1706217337</v>
      </c>
      <c r="N392" s="23">
        <f>+K392-M392</f>
        <v>0</v>
      </c>
    </row>
    <row r="394" spans="1:14" x14ac:dyDescent="0.2">
      <c r="K394" s="16">
        <v>1706217337</v>
      </c>
    </row>
    <row r="1770" spans="7:7" x14ac:dyDescent="0.2">
      <c r="G1770" s="11" t="s">
        <v>472</v>
      </c>
    </row>
  </sheetData>
  <sheetProtection algorithmName="SHA-512" hashValue="ErmmYb0KQhkXfOL6TPLVsE/RUEutI9Z/8klVLDLFjmmRO8CbtgxYGaYROFx0K+dcqtcEzRCG3A8BPBgRbEWEpQ==" saltValue="88XdD3wEIz1BA2h8nbfnQg==" spinCount="100000" sheet="1" objects="1" scenarios="1"/>
  <sortState ref="A108:U119">
    <sortCondition ref="F108"/>
  </sortState>
  <mergeCells count="2">
    <mergeCell ref="A2:K2"/>
    <mergeCell ref="A3:K3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  <rowBreaks count="16" manualBreakCount="16">
    <brk id="12" max="10" man="1"/>
    <brk id="44" max="10" man="1"/>
    <brk id="74" max="10" man="1"/>
    <brk id="104" max="10" man="1"/>
    <brk id="139" max="10" man="1"/>
    <brk id="167" max="10" man="1"/>
    <brk id="186" max="10" man="1"/>
    <brk id="207" max="10" man="1"/>
    <brk id="212" max="10" man="1"/>
    <brk id="257" max="10" man="1"/>
    <brk id="275" max="10" man="1"/>
    <brk id="303" max="10" man="1"/>
    <brk id="340" max="10" man="1"/>
    <brk id="348" max="10" man="1"/>
    <brk id="372" max="10" man="1"/>
    <brk id="38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1" workbookViewId="0">
      <selection activeCell="A44" sqref="A44:XFD44"/>
    </sheetView>
  </sheetViews>
  <sheetFormatPr baseColWidth="10" defaultColWidth="9.125" defaultRowHeight="15" x14ac:dyDescent="0.25"/>
  <cols>
    <col min="2" max="2" width="29" customWidth="1"/>
    <col min="3" max="4" width="12.75" style="3" customWidth="1"/>
    <col min="5" max="6" width="12.75" customWidth="1"/>
    <col min="7" max="7" width="14.375" customWidth="1"/>
    <col min="8" max="8" width="14.375" hidden="1" customWidth="1"/>
    <col min="9" max="10" width="10" hidden="1" customWidth="1"/>
  </cols>
  <sheetData>
    <row r="1" spans="2:9" x14ac:dyDescent="0.25">
      <c r="B1" t="str">
        <f>+BCE!C1</f>
        <v>PARTIDO DEMOCRATA CRISTIANO</v>
      </c>
    </row>
    <row r="2" spans="2:9" x14ac:dyDescent="0.25">
      <c r="B2" t="str">
        <f>+BCE!C2</f>
        <v>71468400-0</v>
      </c>
    </row>
    <row r="4" spans="2:9" x14ac:dyDescent="0.25">
      <c r="B4" t="s">
        <v>35</v>
      </c>
    </row>
    <row r="5" spans="2:9" x14ac:dyDescent="0.25">
      <c r="B5" s="83" t="s">
        <v>137</v>
      </c>
    </row>
    <row r="7" spans="2:9" s="10" customFormat="1" x14ac:dyDescent="0.25">
      <c r="B7" s="10" t="s">
        <v>45</v>
      </c>
      <c r="C7" s="2" t="s">
        <v>0</v>
      </c>
      <c r="D7" s="2" t="s">
        <v>1</v>
      </c>
    </row>
    <row r="8" spans="2:9" x14ac:dyDescent="0.25">
      <c r="B8" t="s">
        <v>2</v>
      </c>
      <c r="C8" s="1">
        <v>4330</v>
      </c>
      <c r="D8" s="1"/>
      <c r="F8" t="s">
        <v>1550</v>
      </c>
    </row>
    <row r="9" spans="2:9" x14ac:dyDescent="0.25">
      <c r="B9" t="s">
        <v>3</v>
      </c>
      <c r="C9" s="1">
        <v>42599013</v>
      </c>
      <c r="D9" s="1"/>
      <c r="F9" t="s">
        <v>1551</v>
      </c>
      <c r="G9" s="21"/>
      <c r="I9" s="21"/>
    </row>
    <row r="10" spans="2:9" x14ac:dyDescent="0.25">
      <c r="B10" t="s">
        <v>4</v>
      </c>
      <c r="C10" s="1">
        <v>1698748</v>
      </c>
      <c r="D10" s="1"/>
      <c r="F10" t="s">
        <v>1551</v>
      </c>
    </row>
    <row r="11" spans="2:9" x14ac:dyDescent="0.25">
      <c r="B11" t="s">
        <v>5</v>
      </c>
      <c r="C11" s="1">
        <v>4508413</v>
      </c>
      <c r="D11" s="1"/>
      <c r="F11" t="s">
        <v>1551</v>
      </c>
    </row>
    <row r="12" spans="2:9" x14ac:dyDescent="0.25">
      <c r="B12" t="s">
        <v>6</v>
      </c>
      <c r="C12" s="1">
        <v>1917229</v>
      </c>
      <c r="D12" s="1"/>
      <c r="F12" t="s">
        <v>1551</v>
      </c>
    </row>
    <row r="13" spans="2:9" x14ac:dyDescent="0.25">
      <c r="B13" t="s">
        <v>7</v>
      </c>
      <c r="C13" s="1">
        <v>32238414</v>
      </c>
      <c r="D13" s="1"/>
      <c r="F13" t="s">
        <v>1551</v>
      </c>
    </row>
    <row r="14" spans="2:9" x14ac:dyDescent="0.25">
      <c r="B14" t="s">
        <v>8</v>
      </c>
      <c r="C14" s="1">
        <v>2000000</v>
      </c>
      <c r="D14" s="1"/>
      <c r="F14" t="s">
        <v>1551</v>
      </c>
    </row>
    <row r="15" spans="2:9" x14ac:dyDescent="0.25">
      <c r="B15" t="s">
        <v>9</v>
      </c>
      <c r="C15" s="1">
        <v>600000</v>
      </c>
      <c r="D15" s="1"/>
      <c r="F15" t="s">
        <v>1551</v>
      </c>
    </row>
    <row r="16" spans="2:9" x14ac:dyDescent="0.25">
      <c r="B16" t="s">
        <v>10</v>
      </c>
      <c r="C16" s="1">
        <v>81312</v>
      </c>
      <c r="D16" s="1"/>
      <c r="F16" t="s">
        <v>1550</v>
      </c>
    </row>
    <row r="17" spans="2:6" x14ac:dyDescent="0.25">
      <c r="B17" t="s">
        <v>11</v>
      </c>
      <c r="C17" s="1">
        <v>10000</v>
      </c>
      <c r="D17" s="1"/>
      <c r="F17" t="s">
        <v>1550</v>
      </c>
    </row>
    <row r="18" spans="2:6" x14ac:dyDescent="0.25">
      <c r="B18" t="s">
        <v>12</v>
      </c>
      <c r="C18" s="1">
        <v>246160250</v>
      </c>
      <c r="D18" s="1"/>
    </row>
    <row r="19" spans="2:6" x14ac:dyDescent="0.25">
      <c r="B19" t="s">
        <v>13</v>
      </c>
      <c r="C19" s="1">
        <v>468984724</v>
      </c>
      <c r="D19" s="1"/>
    </row>
    <row r="20" spans="2:6" x14ac:dyDescent="0.25">
      <c r="B20" t="s">
        <v>14</v>
      </c>
      <c r="C20" s="1">
        <v>220375336</v>
      </c>
      <c r="D20" s="1"/>
    </row>
    <row r="21" spans="2:6" x14ac:dyDescent="0.25">
      <c r="B21" t="s">
        <v>15</v>
      </c>
      <c r="C21" s="1">
        <v>150000000</v>
      </c>
      <c r="D21" s="1"/>
      <c r="F21" t="s">
        <v>1551</v>
      </c>
    </row>
    <row r="22" spans="2:6" x14ac:dyDescent="0.25">
      <c r="B22" t="s">
        <v>16</v>
      </c>
      <c r="C22" s="1">
        <v>310000</v>
      </c>
      <c r="D22" s="1"/>
      <c r="F22" t="s">
        <v>1550</v>
      </c>
    </row>
    <row r="23" spans="2:6" x14ac:dyDescent="0.25">
      <c r="B23" t="s">
        <v>17</v>
      </c>
      <c r="C23" s="1">
        <v>1686832</v>
      </c>
      <c r="D23" s="1"/>
      <c r="F23" t="s">
        <v>1551</v>
      </c>
    </row>
    <row r="24" spans="2:6" x14ac:dyDescent="0.25">
      <c r="B24" t="s">
        <v>18</v>
      </c>
      <c r="C24" s="1">
        <v>378392566</v>
      </c>
      <c r="D24" s="1"/>
    </row>
    <row r="25" spans="2:6" x14ac:dyDescent="0.25">
      <c r="B25" t="s">
        <v>19</v>
      </c>
      <c r="C25" s="1">
        <v>252261713</v>
      </c>
      <c r="D25" s="1"/>
    </row>
    <row r="26" spans="2:6" x14ac:dyDescent="0.25">
      <c r="B26" t="s">
        <v>20</v>
      </c>
      <c r="C26" s="1">
        <v>34885947</v>
      </c>
      <c r="D26" s="1"/>
    </row>
    <row r="27" spans="2:6" x14ac:dyDescent="0.25">
      <c r="B27" t="s">
        <v>21</v>
      </c>
      <c r="C27" s="1">
        <v>1002934</v>
      </c>
      <c r="D27" s="1"/>
    </row>
    <row r="28" spans="2:6" x14ac:dyDescent="0.25">
      <c r="B28" t="s">
        <v>22</v>
      </c>
      <c r="C28" s="1"/>
      <c r="D28" s="1">
        <v>709941</v>
      </c>
    </row>
    <row r="29" spans="2:6" x14ac:dyDescent="0.25">
      <c r="B29" t="s">
        <v>23</v>
      </c>
      <c r="C29" s="1"/>
      <c r="D29" s="1">
        <v>64946</v>
      </c>
    </row>
    <row r="30" spans="2:6" x14ac:dyDescent="0.25">
      <c r="B30" t="s">
        <v>24</v>
      </c>
      <c r="C30" s="1"/>
      <c r="D30" s="1">
        <v>261577</v>
      </c>
    </row>
    <row r="31" spans="2:6" x14ac:dyDescent="0.25">
      <c r="B31" t="s">
        <v>25</v>
      </c>
      <c r="C31" s="1"/>
      <c r="D31" s="1">
        <v>14624</v>
      </c>
    </row>
    <row r="32" spans="2:6" x14ac:dyDescent="0.25">
      <c r="B32" t="s">
        <v>26</v>
      </c>
      <c r="C32" s="1"/>
      <c r="D32" s="1">
        <v>64696</v>
      </c>
    </row>
    <row r="33" spans="1:6" x14ac:dyDescent="0.25">
      <c r="B33" t="s">
        <v>27</v>
      </c>
      <c r="C33" s="1"/>
      <c r="D33" s="1">
        <v>37489</v>
      </c>
    </row>
    <row r="34" spans="1:6" x14ac:dyDescent="0.25">
      <c r="B34" t="s">
        <v>28</v>
      </c>
      <c r="C34" s="1"/>
      <c r="D34" s="1">
        <v>590890</v>
      </c>
    </row>
    <row r="35" spans="1:6" x14ac:dyDescent="0.25">
      <c r="B35" t="s">
        <v>29</v>
      </c>
      <c r="C35" s="1"/>
      <c r="D35" s="1">
        <v>3875936</v>
      </c>
    </row>
    <row r="36" spans="1:6" x14ac:dyDescent="0.25">
      <c r="B36" t="s">
        <v>30</v>
      </c>
      <c r="C36" s="1"/>
      <c r="D36" s="1">
        <v>2414856190</v>
      </c>
    </row>
    <row r="37" spans="1:6" x14ac:dyDescent="0.25">
      <c r="B37" t="s">
        <v>31</v>
      </c>
      <c r="C37" s="1"/>
      <c r="D37" s="1">
        <v>1040772544</v>
      </c>
    </row>
    <row r="38" spans="1:6" x14ac:dyDescent="0.25">
      <c r="B38" t="s">
        <v>32</v>
      </c>
      <c r="C38" s="1"/>
      <c r="D38" s="1">
        <v>84686265</v>
      </c>
    </row>
    <row r="39" spans="1:6" x14ac:dyDescent="0.25">
      <c r="B39" t="s">
        <v>33</v>
      </c>
      <c r="C39" s="1">
        <v>1559576598</v>
      </c>
      <c r="D39" s="1"/>
    </row>
    <row r="40" spans="1:6" x14ac:dyDescent="0.25">
      <c r="B40" t="s">
        <v>34</v>
      </c>
      <c r="C40" s="1">
        <v>146640739</v>
      </c>
      <c r="D40" s="1"/>
    </row>
    <row r="41" spans="1:6" s="10" customFormat="1" x14ac:dyDescent="0.25">
      <c r="B41" s="10" t="s">
        <v>136</v>
      </c>
      <c r="C41" s="2">
        <f>SUM(C8:C40)</f>
        <v>3545935098</v>
      </c>
      <c r="D41" s="2">
        <f>SUM(D8:D40)</f>
        <v>3545935098</v>
      </c>
    </row>
    <row r="42" spans="1:6" x14ac:dyDescent="0.25">
      <c r="C42" s="2">
        <f>+C41-D41</f>
        <v>0</v>
      </c>
      <c r="D42" s="2"/>
    </row>
    <row r="43" spans="1:6" x14ac:dyDescent="0.25">
      <c r="A43" s="247" t="str">
        <f>+BCE!C1</f>
        <v>PARTIDO DEMOCRATA CRISTIANO</v>
      </c>
    </row>
    <row r="44" spans="1:6" s="162" customFormat="1" x14ac:dyDescent="0.25">
      <c r="A44" s="247"/>
      <c r="C44" s="3"/>
      <c r="D44" s="3"/>
    </row>
    <row r="45" spans="1:6" ht="21" x14ac:dyDescent="0.35">
      <c r="A45" s="260" t="s">
        <v>1560</v>
      </c>
      <c r="B45" s="260"/>
      <c r="C45" s="260"/>
      <c r="D45" s="260"/>
      <c r="E45" s="260"/>
      <c r="F45" s="260"/>
    </row>
    <row r="46" spans="1:6" s="162" customFormat="1" x14ac:dyDescent="0.25">
      <c r="A46" s="261" t="str">
        <f>+'Analisis de Cuentas'!A3:K3</f>
        <v>Desde el   01/01/2016 Hasta el  31/08/2016</v>
      </c>
      <c r="B46" s="261"/>
      <c r="C46" s="261"/>
      <c r="D46" s="261"/>
      <c r="E46" s="261"/>
      <c r="F46" s="261"/>
    </row>
    <row r="47" spans="1:6" ht="15.75" thickBot="1" x14ac:dyDescent="0.3"/>
    <row r="48" spans="1:6" s="145" customFormat="1" ht="15.75" thickBot="1" x14ac:dyDescent="0.3">
      <c r="A48" s="143"/>
      <c r="B48" s="144" t="s">
        <v>1561</v>
      </c>
      <c r="C48" s="147" t="s">
        <v>1556</v>
      </c>
      <c r="D48" s="147" t="s">
        <v>1557</v>
      </c>
      <c r="E48" s="257" t="s">
        <v>1558</v>
      </c>
      <c r="F48" s="142" t="s">
        <v>1559</v>
      </c>
    </row>
    <row r="49" spans="1:10" x14ac:dyDescent="0.25">
      <c r="A49" s="137">
        <v>11010301</v>
      </c>
      <c r="B49" s="138" t="s">
        <v>49</v>
      </c>
      <c r="C49" s="148">
        <f>+C9</f>
        <v>42599013</v>
      </c>
      <c r="D49" s="256">
        <f t="shared" ref="D49:D55" si="0">+H49-C49</f>
        <v>162595337</v>
      </c>
      <c r="E49" s="148">
        <f t="shared" ref="E49:E55" si="1">+I49</f>
        <v>190870268</v>
      </c>
      <c r="F49" s="139">
        <f t="shared" ref="F49:F55" si="2">+C49+D49-E49</f>
        <v>14324082</v>
      </c>
      <c r="H49">
        <v>205194350</v>
      </c>
      <c r="I49">
        <v>190870268</v>
      </c>
      <c r="J49">
        <v>14324082</v>
      </c>
    </row>
    <row r="50" spans="1:10" x14ac:dyDescent="0.25">
      <c r="A50" s="137">
        <v>11010302</v>
      </c>
      <c r="B50" s="138" t="s">
        <v>51</v>
      </c>
      <c r="C50" s="148">
        <f>+C10</f>
        <v>1698748</v>
      </c>
      <c r="D50" s="256">
        <f t="shared" si="0"/>
        <v>11386697</v>
      </c>
      <c r="E50" s="148">
        <f t="shared" si="1"/>
        <v>12816607</v>
      </c>
      <c r="F50" s="139">
        <f t="shared" si="2"/>
        <v>268838</v>
      </c>
      <c r="H50">
        <v>13085445</v>
      </c>
      <c r="I50">
        <v>12816607</v>
      </c>
      <c r="J50">
        <v>268838</v>
      </c>
    </row>
    <row r="51" spans="1:10" x14ac:dyDescent="0.25">
      <c r="A51" s="137">
        <v>11010303</v>
      </c>
      <c r="B51" s="138" t="s">
        <v>53</v>
      </c>
      <c r="C51" s="148">
        <f>+C11</f>
        <v>4508413</v>
      </c>
      <c r="D51" s="256">
        <f t="shared" si="0"/>
        <v>7689170</v>
      </c>
      <c r="E51" s="148">
        <f t="shared" si="1"/>
        <v>12197583</v>
      </c>
      <c r="F51" s="139">
        <f t="shared" si="2"/>
        <v>0</v>
      </c>
      <c r="H51">
        <v>12197583</v>
      </c>
      <c r="I51">
        <v>12197583</v>
      </c>
    </row>
    <row r="52" spans="1:10" x14ac:dyDescent="0.25">
      <c r="A52" s="137">
        <v>11010304</v>
      </c>
      <c r="B52" s="138" t="s">
        <v>430</v>
      </c>
      <c r="C52" s="148">
        <v>0</v>
      </c>
      <c r="D52" s="256">
        <f t="shared" si="0"/>
        <v>543128859</v>
      </c>
      <c r="E52" s="148">
        <f t="shared" si="1"/>
        <v>229563879</v>
      </c>
      <c r="F52" s="139">
        <f t="shared" si="2"/>
        <v>313564980</v>
      </c>
      <c r="H52">
        <v>543128859</v>
      </c>
      <c r="I52">
        <v>229563879</v>
      </c>
      <c r="J52">
        <v>313564980</v>
      </c>
    </row>
    <row r="53" spans="1:10" x14ac:dyDescent="0.25">
      <c r="A53" s="137">
        <v>11010305</v>
      </c>
      <c r="B53" s="138" t="s">
        <v>1616</v>
      </c>
      <c r="C53" s="148">
        <v>0</v>
      </c>
      <c r="D53" s="256">
        <f t="shared" si="0"/>
        <v>45544723</v>
      </c>
      <c r="E53" s="148">
        <f t="shared" si="1"/>
        <v>43814020</v>
      </c>
      <c r="F53" s="139">
        <f t="shared" si="2"/>
        <v>1730703</v>
      </c>
      <c r="H53">
        <v>45544723</v>
      </c>
      <c r="I53">
        <v>43814020</v>
      </c>
      <c r="J53">
        <v>1730703</v>
      </c>
    </row>
    <row r="54" spans="1:10" s="162" customFormat="1" x14ac:dyDescent="0.25">
      <c r="A54" s="137">
        <v>11010306</v>
      </c>
      <c r="B54" s="138" t="s">
        <v>1934</v>
      </c>
      <c r="C54" s="148">
        <v>0</v>
      </c>
      <c r="D54" s="256">
        <f t="shared" ref="D54" si="3">+H54-C54</f>
        <v>0</v>
      </c>
      <c r="E54" s="148">
        <f t="shared" ref="E54" si="4">+I54</f>
        <v>0</v>
      </c>
      <c r="F54" s="139">
        <f t="shared" ref="F54" si="5">+C54+D54-E54</f>
        <v>0</v>
      </c>
    </row>
    <row r="55" spans="1:10" ht="15.75" thickBot="1" x14ac:dyDescent="0.3">
      <c r="A55" s="137">
        <v>11050400</v>
      </c>
      <c r="B55" s="138" t="s">
        <v>58</v>
      </c>
      <c r="C55" s="148">
        <f>+C21</f>
        <v>150000000</v>
      </c>
      <c r="D55" s="256">
        <f t="shared" si="0"/>
        <v>40000000</v>
      </c>
      <c r="E55" s="148">
        <f t="shared" si="1"/>
        <v>140000000</v>
      </c>
      <c r="F55" s="139">
        <f t="shared" si="2"/>
        <v>50000000</v>
      </c>
      <c r="H55">
        <v>190000000</v>
      </c>
      <c r="I55">
        <v>140000000</v>
      </c>
      <c r="J55">
        <v>50000000</v>
      </c>
    </row>
    <row r="56" spans="1:10" ht="15.75" thickBot="1" x14ac:dyDescent="0.3">
      <c r="A56" s="140"/>
      <c r="B56" s="141" t="s">
        <v>136</v>
      </c>
      <c r="C56" s="149">
        <f>SUM(C49:C55)</f>
        <v>198806174</v>
      </c>
      <c r="D56" s="149">
        <f>SUM(D49:D55)</f>
        <v>810344786</v>
      </c>
      <c r="E56" s="149">
        <f>SUM(E49:E55)</f>
        <v>629262357</v>
      </c>
      <c r="F56" s="146">
        <f>SUM(F49:F55)</f>
        <v>379888603</v>
      </c>
    </row>
    <row r="57" spans="1:10" ht="15.75" thickBot="1" x14ac:dyDescent="0.3"/>
    <row r="58" spans="1:10" ht="16.5" thickBot="1" x14ac:dyDescent="0.3">
      <c r="A58" s="189"/>
      <c r="B58" s="190" t="s">
        <v>1563</v>
      </c>
      <c r="C58" s="190"/>
      <c r="D58" s="190"/>
      <c r="E58" s="191"/>
      <c r="F58" s="192">
        <f>+F56-C56</f>
        <v>181082429</v>
      </c>
    </row>
    <row r="59" spans="1:10" hidden="1" x14ac:dyDescent="0.25">
      <c r="C59" s="3" t="s">
        <v>1562</v>
      </c>
      <c r="F59" s="150">
        <f>+BCE!J94</f>
        <v>200830183</v>
      </c>
    </row>
    <row r="60" spans="1:10" hidden="1" x14ac:dyDescent="0.25">
      <c r="C60" s="3" t="s">
        <v>1564</v>
      </c>
      <c r="F60" s="150">
        <f>+F59-F58</f>
        <v>19747754</v>
      </c>
    </row>
  </sheetData>
  <sheetProtection algorithmName="SHA-512" hashValue="jD7qU+BtxTR2RhxOuVfeVyxJD6tMf9ekxzn2L3Hv1FgA04yXi9TNymnIxib8Tl5BUxRgMBLv2gu7p/8O2KZXRA==" saltValue="mh7e6sx7/aSVAWz5D8Vb4w==" spinCount="100000" sheet="1" objects="1" scenarios="1"/>
  <mergeCells count="2">
    <mergeCell ref="A45:F45"/>
    <mergeCell ref="A46:F46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6"/>
  <sheetViews>
    <sheetView workbookViewId="0">
      <pane ySplit="1" topLeftCell="A2" activePane="bottomLeft" state="frozen"/>
      <selection pane="bottomLeft" sqref="A1:XFD1048576"/>
    </sheetView>
  </sheetViews>
  <sheetFormatPr baseColWidth="10" defaultRowHeight="15" x14ac:dyDescent="0.25"/>
  <cols>
    <col min="1" max="1" width="11" style="4"/>
    <col min="2" max="2" width="6.875" style="4" bestFit="1" customWidth="1"/>
    <col min="3" max="3" width="9.125" style="4" customWidth="1"/>
    <col min="4" max="5" width="6.875" style="4" bestFit="1" customWidth="1"/>
    <col min="6" max="6" width="7.625" style="4" bestFit="1" customWidth="1"/>
    <col min="7" max="7" width="9.75" style="4" customWidth="1"/>
    <col min="8" max="8" width="39" style="4" bestFit="1" customWidth="1"/>
    <col min="9" max="10" width="7.625" style="4" bestFit="1" customWidth="1"/>
    <col min="11" max="11" width="15.625" style="4" bestFit="1" customWidth="1"/>
    <col min="12" max="257" width="11" style="4"/>
    <col min="258" max="258" width="6.875" style="4" bestFit="1" customWidth="1"/>
    <col min="259" max="259" width="9.125" style="4" customWidth="1"/>
    <col min="260" max="261" width="6.875" style="4" bestFit="1" customWidth="1"/>
    <col min="262" max="262" width="7.625" style="4" bestFit="1" customWidth="1"/>
    <col min="263" max="263" width="9.75" style="4" customWidth="1"/>
    <col min="264" max="264" width="39" style="4" bestFit="1" customWidth="1"/>
    <col min="265" max="266" width="7.625" style="4" bestFit="1" customWidth="1"/>
    <col min="267" max="267" width="15.625" style="4" bestFit="1" customWidth="1"/>
    <col min="268" max="513" width="11" style="4"/>
    <col min="514" max="514" width="6.875" style="4" bestFit="1" customWidth="1"/>
    <col min="515" max="515" width="9.125" style="4" customWidth="1"/>
    <col min="516" max="517" width="6.875" style="4" bestFit="1" customWidth="1"/>
    <col min="518" max="518" width="7.625" style="4" bestFit="1" customWidth="1"/>
    <col min="519" max="519" width="9.75" style="4" customWidth="1"/>
    <col min="520" max="520" width="39" style="4" bestFit="1" customWidth="1"/>
    <col min="521" max="522" width="7.625" style="4" bestFit="1" customWidth="1"/>
    <col min="523" max="523" width="15.625" style="4" bestFit="1" customWidth="1"/>
    <col min="524" max="769" width="11" style="4"/>
    <col min="770" max="770" width="6.875" style="4" bestFit="1" customWidth="1"/>
    <col min="771" max="771" width="9.125" style="4" customWidth="1"/>
    <col min="772" max="773" width="6.875" style="4" bestFit="1" customWidth="1"/>
    <col min="774" max="774" width="7.625" style="4" bestFit="1" customWidth="1"/>
    <col min="775" max="775" width="9.75" style="4" customWidth="1"/>
    <col min="776" max="776" width="39" style="4" bestFit="1" customWidth="1"/>
    <col min="777" max="778" width="7.625" style="4" bestFit="1" customWidth="1"/>
    <col min="779" max="779" width="15.625" style="4" bestFit="1" customWidth="1"/>
    <col min="780" max="1025" width="11" style="4"/>
    <col min="1026" max="1026" width="6.875" style="4" bestFit="1" customWidth="1"/>
    <col min="1027" max="1027" width="9.125" style="4" customWidth="1"/>
    <col min="1028" max="1029" width="6.875" style="4" bestFit="1" customWidth="1"/>
    <col min="1030" max="1030" width="7.625" style="4" bestFit="1" customWidth="1"/>
    <col min="1031" max="1031" width="9.75" style="4" customWidth="1"/>
    <col min="1032" max="1032" width="39" style="4" bestFit="1" customWidth="1"/>
    <col min="1033" max="1034" width="7.625" style="4" bestFit="1" customWidth="1"/>
    <col min="1035" max="1035" width="15.625" style="4" bestFit="1" customWidth="1"/>
    <col min="1036" max="1281" width="11" style="4"/>
    <col min="1282" max="1282" width="6.875" style="4" bestFit="1" customWidth="1"/>
    <col min="1283" max="1283" width="9.125" style="4" customWidth="1"/>
    <col min="1284" max="1285" width="6.875" style="4" bestFit="1" customWidth="1"/>
    <col min="1286" max="1286" width="7.625" style="4" bestFit="1" customWidth="1"/>
    <col min="1287" max="1287" width="9.75" style="4" customWidth="1"/>
    <col min="1288" max="1288" width="39" style="4" bestFit="1" customWidth="1"/>
    <col min="1289" max="1290" width="7.625" style="4" bestFit="1" customWidth="1"/>
    <col min="1291" max="1291" width="15.625" style="4" bestFit="1" customWidth="1"/>
    <col min="1292" max="1537" width="11" style="4"/>
    <col min="1538" max="1538" width="6.875" style="4" bestFit="1" customWidth="1"/>
    <col min="1539" max="1539" width="9.125" style="4" customWidth="1"/>
    <col min="1540" max="1541" width="6.875" style="4" bestFit="1" customWidth="1"/>
    <col min="1542" max="1542" width="7.625" style="4" bestFit="1" customWidth="1"/>
    <col min="1543" max="1543" width="9.75" style="4" customWidth="1"/>
    <col min="1544" max="1544" width="39" style="4" bestFit="1" customWidth="1"/>
    <col min="1545" max="1546" width="7.625" style="4" bestFit="1" customWidth="1"/>
    <col min="1547" max="1547" width="15.625" style="4" bestFit="1" customWidth="1"/>
    <col min="1548" max="1793" width="11" style="4"/>
    <col min="1794" max="1794" width="6.875" style="4" bestFit="1" customWidth="1"/>
    <col min="1795" max="1795" width="9.125" style="4" customWidth="1"/>
    <col min="1796" max="1797" width="6.875" style="4" bestFit="1" customWidth="1"/>
    <col min="1798" max="1798" width="7.625" style="4" bestFit="1" customWidth="1"/>
    <col min="1799" max="1799" width="9.75" style="4" customWidth="1"/>
    <col min="1800" max="1800" width="39" style="4" bestFit="1" customWidth="1"/>
    <col min="1801" max="1802" width="7.625" style="4" bestFit="1" customWidth="1"/>
    <col min="1803" max="1803" width="15.625" style="4" bestFit="1" customWidth="1"/>
    <col min="1804" max="2049" width="11" style="4"/>
    <col min="2050" max="2050" width="6.875" style="4" bestFit="1" customWidth="1"/>
    <col min="2051" max="2051" width="9.125" style="4" customWidth="1"/>
    <col min="2052" max="2053" width="6.875" style="4" bestFit="1" customWidth="1"/>
    <col min="2054" max="2054" width="7.625" style="4" bestFit="1" customWidth="1"/>
    <col min="2055" max="2055" width="9.75" style="4" customWidth="1"/>
    <col min="2056" max="2056" width="39" style="4" bestFit="1" customWidth="1"/>
    <col min="2057" max="2058" width="7.625" style="4" bestFit="1" customWidth="1"/>
    <col min="2059" max="2059" width="15.625" style="4" bestFit="1" customWidth="1"/>
    <col min="2060" max="2305" width="11" style="4"/>
    <col min="2306" max="2306" width="6.875" style="4" bestFit="1" customWidth="1"/>
    <col min="2307" max="2307" width="9.125" style="4" customWidth="1"/>
    <col min="2308" max="2309" width="6.875" style="4" bestFit="1" customWidth="1"/>
    <col min="2310" max="2310" width="7.625" style="4" bestFit="1" customWidth="1"/>
    <col min="2311" max="2311" width="9.75" style="4" customWidth="1"/>
    <col min="2312" max="2312" width="39" style="4" bestFit="1" customWidth="1"/>
    <col min="2313" max="2314" width="7.625" style="4" bestFit="1" customWidth="1"/>
    <col min="2315" max="2315" width="15.625" style="4" bestFit="1" customWidth="1"/>
    <col min="2316" max="2561" width="11" style="4"/>
    <col min="2562" max="2562" width="6.875" style="4" bestFit="1" customWidth="1"/>
    <col min="2563" max="2563" width="9.125" style="4" customWidth="1"/>
    <col min="2564" max="2565" width="6.875" style="4" bestFit="1" customWidth="1"/>
    <col min="2566" max="2566" width="7.625" style="4" bestFit="1" customWidth="1"/>
    <col min="2567" max="2567" width="9.75" style="4" customWidth="1"/>
    <col min="2568" max="2568" width="39" style="4" bestFit="1" customWidth="1"/>
    <col min="2569" max="2570" width="7.625" style="4" bestFit="1" customWidth="1"/>
    <col min="2571" max="2571" width="15.625" style="4" bestFit="1" customWidth="1"/>
    <col min="2572" max="2817" width="11" style="4"/>
    <col min="2818" max="2818" width="6.875" style="4" bestFit="1" customWidth="1"/>
    <col min="2819" max="2819" width="9.125" style="4" customWidth="1"/>
    <col min="2820" max="2821" width="6.875" style="4" bestFit="1" customWidth="1"/>
    <col min="2822" max="2822" width="7.625" style="4" bestFit="1" customWidth="1"/>
    <col min="2823" max="2823" width="9.75" style="4" customWidth="1"/>
    <col min="2824" max="2824" width="39" style="4" bestFit="1" customWidth="1"/>
    <col min="2825" max="2826" width="7.625" style="4" bestFit="1" customWidth="1"/>
    <col min="2827" max="2827" width="15.625" style="4" bestFit="1" customWidth="1"/>
    <col min="2828" max="3073" width="11" style="4"/>
    <col min="3074" max="3074" width="6.875" style="4" bestFit="1" customWidth="1"/>
    <col min="3075" max="3075" width="9.125" style="4" customWidth="1"/>
    <col min="3076" max="3077" width="6.875" style="4" bestFit="1" customWidth="1"/>
    <col min="3078" max="3078" width="7.625" style="4" bestFit="1" customWidth="1"/>
    <col min="3079" max="3079" width="9.75" style="4" customWidth="1"/>
    <col min="3080" max="3080" width="39" style="4" bestFit="1" customWidth="1"/>
    <col min="3081" max="3082" width="7.625" style="4" bestFit="1" customWidth="1"/>
    <col min="3083" max="3083" width="15.625" style="4" bestFit="1" customWidth="1"/>
    <col min="3084" max="3329" width="11" style="4"/>
    <col min="3330" max="3330" width="6.875" style="4" bestFit="1" customWidth="1"/>
    <col min="3331" max="3331" width="9.125" style="4" customWidth="1"/>
    <col min="3332" max="3333" width="6.875" style="4" bestFit="1" customWidth="1"/>
    <col min="3334" max="3334" width="7.625" style="4" bestFit="1" customWidth="1"/>
    <col min="3335" max="3335" width="9.75" style="4" customWidth="1"/>
    <col min="3336" max="3336" width="39" style="4" bestFit="1" customWidth="1"/>
    <col min="3337" max="3338" width="7.625" style="4" bestFit="1" customWidth="1"/>
    <col min="3339" max="3339" width="15.625" style="4" bestFit="1" customWidth="1"/>
    <col min="3340" max="3585" width="11" style="4"/>
    <col min="3586" max="3586" width="6.875" style="4" bestFit="1" customWidth="1"/>
    <col min="3587" max="3587" width="9.125" style="4" customWidth="1"/>
    <col min="3588" max="3589" width="6.875" style="4" bestFit="1" customWidth="1"/>
    <col min="3590" max="3590" width="7.625" style="4" bestFit="1" customWidth="1"/>
    <col min="3591" max="3591" width="9.75" style="4" customWidth="1"/>
    <col min="3592" max="3592" width="39" style="4" bestFit="1" customWidth="1"/>
    <col min="3593" max="3594" width="7.625" style="4" bestFit="1" customWidth="1"/>
    <col min="3595" max="3595" width="15.625" style="4" bestFit="1" customWidth="1"/>
    <col min="3596" max="3841" width="11" style="4"/>
    <col min="3842" max="3842" width="6.875" style="4" bestFit="1" customWidth="1"/>
    <col min="3843" max="3843" width="9.125" style="4" customWidth="1"/>
    <col min="3844" max="3845" width="6.875" style="4" bestFit="1" customWidth="1"/>
    <col min="3846" max="3846" width="7.625" style="4" bestFit="1" customWidth="1"/>
    <col min="3847" max="3847" width="9.75" style="4" customWidth="1"/>
    <col min="3848" max="3848" width="39" style="4" bestFit="1" customWidth="1"/>
    <col min="3849" max="3850" width="7.625" style="4" bestFit="1" customWidth="1"/>
    <col min="3851" max="3851" width="15.625" style="4" bestFit="1" customWidth="1"/>
    <col min="3852" max="4097" width="11" style="4"/>
    <col min="4098" max="4098" width="6.875" style="4" bestFit="1" customWidth="1"/>
    <col min="4099" max="4099" width="9.125" style="4" customWidth="1"/>
    <col min="4100" max="4101" width="6.875" style="4" bestFit="1" customWidth="1"/>
    <col min="4102" max="4102" width="7.625" style="4" bestFit="1" customWidth="1"/>
    <col min="4103" max="4103" width="9.75" style="4" customWidth="1"/>
    <col min="4104" max="4104" width="39" style="4" bestFit="1" customWidth="1"/>
    <col min="4105" max="4106" width="7.625" style="4" bestFit="1" customWidth="1"/>
    <col min="4107" max="4107" width="15.625" style="4" bestFit="1" customWidth="1"/>
    <col min="4108" max="4353" width="11" style="4"/>
    <col min="4354" max="4354" width="6.875" style="4" bestFit="1" customWidth="1"/>
    <col min="4355" max="4355" width="9.125" style="4" customWidth="1"/>
    <col min="4356" max="4357" width="6.875" style="4" bestFit="1" customWidth="1"/>
    <col min="4358" max="4358" width="7.625" style="4" bestFit="1" customWidth="1"/>
    <col min="4359" max="4359" width="9.75" style="4" customWidth="1"/>
    <col min="4360" max="4360" width="39" style="4" bestFit="1" customWidth="1"/>
    <col min="4361" max="4362" width="7.625" style="4" bestFit="1" customWidth="1"/>
    <col min="4363" max="4363" width="15.625" style="4" bestFit="1" customWidth="1"/>
    <col min="4364" max="4609" width="11" style="4"/>
    <col min="4610" max="4610" width="6.875" style="4" bestFit="1" customWidth="1"/>
    <col min="4611" max="4611" width="9.125" style="4" customWidth="1"/>
    <col min="4612" max="4613" width="6.875" style="4" bestFit="1" customWidth="1"/>
    <col min="4614" max="4614" width="7.625" style="4" bestFit="1" customWidth="1"/>
    <col min="4615" max="4615" width="9.75" style="4" customWidth="1"/>
    <col min="4616" max="4616" width="39" style="4" bestFit="1" customWidth="1"/>
    <col min="4617" max="4618" width="7.625" style="4" bestFit="1" customWidth="1"/>
    <col min="4619" max="4619" width="15.625" style="4" bestFit="1" customWidth="1"/>
    <col min="4620" max="4865" width="11" style="4"/>
    <col min="4866" max="4866" width="6.875" style="4" bestFit="1" customWidth="1"/>
    <col min="4867" max="4867" width="9.125" style="4" customWidth="1"/>
    <col min="4868" max="4869" width="6.875" style="4" bestFit="1" customWidth="1"/>
    <col min="4870" max="4870" width="7.625" style="4" bestFit="1" customWidth="1"/>
    <col min="4871" max="4871" width="9.75" style="4" customWidth="1"/>
    <col min="4872" max="4872" width="39" style="4" bestFit="1" customWidth="1"/>
    <col min="4873" max="4874" width="7.625" style="4" bestFit="1" customWidth="1"/>
    <col min="4875" max="4875" width="15.625" style="4" bestFit="1" customWidth="1"/>
    <col min="4876" max="5121" width="11" style="4"/>
    <col min="5122" max="5122" width="6.875" style="4" bestFit="1" customWidth="1"/>
    <col min="5123" max="5123" width="9.125" style="4" customWidth="1"/>
    <col min="5124" max="5125" width="6.875" style="4" bestFit="1" customWidth="1"/>
    <col min="5126" max="5126" width="7.625" style="4" bestFit="1" customWidth="1"/>
    <col min="5127" max="5127" width="9.75" style="4" customWidth="1"/>
    <col min="5128" max="5128" width="39" style="4" bestFit="1" customWidth="1"/>
    <col min="5129" max="5130" width="7.625" style="4" bestFit="1" customWidth="1"/>
    <col min="5131" max="5131" width="15.625" style="4" bestFit="1" customWidth="1"/>
    <col min="5132" max="5377" width="11" style="4"/>
    <col min="5378" max="5378" width="6.875" style="4" bestFit="1" customWidth="1"/>
    <col min="5379" max="5379" width="9.125" style="4" customWidth="1"/>
    <col min="5380" max="5381" width="6.875" style="4" bestFit="1" customWidth="1"/>
    <col min="5382" max="5382" width="7.625" style="4" bestFit="1" customWidth="1"/>
    <col min="5383" max="5383" width="9.75" style="4" customWidth="1"/>
    <col min="5384" max="5384" width="39" style="4" bestFit="1" customWidth="1"/>
    <col min="5385" max="5386" width="7.625" style="4" bestFit="1" customWidth="1"/>
    <col min="5387" max="5387" width="15.625" style="4" bestFit="1" customWidth="1"/>
    <col min="5388" max="5633" width="11" style="4"/>
    <col min="5634" max="5634" width="6.875" style="4" bestFit="1" customWidth="1"/>
    <col min="5635" max="5635" width="9.125" style="4" customWidth="1"/>
    <col min="5636" max="5637" width="6.875" style="4" bestFit="1" customWidth="1"/>
    <col min="5638" max="5638" width="7.625" style="4" bestFit="1" customWidth="1"/>
    <col min="5639" max="5639" width="9.75" style="4" customWidth="1"/>
    <col min="5640" max="5640" width="39" style="4" bestFit="1" customWidth="1"/>
    <col min="5641" max="5642" width="7.625" style="4" bestFit="1" customWidth="1"/>
    <col min="5643" max="5643" width="15.625" style="4" bestFit="1" customWidth="1"/>
    <col min="5644" max="5889" width="11" style="4"/>
    <col min="5890" max="5890" width="6.875" style="4" bestFit="1" customWidth="1"/>
    <col min="5891" max="5891" width="9.125" style="4" customWidth="1"/>
    <col min="5892" max="5893" width="6.875" style="4" bestFit="1" customWidth="1"/>
    <col min="5894" max="5894" width="7.625" style="4" bestFit="1" customWidth="1"/>
    <col min="5895" max="5895" width="9.75" style="4" customWidth="1"/>
    <col min="5896" max="5896" width="39" style="4" bestFit="1" customWidth="1"/>
    <col min="5897" max="5898" width="7.625" style="4" bestFit="1" customWidth="1"/>
    <col min="5899" max="5899" width="15.625" style="4" bestFit="1" customWidth="1"/>
    <col min="5900" max="6145" width="11" style="4"/>
    <col min="6146" max="6146" width="6.875" style="4" bestFit="1" customWidth="1"/>
    <col min="6147" max="6147" width="9.125" style="4" customWidth="1"/>
    <col min="6148" max="6149" width="6.875" style="4" bestFit="1" customWidth="1"/>
    <col min="6150" max="6150" width="7.625" style="4" bestFit="1" customWidth="1"/>
    <col min="6151" max="6151" width="9.75" style="4" customWidth="1"/>
    <col min="6152" max="6152" width="39" style="4" bestFit="1" customWidth="1"/>
    <col min="6153" max="6154" width="7.625" style="4" bestFit="1" customWidth="1"/>
    <col min="6155" max="6155" width="15.625" style="4" bestFit="1" customWidth="1"/>
    <col min="6156" max="6401" width="11" style="4"/>
    <col min="6402" max="6402" width="6.875" style="4" bestFit="1" customWidth="1"/>
    <col min="6403" max="6403" width="9.125" style="4" customWidth="1"/>
    <col min="6404" max="6405" width="6.875" style="4" bestFit="1" customWidth="1"/>
    <col min="6406" max="6406" width="7.625" style="4" bestFit="1" customWidth="1"/>
    <col min="6407" max="6407" width="9.75" style="4" customWidth="1"/>
    <col min="6408" max="6408" width="39" style="4" bestFit="1" customWidth="1"/>
    <col min="6409" max="6410" width="7.625" style="4" bestFit="1" customWidth="1"/>
    <col min="6411" max="6411" width="15.625" style="4" bestFit="1" customWidth="1"/>
    <col min="6412" max="6657" width="11" style="4"/>
    <col min="6658" max="6658" width="6.875" style="4" bestFit="1" customWidth="1"/>
    <col min="6659" max="6659" width="9.125" style="4" customWidth="1"/>
    <col min="6660" max="6661" width="6.875" style="4" bestFit="1" customWidth="1"/>
    <col min="6662" max="6662" width="7.625" style="4" bestFit="1" customWidth="1"/>
    <col min="6663" max="6663" width="9.75" style="4" customWidth="1"/>
    <col min="6664" max="6664" width="39" style="4" bestFit="1" customWidth="1"/>
    <col min="6665" max="6666" width="7.625" style="4" bestFit="1" customWidth="1"/>
    <col min="6667" max="6667" width="15.625" style="4" bestFit="1" customWidth="1"/>
    <col min="6668" max="6913" width="11" style="4"/>
    <col min="6914" max="6914" width="6.875" style="4" bestFit="1" customWidth="1"/>
    <col min="6915" max="6915" width="9.125" style="4" customWidth="1"/>
    <col min="6916" max="6917" width="6.875" style="4" bestFit="1" customWidth="1"/>
    <col min="6918" max="6918" width="7.625" style="4" bestFit="1" customWidth="1"/>
    <col min="6919" max="6919" width="9.75" style="4" customWidth="1"/>
    <col min="6920" max="6920" width="39" style="4" bestFit="1" customWidth="1"/>
    <col min="6921" max="6922" width="7.625" style="4" bestFit="1" customWidth="1"/>
    <col min="6923" max="6923" width="15.625" style="4" bestFit="1" customWidth="1"/>
    <col min="6924" max="7169" width="11" style="4"/>
    <col min="7170" max="7170" width="6.875" style="4" bestFit="1" customWidth="1"/>
    <col min="7171" max="7171" width="9.125" style="4" customWidth="1"/>
    <col min="7172" max="7173" width="6.875" style="4" bestFit="1" customWidth="1"/>
    <col min="7174" max="7174" width="7.625" style="4" bestFit="1" customWidth="1"/>
    <col min="7175" max="7175" width="9.75" style="4" customWidth="1"/>
    <col min="7176" max="7176" width="39" style="4" bestFit="1" customWidth="1"/>
    <col min="7177" max="7178" width="7.625" style="4" bestFit="1" customWidth="1"/>
    <col min="7179" max="7179" width="15.625" style="4" bestFit="1" customWidth="1"/>
    <col min="7180" max="7425" width="11" style="4"/>
    <col min="7426" max="7426" width="6.875" style="4" bestFit="1" customWidth="1"/>
    <col min="7427" max="7427" width="9.125" style="4" customWidth="1"/>
    <col min="7428" max="7429" width="6.875" style="4" bestFit="1" customWidth="1"/>
    <col min="7430" max="7430" width="7.625" style="4" bestFit="1" customWidth="1"/>
    <col min="7431" max="7431" width="9.75" style="4" customWidth="1"/>
    <col min="7432" max="7432" width="39" style="4" bestFit="1" customWidth="1"/>
    <col min="7433" max="7434" width="7.625" style="4" bestFit="1" customWidth="1"/>
    <col min="7435" max="7435" width="15.625" style="4" bestFit="1" customWidth="1"/>
    <col min="7436" max="7681" width="11" style="4"/>
    <col min="7682" max="7682" width="6.875" style="4" bestFit="1" customWidth="1"/>
    <col min="7683" max="7683" width="9.125" style="4" customWidth="1"/>
    <col min="7684" max="7685" width="6.875" style="4" bestFit="1" customWidth="1"/>
    <col min="7686" max="7686" width="7.625" style="4" bestFit="1" customWidth="1"/>
    <col min="7687" max="7687" width="9.75" style="4" customWidth="1"/>
    <col min="7688" max="7688" width="39" style="4" bestFit="1" customWidth="1"/>
    <col min="7689" max="7690" width="7.625" style="4" bestFit="1" customWidth="1"/>
    <col min="7691" max="7691" width="15.625" style="4" bestFit="1" customWidth="1"/>
    <col min="7692" max="7937" width="11" style="4"/>
    <col min="7938" max="7938" width="6.875" style="4" bestFit="1" customWidth="1"/>
    <col min="7939" max="7939" width="9.125" style="4" customWidth="1"/>
    <col min="7940" max="7941" width="6.875" style="4" bestFit="1" customWidth="1"/>
    <col min="7942" max="7942" width="7.625" style="4" bestFit="1" customWidth="1"/>
    <col min="7943" max="7943" width="9.75" style="4" customWidth="1"/>
    <col min="7944" max="7944" width="39" style="4" bestFit="1" customWidth="1"/>
    <col min="7945" max="7946" width="7.625" style="4" bestFit="1" customWidth="1"/>
    <col min="7947" max="7947" width="15.625" style="4" bestFit="1" customWidth="1"/>
    <col min="7948" max="8193" width="11" style="4"/>
    <col min="8194" max="8194" width="6.875" style="4" bestFit="1" customWidth="1"/>
    <col min="8195" max="8195" width="9.125" style="4" customWidth="1"/>
    <col min="8196" max="8197" width="6.875" style="4" bestFit="1" customWidth="1"/>
    <col min="8198" max="8198" width="7.625" style="4" bestFit="1" customWidth="1"/>
    <col min="8199" max="8199" width="9.75" style="4" customWidth="1"/>
    <col min="8200" max="8200" width="39" style="4" bestFit="1" customWidth="1"/>
    <col min="8201" max="8202" width="7.625" style="4" bestFit="1" customWidth="1"/>
    <col min="8203" max="8203" width="15.625" style="4" bestFit="1" customWidth="1"/>
    <col min="8204" max="8449" width="11" style="4"/>
    <col min="8450" max="8450" width="6.875" style="4" bestFit="1" customWidth="1"/>
    <col min="8451" max="8451" width="9.125" style="4" customWidth="1"/>
    <col min="8452" max="8453" width="6.875" style="4" bestFit="1" customWidth="1"/>
    <col min="8454" max="8454" width="7.625" style="4" bestFit="1" customWidth="1"/>
    <col min="8455" max="8455" width="9.75" style="4" customWidth="1"/>
    <col min="8456" max="8456" width="39" style="4" bestFit="1" customWidth="1"/>
    <col min="8457" max="8458" width="7.625" style="4" bestFit="1" customWidth="1"/>
    <col min="8459" max="8459" width="15.625" style="4" bestFit="1" customWidth="1"/>
    <col min="8460" max="8705" width="11" style="4"/>
    <col min="8706" max="8706" width="6.875" style="4" bestFit="1" customWidth="1"/>
    <col min="8707" max="8707" width="9.125" style="4" customWidth="1"/>
    <col min="8708" max="8709" width="6.875" style="4" bestFit="1" customWidth="1"/>
    <col min="8710" max="8710" width="7.625" style="4" bestFit="1" customWidth="1"/>
    <col min="8711" max="8711" width="9.75" style="4" customWidth="1"/>
    <col min="8712" max="8712" width="39" style="4" bestFit="1" customWidth="1"/>
    <col min="8713" max="8714" width="7.625" style="4" bestFit="1" customWidth="1"/>
    <col min="8715" max="8715" width="15.625" style="4" bestFit="1" customWidth="1"/>
    <col min="8716" max="8961" width="11" style="4"/>
    <col min="8962" max="8962" width="6.875" style="4" bestFit="1" customWidth="1"/>
    <col min="8963" max="8963" width="9.125" style="4" customWidth="1"/>
    <col min="8964" max="8965" width="6.875" style="4" bestFit="1" customWidth="1"/>
    <col min="8966" max="8966" width="7.625" style="4" bestFit="1" customWidth="1"/>
    <col min="8967" max="8967" width="9.75" style="4" customWidth="1"/>
    <col min="8968" max="8968" width="39" style="4" bestFit="1" customWidth="1"/>
    <col min="8969" max="8970" width="7.625" style="4" bestFit="1" customWidth="1"/>
    <col min="8971" max="8971" width="15.625" style="4" bestFit="1" customWidth="1"/>
    <col min="8972" max="9217" width="11" style="4"/>
    <col min="9218" max="9218" width="6.875" style="4" bestFit="1" customWidth="1"/>
    <col min="9219" max="9219" width="9.125" style="4" customWidth="1"/>
    <col min="9220" max="9221" width="6.875" style="4" bestFit="1" customWidth="1"/>
    <col min="9222" max="9222" width="7.625" style="4" bestFit="1" customWidth="1"/>
    <col min="9223" max="9223" width="9.75" style="4" customWidth="1"/>
    <col min="9224" max="9224" width="39" style="4" bestFit="1" customWidth="1"/>
    <col min="9225" max="9226" width="7.625" style="4" bestFit="1" customWidth="1"/>
    <col min="9227" max="9227" width="15.625" style="4" bestFit="1" customWidth="1"/>
    <col min="9228" max="9473" width="11" style="4"/>
    <col min="9474" max="9474" width="6.875" style="4" bestFit="1" customWidth="1"/>
    <col min="9475" max="9475" width="9.125" style="4" customWidth="1"/>
    <col min="9476" max="9477" width="6.875" style="4" bestFit="1" customWidth="1"/>
    <col min="9478" max="9478" width="7.625" style="4" bestFit="1" customWidth="1"/>
    <col min="9479" max="9479" width="9.75" style="4" customWidth="1"/>
    <col min="9480" max="9480" width="39" style="4" bestFit="1" customWidth="1"/>
    <col min="9481" max="9482" width="7.625" style="4" bestFit="1" customWidth="1"/>
    <col min="9483" max="9483" width="15.625" style="4" bestFit="1" customWidth="1"/>
    <col min="9484" max="9729" width="11" style="4"/>
    <col min="9730" max="9730" width="6.875" style="4" bestFit="1" customWidth="1"/>
    <col min="9731" max="9731" width="9.125" style="4" customWidth="1"/>
    <col min="9732" max="9733" width="6.875" style="4" bestFit="1" customWidth="1"/>
    <col min="9734" max="9734" width="7.625" style="4" bestFit="1" customWidth="1"/>
    <col min="9735" max="9735" width="9.75" style="4" customWidth="1"/>
    <col min="9736" max="9736" width="39" style="4" bestFit="1" customWidth="1"/>
    <col min="9737" max="9738" width="7.625" style="4" bestFit="1" customWidth="1"/>
    <col min="9739" max="9739" width="15.625" style="4" bestFit="1" customWidth="1"/>
    <col min="9740" max="9985" width="11" style="4"/>
    <col min="9986" max="9986" width="6.875" style="4" bestFit="1" customWidth="1"/>
    <col min="9987" max="9987" width="9.125" style="4" customWidth="1"/>
    <col min="9988" max="9989" width="6.875" style="4" bestFit="1" customWidth="1"/>
    <col min="9990" max="9990" width="7.625" style="4" bestFit="1" customWidth="1"/>
    <col min="9991" max="9991" width="9.75" style="4" customWidth="1"/>
    <col min="9992" max="9992" width="39" style="4" bestFit="1" customWidth="1"/>
    <col min="9993" max="9994" width="7.625" style="4" bestFit="1" customWidth="1"/>
    <col min="9995" max="9995" width="15.625" style="4" bestFit="1" customWidth="1"/>
    <col min="9996" max="10241" width="11" style="4"/>
    <col min="10242" max="10242" width="6.875" style="4" bestFit="1" customWidth="1"/>
    <col min="10243" max="10243" width="9.125" style="4" customWidth="1"/>
    <col min="10244" max="10245" width="6.875" style="4" bestFit="1" customWidth="1"/>
    <col min="10246" max="10246" width="7.625" style="4" bestFit="1" customWidth="1"/>
    <col min="10247" max="10247" width="9.75" style="4" customWidth="1"/>
    <col min="10248" max="10248" width="39" style="4" bestFit="1" customWidth="1"/>
    <col min="10249" max="10250" width="7.625" style="4" bestFit="1" customWidth="1"/>
    <col min="10251" max="10251" width="15.625" style="4" bestFit="1" customWidth="1"/>
    <col min="10252" max="10497" width="11" style="4"/>
    <col min="10498" max="10498" width="6.875" style="4" bestFit="1" customWidth="1"/>
    <col min="10499" max="10499" width="9.125" style="4" customWidth="1"/>
    <col min="10500" max="10501" width="6.875" style="4" bestFit="1" customWidth="1"/>
    <col min="10502" max="10502" width="7.625" style="4" bestFit="1" customWidth="1"/>
    <col min="10503" max="10503" width="9.75" style="4" customWidth="1"/>
    <col min="10504" max="10504" width="39" style="4" bestFit="1" customWidth="1"/>
    <col min="10505" max="10506" width="7.625" style="4" bestFit="1" customWidth="1"/>
    <col min="10507" max="10507" width="15.625" style="4" bestFit="1" customWidth="1"/>
    <col min="10508" max="10753" width="11" style="4"/>
    <col min="10754" max="10754" width="6.875" style="4" bestFit="1" customWidth="1"/>
    <col min="10755" max="10755" width="9.125" style="4" customWidth="1"/>
    <col min="10756" max="10757" width="6.875" style="4" bestFit="1" customWidth="1"/>
    <col min="10758" max="10758" width="7.625" style="4" bestFit="1" customWidth="1"/>
    <col min="10759" max="10759" width="9.75" style="4" customWidth="1"/>
    <col min="10760" max="10760" width="39" style="4" bestFit="1" customWidth="1"/>
    <col min="10761" max="10762" width="7.625" style="4" bestFit="1" customWidth="1"/>
    <col min="10763" max="10763" width="15.625" style="4" bestFit="1" customWidth="1"/>
    <col min="10764" max="11009" width="11" style="4"/>
    <col min="11010" max="11010" width="6.875" style="4" bestFit="1" customWidth="1"/>
    <col min="11011" max="11011" width="9.125" style="4" customWidth="1"/>
    <col min="11012" max="11013" width="6.875" style="4" bestFit="1" customWidth="1"/>
    <col min="11014" max="11014" width="7.625" style="4" bestFit="1" customWidth="1"/>
    <col min="11015" max="11015" width="9.75" style="4" customWidth="1"/>
    <col min="11016" max="11016" width="39" style="4" bestFit="1" customWidth="1"/>
    <col min="11017" max="11018" width="7.625" style="4" bestFit="1" customWidth="1"/>
    <col min="11019" max="11019" width="15.625" style="4" bestFit="1" customWidth="1"/>
    <col min="11020" max="11265" width="11" style="4"/>
    <col min="11266" max="11266" width="6.875" style="4" bestFit="1" customWidth="1"/>
    <col min="11267" max="11267" width="9.125" style="4" customWidth="1"/>
    <col min="11268" max="11269" width="6.875" style="4" bestFit="1" customWidth="1"/>
    <col min="11270" max="11270" width="7.625" style="4" bestFit="1" customWidth="1"/>
    <col min="11271" max="11271" width="9.75" style="4" customWidth="1"/>
    <col min="11272" max="11272" width="39" style="4" bestFit="1" customWidth="1"/>
    <col min="11273" max="11274" width="7.625" style="4" bestFit="1" customWidth="1"/>
    <col min="11275" max="11275" width="15.625" style="4" bestFit="1" customWidth="1"/>
    <col min="11276" max="11521" width="11" style="4"/>
    <col min="11522" max="11522" width="6.875" style="4" bestFit="1" customWidth="1"/>
    <col min="11523" max="11523" width="9.125" style="4" customWidth="1"/>
    <col min="11524" max="11525" width="6.875" style="4" bestFit="1" customWidth="1"/>
    <col min="11526" max="11526" width="7.625" style="4" bestFit="1" customWidth="1"/>
    <col min="11527" max="11527" width="9.75" style="4" customWidth="1"/>
    <col min="11528" max="11528" width="39" style="4" bestFit="1" customWidth="1"/>
    <col min="11529" max="11530" width="7.625" style="4" bestFit="1" customWidth="1"/>
    <col min="11531" max="11531" width="15.625" style="4" bestFit="1" customWidth="1"/>
    <col min="11532" max="11777" width="11" style="4"/>
    <col min="11778" max="11778" width="6.875" style="4" bestFit="1" customWidth="1"/>
    <col min="11779" max="11779" width="9.125" style="4" customWidth="1"/>
    <col min="11780" max="11781" width="6.875" style="4" bestFit="1" customWidth="1"/>
    <col min="11782" max="11782" width="7.625" style="4" bestFit="1" customWidth="1"/>
    <col min="11783" max="11783" width="9.75" style="4" customWidth="1"/>
    <col min="11784" max="11784" width="39" style="4" bestFit="1" customWidth="1"/>
    <col min="11785" max="11786" width="7.625" style="4" bestFit="1" customWidth="1"/>
    <col min="11787" max="11787" width="15.625" style="4" bestFit="1" customWidth="1"/>
    <col min="11788" max="12033" width="11" style="4"/>
    <col min="12034" max="12034" width="6.875" style="4" bestFit="1" customWidth="1"/>
    <col min="12035" max="12035" width="9.125" style="4" customWidth="1"/>
    <col min="12036" max="12037" width="6.875" style="4" bestFit="1" customWidth="1"/>
    <col min="12038" max="12038" width="7.625" style="4" bestFit="1" customWidth="1"/>
    <col min="12039" max="12039" width="9.75" style="4" customWidth="1"/>
    <col min="12040" max="12040" width="39" style="4" bestFit="1" customWidth="1"/>
    <col min="12041" max="12042" width="7.625" style="4" bestFit="1" customWidth="1"/>
    <col min="12043" max="12043" width="15.625" style="4" bestFit="1" customWidth="1"/>
    <col min="12044" max="12289" width="11" style="4"/>
    <col min="12290" max="12290" width="6.875" style="4" bestFit="1" customWidth="1"/>
    <col min="12291" max="12291" width="9.125" style="4" customWidth="1"/>
    <col min="12292" max="12293" width="6.875" style="4" bestFit="1" customWidth="1"/>
    <col min="12294" max="12294" width="7.625" style="4" bestFit="1" customWidth="1"/>
    <col min="12295" max="12295" width="9.75" style="4" customWidth="1"/>
    <col min="12296" max="12296" width="39" style="4" bestFit="1" customWidth="1"/>
    <col min="12297" max="12298" width="7.625" style="4" bestFit="1" customWidth="1"/>
    <col min="12299" max="12299" width="15.625" style="4" bestFit="1" customWidth="1"/>
    <col min="12300" max="12545" width="11" style="4"/>
    <col min="12546" max="12546" width="6.875" style="4" bestFit="1" customWidth="1"/>
    <col min="12547" max="12547" width="9.125" style="4" customWidth="1"/>
    <col min="12548" max="12549" width="6.875" style="4" bestFit="1" customWidth="1"/>
    <col min="12550" max="12550" width="7.625" style="4" bestFit="1" customWidth="1"/>
    <col min="12551" max="12551" width="9.75" style="4" customWidth="1"/>
    <col min="12552" max="12552" width="39" style="4" bestFit="1" customWidth="1"/>
    <col min="12553" max="12554" width="7.625" style="4" bestFit="1" customWidth="1"/>
    <col min="12555" max="12555" width="15.625" style="4" bestFit="1" customWidth="1"/>
    <col min="12556" max="12801" width="11" style="4"/>
    <col min="12802" max="12802" width="6.875" style="4" bestFit="1" customWidth="1"/>
    <col min="12803" max="12803" width="9.125" style="4" customWidth="1"/>
    <col min="12804" max="12805" width="6.875" style="4" bestFit="1" customWidth="1"/>
    <col min="12806" max="12806" width="7.625" style="4" bestFit="1" customWidth="1"/>
    <col min="12807" max="12807" width="9.75" style="4" customWidth="1"/>
    <col min="12808" max="12808" width="39" style="4" bestFit="1" customWidth="1"/>
    <col min="12809" max="12810" width="7.625" style="4" bestFit="1" customWidth="1"/>
    <col min="12811" max="12811" width="15.625" style="4" bestFit="1" customWidth="1"/>
    <col min="12812" max="13057" width="11" style="4"/>
    <col min="13058" max="13058" width="6.875" style="4" bestFit="1" customWidth="1"/>
    <col min="13059" max="13059" width="9.125" style="4" customWidth="1"/>
    <col min="13060" max="13061" width="6.875" style="4" bestFit="1" customWidth="1"/>
    <col min="13062" max="13062" width="7.625" style="4" bestFit="1" customWidth="1"/>
    <col min="13063" max="13063" width="9.75" style="4" customWidth="1"/>
    <col min="13064" max="13064" width="39" style="4" bestFit="1" customWidth="1"/>
    <col min="13065" max="13066" width="7.625" style="4" bestFit="1" customWidth="1"/>
    <col min="13067" max="13067" width="15.625" style="4" bestFit="1" customWidth="1"/>
    <col min="13068" max="13313" width="11" style="4"/>
    <col min="13314" max="13314" width="6.875" style="4" bestFit="1" customWidth="1"/>
    <col min="13315" max="13315" width="9.125" style="4" customWidth="1"/>
    <col min="13316" max="13317" width="6.875" style="4" bestFit="1" customWidth="1"/>
    <col min="13318" max="13318" width="7.625" style="4" bestFit="1" customWidth="1"/>
    <col min="13319" max="13319" width="9.75" style="4" customWidth="1"/>
    <col min="13320" max="13320" width="39" style="4" bestFit="1" customWidth="1"/>
    <col min="13321" max="13322" width="7.625" style="4" bestFit="1" customWidth="1"/>
    <col min="13323" max="13323" width="15.625" style="4" bestFit="1" customWidth="1"/>
    <col min="13324" max="13569" width="11" style="4"/>
    <col min="13570" max="13570" width="6.875" style="4" bestFit="1" customWidth="1"/>
    <col min="13571" max="13571" width="9.125" style="4" customWidth="1"/>
    <col min="13572" max="13573" width="6.875" style="4" bestFit="1" customWidth="1"/>
    <col min="13574" max="13574" width="7.625" style="4" bestFit="1" customWidth="1"/>
    <col min="13575" max="13575" width="9.75" style="4" customWidth="1"/>
    <col min="13576" max="13576" width="39" style="4" bestFit="1" customWidth="1"/>
    <col min="13577" max="13578" width="7.625" style="4" bestFit="1" customWidth="1"/>
    <col min="13579" max="13579" width="15.625" style="4" bestFit="1" customWidth="1"/>
    <col min="13580" max="13825" width="11" style="4"/>
    <col min="13826" max="13826" width="6.875" style="4" bestFit="1" customWidth="1"/>
    <col min="13827" max="13827" width="9.125" style="4" customWidth="1"/>
    <col min="13828" max="13829" width="6.875" style="4" bestFit="1" customWidth="1"/>
    <col min="13830" max="13830" width="7.625" style="4" bestFit="1" customWidth="1"/>
    <col min="13831" max="13831" width="9.75" style="4" customWidth="1"/>
    <col min="13832" max="13832" width="39" style="4" bestFit="1" customWidth="1"/>
    <col min="13833" max="13834" width="7.625" style="4" bestFit="1" customWidth="1"/>
    <col min="13835" max="13835" width="15.625" style="4" bestFit="1" customWidth="1"/>
    <col min="13836" max="14081" width="11" style="4"/>
    <col min="14082" max="14082" width="6.875" style="4" bestFit="1" customWidth="1"/>
    <col min="14083" max="14083" width="9.125" style="4" customWidth="1"/>
    <col min="14084" max="14085" width="6.875" style="4" bestFit="1" customWidth="1"/>
    <col min="14086" max="14086" width="7.625" style="4" bestFit="1" customWidth="1"/>
    <col min="14087" max="14087" width="9.75" style="4" customWidth="1"/>
    <col min="14088" max="14088" width="39" style="4" bestFit="1" customWidth="1"/>
    <col min="14089" max="14090" width="7.625" style="4" bestFit="1" customWidth="1"/>
    <col min="14091" max="14091" width="15.625" style="4" bestFit="1" customWidth="1"/>
    <col min="14092" max="14337" width="11" style="4"/>
    <col min="14338" max="14338" width="6.875" style="4" bestFit="1" customWidth="1"/>
    <col min="14339" max="14339" width="9.125" style="4" customWidth="1"/>
    <col min="14340" max="14341" width="6.875" style="4" bestFit="1" customWidth="1"/>
    <col min="14342" max="14342" width="7.625" style="4" bestFit="1" customWidth="1"/>
    <col min="14343" max="14343" width="9.75" style="4" customWidth="1"/>
    <col min="14344" max="14344" width="39" style="4" bestFit="1" customWidth="1"/>
    <col min="14345" max="14346" width="7.625" style="4" bestFit="1" customWidth="1"/>
    <col min="14347" max="14347" width="15.625" style="4" bestFit="1" customWidth="1"/>
    <col min="14348" max="14593" width="11" style="4"/>
    <col min="14594" max="14594" width="6.875" style="4" bestFit="1" customWidth="1"/>
    <col min="14595" max="14595" width="9.125" style="4" customWidth="1"/>
    <col min="14596" max="14597" width="6.875" style="4" bestFit="1" customWidth="1"/>
    <col min="14598" max="14598" width="7.625" style="4" bestFit="1" customWidth="1"/>
    <col min="14599" max="14599" width="9.75" style="4" customWidth="1"/>
    <col min="14600" max="14600" width="39" style="4" bestFit="1" customWidth="1"/>
    <col min="14601" max="14602" width="7.625" style="4" bestFit="1" customWidth="1"/>
    <col min="14603" max="14603" width="15.625" style="4" bestFit="1" customWidth="1"/>
    <col min="14604" max="14849" width="11" style="4"/>
    <col min="14850" max="14850" width="6.875" style="4" bestFit="1" customWidth="1"/>
    <col min="14851" max="14851" width="9.125" style="4" customWidth="1"/>
    <col min="14852" max="14853" width="6.875" style="4" bestFit="1" customWidth="1"/>
    <col min="14854" max="14854" width="7.625" style="4" bestFit="1" customWidth="1"/>
    <col min="14855" max="14855" width="9.75" style="4" customWidth="1"/>
    <col min="14856" max="14856" width="39" style="4" bestFit="1" customWidth="1"/>
    <col min="14857" max="14858" width="7.625" style="4" bestFit="1" customWidth="1"/>
    <col min="14859" max="14859" width="15.625" style="4" bestFit="1" customWidth="1"/>
    <col min="14860" max="15105" width="11" style="4"/>
    <col min="15106" max="15106" width="6.875" style="4" bestFit="1" customWidth="1"/>
    <col min="15107" max="15107" width="9.125" style="4" customWidth="1"/>
    <col min="15108" max="15109" width="6.875" style="4" bestFit="1" customWidth="1"/>
    <col min="15110" max="15110" width="7.625" style="4" bestFit="1" customWidth="1"/>
    <col min="15111" max="15111" width="9.75" style="4" customWidth="1"/>
    <col min="15112" max="15112" width="39" style="4" bestFit="1" customWidth="1"/>
    <col min="15113" max="15114" width="7.625" style="4" bestFit="1" customWidth="1"/>
    <col min="15115" max="15115" width="15.625" style="4" bestFit="1" customWidth="1"/>
    <col min="15116" max="15361" width="11" style="4"/>
    <col min="15362" max="15362" width="6.875" style="4" bestFit="1" customWidth="1"/>
    <col min="15363" max="15363" width="9.125" style="4" customWidth="1"/>
    <col min="15364" max="15365" width="6.875" style="4" bestFit="1" customWidth="1"/>
    <col min="15366" max="15366" width="7.625" style="4" bestFit="1" customWidth="1"/>
    <col min="15367" max="15367" width="9.75" style="4" customWidth="1"/>
    <col min="15368" max="15368" width="39" style="4" bestFit="1" customWidth="1"/>
    <col min="15369" max="15370" width="7.625" style="4" bestFit="1" customWidth="1"/>
    <col min="15371" max="15371" width="15.625" style="4" bestFit="1" customWidth="1"/>
    <col min="15372" max="15617" width="11" style="4"/>
    <col min="15618" max="15618" width="6.875" style="4" bestFit="1" customWidth="1"/>
    <col min="15619" max="15619" width="9.125" style="4" customWidth="1"/>
    <col min="15620" max="15621" width="6.875" style="4" bestFit="1" customWidth="1"/>
    <col min="15622" max="15622" width="7.625" style="4" bestFit="1" customWidth="1"/>
    <col min="15623" max="15623" width="9.75" style="4" customWidth="1"/>
    <col min="15624" max="15624" width="39" style="4" bestFit="1" customWidth="1"/>
    <col min="15625" max="15626" width="7.625" style="4" bestFit="1" customWidth="1"/>
    <col min="15627" max="15627" width="15.625" style="4" bestFit="1" customWidth="1"/>
    <col min="15628" max="15873" width="11" style="4"/>
    <col min="15874" max="15874" width="6.875" style="4" bestFit="1" customWidth="1"/>
    <col min="15875" max="15875" width="9.125" style="4" customWidth="1"/>
    <col min="15876" max="15877" width="6.875" style="4" bestFit="1" customWidth="1"/>
    <col min="15878" max="15878" width="7.625" style="4" bestFit="1" customWidth="1"/>
    <col min="15879" max="15879" width="9.75" style="4" customWidth="1"/>
    <col min="15880" max="15880" width="39" style="4" bestFit="1" customWidth="1"/>
    <col min="15881" max="15882" width="7.625" style="4" bestFit="1" customWidth="1"/>
    <col min="15883" max="15883" width="15.625" style="4" bestFit="1" customWidth="1"/>
    <col min="15884" max="16129" width="11" style="4"/>
    <col min="16130" max="16130" width="6.875" style="4" bestFit="1" customWidth="1"/>
    <col min="16131" max="16131" width="9.125" style="4" customWidth="1"/>
    <col min="16132" max="16133" width="6.875" style="4" bestFit="1" customWidth="1"/>
    <col min="16134" max="16134" width="7.625" style="4" bestFit="1" customWidth="1"/>
    <col min="16135" max="16135" width="9.75" style="4" customWidth="1"/>
    <col min="16136" max="16136" width="39" style="4" bestFit="1" customWidth="1"/>
    <col min="16137" max="16138" width="7.625" style="4" bestFit="1" customWidth="1"/>
    <col min="16139" max="16139" width="15.625" style="4" bestFit="1" customWidth="1"/>
    <col min="16140" max="16384" width="11" style="4"/>
  </cols>
  <sheetData>
    <row r="1" spans="1:11" x14ac:dyDescent="0.25">
      <c r="A1" s="193" t="s">
        <v>36</v>
      </c>
      <c r="C1" s="194" t="s">
        <v>37</v>
      </c>
    </row>
    <row r="2" spans="1:11" x14ac:dyDescent="0.25">
      <c r="A2" s="193" t="s">
        <v>217</v>
      </c>
      <c r="C2" s="194" t="s">
        <v>39</v>
      </c>
      <c r="I2" s="193"/>
    </row>
    <row r="3" spans="1:11" x14ac:dyDescent="0.25">
      <c r="A3" s="193" t="s">
        <v>40</v>
      </c>
      <c r="C3" s="194" t="s">
        <v>41</v>
      </c>
    </row>
    <row r="4" spans="1:11" x14ac:dyDescent="0.25">
      <c r="A4" s="193" t="s">
        <v>43</v>
      </c>
      <c r="C4" s="194" t="s">
        <v>44</v>
      </c>
    </row>
    <row r="6" spans="1:11" ht="22.5" x14ac:dyDescent="0.25">
      <c r="G6" s="161" t="s">
        <v>1865</v>
      </c>
    </row>
    <row r="7" spans="1:11" x14ac:dyDescent="0.25">
      <c r="G7" s="152" t="s">
        <v>1866</v>
      </c>
    </row>
    <row r="9" spans="1:11" x14ac:dyDescent="0.25">
      <c r="A9" s="196" t="s">
        <v>1867</v>
      </c>
    </row>
    <row r="10" spans="1:11" x14ac:dyDescent="0.25">
      <c r="A10" s="196" t="s">
        <v>218</v>
      </c>
    </row>
    <row r="12" spans="1:11" x14ac:dyDescent="0.25">
      <c r="C12" s="193" t="s">
        <v>1868</v>
      </c>
      <c r="K12" s="198" t="s">
        <v>333</v>
      </c>
    </row>
    <row r="13" spans="1:11" x14ac:dyDescent="0.25">
      <c r="C13" s="194" t="s">
        <v>1869</v>
      </c>
      <c r="K13" s="197">
        <v>4330</v>
      </c>
    </row>
    <row r="14" spans="1:11" ht="15.75" thickBot="1" x14ac:dyDescent="0.3"/>
    <row r="15" spans="1:11" ht="15.75" thickTop="1" x14ac:dyDescent="0.25">
      <c r="K15" s="248">
        <v>4330</v>
      </c>
    </row>
    <row r="17" spans="1:11" x14ac:dyDescent="0.25">
      <c r="A17" s="196" t="s">
        <v>221</v>
      </c>
    </row>
    <row r="19" spans="1:11" x14ac:dyDescent="0.25">
      <c r="C19" s="193" t="s">
        <v>1868</v>
      </c>
      <c r="K19" s="198" t="s">
        <v>333</v>
      </c>
    </row>
    <row r="20" spans="1:11" x14ac:dyDescent="0.25">
      <c r="C20" s="194" t="s">
        <v>1869</v>
      </c>
      <c r="K20" s="197">
        <v>14324082</v>
      </c>
    </row>
    <row r="21" spans="1:11" ht="15.75" thickBot="1" x14ac:dyDescent="0.3"/>
    <row r="22" spans="1:11" ht="15.75" thickTop="1" x14ac:dyDescent="0.25">
      <c r="K22" s="248">
        <v>14324082</v>
      </c>
    </row>
    <row r="24" spans="1:11" x14ac:dyDescent="0.25">
      <c r="A24" s="196" t="s">
        <v>266</v>
      </c>
    </row>
    <row r="26" spans="1:11" x14ac:dyDescent="0.25">
      <c r="C26" s="193" t="s">
        <v>1868</v>
      </c>
      <c r="K26" s="198" t="s">
        <v>333</v>
      </c>
    </row>
    <row r="27" spans="1:11" x14ac:dyDescent="0.25">
      <c r="C27" s="194" t="s">
        <v>1869</v>
      </c>
      <c r="K27" s="197">
        <v>268838</v>
      </c>
    </row>
    <row r="28" spans="1:11" ht="15.75" thickBot="1" x14ac:dyDescent="0.3"/>
    <row r="29" spans="1:11" ht="15.75" thickTop="1" x14ac:dyDescent="0.25">
      <c r="K29" s="248">
        <v>268838</v>
      </c>
    </row>
    <row r="31" spans="1:11" x14ac:dyDescent="0.25">
      <c r="A31" s="196" t="s">
        <v>439</v>
      </c>
    </row>
    <row r="33" spans="1:11" x14ac:dyDescent="0.25">
      <c r="C33" s="193" t="s">
        <v>1868</v>
      </c>
      <c r="K33" s="198" t="s">
        <v>333</v>
      </c>
    </row>
    <row r="34" spans="1:11" x14ac:dyDescent="0.25">
      <c r="C34" s="194" t="s">
        <v>1869</v>
      </c>
      <c r="K34" s="197">
        <v>313564980</v>
      </c>
    </row>
    <row r="35" spans="1:11" ht="15.75" thickBot="1" x14ac:dyDescent="0.3"/>
    <row r="36" spans="1:11" ht="15.75" thickTop="1" x14ac:dyDescent="0.25">
      <c r="K36" s="248">
        <v>313564980</v>
      </c>
    </row>
    <row r="38" spans="1:11" x14ac:dyDescent="0.25">
      <c r="A38" s="196" t="s">
        <v>1687</v>
      </c>
    </row>
    <row r="40" spans="1:11" x14ac:dyDescent="0.25">
      <c r="C40" s="193" t="s">
        <v>1868</v>
      </c>
      <c r="K40" s="198" t="s">
        <v>333</v>
      </c>
    </row>
    <row r="41" spans="1:11" x14ac:dyDescent="0.25">
      <c r="C41" s="194" t="s">
        <v>1869</v>
      </c>
      <c r="K41" s="197">
        <v>1730703</v>
      </c>
    </row>
    <row r="42" spans="1:11" ht="15.75" thickBot="1" x14ac:dyDescent="0.3"/>
    <row r="43" spans="1:11" ht="15.75" thickTop="1" x14ac:dyDescent="0.25">
      <c r="J43" s="198"/>
      <c r="K43" s="248">
        <v>1730703</v>
      </c>
    </row>
    <row r="45" spans="1:11" x14ac:dyDescent="0.25">
      <c r="A45" s="196" t="s">
        <v>271</v>
      </c>
    </row>
    <row r="48" spans="1:11" x14ac:dyDescent="0.25">
      <c r="A48" s="153" t="s">
        <v>1870</v>
      </c>
      <c r="C48" s="196" t="s">
        <v>1871</v>
      </c>
    </row>
    <row r="50" spans="1:11" ht="15.75" thickBot="1" x14ac:dyDescent="0.3">
      <c r="A50" s="249" t="s">
        <v>1872</v>
      </c>
      <c r="C50" s="249" t="s">
        <v>1873</v>
      </c>
    </row>
    <row r="51" spans="1:11" ht="15.75" thickTop="1" x14ac:dyDescent="0.25"/>
    <row r="52" spans="1:11" x14ac:dyDescent="0.25">
      <c r="A52" s="193" t="s">
        <v>143</v>
      </c>
      <c r="B52" s="193" t="s">
        <v>1874</v>
      </c>
      <c r="C52" s="193" t="s">
        <v>143</v>
      </c>
      <c r="D52" s="198" t="s">
        <v>1874</v>
      </c>
      <c r="E52" s="198" t="s">
        <v>1875</v>
      </c>
      <c r="F52" s="193" t="s">
        <v>1876</v>
      </c>
      <c r="G52" s="193" t="s">
        <v>1877</v>
      </c>
      <c r="I52" s="198" t="s">
        <v>1878</v>
      </c>
      <c r="J52" s="198" t="s">
        <v>1879</v>
      </c>
      <c r="K52" s="198" t="s">
        <v>333</v>
      </c>
    </row>
    <row r="54" spans="1:11" x14ac:dyDescent="0.25">
      <c r="A54" s="194" t="s">
        <v>156</v>
      </c>
      <c r="C54" s="250">
        <v>201605</v>
      </c>
      <c r="D54" s="194" t="s">
        <v>194</v>
      </c>
      <c r="E54" s="199">
        <v>99</v>
      </c>
      <c r="F54" s="251">
        <v>42394</v>
      </c>
      <c r="G54" s="251">
        <v>42396</v>
      </c>
      <c r="H54" s="194" t="s">
        <v>275</v>
      </c>
      <c r="I54" s="197">
        <v>0</v>
      </c>
      <c r="J54" s="197">
        <v>399300</v>
      </c>
    </row>
    <row r="55" spans="1:11" x14ac:dyDescent="0.25">
      <c r="A55" s="194" t="s">
        <v>156</v>
      </c>
      <c r="C55" s="250">
        <v>201605</v>
      </c>
      <c r="D55" s="194" t="s">
        <v>194</v>
      </c>
      <c r="E55" s="199">
        <v>67</v>
      </c>
      <c r="F55" s="251">
        <v>42396</v>
      </c>
      <c r="G55" s="251">
        <v>42396</v>
      </c>
      <c r="H55" s="194" t="s">
        <v>233</v>
      </c>
      <c r="I55" s="197">
        <v>400000</v>
      </c>
      <c r="J55" s="197">
        <v>0</v>
      </c>
    </row>
    <row r="56" spans="1:11" x14ac:dyDescent="0.25">
      <c r="A56" s="194" t="s">
        <v>156</v>
      </c>
      <c r="C56" s="250">
        <v>201605</v>
      </c>
      <c r="D56" s="194" t="s">
        <v>194</v>
      </c>
      <c r="E56" s="199">
        <v>111</v>
      </c>
      <c r="F56" s="251">
        <v>42613</v>
      </c>
      <c r="G56" s="251">
        <v>42613</v>
      </c>
      <c r="H56" s="194" t="s">
        <v>1863</v>
      </c>
      <c r="I56" s="197">
        <v>0</v>
      </c>
      <c r="J56" s="197">
        <v>65</v>
      </c>
      <c r="K56" s="197">
        <v>635</v>
      </c>
    </row>
    <row r="57" spans="1:11" x14ac:dyDescent="0.25">
      <c r="A57" s="194" t="s">
        <v>156</v>
      </c>
      <c r="C57" s="250">
        <v>201624</v>
      </c>
      <c r="D57" s="194" t="s">
        <v>194</v>
      </c>
      <c r="E57" s="199">
        <v>79</v>
      </c>
      <c r="F57" s="251">
        <v>42520</v>
      </c>
      <c r="G57" s="251">
        <v>42520</v>
      </c>
      <c r="H57" s="194" t="s">
        <v>257</v>
      </c>
      <c r="I57" s="197">
        <v>200000</v>
      </c>
      <c r="J57" s="197">
        <v>0</v>
      </c>
      <c r="K57" s="197">
        <v>200000</v>
      </c>
    </row>
    <row r="59" spans="1:11" x14ac:dyDescent="0.25">
      <c r="I59" s="252">
        <v>600000</v>
      </c>
      <c r="J59" s="252">
        <v>399365</v>
      </c>
      <c r="K59" s="252">
        <v>200635</v>
      </c>
    </row>
    <row r="60" spans="1:11" x14ac:dyDescent="0.25">
      <c r="A60" s="153" t="s">
        <v>1880</v>
      </c>
      <c r="C60" s="196" t="s">
        <v>1881</v>
      </c>
    </row>
    <row r="62" spans="1:11" ht="15.75" thickBot="1" x14ac:dyDescent="0.3">
      <c r="A62" s="249" t="s">
        <v>1872</v>
      </c>
      <c r="C62" s="249" t="s">
        <v>1873</v>
      </c>
    </row>
    <row r="63" spans="1:11" ht="15.75" thickTop="1" x14ac:dyDescent="0.25"/>
    <row r="64" spans="1:11" x14ac:dyDescent="0.25">
      <c r="A64" s="193" t="s">
        <v>143</v>
      </c>
      <c r="B64" s="193" t="s">
        <v>1874</v>
      </c>
      <c r="D64" s="193" t="s">
        <v>143</v>
      </c>
      <c r="E64" s="198" t="s">
        <v>1874</v>
      </c>
      <c r="F64" s="198" t="s">
        <v>1875</v>
      </c>
      <c r="G64" s="193" t="s">
        <v>1876</v>
      </c>
      <c r="H64" s="193" t="s">
        <v>1877</v>
      </c>
      <c r="I64" s="198" t="s">
        <v>1878</v>
      </c>
      <c r="J64" s="198" t="s">
        <v>1879</v>
      </c>
      <c r="K64" s="198" t="s">
        <v>333</v>
      </c>
    </row>
    <row r="66" spans="1:11" x14ac:dyDescent="0.25">
      <c r="A66" s="194" t="s">
        <v>156</v>
      </c>
      <c r="C66" s="250">
        <v>201601</v>
      </c>
      <c r="D66" s="194" t="s">
        <v>1882</v>
      </c>
      <c r="E66" s="199">
        <v>10</v>
      </c>
      <c r="F66" s="251">
        <v>42374</v>
      </c>
      <c r="G66" s="251">
        <v>42374</v>
      </c>
      <c r="H66" s="194" t="s">
        <v>224</v>
      </c>
      <c r="I66" s="197">
        <v>0</v>
      </c>
      <c r="J66" s="197">
        <v>26300</v>
      </c>
      <c r="K66" s="197">
        <v>-26300</v>
      </c>
    </row>
    <row r="67" spans="1:11" x14ac:dyDescent="0.25">
      <c r="A67" s="194" t="s">
        <v>156</v>
      </c>
      <c r="C67" s="250">
        <v>201604</v>
      </c>
      <c r="D67" s="194" t="s">
        <v>194</v>
      </c>
      <c r="E67" s="199">
        <v>98</v>
      </c>
      <c r="F67" s="251">
        <v>42394</v>
      </c>
      <c r="G67" s="251">
        <v>42384</v>
      </c>
      <c r="H67" s="194" t="s">
        <v>274</v>
      </c>
      <c r="I67" s="197">
        <v>0</v>
      </c>
      <c r="J67" s="197">
        <v>200020</v>
      </c>
    </row>
    <row r="68" spans="1:11" x14ac:dyDescent="0.25">
      <c r="A68" s="194" t="s">
        <v>156</v>
      </c>
      <c r="C68" s="250">
        <v>201604</v>
      </c>
      <c r="D68" s="194" t="s">
        <v>194</v>
      </c>
      <c r="E68" s="199">
        <v>57</v>
      </c>
      <c r="F68" s="251">
        <v>42394</v>
      </c>
      <c r="G68" s="251">
        <v>42394</v>
      </c>
      <c r="H68" s="194" t="s">
        <v>231</v>
      </c>
      <c r="I68" s="197">
        <v>200000</v>
      </c>
      <c r="J68" s="197">
        <v>0</v>
      </c>
      <c r="K68" s="197">
        <v>-20</v>
      </c>
    </row>
    <row r="69" spans="1:11" x14ac:dyDescent="0.25">
      <c r="A69" s="194" t="s">
        <v>156</v>
      </c>
      <c r="C69" s="250">
        <v>201616</v>
      </c>
      <c r="D69" s="194" t="s">
        <v>194</v>
      </c>
      <c r="E69" s="199">
        <v>51</v>
      </c>
      <c r="F69" s="251">
        <v>42479</v>
      </c>
      <c r="G69" s="251">
        <v>42479</v>
      </c>
      <c r="H69" s="194" t="s">
        <v>253</v>
      </c>
      <c r="I69" s="197">
        <v>200000</v>
      </c>
      <c r="J69" s="197">
        <v>0</v>
      </c>
    </row>
    <row r="70" spans="1:11" x14ac:dyDescent="0.25">
      <c r="A70" s="194" t="s">
        <v>156</v>
      </c>
      <c r="C70" s="250">
        <v>201616</v>
      </c>
      <c r="D70" s="194" t="s">
        <v>194</v>
      </c>
      <c r="E70" s="199">
        <v>85</v>
      </c>
      <c r="F70" s="251">
        <v>42479</v>
      </c>
      <c r="G70" s="251">
        <v>42479</v>
      </c>
      <c r="H70" s="194" t="s">
        <v>276</v>
      </c>
      <c r="I70" s="197">
        <v>0</v>
      </c>
      <c r="J70" s="197">
        <v>185194</v>
      </c>
      <c r="K70" s="197">
        <v>14806</v>
      </c>
    </row>
    <row r="71" spans="1:11" x14ac:dyDescent="0.25">
      <c r="A71" s="194" t="s">
        <v>156</v>
      </c>
      <c r="C71" s="250">
        <v>201625</v>
      </c>
      <c r="D71" s="194" t="s">
        <v>194</v>
      </c>
      <c r="E71" s="199">
        <v>25</v>
      </c>
      <c r="F71" s="251">
        <v>42531</v>
      </c>
      <c r="G71" s="251">
        <v>42531</v>
      </c>
      <c r="H71" s="194" t="s">
        <v>261</v>
      </c>
      <c r="I71" s="197">
        <v>200000</v>
      </c>
      <c r="J71" s="197">
        <v>0</v>
      </c>
      <c r="K71" s="197">
        <v>200000</v>
      </c>
    </row>
    <row r="73" spans="1:11" x14ac:dyDescent="0.25">
      <c r="I73" s="252">
        <v>600000</v>
      </c>
      <c r="J73" s="252">
        <v>411514</v>
      </c>
      <c r="K73" s="252">
        <v>188486</v>
      </c>
    </row>
    <row r="74" spans="1:11" x14ac:dyDescent="0.25">
      <c r="A74" s="153" t="s">
        <v>1883</v>
      </c>
      <c r="C74" s="196" t="s">
        <v>1549</v>
      </c>
    </row>
    <row r="76" spans="1:11" ht="15.75" thickBot="1" x14ac:dyDescent="0.3">
      <c r="A76" s="249" t="s">
        <v>1872</v>
      </c>
      <c r="C76" s="249" t="s">
        <v>1873</v>
      </c>
    </row>
    <row r="77" spans="1:11" ht="15.75" thickTop="1" x14ac:dyDescent="0.25"/>
    <row r="78" spans="1:11" x14ac:dyDescent="0.25">
      <c r="A78" s="193" t="s">
        <v>143</v>
      </c>
      <c r="B78" s="193" t="s">
        <v>1874</v>
      </c>
      <c r="D78" s="193" t="s">
        <v>143</v>
      </c>
      <c r="E78" s="198" t="s">
        <v>1874</v>
      </c>
      <c r="F78" s="198" t="s">
        <v>1875</v>
      </c>
      <c r="G78" s="193" t="s">
        <v>1876</v>
      </c>
      <c r="H78" s="193" t="s">
        <v>1877</v>
      </c>
      <c r="I78" s="198" t="s">
        <v>1878</v>
      </c>
      <c r="J78" s="198" t="s">
        <v>1879</v>
      </c>
      <c r="K78" s="198" t="s">
        <v>333</v>
      </c>
    </row>
    <row r="80" spans="1:11" x14ac:dyDescent="0.25">
      <c r="A80" s="194" t="s">
        <v>156</v>
      </c>
      <c r="C80" s="250">
        <v>2015001</v>
      </c>
      <c r="F80" s="251">
        <v>42369</v>
      </c>
      <c r="G80" s="251">
        <v>42369</v>
      </c>
      <c r="H80" s="194" t="s">
        <v>1884</v>
      </c>
      <c r="I80" s="197">
        <v>700000</v>
      </c>
      <c r="J80" s="197">
        <v>0</v>
      </c>
      <c r="K80" s="197">
        <v>700000</v>
      </c>
    </row>
    <row r="81" spans="1:11" x14ac:dyDescent="0.25">
      <c r="A81" s="194" t="s">
        <v>156</v>
      </c>
      <c r="C81" s="250">
        <v>2015002</v>
      </c>
      <c r="F81" s="251">
        <v>42369</v>
      </c>
      <c r="G81" s="251">
        <v>42369</v>
      </c>
      <c r="H81" s="194" t="s">
        <v>1884</v>
      </c>
      <c r="I81" s="197">
        <v>1219700</v>
      </c>
      <c r="J81" s="197">
        <v>0</v>
      </c>
      <c r="K81" s="197">
        <v>1219700</v>
      </c>
    </row>
    <row r="83" spans="1:11" x14ac:dyDescent="0.25">
      <c r="I83" s="252">
        <v>1919700</v>
      </c>
      <c r="J83" s="252">
        <v>0</v>
      </c>
      <c r="K83" s="252">
        <v>1919700</v>
      </c>
    </row>
    <row r="84" spans="1:11" x14ac:dyDescent="0.25">
      <c r="A84" s="153" t="s">
        <v>1885</v>
      </c>
      <c r="C84" s="196" t="s">
        <v>1886</v>
      </c>
    </row>
    <row r="86" spans="1:11" ht="15.75" thickBot="1" x14ac:dyDescent="0.3">
      <c r="A86" s="249" t="s">
        <v>1872</v>
      </c>
      <c r="C86" s="249" t="s">
        <v>1873</v>
      </c>
    </row>
    <row r="87" spans="1:11" ht="15.75" thickTop="1" x14ac:dyDescent="0.25"/>
    <row r="88" spans="1:11" x14ac:dyDescent="0.25">
      <c r="A88" s="193" t="s">
        <v>143</v>
      </c>
      <c r="B88" s="193" t="s">
        <v>1874</v>
      </c>
      <c r="D88" s="193" t="s">
        <v>143</v>
      </c>
      <c r="E88" s="198" t="s">
        <v>1874</v>
      </c>
      <c r="F88" s="198" t="s">
        <v>1875</v>
      </c>
      <c r="G88" s="193" t="s">
        <v>1876</v>
      </c>
      <c r="H88" s="193" t="s">
        <v>1877</v>
      </c>
      <c r="I88" s="198" t="s">
        <v>1878</v>
      </c>
      <c r="J88" s="198" t="s">
        <v>1879</v>
      </c>
      <c r="K88" s="198" t="s">
        <v>333</v>
      </c>
    </row>
    <row r="90" spans="1:11" x14ac:dyDescent="0.25">
      <c r="A90" s="194" t="s">
        <v>156</v>
      </c>
      <c r="C90" s="250">
        <v>201502</v>
      </c>
      <c r="D90" s="194" t="s">
        <v>1882</v>
      </c>
      <c r="E90" s="199">
        <v>29</v>
      </c>
      <c r="F90" s="251">
        <v>42382</v>
      </c>
      <c r="H90" s="194" t="s">
        <v>228</v>
      </c>
      <c r="I90" s="197">
        <v>0</v>
      </c>
      <c r="J90" s="197">
        <v>3839</v>
      </c>
      <c r="K90" s="197">
        <v>-3839</v>
      </c>
    </row>
    <row r="91" spans="1:11" x14ac:dyDescent="0.25">
      <c r="A91" s="194" t="s">
        <v>156</v>
      </c>
      <c r="C91" s="250">
        <v>201503</v>
      </c>
      <c r="D91" s="194" t="s">
        <v>1882</v>
      </c>
      <c r="E91" s="199">
        <v>42</v>
      </c>
      <c r="F91" s="251">
        <v>42389</v>
      </c>
      <c r="G91" s="251">
        <v>42389</v>
      </c>
      <c r="H91" s="194" t="s">
        <v>230</v>
      </c>
      <c r="I91" s="197">
        <v>0</v>
      </c>
      <c r="J91" s="197">
        <v>24440</v>
      </c>
      <c r="K91" s="197">
        <v>-24440</v>
      </c>
    </row>
    <row r="93" spans="1:11" x14ac:dyDescent="0.25">
      <c r="I93" s="252">
        <v>0</v>
      </c>
      <c r="J93" s="252">
        <v>28279</v>
      </c>
      <c r="K93" s="252">
        <v>-28279</v>
      </c>
    </row>
    <row r="94" spans="1:11" x14ac:dyDescent="0.25">
      <c r="A94" s="153" t="s">
        <v>1887</v>
      </c>
      <c r="C94" s="196" t="s">
        <v>7</v>
      </c>
    </row>
    <row r="96" spans="1:11" ht="15.75" thickBot="1" x14ac:dyDescent="0.3">
      <c r="A96" s="249" t="s">
        <v>1872</v>
      </c>
      <c r="C96" s="249" t="s">
        <v>1873</v>
      </c>
    </row>
    <row r="97" spans="1:11" ht="15.75" thickTop="1" x14ac:dyDescent="0.25"/>
    <row r="98" spans="1:11" x14ac:dyDescent="0.25">
      <c r="A98" s="193" t="s">
        <v>143</v>
      </c>
      <c r="B98" s="193" t="s">
        <v>1874</v>
      </c>
      <c r="D98" s="193" t="s">
        <v>143</v>
      </c>
      <c r="E98" s="198" t="s">
        <v>1874</v>
      </c>
      <c r="F98" s="198" t="s">
        <v>1875</v>
      </c>
      <c r="G98" s="193" t="s">
        <v>1876</v>
      </c>
      <c r="H98" s="193" t="s">
        <v>1877</v>
      </c>
      <c r="I98" s="198" t="s">
        <v>1878</v>
      </c>
      <c r="J98" s="198" t="s">
        <v>1879</v>
      </c>
      <c r="K98" s="198" t="s">
        <v>333</v>
      </c>
    </row>
    <row r="100" spans="1:11" x14ac:dyDescent="0.25">
      <c r="A100" s="194" t="s">
        <v>156</v>
      </c>
      <c r="C100" s="250">
        <v>1</v>
      </c>
      <c r="D100" s="194" t="s">
        <v>194</v>
      </c>
      <c r="E100" s="199">
        <v>72</v>
      </c>
      <c r="F100" s="251">
        <v>42551</v>
      </c>
      <c r="G100" s="251">
        <v>42534</v>
      </c>
      <c r="H100" s="194" t="s">
        <v>1798</v>
      </c>
      <c r="I100" s="197">
        <v>40000000</v>
      </c>
      <c r="J100" s="197">
        <v>0</v>
      </c>
    </row>
    <row r="101" spans="1:11" x14ac:dyDescent="0.25">
      <c r="A101" s="194" t="s">
        <v>156</v>
      </c>
      <c r="C101" s="250">
        <v>1</v>
      </c>
      <c r="D101" s="194" t="s">
        <v>1882</v>
      </c>
      <c r="E101" s="199">
        <v>73</v>
      </c>
      <c r="F101" s="251">
        <v>42551</v>
      </c>
      <c r="G101" s="251">
        <v>42534</v>
      </c>
      <c r="H101" s="194" t="s">
        <v>1798</v>
      </c>
      <c r="I101" s="197">
        <v>0</v>
      </c>
      <c r="J101" s="197">
        <v>5544723</v>
      </c>
    </row>
    <row r="102" spans="1:11" x14ac:dyDescent="0.25">
      <c r="A102" s="194" t="s">
        <v>156</v>
      </c>
      <c r="C102" s="250">
        <v>1</v>
      </c>
      <c r="D102" s="194" t="s">
        <v>194</v>
      </c>
      <c r="E102" s="199">
        <v>74</v>
      </c>
      <c r="F102" s="251">
        <v>42551</v>
      </c>
      <c r="G102" s="251">
        <v>42537</v>
      </c>
      <c r="H102" s="194" t="s">
        <v>1798</v>
      </c>
      <c r="I102" s="197">
        <v>3814020</v>
      </c>
      <c r="J102" s="197">
        <v>0</v>
      </c>
    </row>
    <row r="103" spans="1:11" x14ac:dyDescent="0.25">
      <c r="A103" s="194" t="s">
        <v>156</v>
      </c>
      <c r="C103" s="250">
        <v>1</v>
      </c>
      <c r="D103" s="194" t="s">
        <v>194</v>
      </c>
      <c r="E103" s="199">
        <v>75</v>
      </c>
      <c r="F103" s="251">
        <v>42551</v>
      </c>
      <c r="G103" s="251">
        <v>42551</v>
      </c>
      <c r="H103" s="194" t="s">
        <v>1798</v>
      </c>
      <c r="I103" s="197">
        <v>0</v>
      </c>
      <c r="J103" s="197">
        <v>38269297</v>
      </c>
    </row>
    <row r="104" spans="1:11" x14ac:dyDescent="0.25">
      <c r="A104" s="194" t="s">
        <v>156</v>
      </c>
      <c r="C104" s="250">
        <v>1</v>
      </c>
      <c r="F104" s="251">
        <v>42369</v>
      </c>
      <c r="G104" s="251">
        <v>42369</v>
      </c>
      <c r="H104" s="194" t="s">
        <v>1884</v>
      </c>
      <c r="I104" s="197">
        <v>0</v>
      </c>
      <c r="J104" s="197">
        <v>2471</v>
      </c>
      <c r="K104" s="197">
        <v>-2471</v>
      </c>
    </row>
    <row r="106" spans="1:11" x14ac:dyDescent="0.25">
      <c r="I106" s="252">
        <v>43814020</v>
      </c>
      <c r="J106" s="252">
        <v>43816491</v>
      </c>
      <c r="K106" s="252">
        <v>-2471</v>
      </c>
    </row>
    <row r="107" spans="1:11" ht="15.75" thickBot="1" x14ac:dyDescent="0.3"/>
    <row r="108" spans="1:11" ht="15.75" thickTop="1" x14ac:dyDescent="0.25">
      <c r="I108" s="197">
        <v>46933720</v>
      </c>
      <c r="J108" s="197">
        <v>44655649</v>
      </c>
      <c r="K108" s="248">
        <v>2278071</v>
      </c>
    </row>
    <row r="110" spans="1:11" x14ac:dyDescent="0.25">
      <c r="A110" s="196" t="s">
        <v>279</v>
      </c>
    </row>
    <row r="112" spans="1:11" x14ac:dyDescent="0.25">
      <c r="C112" s="193" t="s">
        <v>1868</v>
      </c>
      <c r="K112" s="198" t="s">
        <v>333</v>
      </c>
    </row>
    <row r="113" spans="1:11" x14ac:dyDescent="0.25">
      <c r="C113" s="194" t="s">
        <v>1869</v>
      </c>
      <c r="K113" s="197">
        <v>816303</v>
      </c>
    </row>
    <row r="114" spans="1:11" ht="15.75" thickBot="1" x14ac:dyDescent="0.3"/>
    <row r="115" spans="1:11" ht="15.75" thickTop="1" x14ac:dyDescent="0.25">
      <c r="K115" s="248">
        <v>816303</v>
      </c>
    </row>
    <row r="117" spans="1:11" x14ac:dyDescent="0.25">
      <c r="A117" s="196" t="s">
        <v>280</v>
      </c>
    </row>
    <row r="119" spans="1:11" x14ac:dyDescent="0.25">
      <c r="C119" s="193" t="s">
        <v>1868</v>
      </c>
      <c r="K119" s="198" t="s">
        <v>333</v>
      </c>
    </row>
    <row r="120" spans="1:11" x14ac:dyDescent="0.25">
      <c r="C120" s="194" t="s">
        <v>1869</v>
      </c>
      <c r="K120" s="197">
        <v>50000000</v>
      </c>
    </row>
    <row r="121" spans="1:11" ht="15.75" thickBot="1" x14ac:dyDescent="0.3"/>
    <row r="122" spans="1:11" ht="15.75" thickTop="1" x14ac:dyDescent="0.25">
      <c r="K122" s="248">
        <v>50000000</v>
      </c>
    </row>
    <row r="124" spans="1:11" x14ac:dyDescent="0.25">
      <c r="A124" s="196" t="s">
        <v>281</v>
      </c>
    </row>
    <row r="126" spans="1:11" x14ac:dyDescent="0.25">
      <c r="K126" s="198" t="s">
        <v>333</v>
      </c>
    </row>
    <row r="127" spans="1:11" x14ac:dyDescent="0.25">
      <c r="A127" s="153" t="s">
        <v>1888</v>
      </c>
      <c r="C127" s="196" t="s">
        <v>1889</v>
      </c>
    </row>
    <row r="129" spans="1:11" ht="15.75" thickBot="1" x14ac:dyDescent="0.3">
      <c r="A129" s="249" t="s">
        <v>1872</v>
      </c>
      <c r="C129" s="249" t="s">
        <v>1873</v>
      </c>
    </row>
    <row r="130" spans="1:11" ht="15.75" thickTop="1" x14ac:dyDescent="0.25"/>
    <row r="131" spans="1:11" x14ac:dyDescent="0.25">
      <c r="A131" s="193" t="s">
        <v>143</v>
      </c>
      <c r="B131" s="193" t="s">
        <v>1874</v>
      </c>
      <c r="D131" s="193" t="s">
        <v>143</v>
      </c>
      <c r="E131" s="198" t="s">
        <v>1874</v>
      </c>
      <c r="F131" s="198" t="s">
        <v>1875</v>
      </c>
      <c r="G131" s="193" t="s">
        <v>1876</v>
      </c>
      <c r="H131" s="193" t="s">
        <v>1877</v>
      </c>
      <c r="I131" s="198" t="s">
        <v>1878</v>
      </c>
      <c r="J131" s="198" t="s">
        <v>1879</v>
      </c>
      <c r="K131" s="198" t="s">
        <v>333</v>
      </c>
    </row>
    <row r="133" spans="1:11" x14ac:dyDescent="0.25">
      <c r="A133" s="194" t="s">
        <v>312</v>
      </c>
      <c r="C133" s="250">
        <v>7</v>
      </c>
      <c r="D133" s="194" t="s">
        <v>194</v>
      </c>
      <c r="E133" s="199">
        <v>50</v>
      </c>
      <c r="F133" s="251">
        <v>42580</v>
      </c>
      <c r="G133" s="251">
        <v>42578</v>
      </c>
      <c r="H133" s="194" t="s">
        <v>498</v>
      </c>
      <c r="I133" s="197">
        <v>306</v>
      </c>
      <c r="J133" s="197">
        <v>0</v>
      </c>
      <c r="K133" s="197">
        <v>306</v>
      </c>
    </row>
    <row r="135" spans="1:11" x14ac:dyDescent="0.25">
      <c r="I135" s="252">
        <v>306</v>
      </c>
      <c r="J135" s="252">
        <v>0</v>
      </c>
      <c r="K135" s="252">
        <v>306</v>
      </c>
    </row>
    <row r="136" spans="1:11" x14ac:dyDescent="0.25">
      <c r="A136" s="153" t="s">
        <v>1890</v>
      </c>
      <c r="C136" s="196" t="s">
        <v>232</v>
      </c>
    </row>
    <row r="138" spans="1:11" ht="15.75" thickBot="1" x14ac:dyDescent="0.3">
      <c r="A138" s="249" t="s">
        <v>1872</v>
      </c>
      <c r="C138" s="249" t="s">
        <v>1873</v>
      </c>
    </row>
    <row r="139" spans="1:11" ht="15.75" thickTop="1" x14ac:dyDescent="0.25"/>
    <row r="140" spans="1:11" x14ac:dyDescent="0.25">
      <c r="A140" s="193" t="s">
        <v>143</v>
      </c>
      <c r="B140" s="193" t="s">
        <v>1874</v>
      </c>
      <c r="D140" s="193" t="s">
        <v>143</v>
      </c>
      <c r="E140" s="198" t="s">
        <v>1874</v>
      </c>
      <c r="F140" s="198" t="s">
        <v>1875</v>
      </c>
      <c r="G140" s="193" t="s">
        <v>1876</v>
      </c>
      <c r="H140" s="193" t="s">
        <v>1877</v>
      </c>
      <c r="I140" s="198" t="s">
        <v>1878</v>
      </c>
      <c r="J140" s="198" t="s">
        <v>1879</v>
      </c>
      <c r="K140" s="198" t="s">
        <v>333</v>
      </c>
    </row>
    <row r="142" spans="1:11" x14ac:dyDescent="0.25">
      <c r="A142" s="194" t="s">
        <v>309</v>
      </c>
      <c r="C142" s="250">
        <v>22</v>
      </c>
      <c r="D142" s="194" t="s">
        <v>194</v>
      </c>
      <c r="E142" s="199">
        <v>71</v>
      </c>
      <c r="F142" s="251">
        <v>42582</v>
      </c>
      <c r="G142" s="251">
        <v>42502</v>
      </c>
      <c r="H142" s="194" t="s">
        <v>471</v>
      </c>
      <c r="I142" s="197">
        <v>5298</v>
      </c>
      <c r="J142" s="197">
        <v>0</v>
      </c>
      <c r="K142" s="197">
        <v>5298</v>
      </c>
    </row>
    <row r="144" spans="1:11" x14ac:dyDescent="0.25">
      <c r="I144" s="252">
        <v>5298</v>
      </c>
      <c r="J144" s="252">
        <v>0</v>
      </c>
      <c r="K144" s="252">
        <v>5298</v>
      </c>
    </row>
    <row r="145" spans="1:11" x14ac:dyDescent="0.25">
      <c r="A145" s="153" t="s">
        <v>393</v>
      </c>
      <c r="C145" s="196" t="s">
        <v>239</v>
      </c>
    </row>
    <row r="147" spans="1:11" ht="15.75" thickBot="1" x14ac:dyDescent="0.3">
      <c r="A147" s="249" t="s">
        <v>1872</v>
      </c>
      <c r="C147" s="249" t="s">
        <v>1873</v>
      </c>
    </row>
    <row r="148" spans="1:11" ht="15.75" thickTop="1" x14ac:dyDescent="0.25"/>
    <row r="149" spans="1:11" x14ac:dyDescent="0.25">
      <c r="A149" s="193" t="s">
        <v>143</v>
      </c>
      <c r="B149" s="193" t="s">
        <v>1874</v>
      </c>
      <c r="D149" s="193" t="s">
        <v>143</v>
      </c>
      <c r="E149" s="198" t="s">
        <v>1874</v>
      </c>
      <c r="F149" s="198" t="s">
        <v>1875</v>
      </c>
      <c r="G149" s="193" t="s">
        <v>1876</v>
      </c>
      <c r="H149" s="193" t="s">
        <v>1877</v>
      </c>
      <c r="I149" s="198" t="s">
        <v>1878</v>
      </c>
      <c r="J149" s="198" t="s">
        <v>1879</v>
      </c>
      <c r="K149" s="198" t="s">
        <v>333</v>
      </c>
    </row>
    <row r="151" spans="1:11" x14ac:dyDescent="0.25">
      <c r="A151" s="194" t="s">
        <v>309</v>
      </c>
      <c r="C151" s="250">
        <v>15927256</v>
      </c>
      <c r="D151" s="194" t="s">
        <v>194</v>
      </c>
      <c r="E151" s="199">
        <v>11</v>
      </c>
      <c r="F151" s="251">
        <v>42583</v>
      </c>
      <c r="G151" s="251">
        <v>42583</v>
      </c>
      <c r="H151" s="194" t="s">
        <v>1693</v>
      </c>
      <c r="I151" s="197">
        <v>277660</v>
      </c>
      <c r="J151" s="197">
        <v>0</v>
      </c>
      <c r="K151" s="197">
        <v>277660</v>
      </c>
    </row>
    <row r="153" spans="1:11" x14ac:dyDescent="0.25">
      <c r="I153" s="252">
        <v>277660</v>
      </c>
      <c r="J153" s="252">
        <v>0</v>
      </c>
      <c r="K153" s="252">
        <v>277660</v>
      </c>
    </row>
    <row r="154" spans="1:11" x14ac:dyDescent="0.25">
      <c r="A154" s="153" t="s">
        <v>405</v>
      </c>
      <c r="C154" s="196" t="s">
        <v>247</v>
      </c>
    </row>
    <row r="156" spans="1:11" ht="15.75" thickBot="1" x14ac:dyDescent="0.3">
      <c r="A156" s="249" t="s">
        <v>1872</v>
      </c>
      <c r="C156" s="249" t="s">
        <v>1873</v>
      </c>
    </row>
    <row r="157" spans="1:11" ht="15.75" thickTop="1" x14ac:dyDescent="0.25"/>
    <row r="158" spans="1:11" x14ac:dyDescent="0.25">
      <c r="A158" s="193" t="s">
        <v>143</v>
      </c>
      <c r="B158" s="193" t="s">
        <v>1874</v>
      </c>
      <c r="D158" s="193" t="s">
        <v>143</v>
      </c>
      <c r="E158" s="198" t="s">
        <v>1874</v>
      </c>
      <c r="F158" s="198" t="s">
        <v>1875</v>
      </c>
      <c r="G158" s="193" t="s">
        <v>1876</v>
      </c>
      <c r="H158" s="193" t="s">
        <v>1877</v>
      </c>
      <c r="I158" s="198" t="s">
        <v>1878</v>
      </c>
      <c r="J158" s="198" t="s">
        <v>1879</v>
      </c>
      <c r="K158" s="198" t="s">
        <v>333</v>
      </c>
    </row>
    <row r="160" spans="1:11" x14ac:dyDescent="0.25">
      <c r="A160" s="194" t="s">
        <v>309</v>
      </c>
      <c r="C160" s="250">
        <v>6315909</v>
      </c>
      <c r="D160" s="194" t="s">
        <v>194</v>
      </c>
      <c r="E160" s="199">
        <v>12</v>
      </c>
      <c r="F160" s="251">
        <v>42583</v>
      </c>
      <c r="G160" s="251">
        <v>42583</v>
      </c>
      <c r="H160" s="194" t="s">
        <v>1694</v>
      </c>
      <c r="I160" s="197">
        <v>75267</v>
      </c>
      <c r="J160" s="197">
        <v>0</v>
      </c>
      <c r="K160" s="197">
        <v>75267</v>
      </c>
    </row>
    <row r="162" spans="1:11" x14ac:dyDescent="0.25">
      <c r="I162" s="252">
        <v>75267</v>
      </c>
      <c r="J162" s="252">
        <v>0</v>
      </c>
      <c r="K162" s="252">
        <v>75267</v>
      </c>
    </row>
    <row r="163" spans="1:11" x14ac:dyDescent="0.25">
      <c r="A163" s="153" t="s">
        <v>1891</v>
      </c>
      <c r="C163" s="196" t="s">
        <v>1892</v>
      </c>
    </row>
    <row r="165" spans="1:11" ht="15.75" thickBot="1" x14ac:dyDescent="0.3">
      <c r="A165" s="249" t="s">
        <v>1872</v>
      </c>
      <c r="C165" s="249" t="s">
        <v>1873</v>
      </c>
    </row>
    <row r="166" spans="1:11" ht="15.75" thickTop="1" x14ac:dyDescent="0.25"/>
    <row r="167" spans="1:11" x14ac:dyDescent="0.25">
      <c r="A167" s="193" t="s">
        <v>143</v>
      </c>
      <c r="B167" s="193" t="s">
        <v>1874</v>
      </c>
      <c r="D167" s="193" t="s">
        <v>143</v>
      </c>
      <c r="E167" s="198" t="s">
        <v>1874</v>
      </c>
      <c r="F167" s="198" t="s">
        <v>1875</v>
      </c>
      <c r="G167" s="193" t="s">
        <v>1876</v>
      </c>
      <c r="H167" s="193" t="s">
        <v>1877</v>
      </c>
      <c r="I167" s="198" t="s">
        <v>1878</v>
      </c>
      <c r="J167" s="198" t="s">
        <v>1879</v>
      </c>
      <c r="K167" s="198" t="s">
        <v>333</v>
      </c>
    </row>
    <row r="169" spans="1:11" x14ac:dyDescent="0.25">
      <c r="A169" s="194" t="s">
        <v>309</v>
      </c>
      <c r="C169" s="250">
        <v>24</v>
      </c>
      <c r="D169" s="194" t="s">
        <v>194</v>
      </c>
      <c r="E169" s="199">
        <v>109</v>
      </c>
      <c r="F169" s="251">
        <v>42613</v>
      </c>
      <c r="G169" s="251">
        <v>42613</v>
      </c>
      <c r="H169" s="194" t="s">
        <v>1763</v>
      </c>
      <c r="I169" s="197">
        <v>38000000</v>
      </c>
      <c r="J169" s="197">
        <v>0</v>
      </c>
      <c r="K169" s="197">
        <v>38000000</v>
      </c>
    </row>
    <row r="171" spans="1:11" x14ac:dyDescent="0.25">
      <c r="I171" s="252">
        <v>38000000</v>
      </c>
      <c r="J171" s="252">
        <v>0</v>
      </c>
      <c r="K171" s="252">
        <v>38000000</v>
      </c>
    </row>
    <row r="172" spans="1:11" x14ac:dyDescent="0.25">
      <c r="A172" s="153" t="s">
        <v>1893</v>
      </c>
      <c r="C172" s="196" t="s">
        <v>268</v>
      </c>
    </row>
    <row r="174" spans="1:11" ht="15.75" thickBot="1" x14ac:dyDescent="0.3">
      <c r="A174" s="249" t="s">
        <v>1872</v>
      </c>
      <c r="C174" s="249" t="s">
        <v>1873</v>
      </c>
    </row>
    <row r="175" spans="1:11" ht="15.75" thickTop="1" x14ac:dyDescent="0.25"/>
    <row r="176" spans="1:11" x14ac:dyDescent="0.25">
      <c r="A176" s="193" t="s">
        <v>143</v>
      </c>
      <c r="B176" s="193" t="s">
        <v>1874</v>
      </c>
      <c r="D176" s="193" t="s">
        <v>143</v>
      </c>
      <c r="E176" s="198" t="s">
        <v>1874</v>
      </c>
      <c r="F176" s="198" t="s">
        <v>1875</v>
      </c>
      <c r="G176" s="193" t="s">
        <v>1876</v>
      </c>
      <c r="H176" s="193" t="s">
        <v>1877</v>
      </c>
      <c r="I176" s="198" t="s">
        <v>1878</v>
      </c>
      <c r="J176" s="198" t="s">
        <v>1879</v>
      </c>
      <c r="K176" s="198" t="s">
        <v>333</v>
      </c>
    </row>
    <row r="178" spans="1:11" x14ac:dyDescent="0.25">
      <c r="A178" s="194" t="s">
        <v>156</v>
      </c>
      <c r="C178" s="250">
        <v>0</v>
      </c>
      <c r="D178" s="194" t="s">
        <v>194</v>
      </c>
      <c r="E178" s="199">
        <v>64</v>
      </c>
      <c r="F178" s="251">
        <v>42551</v>
      </c>
      <c r="H178" s="194" t="s">
        <v>269</v>
      </c>
      <c r="I178" s="197">
        <v>1723</v>
      </c>
      <c r="J178" s="197">
        <v>0</v>
      </c>
    </row>
    <row r="179" spans="1:11" x14ac:dyDescent="0.25">
      <c r="A179" s="194" t="s">
        <v>156</v>
      </c>
      <c r="C179" s="250">
        <v>0</v>
      </c>
      <c r="D179" s="194" t="s">
        <v>194</v>
      </c>
      <c r="E179" s="199">
        <v>64</v>
      </c>
      <c r="F179" s="251">
        <v>42551</v>
      </c>
      <c r="H179" s="194" t="s">
        <v>268</v>
      </c>
      <c r="I179" s="197">
        <v>9070</v>
      </c>
      <c r="J179" s="197">
        <v>0</v>
      </c>
      <c r="K179" s="197">
        <v>10793</v>
      </c>
    </row>
    <row r="180" spans="1:11" x14ac:dyDescent="0.25">
      <c r="A180" s="194" t="s">
        <v>156</v>
      </c>
      <c r="C180" s="250">
        <v>4</v>
      </c>
      <c r="D180" s="194" t="s">
        <v>194</v>
      </c>
      <c r="E180" s="199">
        <v>116</v>
      </c>
      <c r="F180" s="251">
        <v>42582</v>
      </c>
      <c r="G180" s="251">
        <v>42562</v>
      </c>
      <c r="H180" s="194" t="s">
        <v>495</v>
      </c>
      <c r="I180" s="197">
        <v>5420</v>
      </c>
      <c r="J180" s="197">
        <v>0</v>
      </c>
      <c r="K180" s="197">
        <v>5420</v>
      </c>
    </row>
    <row r="181" spans="1:11" x14ac:dyDescent="0.25">
      <c r="A181" s="194" t="s">
        <v>156</v>
      </c>
      <c r="C181" s="250">
        <v>816</v>
      </c>
      <c r="D181" s="194" t="s">
        <v>194</v>
      </c>
      <c r="E181" s="199">
        <v>87</v>
      </c>
      <c r="F181" s="251">
        <v>42613</v>
      </c>
      <c r="G181" s="251">
        <v>42613</v>
      </c>
      <c r="H181" s="194" t="s">
        <v>1683</v>
      </c>
      <c r="I181" s="197">
        <v>17065</v>
      </c>
      <c r="J181" s="197">
        <v>0</v>
      </c>
      <c r="K181" s="197">
        <v>17065</v>
      </c>
    </row>
    <row r="183" spans="1:11" x14ac:dyDescent="0.25">
      <c r="I183" s="252">
        <v>33278</v>
      </c>
      <c r="J183" s="252">
        <v>0</v>
      </c>
      <c r="K183" s="252">
        <v>33278</v>
      </c>
    </row>
    <row r="184" spans="1:11" x14ac:dyDescent="0.25">
      <c r="A184" s="153" t="s">
        <v>1887</v>
      </c>
      <c r="C184" s="196" t="s">
        <v>7</v>
      </c>
    </row>
    <row r="186" spans="1:11" ht="15.75" thickBot="1" x14ac:dyDescent="0.3">
      <c r="A186" s="249" t="s">
        <v>1872</v>
      </c>
      <c r="C186" s="249" t="s">
        <v>1873</v>
      </c>
    </row>
    <row r="187" spans="1:11" ht="15.75" thickTop="1" x14ac:dyDescent="0.25"/>
    <row r="188" spans="1:11" x14ac:dyDescent="0.25">
      <c r="A188" s="193" t="s">
        <v>143</v>
      </c>
      <c r="B188" s="193" t="s">
        <v>1874</v>
      </c>
      <c r="D188" s="193" t="s">
        <v>143</v>
      </c>
      <c r="E188" s="198" t="s">
        <v>1874</v>
      </c>
      <c r="F188" s="198" t="s">
        <v>1875</v>
      </c>
      <c r="G188" s="193" t="s">
        <v>1876</v>
      </c>
      <c r="H188" s="193" t="s">
        <v>1877</v>
      </c>
      <c r="I188" s="198" t="s">
        <v>1878</v>
      </c>
      <c r="J188" s="198" t="s">
        <v>1879</v>
      </c>
      <c r="K188" s="198" t="s">
        <v>333</v>
      </c>
    </row>
    <row r="190" spans="1:11" x14ac:dyDescent="0.25">
      <c r="A190" s="194" t="s">
        <v>156</v>
      </c>
      <c r="C190" s="250">
        <v>1</v>
      </c>
      <c r="D190" s="194" t="s">
        <v>194</v>
      </c>
      <c r="E190" s="199">
        <v>114</v>
      </c>
      <c r="F190" s="251">
        <v>42582</v>
      </c>
      <c r="G190" s="251">
        <v>42563</v>
      </c>
      <c r="H190" s="194" t="s">
        <v>496</v>
      </c>
      <c r="I190" s="197">
        <v>46420</v>
      </c>
      <c r="J190" s="197">
        <v>0</v>
      </c>
      <c r="K190" s="197">
        <v>46420</v>
      </c>
    </row>
    <row r="192" spans="1:11" x14ac:dyDescent="0.25">
      <c r="I192" s="252">
        <v>46420</v>
      </c>
      <c r="J192" s="252">
        <v>0</v>
      </c>
      <c r="K192" s="252">
        <v>46420</v>
      </c>
    </row>
    <row r="193" spans="1:11" ht="15.75" thickBot="1" x14ac:dyDescent="0.3"/>
    <row r="194" spans="1:11" ht="15.75" thickTop="1" x14ac:dyDescent="0.25">
      <c r="I194" s="197">
        <v>38438229</v>
      </c>
      <c r="J194" s="197">
        <v>0</v>
      </c>
      <c r="K194" s="248">
        <v>38438229</v>
      </c>
    </row>
    <row r="196" spans="1:11" x14ac:dyDescent="0.25">
      <c r="A196" s="196" t="s">
        <v>283</v>
      </c>
    </row>
    <row r="198" spans="1:11" x14ac:dyDescent="0.25">
      <c r="K198" s="198" t="s">
        <v>333</v>
      </c>
    </row>
    <row r="199" spans="1:11" x14ac:dyDescent="0.25">
      <c r="A199" s="153" t="s">
        <v>1894</v>
      </c>
      <c r="C199" s="196" t="s">
        <v>410</v>
      </c>
    </row>
    <row r="201" spans="1:11" ht="15.75" thickBot="1" x14ac:dyDescent="0.3">
      <c r="A201" s="249" t="s">
        <v>1872</v>
      </c>
      <c r="C201" s="249" t="s">
        <v>1873</v>
      </c>
    </row>
    <row r="202" spans="1:11" ht="15.75" thickTop="1" x14ac:dyDescent="0.25"/>
    <row r="203" spans="1:11" x14ac:dyDescent="0.25">
      <c r="A203" s="193" t="s">
        <v>143</v>
      </c>
      <c r="B203" s="193" t="s">
        <v>1874</v>
      </c>
      <c r="D203" s="193" t="s">
        <v>143</v>
      </c>
      <c r="E203" s="198" t="s">
        <v>1874</v>
      </c>
      <c r="F203" s="198" t="s">
        <v>1875</v>
      </c>
      <c r="G203" s="193" t="s">
        <v>1876</v>
      </c>
      <c r="H203" s="193" t="s">
        <v>1877</v>
      </c>
      <c r="I203" s="198" t="s">
        <v>1878</v>
      </c>
      <c r="J203" s="198" t="s">
        <v>1879</v>
      </c>
      <c r="K203" s="198" t="s">
        <v>333</v>
      </c>
    </row>
    <row r="205" spans="1:11" x14ac:dyDescent="0.25">
      <c r="A205" s="194" t="s">
        <v>312</v>
      </c>
      <c r="C205" s="250">
        <v>45</v>
      </c>
      <c r="D205" s="194" t="s">
        <v>194</v>
      </c>
      <c r="E205" s="199">
        <v>8</v>
      </c>
      <c r="F205" s="251">
        <v>42492</v>
      </c>
      <c r="G205" s="251">
        <v>42465</v>
      </c>
      <c r="H205" s="194" t="s">
        <v>417</v>
      </c>
      <c r="I205" s="197">
        <v>4366809</v>
      </c>
      <c r="J205" s="197">
        <v>0</v>
      </c>
      <c r="K205" s="197">
        <v>4366809</v>
      </c>
    </row>
    <row r="207" spans="1:11" x14ac:dyDescent="0.25">
      <c r="I207" s="252">
        <v>4366809</v>
      </c>
      <c r="J207" s="252">
        <v>0</v>
      </c>
      <c r="K207" s="252">
        <v>4366809</v>
      </c>
    </row>
    <row r="208" spans="1:11" x14ac:dyDescent="0.25">
      <c r="A208" s="153" t="s">
        <v>1895</v>
      </c>
      <c r="C208" s="196" t="s">
        <v>335</v>
      </c>
    </row>
    <row r="210" spans="1:11" ht="15.75" thickBot="1" x14ac:dyDescent="0.3">
      <c r="A210" s="249" t="s">
        <v>1872</v>
      </c>
      <c r="C210" s="249" t="s">
        <v>1873</v>
      </c>
    </row>
    <row r="211" spans="1:11" ht="15.75" thickTop="1" x14ac:dyDescent="0.25"/>
    <row r="212" spans="1:11" x14ac:dyDescent="0.25">
      <c r="A212" s="193" t="s">
        <v>143</v>
      </c>
      <c r="B212" s="193" t="s">
        <v>1874</v>
      </c>
      <c r="D212" s="193" t="s">
        <v>143</v>
      </c>
      <c r="E212" s="198" t="s">
        <v>1874</v>
      </c>
      <c r="F212" s="198" t="s">
        <v>1875</v>
      </c>
      <c r="G212" s="193" t="s">
        <v>1876</v>
      </c>
      <c r="H212" s="193" t="s">
        <v>1877</v>
      </c>
      <c r="I212" s="198" t="s">
        <v>1878</v>
      </c>
      <c r="J212" s="198" t="s">
        <v>1879</v>
      </c>
      <c r="K212" s="198" t="s">
        <v>333</v>
      </c>
    </row>
    <row r="214" spans="1:11" x14ac:dyDescent="0.25">
      <c r="A214" s="194" t="s">
        <v>156</v>
      </c>
      <c r="C214" s="250">
        <v>0</v>
      </c>
      <c r="D214" s="194" t="s">
        <v>1896</v>
      </c>
      <c r="E214" s="199">
        <v>91</v>
      </c>
      <c r="F214" s="251">
        <v>42400</v>
      </c>
      <c r="G214" s="251">
        <v>42400</v>
      </c>
      <c r="H214" s="194" t="s">
        <v>286</v>
      </c>
      <c r="I214" s="197">
        <v>46200</v>
      </c>
      <c r="J214" s="197">
        <v>0</v>
      </c>
    </row>
    <row r="215" spans="1:11" x14ac:dyDescent="0.25">
      <c r="A215" s="194" t="s">
        <v>156</v>
      </c>
      <c r="C215" s="250">
        <v>0</v>
      </c>
      <c r="D215" s="194" t="s">
        <v>1896</v>
      </c>
      <c r="E215" s="199">
        <v>91</v>
      </c>
      <c r="F215" s="251">
        <v>42400</v>
      </c>
      <c r="G215" s="251">
        <v>42400</v>
      </c>
      <c r="H215" s="194" t="s">
        <v>285</v>
      </c>
      <c r="I215" s="197">
        <v>91178</v>
      </c>
      <c r="J215" s="197">
        <v>0</v>
      </c>
    </row>
    <row r="216" spans="1:11" x14ac:dyDescent="0.25">
      <c r="A216" s="194" t="s">
        <v>156</v>
      </c>
      <c r="C216" s="250">
        <v>0</v>
      </c>
      <c r="D216" s="194" t="s">
        <v>1896</v>
      </c>
      <c r="E216" s="199">
        <v>89</v>
      </c>
      <c r="F216" s="251">
        <v>42460</v>
      </c>
      <c r="G216" s="251">
        <v>42460</v>
      </c>
      <c r="H216" s="194" t="s">
        <v>289</v>
      </c>
      <c r="I216" s="197">
        <v>38878</v>
      </c>
      <c r="J216" s="197">
        <v>0</v>
      </c>
    </row>
    <row r="217" spans="1:11" x14ac:dyDescent="0.25">
      <c r="A217" s="194" t="s">
        <v>156</v>
      </c>
      <c r="C217" s="250">
        <v>0</v>
      </c>
      <c r="D217" s="194" t="s">
        <v>1896</v>
      </c>
      <c r="E217" s="199">
        <v>89</v>
      </c>
      <c r="F217" s="251">
        <v>42460</v>
      </c>
      <c r="G217" s="251">
        <v>42460</v>
      </c>
      <c r="H217" s="194" t="s">
        <v>288</v>
      </c>
      <c r="I217" s="197">
        <v>76728</v>
      </c>
      <c r="J217" s="197">
        <v>0</v>
      </c>
    </row>
    <row r="218" spans="1:11" x14ac:dyDescent="0.25">
      <c r="A218" s="194" t="s">
        <v>156</v>
      </c>
      <c r="C218" s="250">
        <v>0</v>
      </c>
      <c r="D218" s="194" t="s">
        <v>1896</v>
      </c>
      <c r="E218" s="199">
        <v>81</v>
      </c>
      <c r="F218" s="251">
        <v>42490</v>
      </c>
      <c r="G218" s="251">
        <v>42490</v>
      </c>
      <c r="H218" s="194" t="s">
        <v>291</v>
      </c>
      <c r="I218" s="197">
        <v>42506</v>
      </c>
      <c r="J218" s="197">
        <v>0</v>
      </c>
    </row>
    <row r="219" spans="1:11" x14ac:dyDescent="0.25">
      <c r="A219" s="194" t="s">
        <v>156</v>
      </c>
      <c r="C219" s="250">
        <v>0</v>
      </c>
      <c r="D219" s="194" t="s">
        <v>1896</v>
      </c>
      <c r="E219" s="199">
        <v>81</v>
      </c>
      <c r="F219" s="251">
        <v>42490</v>
      </c>
      <c r="G219" s="251">
        <v>42490</v>
      </c>
      <c r="H219" s="194" t="s">
        <v>290</v>
      </c>
      <c r="I219" s="197">
        <v>83889</v>
      </c>
      <c r="J219" s="197">
        <v>0</v>
      </c>
    </row>
    <row r="220" spans="1:11" x14ac:dyDescent="0.25">
      <c r="A220" s="194" t="s">
        <v>156</v>
      </c>
      <c r="C220" s="250">
        <v>0</v>
      </c>
      <c r="D220" s="194" t="s">
        <v>1896</v>
      </c>
      <c r="E220" s="199">
        <v>88</v>
      </c>
      <c r="F220" s="251">
        <v>42521</v>
      </c>
      <c r="G220" s="251">
        <v>42521</v>
      </c>
      <c r="H220" s="194" t="s">
        <v>293</v>
      </c>
      <c r="I220" s="197">
        <v>44731</v>
      </c>
      <c r="J220" s="197">
        <v>0</v>
      </c>
    </row>
    <row r="221" spans="1:11" x14ac:dyDescent="0.25">
      <c r="A221" s="194" t="s">
        <v>156</v>
      </c>
      <c r="C221" s="250">
        <v>0</v>
      </c>
      <c r="D221" s="194" t="s">
        <v>1896</v>
      </c>
      <c r="E221" s="199">
        <v>88</v>
      </c>
      <c r="F221" s="251">
        <v>42521</v>
      </c>
      <c r="G221" s="251">
        <v>42521</v>
      </c>
      <c r="H221" s="194" t="s">
        <v>292</v>
      </c>
      <c r="I221" s="197">
        <v>88282</v>
      </c>
      <c r="J221" s="197">
        <v>0</v>
      </c>
    </row>
    <row r="222" spans="1:11" x14ac:dyDescent="0.25">
      <c r="A222" s="194" t="s">
        <v>156</v>
      </c>
      <c r="C222" s="250">
        <v>0</v>
      </c>
      <c r="D222" s="194" t="s">
        <v>1896</v>
      </c>
      <c r="E222" s="199">
        <v>62</v>
      </c>
      <c r="F222" s="251">
        <v>42551</v>
      </c>
      <c r="G222" s="251">
        <v>42551</v>
      </c>
      <c r="H222" s="194" t="s">
        <v>295</v>
      </c>
      <c r="I222" s="197">
        <v>43716</v>
      </c>
      <c r="J222" s="197">
        <v>0</v>
      </c>
    </row>
    <row r="223" spans="1:11" x14ac:dyDescent="0.25">
      <c r="A223" s="194" t="s">
        <v>156</v>
      </c>
      <c r="C223" s="250">
        <v>0</v>
      </c>
      <c r="D223" s="194" t="s">
        <v>1896</v>
      </c>
      <c r="E223" s="199">
        <v>62</v>
      </c>
      <c r="F223" s="251">
        <v>42551</v>
      </c>
      <c r="G223" s="251">
        <v>42551</v>
      </c>
      <c r="H223" s="194" t="s">
        <v>294</v>
      </c>
      <c r="I223" s="197">
        <v>86276</v>
      </c>
      <c r="J223" s="197">
        <v>0</v>
      </c>
      <c r="K223" s="197">
        <v>642384</v>
      </c>
    </row>
    <row r="224" spans="1:11" x14ac:dyDescent="0.25">
      <c r="A224" s="194" t="s">
        <v>156</v>
      </c>
      <c r="C224" s="250">
        <v>1</v>
      </c>
      <c r="D224" s="194" t="s">
        <v>194</v>
      </c>
      <c r="E224" s="199">
        <v>84</v>
      </c>
      <c r="F224" s="251">
        <v>42398</v>
      </c>
      <c r="G224" s="251">
        <v>42429</v>
      </c>
      <c r="H224" s="194" t="s">
        <v>284</v>
      </c>
      <c r="I224" s="197">
        <v>519895</v>
      </c>
      <c r="J224" s="197">
        <v>0</v>
      </c>
    </row>
    <row r="225" spans="1:11" x14ac:dyDescent="0.25">
      <c r="A225" s="194" t="s">
        <v>156</v>
      </c>
      <c r="C225" s="250">
        <v>1</v>
      </c>
      <c r="D225" s="194" t="s">
        <v>194</v>
      </c>
      <c r="E225" s="199">
        <v>55</v>
      </c>
      <c r="F225" s="251">
        <v>42429</v>
      </c>
      <c r="G225" s="251">
        <v>42429</v>
      </c>
      <c r="H225" s="194" t="s">
        <v>287</v>
      </c>
      <c r="I225" s="197">
        <v>455425</v>
      </c>
      <c r="J225" s="197">
        <v>0</v>
      </c>
    </row>
    <row r="226" spans="1:11" x14ac:dyDescent="0.25">
      <c r="A226" s="194" t="s">
        <v>156</v>
      </c>
      <c r="C226" s="250">
        <v>1</v>
      </c>
      <c r="D226" s="194" t="s">
        <v>194</v>
      </c>
      <c r="E226" s="199">
        <v>85</v>
      </c>
      <c r="F226" s="251">
        <v>42460</v>
      </c>
      <c r="G226" s="251">
        <v>42460</v>
      </c>
      <c r="H226" s="194" t="s">
        <v>287</v>
      </c>
      <c r="I226" s="197">
        <v>484831</v>
      </c>
      <c r="J226" s="197">
        <v>0</v>
      </c>
    </row>
    <row r="227" spans="1:11" x14ac:dyDescent="0.25">
      <c r="A227" s="194" t="s">
        <v>156</v>
      </c>
      <c r="C227" s="250">
        <v>1</v>
      </c>
      <c r="D227" s="194" t="s">
        <v>194</v>
      </c>
      <c r="E227" s="199">
        <v>13</v>
      </c>
      <c r="F227" s="251">
        <v>42492</v>
      </c>
      <c r="G227" s="251">
        <v>42521</v>
      </c>
      <c r="H227" s="194" t="s">
        <v>287</v>
      </c>
      <c r="I227" s="197">
        <v>507466</v>
      </c>
      <c r="J227" s="197">
        <v>0</v>
      </c>
    </row>
    <row r="228" spans="1:11" x14ac:dyDescent="0.25">
      <c r="A228" s="194" t="s">
        <v>156</v>
      </c>
      <c r="C228" s="250">
        <v>1</v>
      </c>
      <c r="D228" s="194" t="s">
        <v>194</v>
      </c>
      <c r="E228" s="199">
        <v>8</v>
      </c>
      <c r="F228" s="251">
        <v>42523</v>
      </c>
      <c r="G228" s="251">
        <v>42551</v>
      </c>
      <c r="H228" s="194" t="s">
        <v>287</v>
      </c>
      <c r="I228" s="197">
        <v>507133</v>
      </c>
      <c r="J228" s="197">
        <v>0</v>
      </c>
    </row>
    <row r="229" spans="1:11" x14ac:dyDescent="0.25">
      <c r="A229" s="194" t="s">
        <v>156</v>
      </c>
      <c r="C229" s="250">
        <v>1</v>
      </c>
      <c r="D229" s="194" t="s">
        <v>194</v>
      </c>
      <c r="E229" s="199">
        <v>57</v>
      </c>
      <c r="F229" s="251">
        <v>42612</v>
      </c>
      <c r="G229" s="251">
        <v>42592</v>
      </c>
      <c r="H229" s="194" t="s">
        <v>1696</v>
      </c>
      <c r="I229" s="197">
        <v>157532</v>
      </c>
      <c r="J229" s="197">
        <v>0</v>
      </c>
    </row>
    <row r="230" spans="1:11" x14ac:dyDescent="0.25">
      <c r="A230" s="194" t="s">
        <v>156</v>
      </c>
      <c r="C230" s="250">
        <v>1</v>
      </c>
      <c r="D230" s="194" t="s">
        <v>194</v>
      </c>
      <c r="E230" s="199">
        <v>102</v>
      </c>
      <c r="F230" s="251">
        <v>42613</v>
      </c>
      <c r="G230" s="251">
        <v>42369</v>
      </c>
      <c r="H230" s="194" t="s">
        <v>1803</v>
      </c>
      <c r="I230" s="197">
        <v>24249</v>
      </c>
      <c r="J230" s="197">
        <v>0</v>
      </c>
    </row>
    <row r="231" spans="1:11" x14ac:dyDescent="0.25">
      <c r="A231" s="194" t="s">
        <v>156</v>
      </c>
      <c r="C231" s="250">
        <v>1</v>
      </c>
      <c r="F231" s="251">
        <v>42369</v>
      </c>
      <c r="G231" s="251">
        <v>42369</v>
      </c>
      <c r="H231" s="194" t="s">
        <v>1884</v>
      </c>
      <c r="I231" s="197">
        <v>32238414</v>
      </c>
      <c r="J231" s="197">
        <v>0</v>
      </c>
      <c r="K231" s="197">
        <v>34894945</v>
      </c>
    </row>
    <row r="232" spans="1:11" x14ac:dyDescent="0.25">
      <c r="A232" s="194" t="s">
        <v>156</v>
      </c>
      <c r="C232" s="250">
        <v>2</v>
      </c>
      <c r="D232" s="194" t="s">
        <v>194</v>
      </c>
      <c r="E232" s="199">
        <v>62</v>
      </c>
      <c r="F232" s="251">
        <v>42612</v>
      </c>
      <c r="G232" s="251">
        <v>42592</v>
      </c>
      <c r="H232" s="194" t="s">
        <v>1626</v>
      </c>
      <c r="I232" s="197">
        <v>131443</v>
      </c>
      <c r="J232" s="197">
        <v>0</v>
      </c>
      <c r="K232" s="197">
        <v>131443</v>
      </c>
    </row>
    <row r="233" spans="1:11" x14ac:dyDescent="0.25">
      <c r="A233" s="194" t="s">
        <v>156</v>
      </c>
      <c r="C233" s="250">
        <v>201607</v>
      </c>
      <c r="D233" s="194" t="s">
        <v>194</v>
      </c>
      <c r="E233" s="199">
        <v>5</v>
      </c>
      <c r="F233" s="251">
        <v>42555</v>
      </c>
      <c r="H233" s="194" t="s">
        <v>497</v>
      </c>
      <c r="I233" s="197">
        <v>508736</v>
      </c>
      <c r="J233" s="197">
        <v>0</v>
      </c>
    </row>
    <row r="234" spans="1:11" x14ac:dyDescent="0.25">
      <c r="A234" s="194" t="s">
        <v>156</v>
      </c>
      <c r="C234" s="250">
        <v>201607</v>
      </c>
      <c r="D234" s="194" t="s">
        <v>194</v>
      </c>
      <c r="E234" s="199">
        <v>107</v>
      </c>
      <c r="F234" s="251">
        <v>42578</v>
      </c>
      <c r="G234" s="251">
        <v>42578</v>
      </c>
      <c r="H234" s="194" t="s">
        <v>497</v>
      </c>
      <c r="I234" s="197">
        <v>515999</v>
      </c>
      <c r="J234" s="197">
        <v>0</v>
      </c>
      <c r="K234" s="197">
        <v>1024735</v>
      </c>
    </row>
    <row r="235" spans="1:11" x14ac:dyDescent="0.25">
      <c r="A235" s="194" t="s">
        <v>156</v>
      </c>
      <c r="C235" s="250">
        <v>201608</v>
      </c>
      <c r="D235" s="194" t="s">
        <v>194</v>
      </c>
      <c r="E235" s="199">
        <v>32</v>
      </c>
      <c r="F235" s="251">
        <v>42611</v>
      </c>
      <c r="G235" s="251">
        <v>42613</v>
      </c>
      <c r="H235" s="194" t="s">
        <v>1695</v>
      </c>
      <c r="I235" s="197">
        <v>467806</v>
      </c>
      <c r="J235" s="197">
        <v>0</v>
      </c>
      <c r="K235" s="197">
        <v>467806</v>
      </c>
    </row>
    <row r="237" spans="1:11" x14ac:dyDescent="0.25">
      <c r="I237" s="252">
        <v>37161313</v>
      </c>
      <c r="J237" s="252">
        <v>0</v>
      </c>
      <c r="K237" s="252">
        <v>37161313</v>
      </c>
    </row>
    <row r="238" spans="1:11" ht="15.75" thickBot="1" x14ac:dyDescent="0.3"/>
    <row r="239" spans="1:11" ht="15.75" thickTop="1" x14ac:dyDescent="0.25">
      <c r="I239" s="197">
        <v>41528122</v>
      </c>
      <c r="J239" s="197">
        <v>0</v>
      </c>
      <c r="K239" s="248">
        <v>41528122</v>
      </c>
    </row>
    <row r="241" spans="1:11" x14ac:dyDescent="0.25">
      <c r="A241" s="196" t="s">
        <v>298</v>
      </c>
    </row>
    <row r="243" spans="1:11" x14ac:dyDescent="0.25">
      <c r="C243" s="193" t="s">
        <v>1868</v>
      </c>
      <c r="K243" s="198" t="s">
        <v>333</v>
      </c>
    </row>
    <row r="244" spans="1:11" x14ac:dyDescent="0.25">
      <c r="C244" s="194" t="s">
        <v>1869</v>
      </c>
      <c r="K244" s="197">
        <v>81312</v>
      </c>
    </row>
    <row r="245" spans="1:11" ht="15.75" thickBot="1" x14ac:dyDescent="0.3"/>
    <row r="246" spans="1:11" ht="15.75" thickTop="1" x14ac:dyDescent="0.25">
      <c r="K246" s="248">
        <v>81312</v>
      </c>
    </row>
    <row r="248" spans="1:11" x14ac:dyDescent="0.25">
      <c r="A248" s="196" t="s">
        <v>429</v>
      </c>
    </row>
    <row r="250" spans="1:11" x14ac:dyDescent="0.25">
      <c r="C250" s="193" t="s">
        <v>1868</v>
      </c>
      <c r="K250" s="198" t="s">
        <v>333</v>
      </c>
    </row>
    <row r="251" spans="1:11" x14ac:dyDescent="0.25">
      <c r="C251" s="194" t="s">
        <v>1869</v>
      </c>
      <c r="K251" s="197">
        <v>468984724</v>
      </c>
    </row>
    <row r="252" spans="1:11" ht="15.75" thickBot="1" x14ac:dyDescent="0.3"/>
    <row r="253" spans="1:11" ht="15.75" thickTop="1" x14ac:dyDescent="0.25">
      <c r="K253" s="248">
        <v>468984724</v>
      </c>
    </row>
    <row r="255" spans="1:11" x14ac:dyDescent="0.25">
      <c r="A255" s="196" t="s">
        <v>301</v>
      </c>
    </row>
    <row r="257" spans="1:11" x14ac:dyDescent="0.25">
      <c r="C257" s="193" t="s">
        <v>1868</v>
      </c>
      <c r="K257" s="198" t="s">
        <v>333</v>
      </c>
    </row>
    <row r="258" spans="1:11" x14ac:dyDescent="0.25">
      <c r="C258" s="194" t="s">
        <v>1869</v>
      </c>
      <c r="K258" s="197">
        <v>220375336</v>
      </c>
    </row>
    <row r="259" spans="1:11" ht="15.75" thickBot="1" x14ac:dyDescent="0.3"/>
    <row r="260" spans="1:11" ht="15.75" thickTop="1" x14ac:dyDescent="0.25">
      <c r="K260" s="248">
        <v>220375336</v>
      </c>
    </row>
    <row r="262" spans="1:11" x14ac:dyDescent="0.25">
      <c r="A262" s="196" t="s">
        <v>302</v>
      </c>
    </row>
    <row r="264" spans="1:11" x14ac:dyDescent="0.25">
      <c r="C264" s="193" t="s">
        <v>1868</v>
      </c>
      <c r="K264" s="198" t="s">
        <v>333</v>
      </c>
    </row>
    <row r="265" spans="1:11" x14ac:dyDescent="0.25">
      <c r="C265" s="194" t="s">
        <v>1869</v>
      </c>
      <c r="K265" s="197">
        <v>378392566</v>
      </c>
    </row>
    <row r="266" spans="1:11" ht="15.75" thickBot="1" x14ac:dyDescent="0.3"/>
    <row r="267" spans="1:11" ht="15.75" thickTop="1" x14ac:dyDescent="0.25">
      <c r="K267" s="248">
        <v>378392566</v>
      </c>
    </row>
    <row r="269" spans="1:11" x14ac:dyDescent="0.25">
      <c r="A269" s="196" t="s">
        <v>303</v>
      </c>
    </row>
    <row r="271" spans="1:11" x14ac:dyDescent="0.25">
      <c r="C271" s="193" t="s">
        <v>1868</v>
      </c>
      <c r="K271" s="198" t="s">
        <v>333</v>
      </c>
    </row>
    <row r="272" spans="1:11" x14ac:dyDescent="0.25">
      <c r="C272" s="194" t="s">
        <v>1869</v>
      </c>
      <c r="K272" s="197">
        <v>252261713</v>
      </c>
    </row>
    <row r="273" spans="1:11" ht="15.75" thickBot="1" x14ac:dyDescent="0.3"/>
    <row r="274" spans="1:11" ht="15.75" thickTop="1" x14ac:dyDescent="0.25">
      <c r="K274" s="248">
        <v>252261713</v>
      </c>
    </row>
    <row r="276" spans="1:11" x14ac:dyDescent="0.25">
      <c r="A276" s="196" t="s">
        <v>467</v>
      </c>
    </row>
    <row r="278" spans="1:11" x14ac:dyDescent="0.25">
      <c r="C278" s="193" t="s">
        <v>1868</v>
      </c>
      <c r="K278" s="198" t="s">
        <v>333</v>
      </c>
    </row>
    <row r="279" spans="1:11" x14ac:dyDescent="0.25">
      <c r="C279" s="194" t="s">
        <v>1869</v>
      </c>
      <c r="K279" s="197">
        <v>1285795</v>
      </c>
    </row>
    <row r="280" spans="1:11" ht="15.75" thickBot="1" x14ac:dyDescent="0.3"/>
    <row r="281" spans="1:11" ht="15.75" thickTop="1" x14ac:dyDescent="0.25">
      <c r="K281" s="248">
        <v>1285795</v>
      </c>
    </row>
    <row r="283" spans="1:11" x14ac:dyDescent="0.25">
      <c r="A283" s="196" t="s">
        <v>304</v>
      </c>
    </row>
    <row r="285" spans="1:11" x14ac:dyDescent="0.25">
      <c r="C285" s="193" t="s">
        <v>1868</v>
      </c>
      <c r="K285" s="198" t="s">
        <v>333</v>
      </c>
    </row>
    <row r="286" spans="1:11" x14ac:dyDescent="0.25">
      <c r="C286" s="194" t="s">
        <v>1869</v>
      </c>
      <c r="K286" s="197">
        <v>1002934</v>
      </c>
    </row>
    <row r="287" spans="1:11" ht="15.75" thickBot="1" x14ac:dyDescent="0.3"/>
    <row r="288" spans="1:11" ht="15.75" thickTop="1" x14ac:dyDescent="0.25">
      <c r="K288" s="248">
        <v>1002934</v>
      </c>
    </row>
    <row r="290" spans="1:11" x14ac:dyDescent="0.25">
      <c r="A290" s="196" t="s">
        <v>305</v>
      </c>
    </row>
    <row r="292" spans="1:11" x14ac:dyDescent="0.25">
      <c r="C292" s="193" t="s">
        <v>1868</v>
      </c>
      <c r="K292" s="198" t="s">
        <v>333</v>
      </c>
    </row>
    <row r="293" spans="1:11" x14ac:dyDescent="0.25">
      <c r="C293" s="194" t="s">
        <v>1869</v>
      </c>
      <c r="K293" s="197">
        <v>35517867</v>
      </c>
    </row>
    <row r="294" spans="1:11" ht="15.75" thickBot="1" x14ac:dyDescent="0.3"/>
    <row r="295" spans="1:11" ht="15.75" thickTop="1" x14ac:dyDescent="0.25">
      <c r="K295" s="248">
        <v>35517867</v>
      </c>
    </row>
    <row r="297" spans="1:11" x14ac:dyDescent="0.25">
      <c r="A297" s="196" t="s">
        <v>307</v>
      </c>
    </row>
    <row r="299" spans="1:11" x14ac:dyDescent="0.25">
      <c r="C299" s="193" t="s">
        <v>1868</v>
      </c>
      <c r="K299" s="198" t="s">
        <v>333</v>
      </c>
    </row>
    <row r="300" spans="1:11" x14ac:dyDescent="0.25">
      <c r="C300" s="194" t="s">
        <v>1869</v>
      </c>
      <c r="K300" s="197">
        <v>-84686265</v>
      </c>
    </row>
    <row r="301" spans="1:11" ht="15.75" thickBot="1" x14ac:dyDescent="0.3"/>
    <row r="302" spans="1:11" ht="15.75" thickTop="1" x14ac:dyDescent="0.25">
      <c r="K302" s="248">
        <v>-84686265</v>
      </c>
    </row>
    <row r="304" spans="1:11" ht="18.75" x14ac:dyDescent="0.25">
      <c r="H304" s="253" t="s">
        <v>1897</v>
      </c>
      <c r="K304" s="254">
        <v>1736169640</v>
      </c>
    </row>
    <row r="307" spans="1:11" x14ac:dyDescent="0.25">
      <c r="A307" s="196" t="s">
        <v>1898</v>
      </c>
    </row>
    <row r="308" spans="1:11" x14ac:dyDescent="0.25">
      <c r="A308" s="196" t="s">
        <v>308</v>
      </c>
    </row>
    <row r="310" spans="1:11" x14ac:dyDescent="0.25">
      <c r="K310" s="198" t="s">
        <v>333</v>
      </c>
    </row>
    <row r="311" spans="1:11" x14ac:dyDescent="0.25">
      <c r="A311" s="153" t="s">
        <v>1766</v>
      </c>
      <c r="C311" s="196" t="s">
        <v>1767</v>
      </c>
    </row>
    <row r="313" spans="1:11" ht="15.75" thickBot="1" x14ac:dyDescent="0.3">
      <c r="A313" s="249" t="s">
        <v>1872</v>
      </c>
      <c r="C313" s="249" t="s">
        <v>1873</v>
      </c>
    </row>
    <row r="314" spans="1:11" ht="15.75" thickTop="1" x14ac:dyDescent="0.25"/>
    <row r="315" spans="1:11" x14ac:dyDescent="0.25">
      <c r="A315" s="193" t="s">
        <v>143</v>
      </c>
      <c r="B315" s="193" t="s">
        <v>1874</v>
      </c>
      <c r="D315" s="193" t="s">
        <v>143</v>
      </c>
      <c r="E315" s="198" t="s">
        <v>1874</v>
      </c>
      <c r="F315" s="198" t="s">
        <v>1875</v>
      </c>
      <c r="G315" s="193" t="s">
        <v>1876</v>
      </c>
      <c r="H315" s="193" t="s">
        <v>1877</v>
      </c>
      <c r="I315" s="198" t="s">
        <v>1878</v>
      </c>
      <c r="J315" s="198" t="s">
        <v>1879</v>
      </c>
      <c r="K315" s="198" t="s">
        <v>333</v>
      </c>
    </row>
    <row r="317" spans="1:11" x14ac:dyDescent="0.25">
      <c r="A317" s="194" t="s">
        <v>309</v>
      </c>
      <c r="C317" s="250">
        <v>149</v>
      </c>
      <c r="F317" s="251">
        <v>42593</v>
      </c>
      <c r="G317" s="251">
        <v>42593</v>
      </c>
      <c r="H317" s="194" t="s">
        <v>1713</v>
      </c>
      <c r="I317" s="197">
        <v>0</v>
      </c>
      <c r="J317" s="197">
        <v>6170000</v>
      </c>
      <c r="K317" s="197">
        <v>-6170000</v>
      </c>
    </row>
    <row r="319" spans="1:11" x14ac:dyDescent="0.25">
      <c r="I319" s="252">
        <v>0</v>
      </c>
      <c r="J319" s="252">
        <v>6170000</v>
      </c>
      <c r="K319" s="252">
        <v>-6170000</v>
      </c>
    </row>
    <row r="320" spans="1:11" x14ac:dyDescent="0.25">
      <c r="A320" s="153" t="s">
        <v>491</v>
      </c>
      <c r="C320" s="196" t="s">
        <v>451</v>
      </c>
    </row>
    <row r="322" spans="1:11" ht="15.75" thickBot="1" x14ac:dyDescent="0.3">
      <c r="A322" s="249" t="s">
        <v>1872</v>
      </c>
      <c r="C322" s="249" t="s">
        <v>1873</v>
      </c>
    </row>
    <row r="323" spans="1:11" ht="15.75" thickTop="1" x14ac:dyDescent="0.25"/>
    <row r="324" spans="1:11" x14ac:dyDescent="0.25">
      <c r="A324" s="193" t="s">
        <v>143</v>
      </c>
      <c r="B324" s="193" t="s">
        <v>1874</v>
      </c>
      <c r="D324" s="193" t="s">
        <v>143</v>
      </c>
      <c r="E324" s="198" t="s">
        <v>1874</v>
      </c>
      <c r="F324" s="198" t="s">
        <v>1875</v>
      </c>
      <c r="G324" s="193" t="s">
        <v>1876</v>
      </c>
      <c r="H324" s="193" t="s">
        <v>1877</v>
      </c>
      <c r="I324" s="198" t="s">
        <v>1878</v>
      </c>
      <c r="J324" s="198" t="s">
        <v>1879</v>
      </c>
      <c r="K324" s="198" t="s">
        <v>333</v>
      </c>
    </row>
    <row r="326" spans="1:11" x14ac:dyDescent="0.25">
      <c r="A326" s="194" t="s">
        <v>309</v>
      </c>
      <c r="C326" s="250">
        <v>138</v>
      </c>
      <c r="F326" s="251">
        <v>42608</v>
      </c>
      <c r="G326" s="251">
        <v>42608</v>
      </c>
      <c r="H326" s="194" t="s">
        <v>1726</v>
      </c>
      <c r="I326" s="197">
        <v>0</v>
      </c>
      <c r="J326" s="197">
        <v>487900</v>
      </c>
      <c r="K326" s="197">
        <v>-487900</v>
      </c>
    </row>
    <row r="327" spans="1:11" x14ac:dyDescent="0.25">
      <c r="A327" s="194" t="s">
        <v>309</v>
      </c>
      <c r="C327" s="250">
        <v>155</v>
      </c>
      <c r="F327" s="251">
        <v>42613</v>
      </c>
      <c r="G327" s="251">
        <v>42613</v>
      </c>
      <c r="H327" s="194" t="s">
        <v>1727</v>
      </c>
      <c r="I327" s="197">
        <v>0</v>
      </c>
      <c r="J327" s="197">
        <v>150000</v>
      </c>
      <c r="K327" s="197">
        <v>-150000</v>
      </c>
    </row>
    <row r="329" spans="1:11" x14ac:dyDescent="0.25">
      <c r="I329" s="252">
        <v>0</v>
      </c>
      <c r="J329" s="252">
        <v>637900</v>
      </c>
      <c r="K329" s="252">
        <v>-637900</v>
      </c>
    </row>
    <row r="330" spans="1:11" x14ac:dyDescent="0.25">
      <c r="A330" s="153" t="s">
        <v>407</v>
      </c>
      <c r="C330" s="196" t="s">
        <v>264</v>
      </c>
    </row>
    <row r="332" spans="1:11" ht="15.75" thickBot="1" x14ac:dyDescent="0.3">
      <c r="A332" s="249" t="s">
        <v>1872</v>
      </c>
      <c r="C332" s="249" t="s">
        <v>1873</v>
      </c>
    </row>
    <row r="333" spans="1:11" ht="15.75" thickTop="1" x14ac:dyDescent="0.25"/>
    <row r="334" spans="1:11" x14ac:dyDescent="0.25">
      <c r="A334" s="193" t="s">
        <v>143</v>
      </c>
      <c r="B334" s="193" t="s">
        <v>1874</v>
      </c>
      <c r="D334" s="193" t="s">
        <v>143</v>
      </c>
      <c r="E334" s="198" t="s">
        <v>1874</v>
      </c>
      <c r="F334" s="198" t="s">
        <v>1875</v>
      </c>
      <c r="G334" s="193" t="s">
        <v>1876</v>
      </c>
      <c r="H334" s="193" t="s">
        <v>1877</v>
      </c>
      <c r="I334" s="198" t="s">
        <v>1878</v>
      </c>
      <c r="J334" s="198" t="s">
        <v>1879</v>
      </c>
      <c r="K334" s="198" t="s">
        <v>333</v>
      </c>
    </row>
    <row r="336" spans="1:11" x14ac:dyDescent="0.25">
      <c r="A336" s="194" t="s">
        <v>309</v>
      </c>
      <c r="C336" s="250">
        <v>1460</v>
      </c>
      <c r="F336" s="251">
        <v>42600</v>
      </c>
      <c r="G336" s="251">
        <v>42600</v>
      </c>
      <c r="H336" s="194" t="s">
        <v>1716</v>
      </c>
      <c r="I336" s="197">
        <v>0</v>
      </c>
      <c r="J336" s="197">
        <v>3000000</v>
      </c>
      <c r="K336" s="197">
        <v>-3000000</v>
      </c>
    </row>
    <row r="337" spans="1:11" x14ac:dyDescent="0.25">
      <c r="A337" s="194" t="s">
        <v>309</v>
      </c>
      <c r="C337" s="250">
        <v>1461</v>
      </c>
      <c r="F337" s="251">
        <v>42600</v>
      </c>
      <c r="G337" s="251">
        <v>42600</v>
      </c>
      <c r="H337" s="194" t="s">
        <v>1715</v>
      </c>
      <c r="I337" s="197">
        <v>0</v>
      </c>
      <c r="J337" s="197">
        <v>10000000</v>
      </c>
      <c r="K337" s="197">
        <v>-10000000</v>
      </c>
    </row>
    <row r="339" spans="1:11" x14ac:dyDescent="0.25">
      <c r="I339" s="252">
        <v>0</v>
      </c>
      <c r="J339" s="252">
        <v>13000000</v>
      </c>
      <c r="K339" s="252">
        <v>-13000000</v>
      </c>
    </row>
    <row r="340" spans="1:11" x14ac:dyDescent="0.25">
      <c r="A340" s="153" t="s">
        <v>405</v>
      </c>
      <c r="C340" s="196" t="s">
        <v>247</v>
      </c>
    </row>
    <row r="342" spans="1:11" ht="15.75" thickBot="1" x14ac:dyDescent="0.3">
      <c r="A342" s="249" t="s">
        <v>1872</v>
      </c>
      <c r="C342" s="249" t="s">
        <v>1873</v>
      </c>
    </row>
    <row r="343" spans="1:11" ht="15.75" thickTop="1" x14ac:dyDescent="0.25"/>
    <row r="344" spans="1:11" x14ac:dyDescent="0.25">
      <c r="A344" s="193" t="s">
        <v>143</v>
      </c>
      <c r="B344" s="193" t="s">
        <v>1874</v>
      </c>
      <c r="D344" s="193" t="s">
        <v>143</v>
      </c>
      <c r="E344" s="198" t="s">
        <v>1874</v>
      </c>
      <c r="F344" s="198" t="s">
        <v>1875</v>
      </c>
      <c r="G344" s="193" t="s">
        <v>1876</v>
      </c>
      <c r="H344" s="193" t="s">
        <v>1877</v>
      </c>
      <c r="I344" s="198" t="s">
        <v>1878</v>
      </c>
      <c r="J344" s="198" t="s">
        <v>1879</v>
      </c>
      <c r="K344" s="198" t="s">
        <v>333</v>
      </c>
    </row>
    <row r="346" spans="1:11" x14ac:dyDescent="0.25">
      <c r="A346" s="194" t="s">
        <v>309</v>
      </c>
      <c r="C346" s="250">
        <v>6429241</v>
      </c>
      <c r="F346" s="251">
        <v>42583</v>
      </c>
      <c r="G346" s="251">
        <v>42628</v>
      </c>
      <c r="H346" s="194" t="s">
        <v>1721</v>
      </c>
      <c r="I346" s="197">
        <v>0</v>
      </c>
      <c r="J346" s="197">
        <v>98897</v>
      </c>
      <c r="K346" s="197">
        <v>-98897</v>
      </c>
    </row>
    <row r="348" spans="1:11" x14ac:dyDescent="0.25">
      <c r="I348" s="252">
        <v>0</v>
      </c>
      <c r="J348" s="252">
        <v>98897</v>
      </c>
      <c r="K348" s="252">
        <v>-98897</v>
      </c>
    </row>
    <row r="349" spans="1:11" x14ac:dyDescent="0.25">
      <c r="A349" s="153" t="s">
        <v>406</v>
      </c>
      <c r="C349" s="196" t="s">
        <v>255</v>
      </c>
    </row>
    <row r="351" spans="1:11" ht="15.75" thickBot="1" x14ac:dyDescent="0.3">
      <c r="A351" s="249" t="s">
        <v>1872</v>
      </c>
      <c r="C351" s="249" t="s">
        <v>1873</v>
      </c>
    </row>
    <row r="352" spans="1:11" ht="15.75" thickTop="1" x14ac:dyDescent="0.25"/>
    <row r="353" spans="1:11" x14ac:dyDescent="0.25">
      <c r="A353" s="193" t="s">
        <v>143</v>
      </c>
      <c r="B353" s="193" t="s">
        <v>1874</v>
      </c>
      <c r="D353" s="193" t="s">
        <v>143</v>
      </c>
      <c r="E353" s="198" t="s">
        <v>1874</v>
      </c>
      <c r="F353" s="198" t="s">
        <v>1875</v>
      </c>
      <c r="G353" s="193" t="s">
        <v>1876</v>
      </c>
      <c r="H353" s="193" t="s">
        <v>1877</v>
      </c>
      <c r="I353" s="198" t="s">
        <v>1878</v>
      </c>
      <c r="J353" s="198" t="s">
        <v>1879</v>
      </c>
      <c r="K353" s="198" t="s">
        <v>333</v>
      </c>
    </row>
    <row r="355" spans="1:11" x14ac:dyDescent="0.25">
      <c r="A355" s="194" t="s">
        <v>309</v>
      </c>
      <c r="C355" s="250">
        <v>9</v>
      </c>
      <c r="F355" s="251">
        <v>42606</v>
      </c>
      <c r="G355" s="251">
        <v>42606</v>
      </c>
      <c r="H355" s="194" t="s">
        <v>1714</v>
      </c>
      <c r="I355" s="197">
        <v>0</v>
      </c>
      <c r="J355" s="197">
        <v>9200000</v>
      </c>
      <c r="K355" s="197">
        <v>-9200000</v>
      </c>
    </row>
    <row r="357" spans="1:11" x14ac:dyDescent="0.25">
      <c r="I357" s="252">
        <v>0</v>
      </c>
      <c r="J357" s="252">
        <v>9200000</v>
      </c>
      <c r="K357" s="252">
        <v>-9200000</v>
      </c>
    </row>
    <row r="358" spans="1:11" ht="15.75" thickBot="1" x14ac:dyDescent="0.3"/>
    <row r="359" spans="1:11" ht="15.75" thickTop="1" x14ac:dyDescent="0.25">
      <c r="I359" s="197">
        <v>0</v>
      </c>
      <c r="J359" s="197">
        <v>29106797</v>
      </c>
      <c r="K359" s="248">
        <v>-29106797</v>
      </c>
    </row>
    <row r="361" spans="1:11" x14ac:dyDescent="0.25">
      <c r="A361" s="196" t="s">
        <v>311</v>
      </c>
    </row>
    <row r="363" spans="1:11" x14ac:dyDescent="0.25">
      <c r="K363" s="198" t="s">
        <v>333</v>
      </c>
    </row>
    <row r="364" spans="1:11" x14ac:dyDescent="0.25">
      <c r="A364" s="153" t="s">
        <v>1899</v>
      </c>
      <c r="C364" s="196" t="s">
        <v>336</v>
      </c>
    </row>
    <row r="366" spans="1:11" ht="15.75" thickBot="1" x14ac:dyDescent="0.3">
      <c r="A366" s="249" t="s">
        <v>1872</v>
      </c>
      <c r="C366" s="249" t="s">
        <v>1873</v>
      </c>
    </row>
    <row r="367" spans="1:11" ht="15.75" thickTop="1" x14ac:dyDescent="0.25"/>
    <row r="368" spans="1:11" x14ac:dyDescent="0.25">
      <c r="A368" s="193" t="s">
        <v>143</v>
      </c>
      <c r="B368" s="193" t="s">
        <v>1874</v>
      </c>
      <c r="D368" s="193" t="s">
        <v>143</v>
      </c>
      <c r="E368" s="198" t="s">
        <v>1874</v>
      </c>
      <c r="F368" s="198" t="s">
        <v>1875</v>
      </c>
      <c r="G368" s="193" t="s">
        <v>1876</v>
      </c>
      <c r="H368" s="193" t="s">
        <v>1877</v>
      </c>
      <c r="I368" s="198" t="s">
        <v>1878</v>
      </c>
      <c r="J368" s="198" t="s">
        <v>1879</v>
      </c>
      <c r="K368" s="198" t="s">
        <v>333</v>
      </c>
    </row>
    <row r="370" spans="1:11" x14ac:dyDescent="0.25">
      <c r="A370" s="194" t="s">
        <v>312</v>
      </c>
      <c r="C370" s="250">
        <v>19</v>
      </c>
      <c r="F370" s="251">
        <v>42366</v>
      </c>
      <c r="G370" s="251">
        <v>42366</v>
      </c>
      <c r="H370" s="194" t="s">
        <v>1884</v>
      </c>
      <c r="I370" s="197">
        <v>0</v>
      </c>
      <c r="J370" s="197">
        <v>90000</v>
      </c>
    </row>
    <row r="371" spans="1:11" x14ac:dyDescent="0.25">
      <c r="A371" s="194" t="s">
        <v>312</v>
      </c>
      <c r="C371" s="250">
        <v>19</v>
      </c>
      <c r="D371" s="194" t="s">
        <v>194</v>
      </c>
      <c r="E371" s="199">
        <v>102</v>
      </c>
      <c r="F371" s="251">
        <v>42400</v>
      </c>
      <c r="G371" s="251">
        <v>42366</v>
      </c>
      <c r="H371" s="194" t="s">
        <v>314</v>
      </c>
      <c r="I371" s="197">
        <v>100000</v>
      </c>
      <c r="J371" s="197">
        <v>0</v>
      </c>
      <c r="K371" s="197">
        <v>10000</v>
      </c>
    </row>
    <row r="373" spans="1:11" x14ac:dyDescent="0.25">
      <c r="I373" s="252">
        <v>100000</v>
      </c>
      <c r="J373" s="252">
        <v>90000</v>
      </c>
      <c r="K373" s="252">
        <v>10000</v>
      </c>
    </row>
    <row r="374" spans="1:11" x14ac:dyDescent="0.25">
      <c r="A374" s="153" t="s">
        <v>1900</v>
      </c>
      <c r="C374" s="196" t="s">
        <v>337</v>
      </c>
    </row>
    <row r="376" spans="1:11" ht="15.75" thickBot="1" x14ac:dyDescent="0.3">
      <c r="A376" s="249" t="s">
        <v>1872</v>
      </c>
      <c r="C376" s="249" t="s">
        <v>1873</v>
      </c>
    </row>
    <row r="377" spans="1:11" ht="15.75" thickTop="1" x14ac:dyDescent="0.25"/>
    <row r="378" spans="1:11" x14ac:dyDescent="0.25">
      <c r="A378" s="193" t="s">
        <v>143</v>
      </c>
      <c r="B378" s="193" t="s">
        <v>1874</v>
      </c>
      <c r="D378" s="193" t="s">
        <v>143</v>
      </c>
      <c r="E378" s="198" t="s">
        <v>1874</v>
      </c>
      <c r="F378" s="198" t="s">
        <v>1875</v>
      </c>
      <c r="G378" s="193" t="s">
        <v>1876</v>
      </c>
      <c r="H378" s="193" t="s">
        <v>1877</v>
      </c>
      <c r="I378" s="198" t="s">
        <v>1878</v>
      </c>
      <c r="J378" s="198" t="s">
        <v>1879</v>
      </c>
      <c r="K378" s="198" t="s">
        <v>333</v>
      </c>
    </row>
    <row r="380" spans="1:11" x14ac:dyDescent="0.25">
      <c r="A380" s="194" t="s">
        <v>312</v>
      </c>
      <c r="C380" s="250">
        <v>76</v>
      </c>
      <c r="F380" s="251">
        <v>42606</v>
      </c>
      <c r="G380" s="251">
        <v>42606</v>
      </c>
      <c r="H380" s="194" t="s">
        <v>1780</v>
      </c>
      <c r="I380" s="197">
        <v>0</v>
      </c>
      <c r="J380" s="197">
        <v>200000</v>
      </c>
      <c r="K380" s="197">
        <v>-200000</v>
      </c>
    </row>
    <row r="382" spans="1:11" x14ac:dyDescent="0.25">
      <c r="I382" s="252">
        <v>0</v>
      </c>
      <c r="J382" s="252">
        <v>200000</v>
      </c>
      <c r="K382" s="252">
        <v>-200000</v>
      </c>
    </row>
    <row r="383" spans="1:11" x14ac:dyDescent="0.25">
      <c r="A383" s="153" t="s">
        <v>1901</v>
      </c>
      <c r="C383" s="196" t="s">
        <v>338</v>
      </c>
    </row>
    <row r="385" spans="1:11" ht="15.75" thickBot="1" x14ac:dyDescent="0.3">
      <c r="A385" s="249" t="s">
        <v>1872</v>
      </c>
      <c r="C385" s="249" t="s">
        <v>1873</v>
      </c>
    </row>
    <row r="386" spans="1:11" ht="15.75" thickTop="1" x14ac:dyDescent="0.25"/>
    <row r="387" spans="1:11" x14ac:dyDescent="0.25">
      <c r="A387" s="193" t="s">
        <v>143</v>
      </c>
      <c r="B387" s="193" t="s">
        <v>1874</v>
      </c>
      <c r="D387" s="193" t="s">
        <v>143</v>
      </c>
      <c r="E387" s="198" t="s">
        <v>1874</v>
      </c>
      <c r="F387" s="198" t="s">
        <v>1875</v>
      </c>
      <c r="G387" s="193" t="s">
        <v>1876</v>
      </c>
      <c r="H387" s="193" t="s">
        <v>1877</v>
      </c>
      <c r="I387" s="198" t="s">
        <v>1878</v>
      </c>
      <c r="J387" s="198" t="s">
        <v>1879</v>
      </c>
      <c r="K387" s="198" t="s">
        <v>333</v>
      </c>
    </row>
    <row r="389" spans="1:11" x14ac:dyDescent="0.25">
      <c r="A389" s="194" t="s">
        <v>312</v>
      </c>
      <c r="C389" s="250">
        <v>28</v>
      </c>
      <c r="D389" s="194" t="s">
        <v>194</v>
      </c>
      <c r="E389" s="199">
        <v>88</v>
      </c>
      <c r="F389" s="251">
        <v>42490</v>
      </c>
      <c r="G389" s="251">
        <v>42479</v>
      </c>
      <c r="H389" s="194" t="s">
        <v>315</v>
      </c>
      <c r="I389" s="197">
        <v>200000</v>
      </c>
      <c r="J389" s="197">
        <v>0</v>
      </c>
    </row>
    <row r="390" spans="1:11" x14ac:dyDescent="0.25">
      <c r="A390" s="194" t="s">
        <v>312</v>
      </c>
      <c r="C390" s="250">
        <v>28</v>
      </c>
      <c r="F390" s="251">
        <v>42479</v>
      </c>
      <c r="G390" s="251">
        <v>42479</v>
      </c>
      <c r="H390" s="194" t="s">
        <v>331</v>
      </c>
      <c r="I390" s="197">
        <v>0</v>
      </c>
      <c r="J390" s="197">
        <v>222222</v>
      </c>
      <c r="K390" s="197">
        <v>-22222</v>
      </c>
    </row>
    <row r="392" spans="1:11" x14ac:dyDescent="0.25">
      <c r="I392" s="252">
        <v>200000</v>
      </c>
      <c r="J392" s="252">
        <v>222222</v>
      </c>
      <c r="K392" s="252">
        <v>-22222</v>
      </c>
    </row>
    <row r="393" spans="1:11" x14ac:dyDescent="0.25">
      <c r="A393" s="153" t="s">
        <v>1887</v>
      </c>
      <c r="C393" s="196" t="s">
        <v>7</v>
      </c>
    </row>
    <row r="395" spans="1:11" ht="15.75" thickBot="1" x14ac:dyDescent="0.3">
      <c r="A395" s="249" t="s">
        <v>1872</v>
      </c>
      <c r="C395" s="249" t="s">
        <v>1873</v>
      </c>
    </row>
    <row r="396" spans="1:11" ht="15.75" thickTop="1" x14ac:dyDescent="0.25"/>
    <row r="397" spans="1:11" x14ac:dyDescent="0.25">
      <c r="A397" s="193" t="s">
        <v>143</v>
      </c>
      <c r="B397" s="193" t="s">
        <v>1874</v>
      </c>
      <c r="D397" s="193" t="s">
        <v>143</v>
      </c>
      <c r="E397" s="198" t="s">
        <v>1874</v>
      </c>
      <c r="F397" s="198" t="s">
        <v>1875</v>
      </c>
      <c r="G397" s="193" t="s">
        <v>1876</v>
      </c>
      <c r="H397" s="193" t="s">
        <v>1877</v>
      </c>
      <c r="I397" s="198" t="s">
        <v>1878</v>
      </c>
      <c r="J397" s="198" t="s">
        <v>1879</v>
      </c>
      <c r="K397" s="198" t="s">
        <v>333</v>
      </c>
    </row>
    <row r="399" spans="1:11" x14ac:dyDescent="0.25">
      <c r="A399" s="194" t="s">
        <v>312</v>
      </c>
      <c r="C399" s="250">
        <v>1</v>
      </c>
      <c r="F399" s="251">
        <v>42369</v>
      </c>
      <c r="G399" s="251">
        <v>42369</v>
      </c>
      <c r="H399" s="194" t="s">
        <v>1884</v>
      </c>
      <c r="I399" s="197">
        <v>0</v>
      </c>
      <c r="J399" s="197">
        <v>200000</v>
      </c>
      <c r="K399" s="197">
        <v>-200000</v>
      </c>
    </row>
    <row r="401" spans="1:11" x14ac:dyDescent="0.25">
      <c r="I401" s="252">
        <v>0</v>
      </c>
      <c r="J401" s="252">
        <v>200000</v>
      </c>
      <c r="K401" s="252">
        <v>-200000</v>
      </c>
    </row>
    <row r="402" spans="1:11" ht="15.75" thickBot="1" x14ac:dyDescent="0.3"/>
    <row r="403" spans="1:11" ht="15.75" thickTop="1" x14ac:dyDescent="0.25">
      <c r="I403" s="197">
        <v>300000</v>
      </c>
      <c r="J403" s="197">
        <v>712222</v>
      </c>
      <c r="K403" s="248">
        <v>-412222</v>
      </c>
    </row>
    <row r="405" spans="1:11" x14ac:dyDescent="0.25">
      <c r="A405" s="196" t="s">
        <v>316</v>
      </c>
    </row>
    <row r="407" spans="1:11" x14ac:dyDescent="0.25">
      <c r="K407" s="198" t="s">
        <v>333</v>
      </c>
    </row>
    <row r="408" spans="1:11" x14ac:dyDescent="0.25">
      <c r="A408" s="153" t="s">
        <v>1902</v>
      </c>
      <c r="C408" s="196" t="s">
        <v>1903</v>
      </c>
    </row>
    <row r="410" spans="1:11" ht="15.75" thickBot="1" x14ac:dyDescent="0.3">
      <c r="A410" s="249" t="s">
        <v>1872</v>
      </c>
      <c r="C410" s="249" t="s">
        <v>1873</v>
      </c>
    </row>
    <row r="411" spans="1:11" ht="15.75" thickTop="1" x14ac:dyDescent="0.25"/>
    <row r="412" spans="1:11" x14ac:dyDescent="0.25">
      <c r="A412" s="193" t="s">
        <v>143</v>
      </c>
      <c r="B412" s="193" t="s">
        <v>1874</v>
      </c>
      <c r="D412" s="193" t="s">
        <v>143</v>
      </c>
      <c r="E412" s="198" t="s">
        <v>1874</v>
      </c>
      <c r="F412" s="198" t="s">
        <v>1875</v>
      </c>
      <c r="G412" s="193" t="s">
        <v>1876</v>
      </c>
      <c r="H412" s="193" t="s">
        <v>1877</v>
      </c>
      <c r="I412" s="198" t="s">
        <v>1878</v>
      </c>
      <c r="J412" s="198" t="s">
        <v>1879</v>
      </c>
      <c r="K412" s="198" t="s">
        <v>333</v>
      </c>
    </row>
    <row r="414" spans="1:11" x14ac:dyDescent="0.25">
      <c r="A414" s="194" t="s">
        <v>156</v>
      </c>
      <c r="C414" s="250">
        <v>201606</v>
      </c>
      <c r="D414" s="194" t="s">
        <v>1896</v>
      </c>
      <c r="E414" s="199">
        <v>1</v>
      </c>
      <c r="F414" s="251">
        <v>42551</v>
      </c>
      <c r="H414" s="194" t="s">
        <v>182</v>
      </c>
      <c r="I414" s="197">
        <v>0</v>
      </c>
      <c r="J414" s="197">
        <v>298944</v>
      </c>
    </row>
    <row r="415" spans="1:11" x14ac:dyDescent="0.25">
      <c r="A415" s="194" t="s">
        <v>156</v>
      </c>
      <c r="C415" s="250">
        <v>201606</v>
      </c>
      <c r="D415" s="194" t="s">
        <v>194</v>
      </c>
      <c r="E415" s="199">
        <v>26</v>
      </c>
      <c r="F415" s="251">
        <v>42564</v>
      </c>
      <c r="H415" s="194" t="s">
        <v>1577</v>
      </c>
      <c r="I415" s="197">
        <v>289944</v>
      </c>
      <c r="J415" s="197">
        <v>0</v>
      </c>
      <c r="K415" s="197">
        <v>-9000</v>
      </c>
    </row>
    <row r="417" spans="1:11" x14ac:dyDescent="0.25">
      <c r="I417" s="252">
        <v>289944</v>
      </c>
      <c r="J417" s="252">
        <v>298944</v>
      </c>
      <c r="K417" s="252">
        <v>-9000</v>
      </c>
    </row>
    <row r="418" spans="1:11" x14ac:dyDescent="0.25">
      <c r="A418" s="153" t="s">
        <v>1904</v>
      </c>
      <c r="C418" s="196" t="s">
        <v>1905</v>
      </c>
    </row>
    <row r="420" spans="1:11" ht="15.75" thickBot="1" x14ac:dyDescent="0.3">
      <c r="A420" s="249" t="s">
        <v>1872</v>
      </c>
      <c r="C420" s="249" t="s">
        <v>1873</v>
      </c>
    </row>
    <row r="421" spans="1:11" ht="15.75" thickTop="1" x14ac:dyDescent="0.25"/>
    <row r="422" spans="1:11" x14ac:dyDescent="0.25">
      <c r="A422" s="193" t="s">
        <v>143</v>
      </c>
      <c r="B422" s="193" t="s">
        <v>1874</v>
      </c>
      <c r="D422" s="193" t="s">
        <v>143</v>
      </c>
      <c r="E422" s="198" t="s">
        <v>1874</v>
      </c>
      <c r="F422" s="198" t="s">
        <v>1875</v>
      </c>
      <c r="G422" s="193" t="s">
        <v>1876</v>
      </c>
      <c r="H422" s="193" t="s">
        <v>1877</v>
      </c>
      <c r="I422" s="198" t="s">
        <v>1878</v>
      </c>
      <c r="J422" s="198" t="s">
        <v>1879</v>
      </c>
      <c r="K422" s="198" t="s">
        <v>333</v>
      </c>
    </row>
    <row r="424" spans="1:11" x14ac:dyDescent="0.25">
      <c r="A424" s="194" t="s">
        <v>156</v>
      </c>
      <c r="C424" s="250">
        <v>201608</v>
      </c>
      <c r="D424" s="194" t="s">
        <v>1896</v>
      </c>
      <c r="E424" s="199">
        <v>110</v>
      </c>
      <c r="F424" s="251">
        <v>42613</v>
      </c>
      <c r="H424" s="194" t="s">
        <v>1806</v>
      </c>
      <c r="I424" s="197">
        <v>0</v>
      </c>
      <c r="J424" s="197">
        <v>858861</v>
      </c>
      <c r="K424" s="197">
        <v>-858861</v>
      </c>
    </row>
    <row r="426" spans="1:11" x14ac:dyDescent="0.25">
      <c r="I426" s="252">
        <v>0</v>
      </c>
      <c r="J426" s="252">
        <v>858861</v>
      </c>
      <c r="K426" s="252">
        <v>-858861</v>
      </c>
    </row>
    <row r="427" spans="1:11" ht="15.75" thickBot="1" x14ac:dyDescent="0.3"/>
    <row r="428" spans="1:11" ht="15.75" thickTop="1" x14ac:dyDescent="0.25">
      <c r="I428" s="197">
        <v>289944</v>
      </c>
      <c r="J428" s="197">
        <v>1157805</v>
      </c>
      <c r="K428" s="248">
        <v>-867861</v>
      </c>
    </row>
    <row r="430" spans="1:11" x14ac:dyDescent="0.25">
      <c r="A430" s="196" t="s">
        <v>478</v>
      </c>
    </row>
    <row r="432" spans="1:11" x14ac:dyDescent="0.25">
      <c r="K432" s="198" t="s">
        <v>333</v>
      </c>
    </row>
    <row r="433" spans="1:11" x14ac:dyDescent="0.25">
      <c r="A433" s="153" t="s">
        <v>1902</v>
      </c>
      <c r="C433" s="196" t="s">
        <v>1903</v>
      </c>
    </row>
    <row r="435" spans="1:11" ht="15.75" thickBot="1" x14ac:dyDescent="0.3">
      <c r="A435" s="249" t="s">
        <v>1872</v>
      </c>
      <c r="C435" s="249" t="s">
        <v>1873</v>
      </c>
    </row>
    <row r="436" spans="1:11" ht="15.75" thickTop="1" x14ac:dyDescent="0.25"/>
    <row r="437" spans="1:11" x14ac:dyDescent="0.25">
      <c r="A437" s="193" t="s">
        <v>143</v>
      </c>
      <c r="B437" s="193" t="s">
        <v>1874</v>
      </c>
      <c r="D437" s="193" t="s">
        <v>143</v>
      </c>
      <c r="E437" s="198" t="s">
        <v>1874</v>
      </c>
      <c r="F437" s="198" t="s">
        <v>1875</v>
      </c>
      <c r="G437" s="193" t="s">
        <v>1876</v>
      </c>
      <c r="H437" s="193" t="s">
        <v>1877</v>
      </c>
      <c r="I437" s="198" t="s">
        <v>1878</v>
      </c>
      <c r="J437" s="198" t="s">
        <v>1879</v>
      </c>
      <c r="K437" s="198" t="s">
        <v>333</v>
      </c>
    </row>
    <row r="439" spans="1:11" x14ac:dyDescent="0.25">
      <c r="A439" s="194" t="s">
        <v>156</v>
      </c>
      <c r="C439" s="250">
        <v>201607</v>
      </c>
      <c r="D439" s="194" t="s">
        <v>1896</v>
      </c>
      <c r="E439" s="199">
        <v>110</v>
      </c>
      <c r="F439" s="251">
        <v>42582</v>
      </c>
      <c r="H439" s="194" t="s">
        <v>455</v>
      </c>
      <c r="I439" s="197">
        <v>0</v>
      </c>
      <c r="J439" s="197">
        <v>10000</v>
      </c>
      <c r="K439" s="197">
        <v>-10000</v>
      </c>
    </row>
    <row r="440" spans="1:11" x14ac:dyDescent="0.25">
      <c r="A440" s="194" t="s">
        <v>156</v>
      </c>
      <c r="C440" s="250">
        <v>201608</v>
      </c>
      <c r="D440" s="194" t="s">
        <v>1896</v>
      </c>
      <c r="E440" s="199">
        <v>110</v>
      </c>
      <c r="F440" s="251">
        <v>42613</v>
      </c>
      <c r="H440" s="194" t="s">
        <v>1818</v>
      </c>
      <c r="I440" s="197">
        <v>0</v>
      </c>
      <c r="J440" s="197">
        <v>5000</v>
      </c>
      <c r="K440" s="197">
        <v>-5000</v>
      </c>
    </row>
    <row r="442" spans="1:11" x14ac:dyDescent="0.25">
      <c r="I442" s="252">
        <v>0</v>
      </c>
      <c r="J442" s="252">
        <v>15000</v>
      </c>
      <c r="K442" s="252">
        <v>-15000</v>
      </c>
    </row>
    <row r="443" spans="1:11" x14ac:dyDescent="0.25">
      <c r="A443" s="153" t="s">
        <v>1904</v>
      </c>
      <c r="C443" s="196" t="s">
        <v>1905</v>
      </c>
    </row>
    <row r="445" spans="1:11" ht="15.75" thickBot="1" x14ac:dyDescent="0.3">
      <c r="A445" s="249" t="s">
        <v>1872</v>
      </c>
      <c r="C445" s="249" t="s">
        <v>1873</v>
      </c>
    </row>
    <row r="446" spans="1:11" ht="15.75" thickTop="1" x14ac:dyDescent="0.25"/>
    <row r="447" spans="1:11" x14ac:dyDescent="0.25">
      <c r="A447" s="193" t="s">
        <v>143</v>
      </c>
      <c r="B447" s="193" t="s">
        <v>1874</v>
      </c>
      <c r="D447" s="193" t="s">
        <v>143</v>
      </c>
      <c r="E447" s="198" t="s">
        <v>1874</v>
      </c>
      <c r="F447" s="198" t="s">
        <v>1875</v>
      </c>
      <c r="G447" s="193" t="s">
        <v>1876</v>
      </c>
      <c r="H447" s="193" t="s">
        <v>1877</v>
      </c>
      <c r="I447" s="198" t="s">
        <v>1878</v>
      </c>
      <c r="J447" s="198" t="s">
        <v>1879</v>
      </c>
      <c r="K447" s="198" t="s">
        <v>333</v>
      </c>
    </row>
    <row r="449" spans="1:11" x14ac:dyDescent="0.25">
      <c r="A449" s="194" t="s">
        <v>156</v>
      </c>
      <c r="C449" s="250">
        <v>201607</v>
      </c>
      <c r="D449" s="194" t="s">
        <v>1896</v>
      </c>
      <c r="E449" s="199">
        <v>110</v>
      </c>
      <c r="F449" s="251">
        <v>42582</v>
      </c>
      <c r="H449" s="194" t="s">
        <v>474</v>
      </c>
      <c r="I449" s="197">
        <v>0</v>
      </c>
      <c r="J449" s="197">
        <v>5000</v>
      </c>
      <c r="K449" s="197">
        <v>-5000</v>
      </c>
    </row>
    <row r="450" spans="1:11" x14ac:dyDescent="0.25">
      <c r="A450" s="194" t="s">
        <v>156</v>
      </c>
      <c r="C450" s="250">
        <v>201608</v>
      </c>
      <c r="D450" s="194" t="s">
        <v>1896</v>
      </c>
      <c r="E450" s="199">
        <v>110</v>
      </c>
      <c r="F450" s="251">
        <v>42613</v>
      </c>
      <c r="H450" s="194" t="s">
        <v>1817</v>
      </c>
      <c r="I450" s="197">
        <v>0</v>
      </c>
      <c r="J450" s="197">
        <v>5000</v>
      </c>
      <c r="K450" s="197">
        <v>-5000</v>
      </c>
    </row>
    <row r="452" spans="1:11" x14ac:dyDescent="0.25">
      <c r="I452" s="252">
        <v>0</v>
      </c>
      <c r="J452" s="252">
        <v>10000</v>
      </c>
      <c r="K452" s="252">
        <v>-10000</v>
      </c>
    </row>
    <row r="453" spans="1:11" x14ac:dyDescent="0.25">
      <c r="A453" s="153" t="s">
        <v>1870</v>
      </c>
      <c r="C453" s="196" t="s">
        <v>1871</v>
      </c>
    </row>
    <row r="455" spans="1:11" ht="15.75" thickBot="1" x14ac:dyDescent="0.3">
      <c r="A455" s="249" t="s">
        <v>1872</v>
      </c>
      <c r="C455" s="249" t="s">
        <v>1873</v>
      </c>
    </row>
    <row r="456" spans="1:11" ht="15.75" thickTop="1" x14ac:dyDescent="0.25"/>
    <row r="457" spans="1:11" x14ac:dyDescent="0.25">
      <c r="A457" s="193" t="s">
        <v>143</v>
      </c>
      <c r="B457" s="193" t="s">
        <v>1874</v>
      </c>
      <c r="D457" s="193" t="s">
        <v>143</v>
      </c>
      <c r="E457" s="198" t="s">
        <v>1874</v>
      </c>
      <c r="F457" s="198" t="s">
        <v>1875</v>
      </c>
      <c r="G457" s="193" t="s">
        <v>1876</v>
      </c>
      <c r="H457" s="193" t="s">
        <v>1877</v>
      </c>
      <c r="I457" s="198" t="s">
        <v>1878</v>
      </c>
      <c r="J457" s="198" t="s">
        <v>1879</v>
      </c>
      <c r="K457" s="198" t="s">
        <v>333</v>
      </c>
    </row>
    <row r="459" spans="1:11" x14ac:dyDescent="0.25">
      <c r="A459" s="194" t="s">
        <v>156</v>
      </c>
      <c r="C459" s="250">
        <v>201607</v>
      </c>
      <c r="D459" s="194" t="s">
        <v>1896</v>
      </c>
      <c r="E459" s="199">
        <v>110</v>
      </c>
      <c r="F459" s="251">
        <v>42582</v>
      </c>
      <c r="H459" s="194" t="s">
        <v>473</v>
      </c>
      <c r="I459" s="197">
        <v>0</v>
      </c>
      <c r="J459" s="197">
        <v>5000</v>
      </c>
      <c r="K459" s="197">
        <v>-5000</v>
      </c>
    </row>
    <row r="460" spans="1:11" x14ac:dyDescent="0.25">
      <c r="A460" s="194" t="s">
        <v>156</v>
      </c>
      <c r="C460" s="250">
        <v>201608</v>
      </c>
      <c r="D460" s="194" t="s">
        <v>1896</v>
      </c>
      <c r="E460" s="199">
        <v>110</v>
      </c>
      <c r="F460" s="251">
        <v>42613</v>
      </c>
      <c r="H460" s="194" t="s">
        <v>1816</v>
      </c>
      <c r="I460" s="197">
        <v>0</v>
      </c>
      <c r="J460" s="197">
        <v>5000</v>
      </c>
      <c r="K460" s="197">
        <v>-5000</v>
      </c>
    </row>
    <row r="462" spans="1:11" x14ac:dyDescent="0.25">
      <c r="I462" s="252">
        <v>0</v>
      </c>
      <c r="J462" s="252">
        <v>10000</v>
      </c>
      <c r="K462" s="252">
        <v>-10000</v>
      </c>
    </row>
    <row r="463" spans="1:11" ht="15.75" thickBot="1" x14ac:dyDescent="0.3"/>
    <row r="464" spans="1:11" ht="15.75" thickTop="1" x14ac:dyDescent="0.25">
      <c r="I464" s="197">
        <v>0</v>
      </c>
      <c r="J464" s="197">
        <v>35000</v>
      </c>
      <c r="K464" s="248">
        <v>-35000</v>
      </c>
    </row>
    <row r="466" spans="1:11" x14ac:dyDescent="0.25">
      <c r="A466" s="196" t="s">
        <v>418</v>
      </c>
    </row>
    <row r="468" spans="1:11" x14ac:dyDescent="0.25">
      <c r="K468" s="198" t="s">
        <v>333</v>
      </c>
    </row>
    <row r="469" spans="1:11" x14ac:dyDescent="0.25">
      <c r="A469" s="153" t="s">
        <v>1906</v>
      </c>
      <c r="C469" s="196" t="s">
        <v>226</v>
      </c>
    </row>
    <row r="471" spans="1:11" ht="15.75" thickBot="1" x14ac:dyDescent="0.3">
      <c r="A471" s="249" t="s">
        <v>1872</v>
      </c>
      <c r="C471" s="249" t="s">
        <v>1873</v>
      </c>
    </row>
    <row r="472" spans="1:11" ht="15.75" thickTop="1" x14ac:dyDescent="0.25"/>
    <row r="473" spans="1:11" x14ac:dyDescent="0.25">
      <c r="A473" s="193" t="s">
        <v>143</v>
      </c>
      <c r="B473" s="193" t="s">
        <v>1874</v>
      </c>
      <c r="D473" s="193" t="s">
        <v>143</v>
      </c>
      <c r="E473" s="198" t="s">
        <v>1874</v>
      </c>
      <c r="F473" s="198" t="s">
        <v>1875</v>
      </c>
      <c r="G473" s="193" t="s">
        <v>1876</v>
      </c>
      <c r="H473" s="193" t="s">
        <v>1877</v>
      </c>
      <c r="I473" s="198" t="s">
        <v>1878</v>
      </c>
      <c r="J473" s="198" t="s">
        <v>1879</v>
      </c>
      <c r="K473" s="198" t="s">
        <v>333</v>
      </c>
    </row>
    <row r="475" spans="1:11" x14ac:dyDescent="0.25">
      <c r="A475" s="194" t="s">
        <v>309</v>
      </c>
      <c r="C475" s="250">
        <v>1417</v>
      </c>
      <c r="D475" s="194" t="s">
        <v>1882</v>
      </c>
      <c r="E475" s="199">
        <v>3</v>
      </c>
      <c r="F475" s="251">
        <v>42551</v>
      </c>
      <c r="G475" s="251">
        <v>42366</v>
      </c>
      <c r="H475" s="194" t="s">
        <v>419</v>
      </c>
      <c r="I475" s="197">
        <v>84431</v>
      </c>
      <c r="J475" s="197">
        <v>0</v>
      </c>
      <c r="K475" s="197">
        <v>84431</v>
      </c>
    </row>
    <row r="477" spans="1:11" x14ac:dyDescent="0.25">
      <c r="I477" s="252">
        <v>84431</v>
      </c>
      <c r="J477" s="252">
        <v>0</v>
      </c>
      <c r="K477" s="252">
        <v>84431</v>
      </c>
    </row>
    <row r="478" spans="1:11" x14ac:dyDescent="0.25">
      <c r="A478" s="153" t="s">
        <v>393</v>
      </c>
      <c r="C478" s="196" t="s">
        <v>239</v>
      </c>
    </row>
    <row r="480" spans="1:11" ht="15.75" thickBot="1" x14ac:dyDescent="0.3">
      <c r="A480" s="249" t="s">
        <v>1872</v>
      </c>
      <c r="C480" s="249" t="s">
        <v>1873</v>
      </c>
    </row>
    <row r="481" spans="1:11" ht="15.75" thickTop="1" x14ac:dyDescent="0.25"/>
    <row r="482" spans="1:11" x14ac:dyDescent="0.25">
      <c r="A482" s="193" t="s">
        <v>143</v>
      </c>
      <c r="B482" s="193" t="s">
        <v>1874</v>
      </c>
      <c r="D482" s="193" t="s">
        <v>143</v>
      </c>
      <c r="E482" s="198" t="s">
        <v>1874</v>
      </c>
      <c r="F482" s="198" t="s">
        <v>1875</v>
      </c>
      <c r="G482" s="193" t="s">
        <v>1876</v>
      </c>
      <c r="H482" s="193" t="s">
        <v>1877</v>
      </c>
      <c r="I482" s="198" t="s">
        <v>1878</v>
      </c>
      <c r="J482" s="198" t="s">
        <v>1879</v>
      </c>
      <c r="K482" s="198" t="s">
        <v>333</v>
      </c>
    </row>
    <row r="484" spans="1:11" x14ac:dyDescent="0.25">
      <c r="A484" s="194" t="s">
        <v>309</v>
      </c>
      <c r="C484" s="250">
        <v>6208632</v>
      </c>
      <c r="D484" s="194" t="s">
        <v>1882</v>
      </c>
      <c r="E484" s="199">
        <v>3</v>
      </c>
      <c r="F484" s="251">
        <v>42551</v>
      </c>
      <c r="G484" s="251">
        <v>42339</v>
      </c>
      <c r="H484" s="194" t="s">
        <v>420</v>
      </c>
      <c r="I484" s="197">
        <v>97889</v>
      </c>
      <c r="J484" s="197">
        <v>0</v>
      </c>
      <c r="K484" s="197">
        <v>97889</v>
      </c>
    </row>
    <row r="485" spans="1:11" x14ac:dyDescent="0.25">
      <c r="A485" s="194" t="s">
        <v>309</v>
      </c>
      <c r="C485" s="250">
        <v>6208661</v>
      </c>
      <c r="D485" s="194" t="s">
        <v>1882</v>
      </c>
      <c r="E485" s="199">
        <v>3</v>
      </c>
      <c r="F485" s="251">
        <v>42551</v>
      </c>
      <c r="G485" s="251">
        <v>42339</v>
      </c>
      <c r="H485" s="194" t="s">
        <v>421</v>
      </c>
      <c r="I485" s="197">
        <v>96428</v>
      </c>
      <c r="J485" s="197">
        <v>0</v>
      </c>
      <c r="K485" s="197">
        <v>96428</v>
      </c>
    </row>
    <row r="486" spans="1:11" x14ac:dyDescent="0.25">
      <c r="A486" s="194" t="s">
        <v>309</v>
      </c>
      <c r="C486" s="250">
        <v>15836992</v>
      </c>
      <c r="D486" s="194" t="s">
        <v>1882</v>
      </c>
      <c r="E486" s="199">
        <v>3</v>
      </c>
      <c r="F486" s="251">
        <v>42551</v>
      </c>
      <c r="G486" s="251">
        <v>42339</v>
      </c>
      <c r="H486" s="194" t="s">
        <v>422</v>
      </c>
      <c r="I486" s="197">
        <v>252869</v>
      </c>
      <c r="J486" s="197">
        <v>0</v>
      </c>
      <c r="K486" s="197">
        <v>252869</v>
      </c>
    </row>
    <row r="488" spans="1:11" x14ac:dyDescent="0.25">
      <c r="I488" s="252">
        <v>447186</v>
      </c>
      <c r="J488" s="252">
        <v>0</v>
      </c>
      <c r="K488" s="252">
        <v>447186</v>
      </c>
    </row>
    <row r="489" spans="1:11" ht="15.75" thickBot="1" x14ac:dyDescent="0.3"/>
    <row r="490" spans="1:11" ht="15.75" thickTop="1" x14ac:dyDescent="0.25">
      <c r="I490" s="197">
        <v>531617</v>
      </c>
      <c r="J490" s="197">
        <v>0</v>
      </c>
      <c r="K490" s="248">
        <v>531617</v>
      </c>
    </row>
    <row r="492" spans="1:11" x14ac:dyDescent="0.25">
      <c r="A492" s="196" t="s">
        <v>317</v>
      </c>
    </row>
    <row r="494" spans="1:11" x14ac:dyDescent="0.25">
      <c r="C494" s="193" t="s">
        <v>1868</v>
      </c>
      <c r="K494" s="198" t="s">
        <v>333</v>
      </c>
    </row>
    <row r="495" spans="1:11" x14ac:dyDescent="0.25">
      <c r="C495" s="194" t="s">
        <v>1869</v>
      </c>
      <c r="K495" s="197">
        <v>-1152011</v>
      </c>
    </row>
    <row r="496" spans="1:11" ht="15.75" thickBot="1" x14ac:dyDescent="0.3"/>
    <row r="497" spans="1:11" ht="15.75" thickTop="1" x14ac:dyDescent="0.25">
      <c r="K497" s="248">
        <v>-1152011</v>
      </c>
    </row>
    <row r="499" spans="1:11" x14ac:dyDescent="0.25">
      <c r="A499" s="196" t="s">
        <v>318</v>
      </c>
    </row>
    <row r="501" spans="1:11" x14ac:dyDescent="0.25">
      <c r="C501" s="193" t="s">
        <v>1868</v>
      </c>
      <c r="K501" s="198" t="s">
        <v>333</v>
      </c>
    </row>
    <row r="502" spans="1:11" x14ac:dyDescent="0.25">
      <c r="C502" s="194" t="s">
        <v>1869</v>
      </c>
      <c r="K502" s="197">
        <v>-350009</v>
      </c>
    </row>
    <row r="503" spans="1:11" ht="15.75" thickBot="1" x14ac:dyDescent="0.3"/>
    <row r="504" spans="1:11" ht="15.75" thickTop="1" x14ac:dyDescent="0.25">
      <c r="K504" s="248">
        <v>-350009</v>
      </c>
    </row>
    <row r="506" spans="1:11" x14ac:dyDescent="0.25">
      <c r="A506" s="196" t="s">
        <v>319</v>
      </c>
    </row>
    <row r="508" spans="1:11" x14ac:dyDescent="0.25">
      <c r="C508" s="193" t="s">
        <v>1868</v>
      </c>
      <c r="K508" s="198" t="s">
        <v>333</v>
      </c>
    </row>
    <row r="509" spans="1:11" x14ac:dyDescent="0.25">
      <c r="C509" s="194" t="s">
        <v>1869</v>
      </c>
      <c r="K509" s="197">
        <v>-101898</v>
      </c>
    </row>
    <row r="510" spans="1:11" ht="15.75" thickBot="1" x14ac:dyDescent="0.3"/>
    <row r="511" spans="1:11" ht="15.75" thickTop="1" x14ac:dyDescent="0.25">
      <c r="K511" s="248">
        <v>-101898</v>
      </c>
    </row>
    <row r="513" spans="1:11" x14ac:dyDescent="0.25">
      <c r="A513" s="196" t="s">
        <v>320</v>
      </c>
    </row>
    <row r="515" spans="1:11" x14ac:dyDescent="0.25">
      <c r="C515" s="193" t="s">
        <v>1868</v>
      </c>
      <c r="K515" s="198" t="s">
        <v>333</v>
      </c>
    </row>
    <row r="516" spans="1:11" x14ac:dyDescent="0.25">
      <c r="C516" s="194" t="s">
        <v>1869</v>
      </c>
      <c r="K516" s="197">
        <v>-21881</v>
      </c>
    </row>
    <row r="517" spans="1:11" ht="15.75" thickBot="1" x14ac:dyDescent="0.3"/>
    <row r="518" spans="1:11" ht="15.75" thickTop="1" x14ac:dyDescent="0.25">
      <c r="K518" s="248">
        <v>-21881</v>
      </c>
    </row>
    <row r="520" spans="1:11" x14ac:dyDescent="0.25">
      <c r="A520" s="196" t="s">
        <v>321</v>
      </c>
    </row>
    <row r="522" spans="1:11" x14ac:dyDescent="0.25">
      <c r="C522" s="193" t="s">
        <v>1868</v>
      </c>
      <c r="K522" s="198" t="s">
        <v>333</v>
      </c>
    </row>
    <row r="523" spans="1:11" x14ac:dyDescent="0.25">
      <c r="C523" s="194" t="s">
        <v>1869</v>
      </c>
      <c r="K523" s="197">
        <v>-233394</v>
      </c>
    </row>
    <row r="524" spans="1:11" ht="15.75" thickBot="1" x14ac:dyDescent="0.3"/>
    <row r="525" spans="1:11" ht="15.75" thickTop="1" x14ac:dyDescent="0.25">
      <c r="K525" s="248">
        <v>-233394</v>
      </c>
    </row>
    <row r="527" spans="1:11" x14ac:dyDescent="0.25">
      <c r="A527" s="196" t="s">
        <v>322</v>
      </c>
    </row>
    <row r="529" spans="1:11" x14ac:dyDescent="0.25">
      <c r="C529" s="193" t="s">
        <v>1868</v>
      </c>
      <c r="K529" s="198" t="s">
        <v>333</v>
      </c>
    </row>
    <row r="530" spans="1:11" x14ac:dyDescent="0.25">
      <c r="C530" s="194" t="s">
        <v>1869</v>
      </c>
      <c r="K530" s="197">
        <v>-600000</v>
      </c>
    </row>
    <row r="531" spans="1:11" ht="15.75" thickBot="1" x14ac:dyDescent="0.3"/>
    <row r="532" spans="1:11" ht="15.75" thickTop="1" x14ac:dyDescent="0.25">
      <c r="K532" s="248">
        <v>-600000</v>
      </c>
    </row>
    <row r="534" spans="1:11" x14ac:dyDescent="0.25">
      <c r="A534" s="196" t="s">
        <v>323</v>
      </c>
    </row>
    <row r="536" spans="1:11" x14ac:dyDescent="0.25">
      <c r="C536" s="193" t="s">
        <v>1868</v>
      </c>
      <c r="K536" s="198" t="s">
        <v>333</v>
      </c>
    </row>
    <row r="537" spans="1:11" x14ac:dyDescent="0.25">
      <c r="C537" s="194" t="s">
        <v>1869</v>
      </c>
      <c r="K537" s="197">
        <v>-58854</v>
      </c>
    </row>
    <row r="538" spans="1:11" ht="15.75" thickBot="1" x14ac:dyDescent="0.3"/>
    <row r="539" spans="1:11" ht="15.75" thickTop="1" x14ac:dyDescent="0.25">
      <c r="K539" s="248">
        <v>-58854</v>
      </c>
    </row>
    <row r="541" spans="1:11" x14ac:dyDescent="0.25">
      <c r="A541" s="196" t="s">
        <v>324</v>
      </c>
    </row>
    <row r="543" spans="1:11" x14ac:dyDescent="0.25">
      <c r="C543" s="193" t="s">
        <v>1868</v>
      </c>
      <c r="K543" s="198" t="s">
        <v>333</v>
      </c>
    </row>
    <row r="544" spans="1:11" x14ac:dyDescent="0.25">
      <c r="C544" s="194" t="s">
        <v>1869</v>
      </c>
      <c r="K544" s="197">
        <v>-2414856190</v>
      </c>
    </row>
    <row r="545" spans="1:11" ht="15.75" thickBot="1" x14ac:dyDescent="0.3"/>
    <row r="546" spans="1:11" ht="15.75" thickTop="1" x14ac:dyDescent="0.25">
      <c r="K546" s="248">
        <v>-2414856190</v>
      </c>
    </row>
    <row r="548" spans="1:11" x14ac:dyDescent="0.25">
      <c r="A548" s="196" t="s">
        <v>325</v>
      </c>
    </row>
    <row r="550" spans="1:11" x14ac:dyDescent="0.25">
      <c r="C550" s="193" t="s">
        <v>1868</v>
      </c>
      <c r="K550" s="198" t="s">
        <v>333</v>
      </c>
    </row>
    <row r="551" spans="1:11" x14ac:dyDescent="0.25">
      <c r="C551" s="194" t="s">
        <v>1869</v>
      </c>
      <c r="K551" s="197">
        <v>-1040772544</v>
      </c>
    </row>
    <row r="552" spans="1:11" ht="15.75" thickBot="1" x14ac:dyDescent="0.3"/>
    <row r="553" spans="1:11" ht="15.75" thickTop="1" x14ac:dyDescent="0.25">
      <c r="K553" s="248">
        <v>-1040772544</v>
      </c>
    </row>
    <row r="555" spans="1:11" x14ac:dyDescent="0.25">
      <c r="A555" s="196" t="s">
        <v>326</v>
      </c>
    </row>
    <row r="557" spans="1:11" x14ac:dyDescent="0.25">
      <c r="C557" s="193" t="s">
        <v>1868</v>
      </c>
      <c r="K557" s="198" t="s">
        <v>333</v>
      </c>
    </row>
    <row r="558" spans="1:11" x14ac:dyDescent="0.25">
      <c r="C558" s="194" t="s">
        <v>1869</v>
      </c>
      <c r="K558" s="197">
        <v>1706217337</v>
      </c>
    </row>
    <row r="559" spans="1:11" ht="15.75" thickBot="1" x14ac:dyDescent="0.3"/>
    <row r="560" spans="1:11" ht="15.75" thickTop="1" x14ac:dyDescent="0.25">
      <c r="K560" s="248">
        <v>1706217337</v>
      </c>
    </row>
    <row r="562" spans="8:11" ht="18.75" x14ac:dyDescent="0.25">
      <c r="H562" s="253" t="s">
        <v>1907</v>
      </c>
      <c r="K562" s="254">
        <v>1781819707</v>
      </c>
    </row>
    <row r="566" spans="8:11" ht="19.5" thickBot="1" x14ac:dyDescent="0.3">
      <c r="H566" s="253" t="s">
        <v>1908</v>
      </c>
      <c r="K566" s="255">
        <v>-45650067</v>
      </c>
    </row>
  </sheetData>
  <sheetProtection algorithmName="SHA-512" hashValue="drajpG1lDdH8U26pyuKSCfK1pgcuReWW0P/83siNVVutITxVy/c1ALQhflpLr8jfVRQmaXx68C9aEybw1w3EJw==" saltValue="zp5FunlXe/9+p7rLm0YXcw==" spinCount="100000" sheet="1" objects="1" scenarios="1"/>
  <pageMargins left="0.24996875390576179" right="0.24996875390576179" top="0.24996875390576179" bottom="0.24996875390576179" header="1.1126239318581283E-308" footer="0.24996875390576179"/>
  <pageSetup paperSize="131" orientation="portrait" errors="NA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91"/>
  <sheetViews>
    <sheetView workbookViewId="0">
      <pane ySplit="1" topLeftCell="A4663" activePane="bottomLeft" state="frozen"/>
      <selection activeCell="J352" sqref="J352"/>
      <selection pane="bottomLeft" activeCell="G4671" sqref="G4671"/>
    </sheetView>
  </sheetViews>
  <sheetFormatPr baseColWidth="10" defaultRowHeight="15" x14ac:dyDescent="0.25"/>
  <cols>
    <col min="1" max="1" width="6.75" style="4" customWidth="1"/>
    <col min="2" max="2" width="5.25" style="4" bestFit="1" customWidth="1"/>
    <col min="3" max="3" width="9.875" style="4" customWidth="1"/>
    <col min="4" max="4" width="6.875" style="4" bestFit="1" customWidth="1"/>
    <col min="5" max="5" width="2.875" style="4" bestFit="1" customWidth="1"/>
    <col min="6" max="6" width="7.625" style="4" bestFit="1" customWidth="1"/>
    <col min="7" max="7" width="42.5" style="4" bestFit="1" customWidth="1"/>
    <col min="8" max="8" width="2.25" style="4" customWidth="1"/>
    <col min="9" max="11" width="11" style="4"/>
    <col min="12" max="12" width="3.375" style="4" bestFit="1" customWidth="1"/>
    <col min="13" max="16384" width="11" style="4"/>
  </cols>
  <sheetData>
    <row r="1" spans="1:12" x14ac:dyDescent="0.25">
      <c r="A1" s="193" t="s">
        <v>36</v>
      </c>
      <c r="C1" s="194" t="s">
        <v>37</v>
      </c>
      <c r="I1" s="193"/>
    </row>
    <row r="2" spans="1:12" x14ac:dyDescent="0.25">
      <c r="A2" s="193" t="s">
        <v>217</v>
      </c>
      <c r="C2" s="194" t="s">
        <v>39</v>
      </c>
    </row>
    <row r="3" spans="1:12" x14ac:dyDescent="0.25">
      <c r="A3" s="193" t="s">
        <v>40</v>
      </c>
      <c r="C3" s="194" t="s">
        <v>41</v>
      </c>
    </row>
    <row r="4" spans="1:12" x14ac:dyDescent="0.25">
      <c r="A4" s="193" t="s">
        <v>43</v>
      </c>
      <c r="C4" s="194" t="s">
        <v>44</v>
      </c>
    </row>
    <row r="5" spans="1:12" ht="21" x14ac:dyDescent="0.25">
      <c r="G5" s="195" t="s">
        <v>499</v>
      </c>
    </row>
    <row r="6" spans="1:12" x14ac:dyDescent="0.25">
      <c r="G6" s="152" t="s">
        <v>1618</v>
      </c>
    </row>
    <row r="8" spans="1:12" x14ac:dyDescent="0.25">
      <c r="A8" s="196" t="s">
        <v>218</v>
      </c>
    </row>
    <row r="9" spans="1:12" x14ac:dyDescent="0.25">
      <c r="A9" s="196" t="s">
        <v>138</v>
      </c>
      <c r="G9" s="153" t="s">
        <v>500</v>
      </c>
      <c r="I9" s="197">
        <v>0</v>
      </c>
      <c r="J9" s="197">
        <v>0</v>
      </c>
      <c r="K9" s="197">
        <v>0</v>
      </c>
    </row>
    <row r="10" spans="1:12" x14ac:dyDescent="0.25">
      <c r="A10" s="193" t="s">
        <v>139</v>
      </c>
      <c r="B10" s="193" t="s">
        <v>140</v>
      </c>
      <c r="C10" s="198" t="s">
        <v>141</v>
      </c>
      <c r="D10" s="193" t="s">
        <v>142</v>
      </c>
      <c r="E10" s="193" t="s">
        <v>143</v>
      </c>
      <c r="F10" s="198" t="s">
        <v>144</v>
      </c>
      <c r="G10" s="193" t="s">
        <v>145</v>
      </c>
      <c r="I10" s="198" t="s">
        <v>501</v>
      </c>
      <c r="J10" s="198" t="s">
        <v>502</v>
      </c>
      <c r="K10" s="198" t="s">
        <v>146</v>
      </c>
    </row>
    <row r="11" spans="1:12" x14ac:dyDescent="0.25">
      <c r="A11" s="197">
        <v>1</v>
      </c>
      <c r="B11" s="194" t="s">
        <v>138</v>
      </c>
      <c r="C11" s="199">
        <v>1</v>
      </c>
      <c r="D11" s="194" t="s">
        <v>147</v>
      </c>
      <c r="F11" s="199">
        <v>0</v>
      </c>
      <c r="G11" s="194" t="s">
        <v>149</v>
      </c>
      <c r="I11" s="197">
        <v>4330</v>
      </c>
      <c r="K11" s="200">
        <v>4330</v>
      </c>
      <c r="L11" s="193" t="s">
        <v>503</v>
      </c>
    </row>
    <row r="12" spans="1:12" x14ac:dyDescent="0.25">
      <c r="G12" s="201" t="s">
        <v>504</v>
      </c>
      <c r="I12" s="202">
        <v>4330</v>
      </c>
      <c r="J12" s="202">
        <v>0</v>
      </c>
      <c r="K12" s="202">
        <v>4330</v>
      </c>
      <c r="L12" s="203" t="s">
        <v>503</v>
      </c>
    </row>
    <row r="13" spans="1:12" x14ac:dyDescent="0.25">
      <c r="G13" s="201" t="s">
        <v>505</v>
      </c>
      <c r="I13" s="202">
        <v>4330</v>
      </c>
      <c r="J13" s="202">
        <v>0</v>
      </c>
      <c r="K13" s="202">
        <v>4330</v>
      </c>
      <c r="L13" s="204" t="s">
        <v>506</v>
      </c>
    </row>
    <row r="14" spans="1:12" x14ac:dyDescent="0.25">
      <c r="A14" s="196" t="s">
        <v>219</v>
      </c>
      <c r="G14" s="153" t="s">
        <v>500</v>
      </c>
      <c r="I14" s="197">
        <v>4330</v>
      </c>
      <c r="J14" s="197">
        <v>0</v>
      </c>
      <c r="K14" s="197">
        <v>4330</v>
      </c>
      <c r="L14" s="194" t="s">
        <v>503</v>
      </c>
    </row>
    <row r="15" spans="1:12" x14ac:dyDescent="0.25">
      <c r="A15" s="193" t="s">
        <v>139</v>
      </c>
      <c r="B15" s="193" t="s">
        <v>140</v>
      </c>
      <c r="C15" s="198" t="s">
        <v>141</v>
      </c>
      <c r="D15" s="193" t="s">
        <v>142</v>
      </c>
      <c r="E15" s="193" t="s">
        <v>143</v>
      </c>
      <c r="F15" s="198" t="s">
        <v>144</v>
      </c>
      <c r="G15" s="193" t="s">
        <v>145</v>
      </c>
      <c r="I15" s="198" t="s">
        <v>501</v>
      </c>
      <c r="J15" s="198" t="s">
        <v>502</v>
      </c>
      <c r="K15" s="198" t="s">
        <v>146</v>
      </c>
    </row>
    <row r="16" spans="1:12" x14ac:dyDescent="0.25">
      <c r="A16" s="197">
        <v>29</v>
      </c>
      <c r="B16" s="194" t="s">
        <v>219</v>
      </c>
      <c r="C16" s="199">
        <v>60</v>
      </c>
      <c r="D16" s="194" t="s">
        <v>151</v>
      </c>
      <c r="F16" s="199">
        <v>0</v>
      </c>
      <c r="G16" s="194" t="s">
        <v>220</v>
      </c>
      <c r="I16" s="197">
        <v>2088000</v>
      </c>
      <c r="K16" s="200">
        <v>2092330</v>
      </c>
      <c r="L16" s="193" t="s">
        <v>503</v>
      </c>
    </row>
    <row r="17" spans="1:12" x14ac:dyDescent="0.25">
      <c r="G17" s="201" t="s">
        <v>507</v>
      </c>
      <c r="I17" s="202">
        <v>2088000</v>
      </c>
      <c r="J17" s="202">
        <v>0</v>
      </c>
      <c r="K17" s="202">
        <v>2088000</v>
      </c>
      <c r="L17" s="203" t="s">
        <v>503</v>
      </c>
    </row>
    <row r="18" spans="1:12" x14ac:dyDescent="0.25">
      <c r="G18" s="201" t="s">
        <v>505</v>
      </c>
      <c r="I18" s="202">
        <v>2092330</v>
      </c>
      <c r="J18" s="202">
        <v>0</v>
      </c>
      <c r="K18" s="202">
        <v>2092330</v>
      </c>
      <c r="L18" s="204" t="s">
        <v>506</v>
      </c>
    </row>
    <row r="19" spans="1:12" x14ac:dyDescent="0.25">
      <c r="A19" s="196" t="s">
        <v>438</v>
      </c>
      <c r="G19" s="153" t="s">
        <v>500</v>
      </c>
      <c r="I19" s="197">
        <v>2092330</v>
      </c>
      <c r="J19" s="197">
        <v>0</v>
      </c>
      <c r="K19" s="197">
        <v>2092330</v>
      </c>
      <c r="L19" s="194" t="s">
        <v>503</v>
      </c>
    </row>
    <row r="20" spans="1:12" x14ac:dyDescent="0.25">
      <c r="A20" s="193" t="s">
        <v>139</v>
      </c>
      <c r="B20" s="193" t="s">
        <v>140</v>
      </c>
      <c r="C20" s="198" t="s">
        <v>141</v>
      </c>
      <c r="D20" s="193" t="s">
        <v>142</v>
      </c>
      <c r="E20" s="193" t="s">
        <v>143</v>
      </c>
      <c r="F20" s="198" t="s">
        <v>144</v>
      </c>
      <c r="G20" s="193" t="s">
        <v>145</v>
      </c>
      <c r="I20" s="198" t="s">
        <v>501</v>
      </c>
      <c r="J20" s="198" t="s">
        <v>502</v>
      </c>
      <c r="K20" s="198" t="s">
        <v>146</v>
      </c>
    </row>
    <row r="21" spans="1:12" x14ac:dyDescent="0.25">
      <c r="A21" s="197">
        <v>31</v>
      </c>
      <c r="B21" s="194" t="s">
        <v>438</v>
      </c>
      <c r="C21" s="199">
        <v>143</v>
      </c>
      <c r="D21" s="194" t="s">
        <v>151</v>
      </c>
      <c r="F21" s="199">
        <v>0</v>
      </c>
      <c r="G21" s="194" t="s">
        <v>1552</v>
      </c>
      <c r="J21" s="197">
        <v>2088000</v>
      </c>
      <c r="K21" s="200">
        <v>4330</v>
      </c>
      <c r="L21" s="193" t="s">
        <v>503</v>
      </c>
    </row>
    <row r="22" spans="1:12" x14ac:dyDescent="0.25">
      <c r="G22" s="201" t="s">
        <v>718</v>
      </c>
      <c r="I22" s="202">
        <v>0</v>
      </c>
      <c r="J22" s="202">
        <v>2088000</v>
      </c>
      <c r="K22" s="202">
        <v>-2088000</v>
      </c>
      <c r="L22" s="203" t="s">
        <v>585</v>
      </c>
    </row>
    <row r="23" spans="1:12" x14ac:dyDescent="0.25">
      <c r="G23" s="201" t="s">
        <v>505</v>
      </c>
      <c r="I23" s="202">
        <v>2092330</v>
      </c>
      <c r="J23" s="202">
        <v>2088000</v>
      </c>
      <c r="K23" s="202">
        <v>4330</v>
      </c>
      <c r="L23" s="204" t="s">
        <v>506</v>
      </c>
    </row>
    <row r="24" spans="1:12" x14ac:dyDescent="0.25">
      <c r="A24" s="196" t="s">
        <v>221</v>
      </c>
    </row>
    <row r="25" spans="1:12" x14ac:dyDescent="0.25">
      <c r="A25" s="196" t="s">
        <v>138</v>
      </c>
      <c r="G25" s="153" t="s">
        <v>500</v>
      </c>
      <c r="I25" s="197">
        <v>0</v>
      </c>
      <c r="J25" s="197">
        <v>0</v>
      </c>
      <c r="K25" s="197">
        <v>0</v>
      </c>
    </row>
    <row r="26" spans="1:12" x14ac:dyDescent="0.25">
      <c r="A26" s="193" t="s">
        <v>139</v>
      </c>
      <c r="B26" s="193" t="s">
        <v>140</v>
      </c>
      <c r="C26" s="198" t="s">
        <v>141</v>
      </c>
      <c r="D26" s="193" t="s">
        <v>142</v>
      </c>
      <c r="E26" s="193" t="s">
        <v>143</v>
      </c>
      <c r="F26" s="198" t="s">
        <v>144</v>
      </c>
      <c r="G26" s="193" t="s">
        <v>145</v>
      </c>
      <c r="I26" s="198" t="s">
        <v>501</v>
      </c>
      <c r="J26" s="198" t="s">
        <v>502</v>
      </c>
      <c r="K26" s="198" t="s">
        <v>146</v>
      </c>
    </row>
    <row r="27" spans="1:12" x14ac:dyDescent="0.25">
      <c r="A27" s="197">
        <v>1</v>
      </c>
      <c r="B27" s="194" t="s">
        <v>138</v>
      </c>
      <c r="C27" s="199">
        <v>1</v>
      </c>
      <c r="D27" s="194" t="s">
        <v>147</v>
      </c>
      <c r="F27" s="199">
        <v>0</v>
      </c>
      <c r="G27" s="194" t="s">
        <v>508</v>
      </c>
      <c r="I27" s="197">
        <v>42599013</v>
      </c>
      <c r="K27" s="200">
        <v>42599013</v>
      </c>
      <c r="L27" s="193" t="s">
        <v>503</v>
      </c>
    </row>
    <row r="28" spans="1:12" x14ac:dyDescent="0.25">
      <c r="A28" s="197">
        <v>4</v>
      </c>
      <c r="B28" s="194" t="s">
        <v>138</v>
      </c>
      <c r="C28" s="199">
        <v>2</v>
      </c>
      <c r="D28" s="194" t="s">
        <v>150</v>
      </c>
      <c r="F28" s="199">
        <v>0</v>
      </c>
      <c r="G28" s="194" t="s">
        <v>509</v>
      </c>
      <c r="I28" s="197">
        <v>302424</v>
      </c>
      <c r="K28" s="200">
        <v>42901437</v>
      </c>
      <c r="L28" s="193" t="s">
        <v>503</v>
      </c>
    </row>
    <row r="29" spans="1:12" x14ac:dyDescent="0.25">
      <c r="A29" s="197">
        <v>4</v>
      </c>
      <c r="B29" s="194" t="s">
        <v>138</v>
      </c>
      <c r="C29" s="199">
        <v>3</v>
      </c>
      <c r="D29" s="194" t="s">
        <v>151</v>
      </c>
      <c r="F29" s="199">
        <v>4531602</v>
      </c>
      <c r="G29" s="194" t="s">
        <v>222</v>
      </c>
      <c r="J29" s="197">
        <v>300000</v>
      </c>
      <c r="K29" s="200">
        <v>42601437</v>
      </c>
      <c r="L29" s="193" t="s">
        <v>503</v>
      </c>
    </row>
    <row r="30" spans="1:12" x14ac:dyDescent="0.25">
      <c r="A30" s="197">
        <v>4</v>
      </c>
      <c r="B30" s="194" t="s">
        <v>138</v>
      </c>
      <c r="C30" s="199">
        <v>5</v>
      </c>
      <c r="D30" s="194" t="s">
        <v>151</v>
      </c>
      <c r="F30" s="199">
        <v>0</v>
      </c>
      <c r="G30" s="194" t="s">
        <v>223</v>
      </c>
      <c r="J30" s="197">
        <v>200000</v>
      </c>
      <c r="K30" s="200">
        <v>42401437</v>
      </c>
      <c r="L30" s="193" t="s">
        <v>503</v>
      </c>
    </row>
    <row r="31" spans="1:12" x14ac:dyDescent="0.25">
      <c r="A31" s="197">
        <v>5</v>
      </c>
      <c r="B31" s="194" t="s">
        <v>138</v>
      </c>
      <c r="C31" s="199">
        <v>6</v>
      </c>
      <c r="D31" s="194" t="s">
        <v>150</v>
      </c>
      <c r="F31" s="199">
        <v>0</v>
      </c>
      <c r="G31" s="194" t="s">
        <v>510</v>
      </c>
      <c r="I31" s="197">
        <v>50000</v>
      </c>
      <c r="K31" s="200">
        <v>42451437</v>
      </c>
      <c r="L31" s="193" t="s">
        <v>503</v>
      </c>
    </row>
    <row r="32" spans="1:12" x14ac:dyDescent="0.25">
      <c r="A32" s="197">
        <v>5</v>
      </c>
      <c r="B32" s="194" t="s">
        <v>138</v>
      </c>
      <c r="C32" s="199">
        <v>7</v>
      </c>
      <c r="D32" s="194" t="s">
        <v>150</v>
      </c>
      <c r="F32" s="199">
        <v>0</v>
      </c>
      <c r="G32" s="194" t="s">
        <v>511</v>
      </c>
      <c r="I32" s="197">
        <v>150000</v>
      </c>
      <c r="K32" s="200">
        <v>42601437</v>
      </c>
      <c r="L32" s="193" t="s">
        <v>503</v>
      </c>
    </row>
    <row r="33" spans="1:12" x14ac:dyDescent="0.25">
      <c r="A33" s="197">
        <v>5</v>
      </c>
      <c r="B33" s="194" t="s">
        <v>138</v>
      </c>
      <c r="C33" s="199">
        <v>8</v>
      </c>
      <c r="D33" s="194" t="s">
        <v>150</v>
      </c>
      <c r="F33" s="199">
        <v>0</v>
      </c>
      <c r="G33" s="194" t="s">
        <v>512</v>
      </c>
      <c r="I33" s="197">
        <v>60000</v>
      </c>
      <c r="K33" s="200">
        <v>42661437</v>
      </c>
      <c r="L33" s="193" t="s">
        <v>503</v>
      </c>
    </row>
    <row r="34" spans="1:12" x14ac:dyDescent="0.25">
      <c r="A34" s="197">
        <v>5</v>
      </c>
      <c r="B34" s="194" t="s">
        <v>138</v>
      </c>
      <c r="C34" s="199">
        <v>9</v>
      </c>
      <c r="D34" s="194" t="s">
        <v>150</v>
      </c>
      <c r="F34" s="199">
        <v>0</v>
      </c>
      <c r="G34" s="194" t="s">
        <v>513</v>
      </c>
      <c r="I34" s="197">
        <v>50000</v>
      </c>
      <c r="K34" s="200">
        <v>42711437</v>
      </c>
      <c r="L34" s="193" t="s">
        <v>503</v>
      </c>
    </row>
    <row r="35" spans="1:12" x14ac:dyDescent="0.25">
      <c r="A35" s="197">
        <v>5</v>
      </c>
      <c r="B35" s="194" t="s">
        <v>138</v>
      </c>
      <c r="C35" s="199">
        <v>10</v>
      </c>
      <c r="D35" s="194" t="s">
        <v>150</v>
      </c>
      <c r="F35" s="199">
        <v>0</v>
      </c>
      <c r="G35" s="194" t="s">
        <v>224</v>
      </c>
      <c r="I35" s="197">
        <v>26300</v>
      </c>
      <c r="K35" s="200">
        <v>42737737</v>
      </c>
      <c r="L35" s="193" t="s">
        <v>503</v>
      </c>
    </row>
    <row r="36" spans="1:12" x14ac:dyDescent="0.25">
      <c r="A36" s="197">
        <v>5</v>
      </c>
      <c r="B36" s="194" t="s">
        <v>138</v>
      </c>
      <c r="C36" s="199">
        <v>11</v>
      </c>
      <c r="D36" s="194" t="s">
        <v>151</v>
      </c>
      <c r="F36" s="199">
        <v>4531603</v>
      </c>
      <c r="G36" s="194" t="s">
        <v>225</v>
      </c>
      <c r="J36" s="197">
        <v>500000</v>
      </c>
      <c r="K36" s="200">
        <v>42237737</v>
      </c>
      <c r="L36" s="193" t="s">
        <v>503</v>
      </c>
    </row>
    <row r="37" spans="1:12" x14ac:dyDescent="0.25">
      <c r="A37" s="197">
        <v>6</v>
      </c>
      <c r="B37" s="194" t="s">
        <v>138</v>
      </c>
      <c r="C37" s="199">
        <v>12</v>
      </c>
      <c r="D37" s="194" t="s">
        <v>150</v>
      </c>
      <c r="F37" s="199">
        <v>0</v>
      </c>
      <c r="G37" s="194" t="s">
        <v>223</v>
      </c>
      <c r="I37" s="197">
        <v>100000</v>
      </c>
      <c r="K37" s="200">
        <v>42337737</v>
      </c>
      <c r="L37" s="193" t="s">
        <v>503</v>
      </c>
    </row>
    <row r="38" spans="1:12" x14ac:dyDescent="0.25">
      <c r="A38" s="197">
        <v>6</v>
      </c>
      <c r="B38" s="194" t="s">
        <v>138</v>
      </c>
      <c r="C38" s="199">
        <v>13</v>
      </c>
      <c r="D38" s="194" t="s">
        <v>150</v>
      </c>
      <c r="F38" s="199">
        <v>0</v>
      </c>
      <c r="G38" s="194" t="s">
        <v>223</v>
      </c>
      <c r="I38" s="197">
        <v>300000</v>
      </c>
      <c r="K38" s="200">
        <v>42637737</v>
      </c>
      <c r="L38" s="193" t="s">
        <v>503</v>
      </c>
    </row>
    <row r="39" spans="1:12" x14ac:dyDescent="0.25">
      <c r="A39" s="197">
        <v>6</v>
      </c>
      <c r="B39" s="194" t="s">
        <v>138</v>
      </c>
      <c r="C39" s="199">
        <v>14</v>
      </c>
      <c r="D39" s="194" t="s">
        <v>150</v>
      </c>
      <c r="F39" s="199">
        <v>0</v>
      </c>
      <c r="G39" s="194" t="s">
        <v>514</v>
      </c>
      <c r="I39" s="197">
        <v>600000</v>
      </c>
      <c r="K39" s="200">
        <v>43237737</v>
      </c>
      <c r="L39" s="193" t="s">
        <v>503</v>
      </c>
    </row>
    <row r="40" spans="1:12" x14ac:dyDescent="0.25">
      <c r="A40" s="197">
        <v>6</v>
      </c>
      <c r="B40" s="194" t="s">
        <v>138</v>
      </c>
      <c r="C40" s="199">
        <v>15</v>
      </c>
      <c r="D40" s="194" t="s">
        <v>151</v>
      </c>
      <c r="F40" s="199">
        <v>4531606</v>
      </c>
      <c r="G40" s="194" t="s">
        <v>515</v>
      </c>
      <c r="J40" s="197">
        <v>223998</v>
      </c>
      <c r="K40" s="200">
        <v>43013739</v>
      </c>
      <c r="L40" s="193" t="s">
        <v>503</v>
      </c>
    </row>
    <row r="41" spans="1:12" x14ac:dyDescent="0.25">
      <c r="A41" s="197">
        <v>6</v>
      </c>
      <c r="B41" s="194" t="s">
        <v>138</v>
      </c>
      <c r="C41" s="199">
        <v>16</v>
      </c>
      <c r="D41" s="194" t="s">
        <v>151</v>
      </c>
      <c r="F41" s="199">
        <v>4531607</v>
      </c>
      <c r="G41" s="194" t="s">
        <v>226</v>
      </c>
      <c r="J41" s="197">
        <v>84431</v>
      </c>
      <c r="K41" s="200">
        <v>42929308</v>
      </c>
      <c r="L41" s="193" t="s">
        <v>503</v>
      </c>
    </row>
    <row r="42" spans="1:12" x14ac:dyDescent="0.25">
      <c r="A42" s="197">
        <v>7</v>
      </c>
      <c r="B42" s="194" t="s">
        <v>138</v>
      </c>
      <c r="C42" s="199">
        <v>17</v>
      </c>
      <c r="D42" s="194" t="s">
        <v>150</v>
      </c>
      <c r="F42" s="199">
        <v>0</v>
      </c>
      <c r="G42" s="194" t="s">
        <v>516</v>
      </c>
      <c r="I42" s="197">
        <v>30000</v>
      </c>
      <c r="K42" s="200">
        <v>42959308</v>
      </c>
      <c r="L42" s="193" t="s">
        <v>503</v>
      </c>
    </row>
    <row r="43" spans="1:12" x14ac:dyDescent="0.25">
      <c r="A43" s="197">
        <v>7</v>
      </c>
      <c r="B43" s="194" t="s">
        <v>138</v>
      </c>
      <c r="C43" s="199">
        <v>18</v>
      </c>
      <c r="D43" s="194" t="s">
        <v>150</v>
      </c>
      <c r="F43" s="199">
        <v>0</v>
      </c>
      <c r="G43" s="194" t="s">
        <v>517</v>
      </c>
      <c r="I43" s="197">
        <v>75000</v>
      </c>
      <c r="K43" s="200">
        <v>43034308</v>
      </c>
      <c r="L43" s="193" t="s">
        <v>503</v>
      </c>
    </row>
    <row r="44" spans="1:12" x14ac:dyDescent="0.25">
      <c r="A44" s="197">
        <v>7</v>
      </c>
      <c r="B44" s="194" t="s">
        <v>138</v>
      </c>
      <c r="C44" s="199">
        <v>19</v>
      </c>
      <c r="D44" s="194" t="s">
        <v>150</v>
      </c>
      <c r="F44" s="199">
        <v>0</v>
      </c>
      <c r="G44" s="194" t="s">
        <v>518</v>
      </c>
      <c r="I44" s="197">
        <v>16000</v>
      </c>
      <c r="K44" s="200">
        <v>43050308</v>
      </c>
      <c r="L44" s="193" t="s">
        <v>503</v>
      </c>
    </row>
    <row r="45" spans="1:12" x14ac:dyDescent="0.25">
      <c r="A45" s="197">
        <v>7</v>
      </c>
      <c r="B45" s="194" t="s">
        <v>138</v>
      </c>
      <c r="C45" s="199">
        <v>20</v>
      </c>
      <c r="D45" s="194" t="s">
        <v>150</v>
      </c>
      <c r="F45" s="199">
        <v>0</v>
      </c>
      <c r="G45" s="194" t="s">
        <v>519</v>
      </c>
      <c r="I45" s="197">
        <v>50000</v>
      </c>
      <c r="K45" s="200">
        <v>43100308</v>
      </c>
      <c r="L45" s="193" t="s">
        <v>503</v>
      </c>
    </row>
    <row r="46" spans="1:12" x14ac:dyDescent="0.25">
      <c r="A46" s="197">
        <v>7</v>
      </c>
      <c r="B46" s="194" t="s">
        <v>138</v>
      </c>
      <c r="C46" s="199">
        <v>21</v>
      </c>
      <c r="D46" s="194" t="s">
        <v>150</v>
      </c>
      <c r="F46" s="199">
        <v>0</v>
      </c>
      <c r="G46" s="194" t="s">
        <v>520</v>
      </c>
      <c r="I46" s="197">
        <v>10000</v>
      </c>
      <c r="K46" s="200">
        <v>43110308</v>
      </c>
      <c r="L46" s="193" t="s">
        <v>503</v>
      </c>
    </row>
    <row r="47" spans="1:12" x14ac:dyDescent="0.25">
      <c r="A47" s="197">
        <v>7</v>
      </c>
      <c r="B47" s="194" t="s">
        <v>138</v>
      </c>
      <c r="C47" s="199">
        <v>22</v>
      </c>
      <c r="D47" s="194" t="s">
        <v>150</v>
      </c>
      <c r="F47" s="199">
        <v>0</v>
      </c>
      <c r="G47" s="194" t="s">
        <v>516</v>
      </c>
      <c r="I47" s="197">
        <v>60000</v>
      </c>
      <c r="K47" s="200">
        <v>43170308</v>
      </c>
      <c r="L47" s="193" t="s">
        <v>503</v>
      </c>
    </row>
    <row r="48" spans="1:12" x14ac:dyDescent="0.25">
      <c r="A48" s="197">
        <v>8</v>
      </c>
      <c r="B48" s="194" t="s">
        <v>138</v>
      </c>
      <c r="C48" s="199">
        <v>23</v>
      </c>
      <c r="D48" s="194" t="s">
        <v>150</v>
      </c>
      <c r="F48" s="199">
        <v>0</v>
      </c>
      <c r="G48" s="194" t="s">
        <v>521</v>
      </c>
      <c r="I48" s="197">
        <v>30000</v>
      </c>
      <c r="K48" s="200">
        <v>43200308</v>
      </c>
      <c r="L48" s="193" t="s">
        <v>503</v>
      </c>
    </row>
    <row r="49" spans="1:12" x14ac:dyDescent="0.25">
      <c r="A49" s="197">
        <v>8</v>
      </c>
      <c r="B49" s="194" t="s">
        <v>138</v>
      </c>
      <c r="C49" s="199">
        <v>24</v>
      </c>
      <c r="D49" s="194" t="s">
        <v>150</v>
      </c>
      <c r="F49" s="199">
        <v>0</v>
      </c>
      <c r="G49" s="194" t="s">
        <v>522</v>
      </c>
      <c r="I49" s="197">
        <v>35000</v>
      </c>
      <c r="K49" s="200">
        <v>43235308</v>
      </c>
      <c r="L49" s="193" t="s">
        <v>503</v>
      </c>
    </row>
    <row r="50" spans="1:12" x14ac:dyDescent="0.25">
      <c r="A50" s="197">
        <v>11</v>
      </c>
      <c r="B50" s="194" t="s">
        <v>138</v>
      </c>
      <c r="C50" s="199">
        <v>25</v>
      </c>
      <c r="D50" s="194" t="s">
        <v>150</v>
      </c>
      <c r="F50" s="199">
        <v>0</v>
      </c>
      <c r="G50" s="194" t="s">
        <v>523</v>
      </c>
      <c r="I50" s="197">
        <v>30000</v>
      </c>
      <c r="K50" s="200">
        <v>43265308</v>
      </c>
      <c r="L50" s="193" t="s">
        <v>503</v>
      </c>
    </row>
    <row r="51" spans="1:12" x14ac:dyDescent="0.25">
      <c r="A51" s="197">
        <v>11</v>
      </c>
      <c r="B51" s="194" t="s">
        <v>138</v>
      </c>
      <c r="C51" s="199">
        <v>26</v>
      </c>
      <c r="D51" s="194" t="s">
        <v>151</v>
      </c>
      <c r="F51" s="199">
        <v>4531610</v>
      </c>
      <c r="G51" s="194" t="s">
        <v>227</v>
      </c>
      <c r="J51" s="197">
        <v>204208</v>
      </c>
      <c r="K51" s="200">
        <v>43061100</v>
      </c>
      <c r="L51" s="193" t="s">
        <v>503</v>
      </c>
    </row>
    <row r="52" spans="1:12" x14ac:dyDescent="0.25">
      <c r="A52" s="197">
        <v>11</v>
      </c>
      <c r="B52" s="194" t="s">
        <v>138</v>
      </c>
      <c r="C52" s="199">
        <v>27</v>
      </c>
      <c r="D52" s="194" t="s">
        <v>151</v>
      </c>
      <c r="F52" s="199">
        <v>4531609</v>
      </c>
      <c r="G52" s="194" t="s">
        <v>524</v>
      </c>
      <c r="J52" s="197">
        <v>1879282</v>
      </c>
      <c r="K52" s="200">
        <v>41181818</v>
      </c>
      <c r="L52" s="193" t="s">
        <v>503</v>
      </c>
    </row>
    <row r="53" spans="1:12" x14ac:dyDescent="0.25">
      <c r="A53" s="197">
        <v>12</v>
      </c>
      <c r="B53" s="194" t="s">
        <v>138</v>
      </c>
      <c r="C53" s="199">
        <v>28</v>
      </c>
      <c r="D53" s="194" t="s">
        <v>150</v>
      </c>
      <c r="F53" s="199">
        <v>0</v>
      </c>
      <c r="G53" s="194" t="s">
        <v>525</v>
      </c>
      <c r="I53" s="197">
        <v>150000</v>
      </c>
      <c r="K53" s="200">
        <v>41331818</v>
      </c>
      <c r="L53" s="193" t="s">
        <v>503</v>
      </c>
    </row>
    <row r="54" spans="1:12" x14ac:dyDescent="0.25">
      <c r="A54" s="197">
        <v>13</v>
      </c>
      <c r="B54" s="194" t="s">
        <v>138</v>
      </c>
      <c r="C54" s="199">
        <v>29</v>
      </c>
      <c r="D54" s="194" t="s">
        <v>150</v>
      </c>
      <c r="F54" s="199">
        <v>0</v>
      </c>
      <c r="G54" s="194" t="s">
        <v>228</v>
      </c>
      <c r="I54" s="197">
        <v>3839</v>
      </c>
      <c r="K54" s="200">
        <v>41335657</v>
      </c>
      <c r="L54" s="193" t="s">
        <v>503</v>
      </c>
    </row>
    <row r="55" spans="1:12" x14ac:dyDescent="0.25">
      <c r="A55" s="197">
        <v>13</v>
      </c>
      <c r="B55" s="194" t="s">
        <v>138</v>
      </c>
      <c r="C55" s="199">
        <v>30</v>
      </c>
      <c r="D55" s="194" t="s">
        <v>150</v>
      </c>
      <c r="F55" s="199">
        <v>0</v>
      </c>
      <c r="G55" s="194" t="s">
        <v>526</v>
      </c>
      <c r="I55" s="197">
        <v>30000</v>
      </c>
      <c r="K55" s="200">
        <v>41365657</v>
      </c>
      <c r="L55" s="193" t="s">
        <v>503</v>
      </c>
    </row>
    <row r="56" spans="1:12" x14ac:dyDescent="0.25">
      <c r="A56" s="197">
        <v>15</v>
      </c>
      <c r="B56" s="194" t="s">
        <v>138</v>
      </c>
      <c r="C56" s="199">
        <v>31</v>
      </c>
      <c r="D56" s="194" t="s">
        <v>150</v>
      </c>
      <c r="F56" s="199">
        <v>0</v>
      </c>
      <c r="G56" s="194" t="s">
        <v>527</v>
      </c>
      <c r="I56" s="197">
        <v>400000</v>
      </c>
      <c r="K56" s="200">
        <v>41765657</v>
      </c>
      <c r="L56" s="193" t="s">
        <v>503</v>
      </c>
    </row>
    <row r="57" spans="1:12" x14ac:dyDescent="0.25">
      <c r="A57" s="197">
        <v>15</v>
      </c>
      <c r="B57" s="194" t="s">
        <v>138</v>
      </c>
      <c r="C57" s="199">
        <v>32</v>
      </c>
      <c r="D57" s="194" t="s">
        <v>150</v>
      </c>
      <c r="F57" s="199">
        <v>0</v>
      </c>
      <c r="G57" s="194" t="s">
        <v>528</v>
      </c>
      <c r="I57" s="197">
        <v>50000</v>
      </c>
      <c r="K57" s="200">
        <v>41815657</v>
      </c>
      <c r="L57" s="193" t="s">
        <v>503</v>
      </c>
    </row>
    <row r="58" spans="1:12" x14ac:dyDescent="0.25">
      <c r="A58" s="197">
        <v>15</v>
      </c>
      <c r="B58" s="194" t="s">
        <v>138</v>
      </c>
      <c r="C58" s="199">
        <v>33</v>
      </c>
      <c r="D58" s="194" t="s">
        <v>151</v>
      </c>
      <c r="F58" s="199">
        <v>4531611</v>
      </c>
      <c r="G58" s="194" t="s">
        <v>529</v>
      </c>
      <c r="J58" s="197">
        <v>200000</v>
      </c>
      <c r="K58" s="200">
        <v>41615657</v>
      </c>
      <c r="L58" s="193" t="s">
        <v>503</v>
      </c>
    </row>
    <row r="59" spans="1:12" x14ac:dyDescent="0.25">
      <c r="A59" s="197">
        <v>18</v>
      </c>
      <c r="B59" s="194" t="s">
        <v>138</v>
      </c>
      <c r="C59" s="199">
        <v>34</v>
      </c>
      <c r="D59" s="194" t="s">
        <v>150</v>
      </c>
      <c r="F59" s="199">
        <v>0</v>
      </c>
      <c r="G59" s="194" t="s">
        <v>530</v>
      </c>
      <c r="I59" s="197">
        <v>550000</v>
      </c>
      <c r="K59" s="200">
        <v>42165657</v>
      </c>
      <c r="L59" s="193" t="s">
        <v>503</v>
      </c>
    </row>
    <row r="60" spans="1:12" x14ac:dyDescent="0.25">
      <c r="A60" s="197">
        <v>18</v>
      </c>
      <c r="B60" s="194" t="s">
        <v>138</v>
      </c>
      <c r="C60" s="199">
        <v>35</v>
      </c>
      <c r="D60" s="194" t="s">
        <v>151</v>
      </c>
      <c r="F60" s="199">
        <v>4531617</v>
      </c>
      <c r="G60" s="194" t="s">
        <v>530</v>
      </c>
      <c r="J60" s="197">
        <v>550000</v>
      </c>
      <c r="K60" s="200">
        <v>41615657</v>
      </c>
      <c r="L60" s="193" t="s">
        <v>503</v>
      </c>
    </row>
    <row r="61" spans="1:12" x14ac:dyDescent="0.25">
      <c r="A61" s="197">
        <v>19</v>
      </c>
      <c r="B61" s="194" t="s">
        <v>138</v>
      </c>
      <c r="C61" s="199">
        <v>36</v>
      </c>
      <c r="D61" s="194" t="s">
        <v>150</v>
      </c>
      <c r="F61" s="199">
        <v>0</v>
      </c>
      <c r="G61" s="194" t="s">
        <v>531</v>
      </c>
      <c r="I61" s="197">
        <v>200000</v>
      </c>
      <c r="K61" s="200">
        <v>41815657</v>
      </c>
      <c r="L61" s="193" t="s">
        <v>503</v>
      </c>
    </row>
    <row r="62" spans="1:12" x14ac:dyDescent="0.25">
      <c r="A62" s="197">
        <v>19</v>
      </c>
      <c r="B62" s="194" t="s">
        <v>138</v>
      </c>
      <c r="C62" s="199">
        <v>37</v>
      </c>
      <c r="D62" s="194" t="s">
        <v>150</v>
      </c>
      <c r="F62" s="199">
        <v>0</v>
      </c>
      <c r="G62" s="194" t="s">
        <v>532</v>
      </c>
      <c r="I62" s="197">
        <v>25000</v>
      </c>
      <c r="K62" s="200">
        <v>41840657</v>
      </c>
      <c r="L62" s="193" t="s">
        <v>503</v>
      </c>
    </row>
    <row r="63" spans="1:12" x14ac:dyDescent="0.25">
      <c r="A63" s="197">
        <v>19</v>
      </c>
      <c r="B63" s="194" t="s">
        <v>138</v>
      </c>
      <c r="C63" s="199">
        <v>38</v>
      </c>
      <c r="D63" s="194" t="s">
        <v>150</v>
      </c>
      <c r="F63" s="199">
        <v>0</v>
      </c>
      <c r="G63" s="194" t="s">
        <v>533</v>
      </c>
      <c r="I63" s="197">
        <v>40000</v>
      </c>
      <c r="K63" s="200">
        <v>41880657</v>
      </c>
      <c r="L63" s="193" t="s">
        <v>503</v>
      </c>
    </row>
    <row r="64" spans="1:12" x14ac:dyDescent="0.25">
      <c r="A64" s="197">
        <v>19</v>
      </c>
      <c r="B64" s="194" t="s">
        <v>138</v>
      </c>
      <c r="C64" s="199">
        <v>39</v>
      </c>
      <c r="D64" s="194" t="s">
        <v>151</v>
      </c>
      <c r="F64" s="199">
        <v>4531618</v>
      </c>
      <c r="G64" s="194" t="s">
        <v>229</v>
      </c>
      <c r="J64" s="197">
        <v>550000</v>
      </c>
      <c r="K64" s="200">
        <v>41330657</v>
      </c>
      <c r="L64" s="193" t="s">
        <v>503</v>
      </c>
    </row>
    <row r="65" spans="1:12" x14ac:dyDescent="0.25">
      <c r="A65" s="197">
        <v>19</v>
      </c>
      <c r="B65" s="194" t="s">
        <v>138</v>
      </c>
      <c r="C65" s="199">
        <v>40</v>
      </c>
      <c r="D65" s="194" t="s">
        <v>151</v>
      </c>
      <c r="F65" s="199">
        <v>4531615</v>
      </c>
      <c r="G65" s="194" t="s">
        <v>534</v>
      </c>
      <c r="J65" s="197">
        <v>408303</v>
      </c>
      <c r="K65" s="200">
        <v>40922354</v>
      </c>
      <c r="L65" s="193" t="s">
        <v>503</v>
      </c>
    </row>
    <row r="66" spans="1:12" x14ac:dyDescent="0.25">
      <c r="A66" s="197">
        <v>20</v>
      </c>
      <c r="B66" s="194" t="s">
        <v>138</v>
      </c>
      <c r="C66" s="199">
        <v>41</v>
      </c>
      <c r="D66" s="194" t="s">
        <v>150</v>
      </c>
      <c r="F66" s="199">
        <v>0</v>
      </c>
      <c r="G66" s="194" t="s">
        <v>535</v>
      </c>
      <c r="I66" s="197">
        <v>1200000</v>
      </c>
      <c r="K66" s="200">
        <v>42122354</v>
      </c>
      <c r="L66" s="193" t="s">
        <v>503</v>
      </c>
    </row>
    <row r="67" spans="1:12" x14ac:dyDescent="0.25">
      <c r="A67" s="197">
        <v>20</v>
      </c>
      <c r="B67" s="194" t="s">
        <v>138</v>
      </c>
      <c r="C67" s="199">
        <v>42</v>
      </c>
      <c r="D67" s="194" t="s">
        <v>150</v>
      </c>
      <c r="F67" s="199">
        <v>0</v>
      </c>
      <c r="G67" s="194" t="s">
        <v>230</v>
      </c>
      <c r="I67" s="197">
        <v>24440</v>
      </c>
      <c r="K67" s="200">
        <v>42146794</v>
      </c>
      <c r="L67" s="193" t="s">
        <v>503</v>
      </c>
    </row>
    <row r="68" spans="1:12" x14ac:dyDescent="0.25">
      <c r="A68" s="197">
        <v>20</v>
      </c>
      <c r="B68" s="194" t="s">
        <v>138</v>
      </c>
      <c r="C68" s="199">
        <v>43</v>
      </c>
      <c r="D68" s="194" t="s">
        <v>150</v>
      </c>
      <c r="F68" s="199">
        <v>0</v>
      </c>
      <c r="G68" s="194" t="s">
        <v>536</v>
      </c>
      <c r="I68" s="197">
        <v>30000</v>
      </c>
      <c r="K68" s="200">
        <v>42176794</v>
      </c>
      <c r="L68" s="193" t="s">
        <v>503</v>
      </c>
    </row>
    <row r="69" spans="1:12" x14ac:dyDescent="0.25">
      <c r="A69" s="197">
        <v>20</v>
      </c>
      <c r="B69" s="194" t="s">
        <v>138</v>
      </c>
      <c r="C69" s="199">
        <v>44</v>
      </c>
      <c r="D69" s="194" t="s">
        <v>151</v>
      </c>
      <c r="F69" s="199">
        <v>4531616</v>
      </c>
      <c r="G69" s="194" t="s">
        <v>534</v>
      </c>
      <c r="J69" s="197">
        <v>81426</v>
      </c>
      <c r="K69" s="200">
        <v>42095368</v>
      </c>
      <c r="L69" s="193" t="s">
        <v>503</v>
      </c>
    </row>
    <row r="70" spans="1:12" x14ac:dyDescent="0.25">
      <c r="A70" s="197">
        <v>20</v>
      </c>
      <c r="B70" s="194" t="s">
        <v>138</v>
      </c>
      <c r="C70" s="199">
        <v>45</v>
      </c>
      <c r="D70" s="194" t="s">
        <v>151</v>
      </c>
      <c r="F70" s="199">
        <v>4531614</v>
      </c>
      <c r="G70" s="194" t="s">
        <v>537</v>
      </c>
      <c r="J70" s="197">
        <v>252869</v>
      </c>
      <c r="K70" s="200">
        <v>41842499</v>
      </c>
      <c r="L70" s="193" t="s">
        <v>503</v>
      </c>
    </row>
    <row r="71" spans="1:12" x14ac:dyDescent="0.25">
      <c r="A71" s="197">
        <v>20</v>
      </c>
      <c r="B71" s="194" t="s">
        <v>138</v>
      </c>
      <c r="C71" s="199">
        <v>46</v>
      </c>
      <c r="D71" s="194" t="s">
        <v>151</v>
      </c>
      <c r="F71" s="199">
        <v>4531613</v>
      </c>
      <c r="G71" s="194" t="s">
        <v>537</v>
      </c>
      <c r="J71" s="197">
        <v>97889</v>
      </c>
      <c r="K71" s="200">
        <v>41744610</v>
      </c>
      <c r="L71" s="193" t="s">
        <v>503</v>
      </c>
    </row>
    <row r="72" spans="1:12" x14ac:dyDescent="0.25">
      <c r="A72" s="197">
        <v>20</v>
      </c>
      <c r="B72" s="194" t="s">
        <v>138</v>
      </c>
      <c r="C72" s="199">
        <v>47</v>
      </c>
      <c r="D72" s="194" t="s">
        <v>151</v>
      </c>
      <c r="F72" s="199">
        <v>4531612</v>
      </c>
      <c r="G72" s="194" t="s">
        <v>537</v>
      </c>
      <c r="J72" s="197">
        <v>96428</v>
      </c>
      <c r="K72" s="200">
        <v>41648182</v>
      </c>
      <c r="L72" s="193" t="s">
        <v>503</v>
      </c>
    </row>
    <row r="73" spans="1:12" x14ac:dyDescent="0.25">
      <c r="A73" s="197">
        <v>21</v>
      </c>
      <c r="B73" s="194" t="s">
        <v>138</v>
      </c>
      <c r="C73" s="199">
        <v>48</v>
      </c>
      <c r="D73" s="194" t="s">
        <v>150</v>
      </c>
      <c r="F73" s="199">
        <v>0</v>
      </c>
      <c r="G73" s="194" t="s">
        <v>538</v>
      </c>
      <c r="I73" s="197">
        <v>210000</v>
      </c>
      <c r="K73" s="200">
        <v>41858182</v>
      </c>
      <c r="L73" s="193" t="s">
        <v>503</v>
      </c>
    </row>
    <row r="74" spans="1:12" x14ac:dyDescent="0.25">
      <c r="A74" s="197">
        <v>21</v>
      </c>
      <c r="B74" s="194" t="s">
        <v>138</v>
      </c>
      <c r="C74" s="199">
        <v>49</v>
      </c>
      <c r="D74" s="194" t="s">
        <v>150</v>
      </c>
      <c r="F74" s="199">
        <v>0</v>
      </c>
      <c r="G74" s="194" t="s">
        <v>539</v>
      </c>
      <c r="I74" s="197">
        <v>150000</v>
      </c>
      <c r="K74" s="200">
        <v>42008182</v>
      </c>
      <c r="L74" s="193" t="s">
        <v>503</v>
      </c>
    </row>
    <row r="75" spans="1:12" x14ac:dyDescent="0.25">
      <c r="A75" s="197">
        <v>21</v>
      </c>
      <c r="B75" s="194" t="s">
        <v>138</v>
      </c>
      <c r="C75" s="199">
        <v>50</v>
      </c>
      <c r="D75" s="194" t="s">
        <v>150</v>
      </c>
      <c r="F75" s="199">
        <v>0</v>
      </c>
      <c r="G75" s="194" t="s">
        <v>520</v>
      </c>
      <c r="I75" s="197">
        <v>10000</v>
      </c>
      <c r="K75" s="200">
        <v>42018182</v>
      </c>
      <c r="L75" s="193" t="s">
        <v>503</v>
      </c>
    </row>
    <row r="76" spans="1:12" x14ac:dyDescent="0.25">
      <c r="A76" s="197">
        <v>21</v>
      </c>
      <c r="B76" s="194" t="s">
        <v>138</v>
      </c>
      <c r="C76" s="199">
        <v>51</v>
      </c>
      <c r="D76" s="194" t="s">
        <v>150</v>
      </c>
      <c r="F76" s="199">
        <v>0</v>
      </c>
      <c r="G76" s="194" t="s">
        <v>540</v>
      </c>
      <c r="I76" s="197">
        <v>10000</v>
      </c>
      <c r="K76" s="200">
        <v>42028182</v>
      </c>
      <c r="L76" s="193" t="s">
        <v>503</v>
      </c>
    </row>
    <row r="77" spans="1:12" x14ac:dyDescent="0.25">
      <c r="A77" s="197">
        <v>21</v>
      </c>
      <c r="B77" s="194" t="s">
        <v>138</v>
      </c>
      <c r="C77" s="199">
        <v>52</v>
      </c>
      <c r="D77" s="194" t="s">
        <v>150</v>
      </c>
      <c r="F77" s="199">
        <v>0</v>
      </c>
      <c r="G77" s="194" t="s">
        <v>541</v>
      </c>
      <c r="I77" s="197">
        <v>2730000</v>
      </c>
      <c r="K77" s="200">
        <v>44758182</v>
      </c>
      <c r="L77" s="193" t="s">
        <v>503</v>
      </c>
    </row>
    <row r="78" spans="1:12" x14ac:dyDescent="0.25">
      <c r="A78" s="197">
        <v>22</v>
      </c>
      <c r="B78" s="194" t="s">
        <v>138</v>
      </c>
      <c r="C78" s="199">
        <v>53</v>
      </c>
      <c r="D78" s="194" t="s">
        <v>150</v>
      </c>
      <c r="F78" s="199">
        <v>0</v>
      </c>
      <c r="G78" s="194" t="s">
        <v>542</v>
      </c>
      <c r="I78" s="197">
        <v>50000</v>
      </c>
      <c r="K78" s="200">
        <v>44808182</v>
      </c>
      <c r="L78" s="193" t="s">
        <v>503</v>
      </c>
    </row>
    <row r="79" spans="1:12" x14ac:dyDescent="0.25">
      <c r="A79" s="197">
        <v>22</v>
      </c>
      <c r="B79" s="194" t="s">
        <v>138</v>
      </c>
      <c r="C79" s="199">
        <v>54</v>
      </c>
      <c r="D79" s="194" t="s">
        <v>150</v>
      </c>
      <c r="F79" s="199">
        <v>0</v>
      </c>
      <c r="G79" s="194" t="s">
        <v>543</v>
      </c>
      <c r="I79" s="197">
        <v>25000</v>
      </c>
      <c r="K79" s="200">
        <v>44833182</v>
      </c>
      <c r="L79" s="193" t="s">
        <v>503</v>
      </c>
    </row>
    <row r="80" spans="1:12" x14ac:dyDescent="0.25">
      <c r="A80" s="197">
        <v>22</v>
      </c>
      <c r="B80" s="194" t="s">
        <v>138</v>
      </c>
      <c r="C80" s="199">
        <v>55</v>
      </c>
      <c r="D80" s="194" t="s">
        <v>150</v>
      </c>
      <c r="F80" s="199">
        <v>0</v>
      </c>
      <c r="G80" s="194" t="s">
        <v>544</v>
      </c>
      <c r="I80" s="197">
        <v>470000</v>
      </c>
      <c r="K80" s="200">
        <v>45303182</v>
      </c>
      <c r="L80" s="193" t="s">
        <v>503</v>
      </c>
    </row>
    <row r="81" spans="1:12" x14ac:dyDescent="0.25">
      <c r="A81" s="197">
        <v>25</v>
      </c>
      <c r="B81" s="194" t="s">
        <v>138</v>
      </c>
      <c r="C81" s="199">
        <v>56</v>
      </c>
      <c r="D81" s="194" t="s">
        <v>150</v>
      </c>
      <c r="F81" s="199">
        <v>0</v>
      </c>
      <c r="G81" s="194" t="s">
        <v>545</v>
      </c>
      <c r="I81" s="197">
        <v>220000</v>
      </c>
      <c r="K81" s="200">
        <v>45523182</v>
      </c>
      <c r="L81" s="193" t="s">
        <v>503</v>
      </c>
    </row>
    <row r="82" spans="1:12" x14ac:dyDescent="0.25">
      <c r="A82" s="197">
        <v>25</v>
      </c>
      <c r="B82" s="194" t="s">
        <v>138</v>
      </c>
      <c r="C82" s="199">
        <v>57</v>
      </c>
      <c r="D82" s="194" t="s">
        <v>151</v>
      </c>
      <c r="F82" s="199">
        <v>4531619</v>
      </c>
      <c r="G82" s="194" t="s">
        <v>231</v>
      </c>
      <c r="J82" s="197">
        <v>200000</v>
      </c>
      <c r="K82" s="200">
        <v>45323182</v>
      </c>
      <c r="L82" s="193" t="s">
        <v>503</v>
      </c>
    </row>
    <row r="83" spans="1:12" x14ac:dyDescent="0.25">
      <c r="A83" s="197">
        <v>26</v>
      </c>
      <c r="B83" s="194" t="s">
        <v>138</v>
      </c>
      <c r="C83" s="199">
        <v>58</v>
      </c>
      <c r="D83" s="194" t="s">
        <v>150</v>
      </c>
      <c r="F83" s="199">
        <v>0</v>
      </c>
      <c r="G83" s="194" t="s">
        <v>546</v>
      </c>
      <c r="I83" s="197">
        <v>100000</v>
      </c>
      <c r="K83" s="200">
        <v>45423182</v>
      </c>
      <c r="L83" s="193" t="s">
        <v>503</v>
      </c>
    </row>
    <row r="84" spans="1:12" x14ac:dyDescent="0.25">
      <c r="A84" s="197">
        <v>26</v>
      </c>
      <c r="B84" s="194" t="s">
        <v>138</v>
      </c>
      <c r="C84" s="199">
        <v>59</v>
      </c>
      <c r="D84" s="194" t="s">
        <v>150</v>
      </c>
      <c r="F84" s="199">
        <v>0</v>
      </c>
      <c r="G84" s="194" t="s">
        <v>547</v>
      </c>
      <c r="I84" s="197">
        <v>30000</v>
      </c>
      <c r="K84" s="200">
        <v>45453182</v>
      </c>
      <c r="L84" s="193" t="s">
        <v>503</v>
      </c>
    </row>
    <row r="85" spans="1:12" x14ac:dyDescent="0.25">
      <c r="A85" s="197">
        <v>26</v>
      </c>
      <c r="B85" s="194" t="s">
        <v>138</v>
      </c>
      <c r="C85" s="199">
        <v>60</v>
      </c>
      <c r="D85" s="194" t="s">
        <v>150</v>
      </c>
      <c r="F85" s="199">
        <v>0</v>
      </c>
      <c r="G85" s="194" t="s">
        <v>548</v>
      </c>
      <c r="I85" s="197">
        <v>60000</v>
      </c>
      <c r="K85" s="200">
        <v>45513182</v>
      </c>
      <c r="L85" s="193" t="s">
        <v>503</v>
      </c>
    </row>
    <row r="86" spans="1:12" x14ac:dyDescent="0.25">
      <c r="A86" s="197">
        <v>26</v>
      </c>
      <c r="B86" s="194" t="s">
        <v>138</v>
      </c>
      <c r="C86" s="199">
        <v>61</v>
      </c>
      <c r="D86" s="194" t="s">
        <v>150</v>
      </c>
      <c r="F86" s="199">
        <v>0</v>
      </c>
      <c r="G86" s="194" t="s">
        <v>549</v>
      </c>
      <c r="I86" s="197">
        <v>150000</v>
      </c>
      <c r="K86" s="200">
        <v>45663182</v>
      </c>
      <c r="L86" s="193" t="s">
        <v>503</v>
      </c>
    </row>
    <row r="87" spans="1:12" x14ac:dyDescent="0.25">
      <c r="A87" s="197">
        <v>26</v>
      </c>
      <c r="B87" s="194" t="s">
        <v>138</v>
      </c>
      <c r="C87" s="199">
        <v>62</v>
      </c>
      <c r="D87" s="194" t="s">
        <v>150</v>
      </c>
      <c r="F87" s="199">
        <v>0</v>
      </c>
      <c r="G87" s="194" t="s">
        <v>550</v>
      </c>
      <c r="I87" s="197">
        <v>30000</v>
      </c>
      <c r="K87" s="200">
        <v>45693182</v>
      </c>
      <c r="L87" s="193" t="s">
        <v>503</v>
      </c>
    </row>
    <row r="88" spans="1:12" x14ac:dyDescent="0.25">
      <c r="A88" s="197">
        <v>27</v>
      </c>
      <c r="B88" s="194" t="s">
        <v>138</v>
      </c>
      <c r="C88" s="199">
        <v>63</v>
      </c>
      <c r="D88" s="194" t="s">
        <v>151</v>
      </c>
      <c r="F88" s="199">
        <v>4531620</v>
      </c>
      <c r="G88" s="194" t="s">
        <v>232</v>
      </c>
      <c r="J88" s="197">
        <v>38302</v>
      </c>
      <c r="K88" s="200">
        <v>45654880</v>
      </c>
      <c r="L88" s="193" t="s">
        <v>503</v>
      </c>
    </row>
    <row r="89" spans="1:12" x14ac:dyDescent="0.25">
      <c r="A89" s="197">
        <v>27</v>
      </c>
      <c r="B89" s="194" t="s">
        <v>138</v>
      </c>
      <c r="C89" s="199">
        <v>63</v>
      </c>
      <c r="D89" s="194" t="s">
        <v>151</v>
      </c>
      <c r="F89" s="199">
        <v>4531620</v>
      </c>
      <c r="G89" s="194" t="s">
        <v>232</v>
      </c>
      <c r="J89" s="197">
        <v>232489</v>
      </c>
      <c r="K89" s="200">
        <v>45422391</v>
      </c>
      <c r="L89" s="193" t="s">
        <v>503</v>
      </c>
    </row>
    <row r="90" spans="1:12" x14ac:dyDescent="0.25">
      <c r="A90" s="197">
        <v>27</v>
      </c>
      <c r="B90" s="194" t="s">
        <v>138</v>
      </c>
      <c r="C90" s="199">
        <v>63</v>
      </c>
      <c r="D90" s="194" t="s">
        <v>151</v>
      </c>
      <c r="F90" s="199">
        <v>4531620</v>
      </c>
      <c r="G90" s="194" t="s">
        <v>232</v>
      </c>
      <c r="J90" s="197">
        <v>121919</v>
      </c>
      <c r="K90" s="200">
        <v>45300472</v>
      </c>
      <c r="L90" s="193" t="s">
        <v>503</v>
      </c>
    </row>
    <row r="91" spans="1:12" x14ac:dyDescent="0.25">
      <c r="A91" s="197">
        <v>27</v>
      </c>
      <c r="B91" s="194" t="s">
        <v>138</v>
      </c>
      <c r="C91" s="199">
        <v>63</v>
      </c>
      <c r="D91" s="194" t="s">
        <v>151</v>
      </c>
      <c r="F91" s="199">
        <v>4531620</v>
      </c>
      <c r="G91" s="194" t="s">
        <v>232</v>
      </c>
      <c r="J91" s="197">
        <v>13297</v>
      </c>
      <c r="K91" s="200">
        <v>45287175</v>
      </c>
      <c r="L91" s="193" t="s">
        <v>503</v>
      </c>
    </row>
    <row r="92" spans="1:12" x14ac:dyDescent="0.25">
      <c r="A92" s="197">
        <v>27</v>
      </c>
      <c r="B92" s="194" t="s">
        <v>138</v>
      </c>
      <c r="C92" s="199">
        <v>63</v>
      </c>
      <c r="D92" s="194" t="s">
        <v>151</v>
      </c>
      <c r="F92" s="199">
        <v>4531620</v>
      </c>
      <c r="G92" s="194" t="s">
        <v>232</v>
      </c>
      <c r="J92" s="197">
        <v>39974</v>
      </c>
      <c r="K92" s="200">
        <v>45247201</v>
      </c>
      <c r="L92" s="193" t="s">
        <v>503</v>
      </c>
    </row>
    <row r="93" spans="1:12" x14ac:dyDescent="0.25">
      <c r="A93" s="197">
        <v>27</v>
      </c>
      <c r="B93" s="194" t="s">
        <v>138</v>
      </c>
      <c r="C93" s="199">
        <v>64</v>
      </c>
      <c r="D93" s="194" t="s">
        <v>151</v>
      </c>
      <c r="F93" s="199">
        <v>4531621</v>
      </c>
      <c r="G93" s="194" t="s">
        <v>551</v>
      </c>
      <c r="J93" s="197">
        <v>892267</v>
      </c>
      <c r="K93" s="200">
        <v>44354934</v>
      </c>
      <c r="L93" s="193" t="s">
        <v>503</v>
      </c>
    </row>
    <row r="94" spans="1:12" x14ac:dyDescent="0.25">
      <c r="A94" s="197">
        <v>27</v>
      </c>
      <c r="B94" s="194" t="s">
        <v>138</v>
      </c>
      <c r="C94" s="199">
        <v>65</v>
      </c>
      <c r="D94" s="194" t="s">
        <v>151</v>
      </c>
      <c r="F94" s="199">
        <v>4531622</v>
      </c>
      <c r="G94" s="194" t="s">
        <v>152</v>
      </c>
      <c r="J94" s="197">
        <v>650148</v>
      </c>
      <c r="K94" s="200">
        <v>43704786</v>
      </c>
      <c r="L94" s="193" t="s">
        <v>503</v>
      </c>
    </row>
    <row r="95" spans="1:12" x14ac:dyDescent="0.25">
      <c r="A95" s="197">
        <v>27</v>
      </c>
      <c r="B95" s="194" t="s">
        <v>138</v>
      </c>
      <c r="C95" s="199">
        <v>66</v>
      </c>
      <c r="D95" s="194" t="s">
        <v>151</v>
      </c>
      <c r="F95" s="199">
        <v>4531608</v>
      </c>
      <c r="G95" s="194" t="s">
        <v>552</v>
      </c>
      <c r="J95" s="197">
        <v>51259</v>
      </c>
      <c r="K95" s="200">
        <v>43653527</v>
      </c>
      <c r="L95" s="193" t="s">
        <v>503</v>
      </c>
    </row>
    <row r="96" spans="1:12" x14ac:dyDescent="0.25">
      <c r="A96" s="197">
        <v>27</v>
      </c>
      <c r="B96" s="194" t="s">
        <v>138</v>
      </c>
      <c r="C96" s="199">
        <v>67</v>
      </c>
      <c r="D96" s="194" t="s">
        <v>151</v>
      </c>
      <c r="F96" s="199">
        <v>4531640</v>
      </c>
      <c r="G96" s="194" t="s">
        <v>233</v>
      </c>
      <c r="J96" s="197">
        <v>400000</v>
      </c>
      <c r="K96" s="200">
        <v>43253527</v>
      </c>
      <c r="L96" s="193" t="s">
        <v>503</v>
      </c>
    </row>
    <row r="97" spans="1:12" x14ac:dyDescent="0.25">
      <c r="A97" s="197">
        <v>28</v>
      </c>
      <c r="B97" s="194" t="s">
        <v>138</v>
      </c>
      <c r="C97" s="199">
        <v>68</v>
      </c>
      <c r="D97" s="194" t="s">
        <v>150</v>
      </c>
      <c r="F97" s="199">
        <v>0</v>
      </c>
      <c r="G97" s="194" t="s">
        <v>553</v>
      </c>
      <c r="I97" s="197">
        <v>150000</v>
      </c>
      <c r="K97" s="200">
        <v>43403527</v>
      </c>
      <c r="L97" s="193" t="s">
        <v>503</v>
      </c>
    </row>
    <row r="98" spans="1:12" x14ac:dyDescent="0.25">
      <c r="A98" s="197">
        <v>28</v>
      </c>
      <c r="B98" s="194" t="s">
        <v>138</v>
      </c>
      <c r="C98" s="199">
        <v>69</v>
      </c>
      <c r="D98" s="194" t="s">
        <v>151</v>
      </c>
      <c r="F98" s="199">
        <v>4531624</v>
      </c>
      <c r="G98" s="194" t="s">
        <v>234</v>
      </c>
      <c r="J98" s="197">
        <v>796562</v>
      </c>
      <c r="K98" s="200">
        <v>42606965</v>
      </c>
      <c r="L98" s="193" t="s">
        <v>503</v>
      </c>
    </row>
    <row r="99" spans="1:12" x14ac:dyDescent="0.25">
      <c r="A99" s="197">
        <v>29</v>
      </c>
      <c r="B99" s="194" t="s">
        <v>138</v>
      </c>
      <c r="C99" s="199">
        <v>70</v>
      </c>
      <c r="D99" s="194" t="s">
        <v>150</v>
      </c>
      <c r="F99" s="199">
        <v>0</v>
      </c>
      <c r="G99" s="194" t="s">
        <v>554</v>
      </c>
      <c r="I99" s="197">
        <v>20000</v>
      </c>
      <c r="K99" s="200">
        <v>42626965</v>
      </c>
      <c r="L99" s="193" t="s">
        <v>503</v>
      </c>
    </row>
    <row r="100" spans="1:12" x14ac:dyDescent="0.25">
      <c r="A100" s="197">
        <v>29</v>
      </c>
      <c r="B100" s="194" t="s">
        <v>138</v>
      </c>
      <c r="C100" s="199">
        <v>71</v>
      </c>
      <c r="D100" s="194" t="s">
        <v>150</v>
      </c>
      <c r="F100" s="199">
        <v>0</v>
      </c>
      <c r="G100" s="194" t="s">
        <v>519</v>
      </c>
      <c r="I100" s="197">
        <v>50000</v>
      </c>
      <c r="K100" s="200">
        <v>42676965</v>
      </c>
      <c r="L100" s="193" t="s">
        <v>503</v>
      </c>
    </row>
    <row r="101" spans="1:12" x14ac:dyDescent="0.25">
      <c r="A101" s="197">
        <v>29</v>
      </c>
      <c r="B101" s="194" t="s">
        <v>138</v>
      </c>
      <c r="C101" s="199">
        <v>72</v>
      </c>
      <c r="D101" s="194" t="s">
        <v>150</v>
      </c>
      <c r="F101" s="199">
        <v>0</v>
      </c>
      <c r="G101" s="194" t="s">
        <v>555</v>
      </c>
      <c r="I101" s="197">
        <v>50000</v>
      </c>
      <c r="K101" s="200">
        <v>42726965</v>
      </c>
      <c r="L101" s="193" t="s">
        <v>503</v>
      </c>
    </row>
    <row r="102" spans="1:12" x14ac:dyDescent="0.25">
      <c r="A102" s="197">
        <v>29</v>
      </c>
      <c r="B102" s="194" t="s">
        <v>138</v>
      </c>
      <c r="C102" s="199">
        <v>73</v>
      </c>
      <c r="D102" s="194" t="s">
        <v>150</v>
      </c>
      <c r="F102" s="199">
        <v>0</v>
      </c>
      <c r="G102" s="194" t="s">
        <v>556</v>
      </c>
      <c r="I102" s="197">
        <v>20000</v>
      </c>
      <c r="K102" s="200">
        <v>42746965</v>
      </c>
      <c r="L102" s="193" t="s">
        <v>503</v>
      </c>
    </row>
    <row r="103" spans="1:12" x14ac:dyDescent="0.25">
      <c r="A103" s="197">
        <v>29</v>
      </c>
      <c r="B103" s="194" t="s">
        <v>138</v>
      </c>
      <c r="C103" s="199">
        <v>74</v>
      </c>
      <c r="D103" s="194" t="s">
        <v>150</v>
      </c>
      <c r="F103" s="199">
        <v>0</v>
      </c>
      <c r="G103" s="194" t="s">
        <v>557</v>
      </c>
      <c r="I103" s="197">
        <v>70000</v>
      </c>
      <c r="K103" s="200">
        <v>42816965</v>
      </c>
      <c r="L103" s="193" t="s">
        <v>503</v>
      </c>
    </row>
    <row r="104" spans="1:12" x14ac:dyDescent="0.25">
      <c r="A104" s="197">
        <v>29</v>
      </c>
      <c r="B104" s="194" t="s">
        <v>138</v>
      </c>
      <c r="C104" s="199">
        <v>75</v>
      </c>
      <c r="D104" s="194" t="s">
        <v>150</v>
      </c>
      <c r="F104" s="199">
        <v>0</v>
      </c>
      <c r="G104" s="194" t="s">
        <v>558</v>
      </c>
      <c r="I104" s="197">
        <v>20000</v>
      </c>
      <c r="K104" s="200">
        <v>42836965</v>
      </c>
      <c r="L104" s="193" t="s">
        <v>503</v>
      </c>
    </row>
    <row r="105" spans="1:12" x14ac:dyDescent="0.25">
      <c r="A105" s="197">
        <v>29</v>
      </c>
      <c r="B105" s="194" t="s">
        <v>138</v>
      </c>
      <c r="C105" s="199">
        <v>76</v>
      </c>
      <c r="D105" s="194" t="s">
        <v>151</v>
      </c>
      <c r="F105" s="199">
        <v>4531625</v>
      </c>
      <c r="G105" s="194" t="s">
        <v>153</v>
      </c>
      <c r="J105" s="197">
        <v>202150</v>
      </c>
      <c r="K105" s="200">
        <v>42634815</v>
      </c>
      <c r="L105" s="193" t="s">
        <v>503</v>
      </c>
    </row>
    <row r="106" spans="1:12" x14ac:dyDescent="0.25">
      <c r="A106" s="197">
        <v>29</v>
      </c>
      <c r="B106" s="194" t="s">
        <v>138</v>
      </c>
      <c r="C106" s="199">
        <v>77</v>
      </c>
      <c r="D106" s="194" t="s">
        <v>151</v>
      </c>
      <c r="F106" s="199">
        <v>4531626</v>
      </c>
      <c r="G106" s="194" t="s">
        <v>154</v>
      </c>
      <c r="J106" s="197">
        <v>472873</v>
      </c>
      <c r="K106" s="200">
        <v>42161942</v>
      </c>
      <c r="L106" s="193" t="s">
        <v>503</v>
      </c>
    </row>
    <row r="107" spans="1:12" x14ac:dyDescent="0.25">
      <c r="A107" s="197">
        <v>29</v>
      </c>
      <c r="B107" s="194" t="s">
        <v>138</v>
      </c>
      <c r="C107" s="199">
        <v>78</v>
      </c>
      <c r="D107" s="194" t="s">
        <v>151</v>
      </c>
      <c r="F107" s="199">
        <v>4531637</v>
      </c>
      <c r="G107" s="194" t="s">
        <v>559</v>
      </c>
      <c r="J107" s="197">
        <v>241667</v>
      </c>
      <c r="K107" s="200">
        <v>41920275</v>
      </c>
      <c r="L107" s="193" t="s">
        <v>503</v>
      </c>
    </row>
    <row r="108" spans="1:12" x14ac:dyDescent="0.25">
      <c r="A108" s="197">
        <v>29</v>
      </c>
      <c r="B108" s="194" t="s">
        <v>138</v>
      </c>
      <c r="C108" s="199">
        <v>79</v>
      </c>
      <c r="D108" s="194" t="s">
        <v>151</v>
      </c>
      <c r="F108" s="199">
        <v>4531634</v>
      </c>
      <c r="G108" s="194" t="s">
        <v>560</v>
      </c>
      <c r="J108" s="197">
        <v>600000</v>
      </c>
      <c r="K108" s="200">
        <v>41320275</v>
      </c>
      <c r="L108" s="193" t="s">
        <v>503</v>
      </c>
    </row>
    <row r="109" spans="1:12" x14ac:dyDescent="0.25">
      <c r="A109" s="197">
        <v>29</v>
      </c>
      <c r="B109" s="194" t="s">
        <v>138</v>
      </c>
      <c r="C109" s="199">
        <v>80</v>
      </c>
      <c r="D109" s="194" t="s">
        <v>151</v>
      </c>
      <c r="F109" s="199">
        <v>4531633</v>
      </c>
      <c r="G109" s="194" t="s">
        <v>561</v>
      </c>
      <c r="J109" s="197">
        <v>618667</v>
      </c>
      <c r="K109" s="200">
        <v>40701608</v>
      </c>
      <c r="L109" s="193" t="s">
        <v>503</v>
      </c>
    </row>
    <row r="110" spans="1:12" x14ac:dyDescent="0.25">
      <c r="A110" s="197">
        <v>29</v>
      </c>
      <c r="B110" s="194" t="s">
        <v>138</v>
      </c>
      <c r="C110" s="199">
        <v>81</v>
      </c>
      <c r="D110" s="194" t="s">
        <v>151</v>
      </c>
      <c r="F110" s="199">
        <v>4531635</v>
      </c>
      <c r="G110" s="194" t="s">
        <v>562</v>
      </c>
      <c r="J110" s="197">
        <v>250000</v>
      </c>
      <c r="K110" s="200">
        <v>40451608</v>
      </c>
      <c r="L110" s="193" t="s">
        <v>503</v>
      </c>
    </row>
    <row r="111" spans="1:12" x14ac:dyDescent="0.25">
      <c r="A111" s="197">
        <v>29</v>
      </c>
      <c r="B111" s="194" t="s">
        <v>138</v>
      </c>
      <c r="C111" s="199">
        <v>82</v>
      </c>
      <c r="D111" s="194" t="s">
        <v>151</v>
      </c>
      <c r="F111" s="199">
        <v>4531638</v>
      </c>
      <c r="G111" s="194" t="s">
        <v>563</v>
      </c>
      <c r="J111" s="197">
        <v>1600000</v>
      </c>
      <c r="K111" s="200">
        <v>38851608</v>
      </c>
      <c r="L111" s="193" t="s">
        <v>503</v>
      </c>
    </row>
    <row r="112" spans="1:12" x14ac:dyDescent="0.25">
      <c r="A112" s="197">
        <v>29</v>
      </c>
      <c r="B112" s="194" t="s">
        <v>138</v>
      </c>
      <c r="C112" s="199">
        <v>83</v>
      </c>
      <c r="D112" s="194" t="s">
        <v>151</v>
      </c>
      <c r="F112" s="199">
        <v>4531630</v>
      </c>
      <c r="G112" s="194" t="s">
        <v>222</v>
      </c>
      <c r="J112" s="197">
        <v>300000</v>
      </c>
      <c r="K112" s="200">
        <v>38551608</v>
      </c>
      <c r="L112" s="193" t="s">
        <v>503</v>
      </c>
    </row>
    <row r="113" spans="1:12" x14ac:dyDescent="0.25">
      <c r="A113" s="197">
        <v>29</v>
      </c>
      <c r="B113" s="194" t="s">
        <v>138</v>
      </c>
      <c r="C113" s="199">
        <v>84</v>
      </c>
      <c r="D113" s="194" t="s">
        <v>151</v>
      </c>
      <c r="F113" s="199">
        <v>4531629</v>
      </c>
      <c r="G113" s="194" t="s">
        <v>564</v>
      </c>
      <c r="J113" s="197">
        <v>519895</v>
      </c>
      <c r="K113" s="200">
        <v>38031713</v>
      </c>
      <c r="L113" s="193" t="s">
        <v>503</v>
      </c>
    </row>
    <row r="114" spans="1:12" x14ac:dyDescent="0.25">
      <c r="A114" s="197">
        <v>29</v>
      </c>
      <c r="B114" s="194" t="s">
        <v>138</v>
      </c>
      <c r="C114" s="199">
        <v>85</v>
      </c>
      <c r="D114" s="194" t="s">
        <v>151</v>
      </c>
      <c r="F114" s="199">
        <v>4531631</v>
      </c>
      <c r="G114" s="194" t="s">
        <v>565</v>
      </c>
      <c r="J114" s="197">
        <v>2000000</v>
      </c>
      <c r="K114" s="200">
        <v>36031713</v>
      </c>
      <c r="L114" s="193" t="s">
        <v>503</v>
      </c>
    </row>
    <row r="115" spans="1:12" x14ac:dyDescent="0.25">
      <c r="A115" s="197">
        <v>29</v>
      </c>
      <c r="B115" s="194" t="s">
        <v>138</v>
      </c>
      <c r="C115" s="199">
        <v>86</v>
      </c>
      <c r="D115" s="194" t="s">
        <v>151</v>
      </c>
      <c r="F115" s="199">
        <v>4531639</v>
      </c>
      <c r="G115" s="194" t="s">
        <v>566</v>
      </c>
      <c r="J115" s="197">
        <v>650000</v>
      </c>
      <c r="K115" s="200">
        <v>35381713</v>
      </c>
      <c r="L115" s="193" t="s">
        <v>503</v>
      </c>
    </row>
    <row r="116" spans="1:12" x14ac:dyDescent="0.25">
      <c r="G116" s="201" t="s">
        <v>504</v>
      </c>
      <c r="I116" s="202">
        <v>51902016</v>
      </c>
      <c r="J116" s="202">
        <v>16520303</v>
      </c>
      <c r="K116" s="202">
        <v>35381713</v>
      </c>
      <c r="L116" s="203" t="s">
        <v>503</v>
      </c>
    </row>
    <row r="117" spans="1:12" x14ac:dyDescent="0.25">
      <c r="G117" s="201" t="s">
        <v>505</v>
      </c>
      <c r="I117" s="202">
        <v>51902016</v>
      </c>
      <c r="J117" s="202">
        <v>16520303</v>
      </c>
      <c r="K117" s="202">
        <v>35381713</v>
      </c>
      <c r="L117" s="204" t="s">
        <v>506</v>
      </c>
    </row>
    <row r="118" spans="1:12" x14ac:dyDescent="0.25">
      <c r="A118" s="196" t="s">
        <v>219</v>
      </c>
      <c r="G118" s="153" t="s">
        <v>500</v>
      </c>
      <c r="I118" s="197">
        <v>51902016</v>
      </c>
      <c r="J118" s="197">
        <v>16520303</v>
      </c>
      <c r="K118" s="197">
        <v>35381713</v>
      </c>
      <c r="L118" s="194" t="s">
        <v>503</v>
      </c>
    </row>
    <row r="119" spans="1:12" x14ac:dyDescent="0.25">
      <c r="A119" s="193" t="s">
        <v>139</v>
      </c>
      <c r="B119" s="193" t="s">
        <v>140</v>
      </c>
      <c r="C119" s="198" t="s">
        <v>141</v>
      </c>
      <c r="D119" s="193" t="s">
        <v>142</v>
      </c>
      <c r="E119" s="193" t="s">
        <v>143</v>
      </c>
      <c r="F119" s="198" t="s">
        <v>144</v>
      </c>
      <c r="G119" s="193" t="s">
        <v>145</v>
      </c>
      <c r="I119" s="198" t="s">
        <v>501</v>
      </c>
      <c r="J119" s="198" t="s">
        <v>502</v>
      </c>
      <c r="K119" s="198" t="s">
        <v>146</v>
      </c>
    </row>
    <row r="120" spans="1:12" x14ac:dyDescent="0.25">
      <c r="A120" s="197">
        <v>1</v>
      </c>
      <c r="B120" s="194" t="s">
        <v>219</v>
      </c>
      <c r="C120" s="199">
        <v>4</v>
      </c>
      <c r="D120" s="194" t="s">
        <v>151</v>
      </c>
      <c r="F120" s="199">
        <v>4531627</v>
      </c>
      <c r="G120" s="194" t="s">
        <v>567</v>
      </c>
      <c r="J120" s="197">
        <v>445996</v>
      </c>
      <c r="K120" s="200">
        <v>34935717</v>
      </c>
      <c r="L120" s="193" t="s">
        <v>503</v>
      </c>
    </row>
    <row r="121" spans="1:12" x14ac:dyDescent="0.25">
      <c r="A121" s="197">
        <v>1</v>
      </c>
      <c r="B121" s="194" t="s">
        <v>219</v>
      </c>
      <c r="C121" s="199">
        <v>5</v>
      </c>
      <c r="D121" s="194" t="s">
        <v>150</v>
      </c>
      <c r="F121" s="199">
        <v>0</v>
      </c>
      <c r="G121" s="194" t="s">
        <v>223</v>
      </c>
      <c r="I121" s="197">
        <v>100000</v>
      </c>
      <c r="K121" s="200">
        <v>35035717</v>
      </c>
      <c r="L121" s="193" t="s">
        <v>503</v>
      </c>
    </row>
    <row r="122" spans="1:12" x14ac:dyDescent="0.25">
      <c r="A122" s="197">
        <v>1</v>
      </c>
      <c r="B122" s="194" t="s">
        <v>219</v>
      </c>
      <c r="C122" s="199">
        <v>6</v>
      </c>
      <c r="D122" s="194" t="s">
        <v>151</v>
      </c>
      <c r="F122" s="199">
        <v>4531636</v>
      </c>
      <c r="G122" s="194" t="s">
        <v>235</v>
      </c>
      <c r="J122" s="197">
        <v>500000</v>
      </c>
      <c r="K122" s="200">
        <v>34535717</v>
      </c>
      <c r="L122" s="193" t="s">
        <v>503</v>
      </c>
    </row>
    <row r="123" spans="1:12" x14ac:dyDescent="0.25">
      <c r="A123" s="197">
        <v>2</v>
      </c>
      <c r="B123" s="194" t="s">
        <v>219</v>
      </c>
      <c r="C123" s="199">
        <v>7</v>
      </c>
      <c r="D123" s="194" t="s">
        <v>151</v>
      </c>
      <c r="F123" s="199">
        <v>4531641</v>
      </c>
      <c r="G123" s="194" t="s">
        <v>568</v>
      </c>
      <c r="J123" s="197">
        <v>223998</v>
      </c>
      <c r="K123" s="200">
        <v>34311719</v>
      </c>
      <c r="L123" s="193" t="s">
        <v>503</v>
      </c>
    </row>
    <row r="124" spans="1:12" x14ac:dyDescent="0.25">
      <c r="A124" s="197">
        <v>2</v>
      </c>
      <c r="B124" s="194" t="s">
        <v>219</v>
      </c>
      <c r="C124" s="199">
        <v>8</v>
      </c>
      <c r="D124" s="194" t="s">
        <v>150</v>
      </c>
      <c r="F124" s="199">
        <v>0</v>
      </c>
      <c r="G124" s="194" t="s">
        <v>569</v>
      </c>
      <c r="I124" s="197">
        <v>302423</v>
      </c>
      <c r="K124" s="200">
        <v>34614142</v>
      </c>
      <c r="L124" s="193" t="s">
        <v>503</v>
      </c>
    </row>
    <row r="125" spans="1:12" x14ac:dyDescent="0.25">
      <c r="A125" s="197">
        <v>2</v>
      </c>
      <c r="B125" s="194" t="s">
        <v>219</v>
      </c>
      <c r="C125" s="199">
        <v>9</v>
      </c>
      <c r="D125" s="194" t="s">
        <v>151</v>
      </c>
      <c r="F125" s="199">
        <v>4531628</v>
      </c>
      <c r="G125" s="194" t="s">
        <v>236</v>
      </c>
      <c r="J125" s="197">
        <v>282205</v>
      </c>
      <c r="K125" s="200">
        <v>34331937</v>
      </c>
      <c r="L125" s="193" t="s">
        <v>503</v>
      </c>
    </row>
    <row r="126" spans="1:12" x14ac:dyDescent="0.25">
      <c r="A126" s="197">
        <v>2</v>
      </c>
      <c r="B126" s="194" t="s">
        <v>219</v>
      </c>
      <c r="C126" s="199">
        <v>10</v>
      </c>
      <c r="D126" s="194" t="s">
        <v>150</v>
      </c>
      <c r="F126" s="199">
        <v>0</v>
      </c>
      <c r="G126" s="194" t="s">
        <v>570</v>
      </c>
      <c r="I126" s="197">
        <v>150000</v>
      </c>
      <c r="K126" s="200">
        <v>34481937</v>
      </c>
      <c r="L126" s="193" t="s">
        <v>503</v>
      </c>
    </row>
    <row r="127" spans="1:12" x14ac:dyDescent="0.25">
      <c r="A127" s="197">
        <v>3</v>
      </c>
      <c r="B127" s="194" t="s">
        <v>219</v>
      </c>
      <c r="C127" s="199">
        <v>11</v>
      </c>
      <c r="D127" s="194" t="s">
        <v>150</v>
      </c>
      <c r="F127" s="199">
        <v>0</v>
      </c>
      <c r="G127" s="194" t="s">
        <v>571</v>
      </c>
      <c r="I127" s="197">
        <v>30000</v>
      </c>
      <c r="K127" s="200">
        <v>34511937</v>
      </c>
      <c r="L127" s="193" t="s">
        <v>503</v>
      </c>
    </row>
    <row r="128" spans="1:12" x14ac:dyDescent="0.25">
      <c r="A128" s="197">
        <v>3</v>
      </c>
      <c r="B128" s="194" t="s">
        <v>219</v>
      </c>
      <c r="C128" s="199">
        <v>12</v>
      </c>
      <c r="D128" s="194" t="s">
        <v>150</v>
      </c>
      <c r="F128" s="199">
        <v>0</v>
      </c>
      <c r="G128" s="194" t="s">
        <v>513</v>
      </c>
      <c r="I128" s="197">
        <v>50000</v>
      </c>
      <c r="K128" s="200">
        <v>34561937</v>
      </c>
      <c r="L128" s="193" t="s">
        <v>503</v>
      </c>
    </row>
    <row r="129" spans="1:12" x14ac:dyDescent="0.25">
      <c r="A129" s="197">
        <v>4</v>
      </c>
      <c r="B129" s="194" t="s">
        <v>219</v>
      </c>
      <c r="C129" s="199">
        <v>13</v>
      </c>
      <c r="D129" s="194" t="s">
        <v>150</v>
      </c>
      <c r="F129" s="199">
        <v>0</v>
      </c>
      <c r="G129" s="194" t="s">
        <v>521</v>
      </c>
      <c r="I129" s="197">
        <v>30000</v>
      </c>
      <c r="K129" s="200">
        <v>34591937</v>
      </c>
      <c r="L129" s="193" t="s">
        <v>503</v>
      </c>
    </row>
    <row r="130" spans="1:12" x14ac:dyDescent="0.25">
      <c r="A130" s="197">
        <v>4</v>
      </c>
      <c r="B130" s="194" t="s">
        <v>219</v>
      </c>
      <c r="C130" s="199">
        <v>14</v>
      </c>
      <c r="D130" s="194" t="s">
        <v>150</v>
      </c>
      <c r="F130" s="199">
        <v>0</v>
      </c>
      <c r="G130" s="194" t="s">
        <v>522</v>
      </c>
      <c r="I130" s="197">
        <v>35000</v>
      </c>
      <c r="K130" s="200">
        <v>34626937</v>
      </c>
      <c r="L130" s="193" t="s">
        <v>503</v>
      </c>
    </row>
    <row r="131" spans="1:12" x14ac:dyDescent="0.25">
      <c r="A131" s="197">
        <v>4</v>
      </c>
      <c r="B131" s="194" t="s">
        <v>219</v>
      </c>
      <c r="C131" s="199">
        <v>15</v>
      </c>
      <c r="D131" s="194" t="s">
        <v>150</v>
      </c>
      <c r="F131" s="199">
        <v>0</v>
      </c>
      <c r="G131" s="194" t="s">
        <v>572</v>
      </c>
      <c r="I131" s="197">
        <v>16000</v>
      </c>
      <c r="K131" s="200">
        <v>34642937</v>
      </c>
      <c r="L131" s="193" t="s">
        <v>503</v>
      </c>
    </row>
    <row r="132" spans="1:12" x14ac:dyDescent="0.25">
      <c r="A132" s="197">
        <v>5</v>
      </c>
      <c r="B132" s="194" t="s">
        <v>219</v>
      </c>
      <c r="C132" s="199">
        <v>16</v>
      </c>
      <c r="D132" s="194" t="s">
        <v>150</v>
      </c>
      <c r="F132" s="199">
        <v>0</v>
      </c>
      <c r="G132" s="194" t="s">
        <v>532</v>
      </c>
      <c r="I132" s="197">
        <v>25000</v>
      </c>
      <c r="K132" s="200">
        <v>34667937</v>
      </c>
      <c r="L132" s="193" t="s">
        <v>503</v>
      </c>
    </row>
    <row r="133" spans="1:12" x14ac:dyDescent="0.25">
      <c r="A133" s="197">
        <v>10</v>
      </c>
      <c r="B133" s="194" t="s">
        <v>219</v>
      </c>
      <c r="C133" s="199">
        <v>17</v>
      </c>
      <c r="D133" s="194" t="s">
        <v>150</v>
      </c>
      <c r="F133" s="199">
        <v>0</v>
      </c>
      <c r="G133" s="194" t="s">
        <v>573</v>
      </c>
      <c r="I133" s="197">
        <v>651304</v>
      </c>
      <c r="K133" s="200">
        <v>35319241</v>
      </c>
      <c r="L133" s="193" t="s">
        <v>503</v>
      </c>
    </row>
    <row r="134" spans="1:12" x14ac:dyDescent="0.25">
      <c r="A134" s="197">
        <v>16</v>
      </c>
      <c r="B134" s="194" t="s">
        <v>219</v>
      </c>
      <c r="C134" s="199">
        <v>18</v>
      </c>
      <c r="D134" s="194" t="s">
        <v>150</v>
      </c>
      <c r="F134" s="199">
        <v>0</v>
      </c>
      <c r="G134" s="194" t="s">
        <v>574</v>
      </c>
      <c r="I134" s="197">
        <v>200000</v>
      </c>
      <c r="K134" s="200">
        <v>35519241</v>
      </c>
      <c r="L134" s="193" t="s">
        <v>503</v>
      </c>
    </row>
    <row r="135" spans="1:12" x14ac:dyDescent="0.25">
      <c r="A135" s="197">
        <v>16</v>
      </c>
      <c r="B135" s="194" t="s">
        <v>219</v>
      </c>
      <c r="C135" s="199">
        <v>19</v>
      </c>
      <c r="D135" s="194" t="s">
        <v>150</v>
      </c>
      <c r="F135" s="199">
        <v>0</v>
      </c>
      <c r="G135" s="194" t="s">
        <v>575</v>
      </c>
      <c r="I135" s="197">
        <v>20000</v>
      </c>
      <c r="K135" s="200">
        <v>35539241</v>
      </c>
      <c r="L135" s="193" t="s">
        <v>503</v>
      </c>
    </row>
    <row r="136" spans="1:12" x14ac:dyDescent="0.25">
      <c r="A136" s="197">
        <v>16</v>
      </c>
      <c r="B136" s="194" t="s">
        <v>219</v>
      </c>
      <c r="C136" s="199">
        <v>20</v>
      </c>
      <c r="D136" s="194" t="s">
        <v>150</v>
      </c>
      <c r="F136" s="199">
        <v>0</v>
      </c>
      <c r="G136" s="194" t="s">
        <v>576</v>
      </c>
      <c r="I136" s="197">
        <v>20000</v>
      </c>
      <c r="K136" s="200">
        <v>35559241</v>
      </c>
      <c r="L136" s="193" t="s">
        <v>503</v>
      </c>
    </row>
    <row r="137" spans="1:12" x14ac:dyDescent="0.25">
      <c r="A137" s="197">
        <v>16</v>
      </c>
      <c r="B137" s="194" t="s">
        <v>219</v>
      </c>
      <c r="C137" s="199">
        <v>21</v>
      </c>
      <c r="D137" s="194" t="s">
        <v>150</v>
      </c>
      <c r="F137" s="199">
        <v>0</v>
      </c>
      <c r="G137" s="194" t="s">
        <v>577</v>
      </c>
      <c r="I137" s="197">
        <v>20000</v>
      </c>
      <c r="K137" s="200">
        <v>35579241</v>
      </c>
      <c r="L137" s="193" t="s">
        <v>503</v>
      </c>
    </row>
    <row r="138" spans="1:12" x14ac:dyDescent="0.25">
      <c r="A138" s="197">
        <v>16</v>
      </c>
      <c r="B138" s="194" t="s">
        <v>219</v>
      </c>
      <c r="C138" s="199">
        <v>22</v>
      </c>
      <c r="D138" s="194" t="s">
        <v>150</v>
      </c>
      <c r="F138" s="199">
        <v>0</v>
      </c>
      <c r="G138" s="194" t="s">
        <v>578</v>
      </c>
      <c r="I138" s="197">
        <v>20000</v>
      </c>
      <c r="K138" s="200">
        <v>35599241</v>
      </c>
      <c r="L138" s="193" t="s">
        <v>503</v>
      </c>
    </row>
    <row r="139" spans="1:12" x14ac:dyDescent="0.25">
      <c r="A139" s="197">
        <v>16</v>
      </c>
      <c r="B139" s="194" t="s">
        <v>219</v>
      </c>
      <c r="C139" s="199">
        <v>23</v>
      </c>
      <c r="D139" s="194" t="s">
        <v>150</v>
      </c>
      <c r="F139" s="199">
        <v>0</v>
      </c>
      <c r="G139" s="194" t="s">
        <v>579</v>
      </c>
      <c r="I139" s="197">
        <v>40000</v>
      </c>
      <c r="K139" s="200">
        <v>35639241</v>
      </c>
      <c r="L139" s="193" t="s">
        <v>503</v>
      </c>
    </row>
    <row r="140" spans="1:12" x14ac:dyDescent="0.25">
      <c r="A140" s="197">
        <v>16</v>
      </c>
      <c r="B140" s="194" t="s">
        <v>219</v>
      </c>
      <c r="C140" s="199">
        <v>24</v>
      </c>
      <c r="D140" s="194" t="s">
        <v>150</v>
      </c>
      <c r="F140" s="199">
        <v>0</v>
      </c>
      <c r="G140" s="194" t="s">
        <v>580</v>
      </c>
      <c r="I140" s="197">
        <v>50000</v>
      </c>
      <c r="K140" s="200">
        <v>35689241</v>
      </c>
      <c r="L140" s="193" t="s">
        <v>503</v>
      </c>
    </row>
    <row r="141" spans="1:12" x14ac:dyDescent="0.25">
      <c r="A141" s="197">
        <v>16</v>
      </c>
      <c r="B141" s="194" t="s">
        <v>219</v>
      </c>
      <c r="C141" s="199">
        <v>25</v>
      </c>
      <c r="D141" s="194" t="s">
        <v>150</v>
      </c>
      <c r="F141" s="199">
        <v>0</v>
      </c>
      <c r="G141" s="194" t="s">
        <v>531</v>
      </c>
      <c r="I141" s="197">
        <v>200000</v>
      </c>
      <c r="K141" s="200">
        <v>35889241</v>
      </c>
      <c r="L141" s="193" t="s">
        <v>503</v>
      </c>
    </row>
    <row r="142" spans="1:12" x14ac:dyDescent="0.25">
      <c r="A142" s="197">
        <v>16</v>
      </c>
      <c r="B142" s="194" t="s">
        <v>219</v>
      </c>
      <c r="C142" s="199">
        <v>26</v>
      </c>
      <c r="D142" s="194" t="s">
        <v>150</v>
      </c>
      <c r="F142" s="199">
        <v>0</v>
      </c>
      <c r="G142" s="194" t="s">
        <v>581</v>
      </c>
      <c r="I142" s="197">
        <v>50000</v>
      </c>
      <c r="K142" s="200">
        <v>35939241</v>
      </c>
      <c r="L142" s="193" t="s">
        <v>503</v>
      </c>
    </row>
    <row r="143" spans="1:12" x14ac:dyDescent="0.25">
      <c r="A143" s="197">
        <v>16</v>
      </c>
      <c r="B143" s="194" t="s">
        <v>219</v>
      </c>
      <c r="C143" s="199">
        <v>27</v>
      </c>
      <c r="D143" s="194" t="s">
        <v>150</v>
      </c>
      <c r="F143" s="199">
        <v>0</v>
      </c>
      <c r="G143" s="194" t="s">
        <v>566</v>
      </c>
      <c r="I143" s="197">
        <v>23729</v>
      </c>
      <c r="K143" s="200">
        <v>35962970</v>
      </c>
      <c r="L143" s="193" t="s">
        <v>503</v>
      </c>
    </row>
    <row r="144" spans="1:12" x14ac:dyDescent="0.25">
      <c r="A144" s="197">
        <v>19</v>
      </c>
      <c r="B144" s="194" t="s">
        <v>219</v>
      </c>
      <c r="C144" s="199">
        <v>28</v>
      </c>
      <c r="D144" s="194" t="s">
        <v>151</v>
      </c>
      <c r="F144" s="199">
        <v>4531647</v>
      </c>
      <c r="G144" s="194" t="s">
        <v>237</v>
      </c>
      <c r="J144" s="197">
        <v>640000</v>
      </c>
      <c r="K144" s="200">
        <v>35322970</v>
      </c>
      <c r="L144" s="193" t="s">
        <v>503</v>
      </c>
    </row>
    <row r="145" spans="1:12" x14ac:dyDescent="0.25">
      <c r="A145" s="197">
        <v>22</v>
      </c>
      <c r="B145" s="194" t="s">
        <v>219</v>
      </c>
      <c r="C145" s="199">
        <v>29</v>
      </c>
      <c r="D145" s="194" t="s">
        <v>150</v>
      </c>
      <c r="F145" s="199">
        <v>0</v>
      </c>
      <c r="G145" s="194" t="s">
        <v>528</v>
      </c>
      <c r="I145" s="197">
        <v>50000</v>
      </c>
      <c r="K145" s="200">
        <v>35372970</v>
      </c>
      <c r="L145" s="193" t="s">
        <v>503</v>
      </c>
    </row>
    <row r="146" spans="1:12" x14ac:dyDescent="0.25">
      <c r="A146" s="197">
        <v>22</v>
      </c>
      <c r="B146" s="194" t="s">
        <v>219</v>
      </c>
      <c r="C146" s="199">
        <v>30</v>
      </c>
      <c r="D146" s="194" t="s">
        <v>150</v>
      </c>
      <c r="F146" s="199">
        <v>0</v>
      </c>
      <c r="G146" s="194" t="s">
        <v>533</v>
      </c>
      <c r="I146" s="197">
        <v>40000</v>
      </c>
      <c r="K146" s="200">
        <v>35412970</v>
      </c>
      <c r="L146" s="193" t="s">
        <v>503</v>
      </c>
    </row>
    <row r="147" spans="1:12" x14ac:dyDescent="0.25">
      <c r="A147" s="197">
        <v>23</v>
      </c>
      <c r="B147" s="194" t="s">
        <v>219</v>
      </c>
      <c r="C147" s="199">
        <v>31</v>
      </c>
      <c r="D147" s="194" t="s">
        <v>151</v>
      </c>
      <c r="F147" s="199">
        <v>4531645</v>
      </c>
      <c r="G147" s="194" t="s">
        <v>238</v>
      </c>
      <c r="J147" s="197">
        <v>415874</v>
      </c>
      <c r="K147" s="200">
        <v>34997096</v>
      </c>
      <c r="L147" s="193" t="s">
        <v>503</v>
      </c>
    </row>
    <row r="148" spans="1:12" x14ac:dyDescent="0.25">
      <c r="A148" s="197">
        <v>23</v>
      </c>
      <c r="B148" s="194" t="s">
        <v>219</v>
      </c>
      <c r="C148" s="199">
        <v>32</v>
      </c>
      <c r="D148" s="194" t="s">
        <v>151</v>
      </c>
      <c r="F148" s="199">
        <v>4531646</v>
      </c>
      <c r="G148" s="194" t="s">
        <v>238</v>
      </c>
      <c r="J148" s="197">
        <v>83455</v>
      </c>
      <c r="K148" s="200">
        <v>34913641</v>
      </c>
      <c r="L148" s="193" t="s">
        <v>503</v>
      </c>
    </row>
    <row r="149" spans="1:12" x14ac:dyDescent="0.25">
      <c r="A149" s="197">
        <v>25</v>
      </c>
      <c r="B149" s="194" t="s">
        <v>219</v>
      </c>
      <c r="C149" s="199">
        <v>33</v>
      </c>
      <c r="D149" s="194" t="s">
        <v>151</v>
      </c>
      <c r="F149" s="199">
        <v>4531642</v>
      </c>
      <c r="G149" s="194" t="s">
        <v>239</v>
      </c>
      <c r="J149" s="197">
        <v>96732</v>
      </c>
      <c r="K149" s="200">
        <v>34816909</v>
      </c>
      <c r="L149" s="193" t="s">
        <v>503</v>
      </c>
    </row>
    <row r="150" spans="1:12" x14ac:dyDescent="0.25">
      <c r="A150" s="197">
        <v>25</v>
      </c>
      <c r="B150" s="194" t="s">
        <v>219</v>
      </c>
      <c r="C150" s="199">
        <v>34</v>
      </c>
      <c r="D150" s="194" t="s">
        <v>151</v>
      </c>
      <c r="F150" s="199">
        <v>4531643</v>
      </c>
      <c r="G150" s="194" t="s">
        <v>239</v>
      </c>
      <c r="J150" s="197">
        <v>67151</v>
      </c>
      <c r="K150" s="200">
        <v>34749758</v>
      </c>
      <c r="L150" s="193" t="s">
        <v>503</v>
      </c>
    </row>
    <row r="151" spans="1:12" x14ac:dyDescent="0.25">
      <c r="A151" s="197">
        <v>25</v>
      </c>
      <c r="B151" s="194" t="s">
        <v>219</v>
      </c>
      <c r="C151" s="199">
        <v>35</v>
      </c>
      <c r="D151" s="194" t="s">
        <v>151</v>
      </c>
      <c r="F151" s="199">
        <v>4531643</v>
      </c>
      <c r="G151" s="194" t="s">
        <v>239</v>
      </c>
      <c r="J151" s="197">
        <v>253138</v>
      </c>
      <c r="K151" s="200">
        <v>34496620</v>
      </c>
      <c r="L151" s="193" t="s">
        <v>503</v>
      </c>
    </row>
    <row r="152" spans="1:12" x14ac:dyDescent="0.25">
      <c r="A152" s="197">
        <v>25</v>
      </c>
      <c r="B152" s="194" t="s">
        <v>219</v>
      </c>
      <c r="C152" s="199">
        <v>36</v>
      </c>
      <c r="D152" s="194" t="s">
        <v>150</v>
      </c>
      <c r="F152" s="199">
        <v>0</v>
      </c>
      <c r="G152" s="194" t="s">
        <v>540</v>
      </c>
      <c r="I152" s="197">
        <v>10000</v>
      </c>
      <c r="K152" s="200">
        <v>34506620</v>
      </c>
      <c r="L152" s="193" t="s">
        <v>503</v>
      </c>
    </row>
    <row r="153" spans="1:12" x14ac:dyDescent="0.25">
      <c r="A153" s="197">
        <v>25</v>
      </c>
      <c r="B153" s="194" t="s">
        <v>219</v>
      </c>
      <c r="C153" s="199">
        <v>37</v>
      </c>
      <c r="D153" s="194" t="s">
        <v>150</v>
      </c>
      <c r="F153" s="199">
        <v>0</v>
      </c>
      <c r="G153" s="194" t="s">
        <v>543</v>
      </c>
      <c r="I153" s="197">
        <v>25000</v>
      </c>
      <c r="K153" s="200">
        <v>34531620</v>
      </c>
      <c r="L153" s="193" t="s">
        <v>503</v>
      </c>
    </row>
    <row r="154" spans="1:12" x14ac:dyDescent="0.25">
      <c r="A154" s="197">
        <v>25</v>
      </c>
      <c r="B154" s="194" t="s">
        <v>219</v>
      </c>
      <c r="C154" s="199">
        <v>38</v>
      </c>
      <c r="D154" s="194" t="s">
        <v>150</v>
      </c>
      <c r="F154" s="199">
        <v>0</v>
      </c>
      <c r="G154" s="194" t="s">
        <v>520</v>
      </c>
      <c r="I154" s="197">
        <v>10000</v>
      </c>
      <c r="K154" s="200">
        <v>34541620</v>
      </c>
      <c r="L154" s="193" t="s">
        <v>503</v>
      </c>
    </row>
    <row r="155" spans="1:12" x14ac:dyDescent="0.25">
      <c r="A155" s="197">
        <v>25</v>
      </c>
      <c r="B155" s="194" t="s">
        <v>219</v>
      </c>
      <c r="C155" s="199">
        <v>39</v>
      </c>
      <c r="D155" s="194" t="s">
        <v>150</v>
      </c>
      <c r="F155" s="199">
        <v>0</v>
      </c>
      <c r="G155" s="194" t="s">
        <v>557</v>
      </c>
      <c r="I155" s="197">
        <v>70000</v>
      </c>
      <c r="K155" s="200">
        <v>34611620</v>
      </c>
      <c r="L155" s="193" t="s">
        <v>503</v>
      </c>
    </row>
    <row r="156" spans="1:12" x14ac:dyDescent="0.25">
      <c r="A156" s="197">
        <v>25</v>
      </c>
      <c r="B156" s="194" t="s">
        <v>219</v>
      </c>
      <c r="C156" s="199">
        <v>40</v>
      </c>
      <c r="D156" s="194" t="s">
        <v>150</v>
      </c>
      <c r="F156" s="199">
        <v>0</v>
      </c>
      <c r="G156" s="194" t="s">
        <v>535</v>
      </c>
      <c r="I156" s="197">
        <v>1200000</v>
      </c>
      <c r="K156" s="200">
        <v>35811620</v>
      </c>
      <c r="L156" s="193" t="s">
        <v>503</v>
      </c>
    </row>
    <row r="157" spans="1:12" x14ac:dyDescent="0.25">
      <c r="A157" s="197">
        <v>25</v>
      </c>
      <c r="B157" s="194" t="s">
        <v>219</v>
      </c>
      <c r="C157" s="199">
        <v>41</v>
      </c>
      <c r="D157" s="194" t="s">
        <v>150</v>
      </c>
      <c r="F157" s="199">
        <v>0</v>
      </c>
      <c r="G157" s="194" t="s">
        <v>550</v>
      </c>
      <c r="I157" s="197">
        <v>30000</v>
      </c>
      <c r="K157" s="200">
        <v>35841620</v>
      </c>
      <c r="L157" s="193" t="s">
        <v>503</v>
      </c>
    </row>
    <row r="158" spans="1:12" x14ac:dyDescent="0.25">
      <c r="A158" s="197">
        <v>26</v>
      </c>
      <c r="B158" s="194" t="s">
        <v>219</v>
      </c>
      <c r="C158" s="199">
        <v>42</v>
      </c>
      <c r="D158" s="194" t="s">
        <v>150</v>
      </c>
      <c r="F158" s="199">
        <v>0</v>
      </c>
      <c r="G158" s="194" t="s">
        <v>556</v>
      </c>
      <c r="I158" s="197">
        <v>20000</v>
      </c>
      <c r="K158" s="200">
        <v>35861620</v>
      </c>
      <c r="L158" s="193" t="s">
        <v>503</v>
      </c>
    </row>
    <row r="159" spans="1:12" x14ac:dyDescent="0.25">
      <c r="A159" s="197">
        <v>26</v>
      </c>
      <c r="B159" s="194" t="s">
        <v>219</v>
      </c>
      <c r="C159" s="199">
        <v>43</v>
      </c>
      <c r="D159" s="194" t="s">
        <v>150</v>
      </c>
      <c r="F159" s="199">
        <v>0</v>
      </c>
      <c r="G159" s="194" t="s">
        <v>554</v>
      </c>
      <c r="I159" s="197">
        <v>20000</v>
      </c>
      <c r="K159" s="200">
        <v>35881620</v>
      </c>
      <c r="L159" s="193" t="s">
        <v>503</v>
      </c>
    </row>
    <row r="160" spans="1:12" x14ac:dyDescent="0.25">
      <c r="A160" s="197">
        <v>26</v>
      </c>
      <c r="B160" s="194" t="s">
        <v>219</v>
      </c>
      <c r="C160" s="199">
        <v>44</v>
      </c>
      <c r="D160" s="194" t="s">
        <v>150</v>
      </c>
      <c r="F160" s="199">
        <v>0</v>
      </c>
      <c r="G160" s="194" t="s">
        <v>544</v>
      </c>
      <c r="I160" s="197">
        <v>50000</v>
      </c>
      <c r="K160" s="200">
        <v>35931620</v>
      </c>
      <c r="L160" s="193" t="s">
        <v>503</v>
      </c>
    </row>
    <row r="161" spans="1:12" x14ac:dyDescent="0.25">
      <c r="A161" s="197">
        <v>26</v>
      </c>
      <c r="B161" s="194" t="s">
        <v>219</v>
      </c>
      <c r="C161" s="199">
        <v>45</v>
      </c>
      <c r="D161" s="194" t="s">
        <v>150</v>
      </c>
      <c r="F161" s="199">
        <v>0</v>
      </c>
      <c r="G161" s="194" t="s">
        <v>571</v>
      </c>
      <c r="I161" s="197">
        <v>30000</v>
      </c>
      <c r="K161" s="200">
        <v>35961620</v>
      </c>
      <c r="L161" s="193" t="s">
        <v>503</v>
      </c>
    </row>
    <row r="162" spans="1:12" x14ac:dyDescent="0.25">
      <c r="A162" s="197">
        <v>26</v>
      </c>
      <c r="B162" s="194" t="s">
        <v>219</v>
      </c>
      <c r="C162" s="199">
        <v>46</v>
      </c>
      <c r="D162" s="194" t="s">
        <v>151</v>
      </c>
      <c r="F162" s="199">
        <v>4531661</v>
      </c>
      <c r="G162" s="194" t="s">
        <v>582</v>
      </c>
      <c r="J162" s="197">
        <v>250000</v>
      </c>
      <c r="K162" s="200">
        <v>35711620</v>
      </c>
      <c r="L162" s="193" t="s">
        <v>503</v>
      </c>
    </row>
    <row r="163" spans="1:12" x14ac:dyDescent="0.25">
      <c r="A163" s="197">
        <v>26</v>
      </c>
      <c r="B163" s="194" t="s">
        <v>219</v>
      </c>
      <c r="C163" s="199">
        <v>47</v>
      </c>
      <c r="D163" s="194" t="s">
        <v>151</v>
      </c>
      <c r="F163" s="199">
        <v>4531652</v>
      </c>
      <c r="G163" s="194" t="s">
        <v>154</v>
      </c>
      <c r="J163" s="197">
        <v>455373</v>
      </c>
      <c r="K163" s="200">
        <v>35256247</v>
      </c>
      <c r="L163" s="193" t="s">
        <v>503</v>
      </c>
    </row>
    <row r="164" spans="1:12" x14ac:dyDescent="0.25">
      <c r="A164" s="197">
        <v>26</v>
      </c>
      <c r="B164" s="194" t="s">
        <v>219</v>
      </c>
      <c r="C164" s="199">
        <v>48</v>
      </c>
      <c r="D164" s="194" t="s">
        <v>151</v>
      </c>
      <c r="F164" s="199">
        <v>4531658</v>
      </c>
      <c r="G164" s="194" t="s">
        <v>561</v>
      </c>
      <c r="J164" s="197">
        <v>600000</v>
      </c>
      <c r="K164" s="200">
        <v>34656247</v>
      </c>
      <c r="L164" s="193" t="s">
        <v>503</v>
      </c>
    </row>
    <row r="165" spans="1:12" x14ac:dyDescent="0.25">
      <c r="A165" s="197">
        <v>26</v>
      </c>
      <c r="B165" s="194" t="s">
        <v>219</v>
      </c>
      <c r="C165" s="199">
        <v>49</v>
      </c>
      <c r="D165" s="194" t="s">
        <v>151</v>
      </c>
      <c r="F165" s="199">
        <v>4531649</v>
      </c>
      <c r="G165" s="194" t="s">
        <v>234</v>
      </c>
      <c r="J165" s="197">
        <v>739617</v>
      </c>
      <c r="K165" s="200">
        <v>33916630</v>
      </c>
      <c r="L165" s="193" t="s">
        <v>503</v>
      </c>
    </row>
    <row r="166" spans="1:12" x14ac:dyDescent="0.25">
      <c r="A166" s="197">
        <v>26</v>
      </c>
      <c r="B166" s="194" t="s">
        <v>219</v>
      </c>
      <c r="C166" s="199">
        <v>50</v>
      </c>
      <c r="D166" s="194" t="s">
        <v>151</v>
      </c>
      <c r="F166" s="199">
        <v>4531650</v>
      </c>
      <c r="G166" s="194" t="s">
        <v>240</v>
      </c>
      <c r="J166" s="197">
        <v>662304</v>
      </c>
      <c r="K166" s="200">
        <v>33254326</v>
      </c>
      <c r="L166" s="193" t="s">
        <v>503</v>
      </c>
    </row>
    <row r="167" spans="1:12" x14ac:dyDescent="0.25">
      <c r="A167" s="197">
        <v>26</v>
      </c>
      <c r="B167" s="194" t="s">
        <v>219</v>
      </c>
      <c r="C167" s="199">
        <v>51</v>
      </c>
      <c r="D167" s="194" t="s">
        <v>150</v>
      </c>
      <c r="F167" s="199">
        <v>0</v>
      </c>
      <c r="G167" s="194" t="s">
        <v>541</v>
      </c>
      <c r="I167" s="197">
        <v>2730000</v>
      </c>
      <c r="K167" s="200">
        <v>35984326</v>
      </c>
      <c r="L167" s="193" t="s">
        <v>503</v>
      </c>
    </row>
    <row r="168" spans="1:12" x14ac:dyDescent="0.25">
      <c r="A168" s="197">
        <v>29</v>
      </c>
      <c r="B168" s="194" t="s">
        <v>219</v>
      </c>
      <c r="C168" s="199">
        <v>52</v>
      </c>
      <c r="D168" s="194" t="s">
        <v>151</v>
      </c>
      <c r="F168" s="199">
        <v>4531659</v>
      </c>
      <c r="G168" s="194" t="s">
        <v>241</v>
      </c>
      <c r="J168" s="197">
        <v>600000</v>
      </c>
      <c r="K168" s="200">
        <v>35384326</v>
      </c>
      <c r="L168" s="193" t="s">
        <v>503</v>
      </c>
    </row>
    <row r="169" spans="1:12" x14ac:dyDescent="0.25">
      <c r="A169" s="197">
        <v>29</v>
      </c>
      <c r="B169" s="194" t="s">
        <v>219</v>
      </c>
      <c r="C169" s="199">
        <v>53</v>
      </c>
      <c r="D169" s="194" t="s">
        <v>151</v>
      </c>
      <c r="F169" s="199">
        <v>4531660</v>
      </c>
      <c r="G169" s="194" t="s">
        <v>562</v>
      </c>
      <c r="J169" s="197">
        <v>233333</v>
      </c>
      <c r="K169" s="200">
        <v>35150993</v>
      </c>
      <c r="L169" s="193" t="s">
        <v>503</v>
      </c>
    </row>
    <row r="170" spans="1:12" x14ac:dyDescent="0.25">
      <c r="A170" s="197">
        <v>29</v>
      </c>
      <c r="B170" s="194" t="s">
        <v>219</v>
      </c>
      <c r="C170" s="199">
        <v>54</v>
      </c>
      <c r="D170" s="194" t="s">
        <v>150</v>
      </c>
      <c r="F170" s="199">
        <v>0</v>
      </c>
      <c r="G170" s="194" t="s">
        <v>583</v>
      </c>
      <c r="I170" s="197">
        <v>150000</v>
      </c>
      <c r="K170" s="200">
        <v>35300993</v>
      </c>
      <c r="L170" s="193" t="s">
        <v>503</v>
      </c>
    </row>
    <row r="171" spans="1:12" x14ac:dyDescent="0.25">
      <c r="A171" s="197">
        <v>29</v>
      </c>
      <c r="B171" s="194" t="s">
        <v>219</v>
      </c>
      <c r="C171" s="199">
        <v>55</v>
      </c>
      <c r="D171" s="194" t="s">
        <v>151</v>
      </c>
      <c r="F171" s="199">
        <v>4531656</v>
      </c>
      <c r="G171" s="194" t="s">
        <v>564</v>
      </c>
      <c r="J171" s="197">
        <v>455425</v>
      </c>
      <c r="K171" s="200">
        <v>34845568</v>
      </c>
      <c r="L171" s="193" t="s">
        <v>503</v>
      </c>
    </row>
    <row r="172" spans="1:12" x14ac:dyDescent="0.25">
      <c r="A172" s="197">
        <v>29</v>
      </c>
      <c r="B172" s="194" t="s">
        <v>219</v>
      </c>
      <c r="C172" s="199">
        <v>56</v>
      </c>
      <c r="D172" s="194" t="s">
        <v>150</v>
      </c>
      <c r="F172" s="199">
        <v>0</v>
      </c>
      <c r="G172" s="194" t="s">
        <v>584</v>
      </c>
      <c r="I172" s="197">
        <v>200000</v>
      </c>
      <c r="K172" s="200">
        <v>35045568</v>
      </c>
      <c r="L172" s="193" t="s">
        <v>503</v>
      </c>
    </row>
    <row r="173" spans="1:12" x14ac:dyDescent="0.25">
      <c r="A173" s="197">
        <v>29</v>
      </c>
      <c r="B173" s="194" t="s">
        <v>219</v>
      </c>
      <c r="C173" s="199">
        <v>57</v>
      </c>
      <c r="D173" s="194" t="s">
        <v>150</v>
      </c>
      <c r="F173" s="199">
        <v>0</v>
      </c>
      <c r="G173" s="194" t="s">
        <v>510</v>
      </c>
      <c r="I173" s="197">
        <v>50000</v>
      </c>
      <c r="K173" s="200">
        <v>35095568</v>
      </c>
      <c r="L173" s="193" t="s">
        <v>503</v>
      </c>
    </row>
    <row r="174" spans="1:12" x14ac:dyDescent="0.25">
      <c r="A174" s="197">
        <v>29</v>
      </c>
      <c r="B174" s="194" t="s">
        <v>219</v>
      </c>
      <c r="C174" s="199">
        <v>58</v>
      </c>
      <c r="D174" s="194" t="s">
        <v>150</v>
      </c>
      <c r="F174" s="199">
        <v>0</v>
      </c>
      <c r="G174" s="194" t="s">
        <v>223</v>
      </c>
      <c r="I174" s="197">
        <v>100000</v>
      </c>
      <c r="K174" s="200">
        <v>35195568</v>
      </c>
      <c r="L174" s="193" t="s">
        <v>503</v>
      </c>
    </row>
    <row r="175" spans="1:12" x14ac:dyDescent="0.25">
      <c r="G175" s="201" t="s">
        <v>507</v>
      </c>
      <c r="I175" s="202">
        <v>6818456</v>
      </c>
      <c r="J175" s="202">
        <v>7004601</v>
      </c>
      <c r="K175" s="202">
        <v>-186145</v>
      </c>
      <c r="L175" s="203" t="s">
        <v>585</v>
      </c>
    </row>
    <row r="176" spans="1:12" x14ac:dyDescent="0.25">
      <c r="G176" s="201" t="s">
        <v>505</v>
      </c>
      <c r="I176" s="202">
        <v>58720472</v>
      </c>
      <c r="J176" s="202">
        <v>23524904</v>
      </c>
      <c r="K176" s="202">
        <v>35195568</v>
      </c>
      <c r="L176" s="204" t="s">
        <v>506</v>
      </c>
    </row>
    <row r="177" spans="1:12" x14ac:dyDescent="0.25">
      <c r="A177" s="196" t="s">
        <v>242</v>
      </c>
      <c r="G177" s="153" t="s">
        <v>500</v>
      </c>
      <c r="I177" s="197">
        <v>58720472</v>
      </c>
      <c r="J177" s="197">
        <v>23524904</v>
      </c>
      <c r="K177" s="197">
        <v>35195568</v>
      </c>
      <c r="L177" s="194" t="s">
        <v>503</v>
      </c>
    </row>
    <row r="178" spans="1:12" x14ac:dyDescent="0.25">
      <c r="A178" s="193" t="s">
        <v>139</v>
      </c>
      <c r="B178" s="193" t="s">
        <v>140</v>
      </c>
      <c r="C178" s="198" t="s">
        <v>141</v>
      </c>
      <c r="D178" s="193" t="s">
        <v>142</v>
      </c>
      <c r="E178" s="193" t="s">
        <v>143</v>
      </c>
      <c r="F178" s="198" t="s">
        <v>144</v>
      </c>
      <c r="G178" s="193" t="s">
        <v>145</v>
      </c>
      <c r="I178" s="198" t="s">
        <v>501</v>
      </c>
      <c r="J178" s="198" t="s">
        <v>502</v>
      </c>
      <c r="K178" s="198" t="s">
        <v>146</v>
      </c>
    </row>
    <row r="179" spans="1:12" x14ac:dyDescent="0.25">
      <c r="A179" s="197">
        <v>1</v>
      </c>
      <c r="B179" s="194" t="s">
        <v>242</v>
      </c>
      <c r="C179" s="199">
        <v>1</v>
      </c>
      <c r="D179" s="194" t="s">
        <v>150</v>
      </c>
      <c r="F179" s="199">
        <v>0</v>
      </c>
      <c r="G179" s="194" t="s">
        <v>586</v>
      </c>
      <c r="I179" s="197">
        <v>150000</v>
      </c>
      <c r="K179" s="200">
        <v>35345568</v>
      </c>
      <c r="L179" s="193" t="s">
        <v>503</v>
      </c>
    </row>
    <row r="180" spans="1:12" x14ac:dyDescent="0.25">
      <c r="A180" s="197">
        <v>1</v>
      </c>
      <c r="B180" s="194" t="s">
        <v>242</v>
      </c>
      <c r="C180" s="199">
        <v>2</v>
      </c>
      <c r="D180" s="194" t="s">
        <v>150</v>
      </c>
      <c r="F180" s="199">
        <v>0</v>
      </c>
      <c r="G180" s="194" t="s">
        <v>587</v>
      </c>
      <c r="I180" s="197">
        <v>303518</v>
      </c>
      <c r="K180" s="200">
        <v>35649086</v>
      </c>
      <c r="L180" s="193" t="s">
        <v>503</v>
      </c>
    </row>
    <row r="181" spans="1:12" x14ac:dyDescent="0.25">
      <c r="A181" s="197">
        <v>1</v>
      </c>
      <c r="B181" s="194" t="s">
        <v>242</v>
      </c>
      <c r="C181" s="199">
        <v>3</v>
      </c>
      <c r="D181" s="194" t="s">
        <v>151</v>
      </c>
      <c r="F181" s="199">
        <v>0</v>
      </c>
      <c r="G181" s="194" t="s">
        <v>223</v>
      </c>
      <c r="J181" s="197">
        <v>100000</v>
      </c>
      <c r="K181" s="200">
        <v>35549086</v>
      </c>
      <c r="L181" s="193" t="s">
        <v>503</v>
      </c>
    </row>
    <row r="182" spans="1:12" x14ac:dyDescent="0.25">
      <c r="A182" s="197">
        <v>1</v>
      </c>
      <c r="B182" s="194" t="s">
        <v>242</v>
      </c>
      <c r="C182" s="199">
        <v>4</v>
      </c>
      <c r="D182" s="194" t="s">
        <v>151</v>
      </c>
      <c r="F182" s="199">
        <v>4531653</v>
      </c>
      <c r="G182" s="194" t="s">
        <v>588</v>
      </c>
      <c r="J182" s="197">
        <v>418293</v>
      </c>
      <c r="K182" s="200">
        <v>35130793</v>
      </c>
      <c r="L182" s="193" t="s">
        <v>503</v>
      </c>
    </row>
    <row r="183" spans="1:12" x14ac:dyDescent="0.25">
      <c r="A183" s="197">
        <v>1</v>
      </c>
      <c r="B183" s="194" t="s">
        <v>242</v>
      </c>
      <c r="C183" s="199">
        <v>5</v>
      </c>
      <c r="D183" s="194" t="s">
        <v>151</v>
      </c>
      <c r="F183" s="199">
        <v>0</v>
      </c>
      <c r="G183" s="194" t="s">
        <v>589</v>
      </c>
      <c r="J183" s="197">
        <v>2000000</v>
      </c>
      <c r="K183" s="200">
        <v>33130793</v>
      </c>
      <c r="L183" s="193" t="s">
        <v>503</v>
      </c>
    </row>
    <row r="184" spans="1:12" x14ac:dyDescent="0.25">
      <c r="A184" s="197">
        <v>1</v>
      </c>
      <c r="B184" s="194" t="s">
        <v>242</v>
      </c>
      <c r="C184" s="199">
        <v>6</v>
      </c>
      <c r="D184" s="194" t="s">
        <v>151</v>
      </c>
      <c r="F184" s="199">
        <v>4531651</v>
      </c>
      <c r="G184" s="194" t="s">
        <v>243</v>
      </c>
      <c r="J184" s="197">
        <v>202150</v>
      </c>
      <c r="K184" s="200">
        <v>32928643</v>
      </c>
      <c r="L184" s="193" t="s">
        <v>503</v>
      </c>
    </row>
    <row r="185" spans="1:12" x14ac:dyDescent="0.25">
      <c r="A185" s="197">
        <v>2</v>
      </c>
      <c r="B185" s="194" t="s">
        <v>242</v>
      </c>
      <c r="C185" s="199">
        <v>7</v>
      </c>
      <c r="D185" s="194" t="s">
        <v>150</v>
      </c>
      <c r="F185" s="199">
        <v>0</v>
      </c>
      <c r="G185" s="194" t="s">
        <v>519</v>
      </c>
      <c r="I185" s="197">
        <v>50000</v>
      </c>
      <c r="K185" s="200">
        <v>32978643</v>
      </c>
      <c r="L185" s="193" t="s">
        <v>503</v>
      </c>
    </row>
    <row r="186" spans="1:12" x14ac:dyDescent="0.25">
      <c r="A186" s="197">
        <v>2</v>
      </c>
      <c r="B186" s="194" t="s">
        <v>242</v>
      </c>
      <c r="C186" s="199">
        <v>8</v>
      </c>
      <c r="D186" s="194" t="s">
        <v>150</v>
      </c>
      <c r="F186" s="199">
        <v>0</v>
      </c>
      <c r="G186" s="194" t="s">
        <v>548</v>
      </c>
      <c r="I186" s="197">
        <v>60000</v>
      </c>
      <c r="K186" s="200">
        <v>33038643</v>
      </c>
      <c r="L186" s="193" t="s">
        <v>503</v>
      </c>
    </row>
    <row r="187" spans="1:12" x14ac:dyDescent="0.25">
      <c r="A187" s="197">
        <v>2</v>
      </c>
      <c r="B187" s="194" t="s">
        <v>242</v>
      </c>
      <c r="C187" s="199">
        <v>9</v>
      </c>
      <c r="D187" s="194" t="s">
        <v>150</v>
      </c>
      <c r="F187" s="199">
        <v>0</v>
      </c>
      <c r="G187" s="194" t="s">
        <v>547</v>
      </c>
      <c r="I187" s="197">
        <v>30000</v>
      </c>
      <c r="K187" s="200">
        <v>33068643</v>
      </c>
      <c r="L187" s="193" t="s">
        <v>503</v>
      </c>
    </row>
    <row r="188" spans="1:12" x14ac:dyDescent="0.25">
      <c r="A188" s="197">
        <v>2</v>
      </c>
      <c r="B188" s="194" t="s">
        <v>242</v>
      </c>
      <c r="C188" s="199">
        <v>10</v>
      </c>
      <c r="D188" s="194" t="s">
        <v>151</v>
      </c>
      <c r="F188" s="199">
        <v>4531655</v>
      </c>
      <c r="G188" s="194" t="s">
        <v>155</v>
      </c>
      <c r="J188" s="197">
        <v>279705</v>
      </c>
      <c r="K188" s="200">
        <v>32788938</v>
      </c>
      <c r="L188" s="193" t="s">
        <v>503</v>
      </c>
    </row>
    <row r="189" spans="1:12" x14ac:dyDescent="0.25">
      <c r="A189" s="197">
        <v>2</v>
      </c>
      <c r="B189" s="194" t="s">
        <v>242</v>
      </c>
      <c r="C189" s="199">
        <v>11</v>
      </c>
      <c r="D189" s="194" t="s">
        <v>151</v>
      </c>
      <c r="F189" s="199">
        <v>4531648</v>
      </c>
      <c r="G189" s="194" t="s">
        <v>590</v>
      </c>
      <c r="J189" s="197">
        <v>66187</v>
      </c>
      <c r="K189" s="200">
        <v>32722751</v>
      </c>
      <c r="L189" s="193" t="s">
        <v>503</v>
      </c>
    </row>
    <row r="190" spans="1:12" x14ac:dyDescent="0.25">
      <c r="A190" s="197">
        <v>2</v>
      </c>
      <c r="B190" s="194" t="s">
        <v>242</v>
      </c>
      <c r="C190" s="199">
        <v>12</v>
      </c>
      <c r="D190" s="194" t="s">
        <v>151</v>
      </c>
      <c r="F190" s="199">
        <v>4531664</v>
      </c>
      <c r="G190" s="194" t="s">
        <v>225</v>
      </c>
      <c r="J190" s="197">
        <v>500000</v>
      </c>
      <c r="K190" s="200">
        <v>32222751</v>
      </c>
      <c r="L190" s="193" t="s">
        <v>503</v>
      </c>
    </row>
    <row r="191" spans="1:12" x14ac:dyDescent="0.25">
      <c r="A191" s="197">
        <v>3</v>
      </c>
      <c r="B191" s="194" t="s">
        <v>242</v>
      </c>
      <c r="C191" s="199">
        <v>13</v>
      </c>
      <c r="D191" s="194" t="s">
        <v>151</v>
      </c>
      <c r="F191" s="199">
        <v>4531662</v>
      </c>
      <c r="G191" s="194" t="s">
        <v>563</v>
      </c>
      <c r="J191" s="197">
        <v>1600000</v>
      </c>
      <c r="K191" s="200">
        <v>30622751</v>
      </c>
      <c r="L191" s="193" t="s">
        <v>503</v>
      </c>
    </row>
    <row r="192" spans="1:12" x14ac:dyDescent="0.25">
      <c r="A192" s="197">
        <v>3</v>
      </c>
      <c r="B192" s="194" t="s">
        <v>242</v>
      </c>
      <c r="C192" s="199">
        <v>14</v>
      </c>
      <c r="D192" s="194" t="s">
        <v>151</v>
      </c>
      <c r="F192" s="199">
        <v>4531663</v>
      </c>
      <c r="G192" s="194" t="s">
        <v>222</v>
      </c>
      <c r="J192" s="197">
        <v>300000</v>
      </c>
      <c r="K192" s="200">
        <v>30322751</v>
      </c>
      <c r="L192" s="193" t="s">
        <v>503</v>
      </c>
    </row>
    <row r="193" spans="1:12" x14ac:dyDescent="0.25">
      <c r="A193" s="197">
        <v>4</v>
      </c>
      <c r="B193" s="194" t="s">
        <v>242</v>
      </c>
      <c r="C193" s="199">
        <v>15</v>
      </c>
      <c r="D193" s="194" t="s">
        <v>150</v>
      </c>
      <c r="F193" s="199">
        <v>0</v>
      </c>
      <c r="G193" s="194" t="s">
        <v>570</v>
      </c>
      <c r="I193" s="197">
        <v>150000</v>
      </c>
      <c r="K193" s="200">
        <v>30472751</v>
      </c>
      <c r="L193" s="193" t="s">
        <v>503</v>
      </c>
    </row>
    <row r="194" spans="1:12" x14ac:dyDescent="0.25">
      <c r="A194" s="197">
        <v>7</v>
      </c>
      <c r="B194" s="194" t="s">
        <v>242</v>
      </c>
      <c r="C194" s="199">
        <v>16</v>
      </c>
      <c r="D194" s="194" t="s">
        <v>150</v>
      </c>
      <c r="F194" s="199">
        <v>0</v>
      </c>
      <c r="G194" s="194" t="s">
        <v>591</v>
      </c>
      <c r="I194" s="197">
        <v>30000</v>
      </c>
      <c r="K194" s="200">
        <v>30502751</v>
      </c>
      <c r="L194" s="193" t="s">
        <v>503</v>
      </c>
    </row>
    <row r="195" spans="1:12" x14ac:dyDescent="0.25">
      <c r="A195" s="197">
        <v>7</v>
      </c>
      <c r="B195" s="194" t="s">
        <v>242</v>
      </c>
      <c r="C195" s="199">
        <v>17</v>
      </c>
      <c r="D195" s="194" t="s">
        <v>151</v>
      </c>
      <c r="F195" s="199">
        <v>4531665</v>
      </c>
      <c r="G195" s="194" t="s">
        <v>592</v>
      </c>
      <c r="J195" s="197">
        <v>224886</v>
      </c>
      <c r="K195" s="200">
        <v>30277865</v>
      </c>
      <c r="L195" s="193" t="s">
        <v>503</v>
      </c>
    </row>
    <row r="196" spans="1:12" x14ac:dyDescent="0.25">
      <c r="A196" s="197">
        <v>7</v>
      </c>
      <c r="B196" s="194" t="s">
        <v>242</v>
      </c>
      <c r="C196" s="199">
        <v>18</v>
      </c>
      <c r="D196" s="194" t="s">
        <v>151</v>
      </c>
      <c r="F196" s="199">
        <v>4531667</v>
      </c>
      <c r="G196" s="194" t="s">
        <v>593</v>
      </c>
      <c r="J196" s="197">
        <v>187250</v>
      </c>
      <c r="K196" s="200">
        <v>30090615</v>
      </c>
      <c r="L196" s="193" t="s">
        <v>503</v>
      </c>
    </row>
    <row r="197" spans="1:12" x14ac:dyDescent="0.25">
      <c r="A197" s="197">
        <v>8</v>
      </c>
      <c r="B197" s="194" t="s">
        <v>242</v>
      </c>
      <c r="C197" s="199">
        <v>19</v>
      </c>
      <c r="D197" s="194" t="s">
        <v>150</v>
      </c>
      <c r="F197" s="199">
        <v>0</v>
      </c>
      <c r="G197" s="194" t="s">
        <v>244</v>
      </c>
      <c r="I197" s="197">
        <v>16800</v>
      </c>
      <c r="K197" s="200">
        <v>30107415</v>
      </c>
      <c r="L197" s="193" t="s">
        <v>503</v>
      </c>
    </row>
    <row r="198" spans="1:12" x14ac:dyDescent="0.25">
      <c r="A198" s="197">
        <v>8</v>
      </c>
      <c r="B198" s="194" t="s">
        <v>242</v>
      </c>
      <c r="C198" s="199">
        <v>20</v>
      </c>
      <c r="D198" s="194" t="s">
        <v>150</v>
      </c>
      <c r="F198" s="199">
        <v>0</v>
      </c>
      <c r="G198" s="194" t="s">
        <v>521</v>
      </c>
      <c r="I198" s="197">
        <v>30000</v>
      </c>
      <c r="K198" s="200">
        <v>30137415</v>
      </c>
      <c r="L198" s="193" t="s">
        <v>503</v>
      </c>
    </row>
    <row r="199" spans="1:12" x14ac:dyDescent="0.25">
      <c r="A199" s="197">
        <v>8</v>
      </c>
      <c r="B199" s="194" t="s">
        <v>242</v>
      </c>
      <c r="C199" s="199">
        <v>21</v>
      </c>
      <c r="D199" s="194" t="s">
        <v>150</v>
      </c>
      <c r="E199" s="194" t="s">
        <v>156</v>
      </c>
      <c r="F199" s="199">
        <v>0</v>
      </c>
      <c r="G199" s="194" t="s">
        <v>522</v>
      </c>
      <c r="I199" s="197">
        <v>35000</v>
      </c>
      <c r="K199" s="200">
        <v>30172415</v>
      </c>
      <c r="L199" s="193" t="s">
        <v>503</v>
      </c>
    </row>
    <row r="200" spans="1:12" x14ac:dyDescent="0.25">
      <c r="A200" s="197">
        <v>8</v>
      </c>
      <c r="B200" s="194" t="s">
        <v>242</v>
      </c>
      <c r="C200" s="199">
        <v>22</v>
      </c>
      <c r="D200" s="194" t="s">
        <v>150</v>
      </c>
      <c r="F200" s="199">
        <v>0</v>
      </c>
      <c r="G200" s="194" t="s">
        <v>594</v>
      </c>
      <c r="I200" s="197">
        <v>20000</v>
      </c>
      <c r="K200" s="200">
        <v>30192415</v>
      </c>
      <c r="L200" s="193" t="s">
        <v>503</v>
      </c>
    </row>
    <row r="201" spans="1:12" x14ac:dyDescent="0.25">
      <c r="A201" s="197">
        <v>8</v>
      </c>
      <c r="B201" s="194" t="s">
        <v>242</v>
      </c>
      <c r="C201" s="199">
        <v>23</v>
      </c>
      <c r="D201" s="194" t="s">
        <v>151</v>
      </c>
      <c r="F201" s="199">
        <v>4531669</v>
      </c>
      <c r="G201" s="194" t="s">
        <v>595</v>
      </c>
      <c r="J201" s="197">
        <v>1789793</v>
      </c>
      <c r="K201" s="200">
        <v>28402622</v>
      </c>
      <c r="L201" s="193" t="s">
        <v>503</v>
      </c>
    </row>
    <row r="202" spans="1:12" x14ac:dyDescent="0.25">
      <c r="A202" s="197">
        <v>9</v>
      </c>
      <c r="B202" s="194" t="s">
        <v>242</v>
      </c>
      <c r="C202" s="199">
        <v>24</v>
      </c>
      <c r="D202" s="194" t="s">
        <v>150</v>
      </c>
      <c r="F202" s="199">
        <v>0</v>
      </c>
      <c r="G202" s="194" t="s">
        <v>596</v>
      </c>
      <c r="I202" s="197">
        <v>651304</v>
      </c>
      <c r="K202" s="200">
        <v>29053926</v>
      </c>
      <c r="L202" s="193" t="s">
        <v>503</v>
      </c>
    </row>
    <row r="203" spans="1:12" x14ac:dyDescent="0.25">
      <c r="A203" s="197">
        <v>11</v>
      </c>
      <c r="B203" s="194" t="s">
        <v>242</v>
      </c>
      <c r="C203" s="199">
        <v>25</v>
      </c>
      <c r="D203" s="194" t="s">
        <v>150</v>
      </c>
      <c r="F203" s="199">
        <v>0</v>
      </c>
      <c r="G203" s="194" t="s">
        <v>577</v>
      </c>
      <c r="I203" s="197">
        <v>40000</v>
      </c>
      <c r="K203" s="200">
        <v>29093926</v>
      </c>
      <c r="L203" s="193" t="s">
        <v>503</v>
      </c>
    </row>
    <row r="204" spans="1:12" x14ac:dyDescent="0.25">
      <c r="A204" s="197">
        <v>11</v>
      </c>
      <c r="B204" s="194" t="s">
        <v>242</v>
      </c>
      <c r="C204" s="199">
        <v>26</v>
      </c>
      <c r="D204" s="194" t="s">
        <v>150</v>
      </c>
      <c r="F204" s="199">
        <v>0</v>
      </c>
      <c r="G204" s="194" t="s">
        <v>555</v>
      </c>
      <c r="I204" s="197">
        <v>50000</v>
      </c>
      <c r="K204" s="200">
        <v>29143926</v>
      </c>
      <c r="L204" s="193" t="s">
        <v>503</v>
      </c>
    </row>
    <row r="205" spans="1:12" x14ac:dyDescent="0.25">
      <c r="A205" s="197">
        <v>11</v>
      </c>
      <c r="B205" s="194" t="s">
        <v>242</v>
      </c>
      <c r="C205" s="199">
        <v>27</v>
      </c>
      <c r="D205" s="194" t="s">
        <v>150</v>
      </c>
      <c r="F205" s="199">
        <v>0</v>
      </c>
      <c r="G205" s="194" t="s">
        <v>597</v>
      </c>
      <c r="I205" s="197">
        <v>16000</v>
      </c>
      <c r="K205" s="200">
        <v>29159926</v>
      </c>
      <c r="L205" s="193" t="s">
        <v>503</v>
      </c>
    </row>
    <row r="206" spans="1:12" x14ac:dyDescent="0.25">
      <c r="A206" s="197">
        <v>11</v>
      </c>
      <c r="B206" s="194" t="s">
        <v>242</v>
      </c>
      <c r="C206" s="199">
        <v>28</v>
      </c>
      <c r="D206" s="194" t="s">
        <v>150</v>
      </c>
      <c r="F206" s="199">
        <v>0</v>
      </c>
      <c r="G206" s="194" t="s">
        <v>578</v>
      </c>
      <c r="I206" s="197">
        <v>40000</v>
      </c>
      <c r="K206" s="200">
        <v>29199926</v>
      </c>
      <c r="L206" s="193" t="s">
        <v>503</v>
      </c>
    </row>
    <row r="207" spans="1:12" x14ac:dyDescent="0.25">
      <c r="A207" s="197">
        <v>11</v>
      </c>
      <c r="B207" s="194" t="s">
        <v>242</v>
      </c>
      <c r="C207" s="199">
        <v>29</v>
      </c>
      <c r="D207" s="194" t="s">
        <v>150</v>
      </c>
      <c r="F207" s="199">
        <v>0</v>
      </c>
      <c r="G207" s="194" t="s">
        <v>576</v>
      </c>
      <c r="I207" s="197">
        <v>40000</v>
      </c>
      <c r="K207" s="200">
        <v>29239926</v>
      </c>
      <c r="L207" s="193" t="s">
        <v>503</v>
      </c>
    </row>
    <row r="208" spans="1:12" x14ac:dyDescent="0.25">
      <c r="A208" s="197">
        <v>11</v>
      </c>
      <c r="B208" s="194" t="s">
        <v>242</v>
      </c>
      <c r="C208" s="199">
        <v>30</v>
      </c>
      <c r="D208" s="194" t="s">
        <v>150</v>
      </c>
      <c r="F208" s="199">
        <v>0</v>
      </c>
      <c r="G208" s="194" t="s">
        <v>575</v>
      </c>
      <c r="I208" s="197">
        <v>40000</v>
      </c>
      <c r="K208" s="200">
        <v>29279926</v>
      </c>
      <c r="L208" s="193" t="s">
        <v>503</v>
      </c>
    </row>
    <row r="209" spans="1:12" x14ac:dyDescent="0.25">
      <c r="A209" s="197">
        <v>11</v>
      </c>
      <c r="B209" s="194" t="s">
        <v>242</v>
      </c>
      <c r="C209" s="199">
        <v>31</v>
      </c>
      <c r="D209" s="194" t="s">
        <v>150</v>
      </c>
      <c r="F209" s="199">
        <v>0</v>
      </c>
      <c r="G209" s="194" t="s">
        <v>579</v>
      </c>
      <c r="I209" s="197">
        <v>80000</v>
      </c>
      <c r="K209" s="200">
        <v>29359926</v>
      </c>
      <c r="L209" s="193" t="s">
        <v>503</v>
      </c>
    </row>
    <row r="210" spans="1:12" x14ac:dyDescent="0.25">
      <c r="A210" s="197">
        <v>11</v>
      </c>
      <c r="B210" s="194" t="s">
        <v>242</v>
      </c>
      <c r="C210" s="199">
        <v>32</v>
      </c>
      <c r="D210" s="194" t="s">
        <v>150</v>
      </c>
      <c r="F210" s="199">
        <v>0</v>
      </c>
      <c r="G210" s="194" t="s">
        <v>580</v>
      </c>
      <c r="I210" s="197">
        <v>100000</v>
      </c>
      <c r="K210" s="200">
        <v>29459926</v>
      </c>
      <c r="L210" s="193" t="s">
        <v>503</v>
      </c>
    </row>
    <row r="211" spans="1:12" x14ac:dyDescent="0.25">
      <c r="A211" s="197">
        <v>11</v>
      </c>
      <c r="B211" s="194" t="s">
        <v>242</v>
      </c>
      <c r="C211" s="199">
        <v>33</v>
      </c>
      <c r="D211" s="194" t="s">
        <v>150</v>
      </c>
      <c r="F211" s="199">
        <v>0</v>
      </c>
      <c r="G211" s="194" t="s">
        <v>532</v>
      </c>
      <c r="I211" s="197">
        <v>25000</v>
      </c>
      <c r="K211" s="200">
        <v>29484926</v>
      </c>
      <c r="L211" s="193" t="s">
        <v>503</v>
      </c>
    </row>
    <row r="212" spans="1:12" x14ac:dyDescent="0.25">
      <c r="A212" s="197">
        <v>11</v>
      </c>
      <c r="B212" s="194" t="s">
        <v>242</v>
      </c>
      <c r="C212" s="199">
        <v>34</v>
      </c>
      <c r="D212" s="194" t="s">
        <v>150</v>
      </c>
      <c r="F212" s="199">
        <v>0</v>
      </c>
      <c r="G212" s="194" t="s">
        <v>574</v>
      </c>
      <c r="I212" s="197">
        <v>400000</v>
      </c>
      <c r="K212" s="200">
        <v>29884926</v>
      </c>
      <c r="L212" s="193" t="s">
        <v>503</v>
      </c>
    </row>
    <row r="213" spans="1:12" x14ac:dyDescent="0.25">
      <c r="A213" s="197">
        <v>14</v>
      </c>
      <c r="B213" s="194" t="s">
        <v>242</v>
      </c>
      <c r="C213" s="199">
        <v>35</v>
      </c>
      <c r="D213" s="194" t="s">
        <v>151</v>
      </c>
      <c r="F213" s="199">
        <v>4531668</v>
      </c>
      <c r="G213" s="194" t="s">
        <v>590</v>
      </c>
      <c r="J213" s="197">
        <v>100531</v>
      </c>
      <c r="K213" s="200">
        <v>29784395</v>
      </c>
      <c r="L213" s="193" t="s">
        <v>503</v>
      </c>
    </row>
    <row r="214" spans="1:12" x14ac:dyDescent="0.25">
      <c r="A214" s="197">
        <v>15</v>
      </c>
      <c r="B214" s="194" t="s">
        <v>242</v>
      </c>
      <c r="C214" s="199">
        <v>36</v>
      </c>
      <c r="D214" s="194" t="s">
        <v>151</v>
      </c>
      <c r="F214" s="199">
        <v>4531666</v>
      </c>
      <c r="G214" s="194" t="s">
        <v>245</v>
      </c>
      <c r="J214" s="197">
        <v>140000</v>
      </c>
      <c r="K214" s="200">
        <v>29644395</v>
      </c>
      <c r="L214" s="193" t="s">
        <v>503</v>
      </c>
    </row>
    <row r="215" spans="1:12" x14ac:dyDescent="0.25">
      <c r="A215" s="197">
        <v>16</v>
      </c>
      <c r="B215" s="194" t="s">
        <v>242</v>
      </c>
      <c r="C215" s="199">
        <v>37</v>
      </c>
      <c r="D215" s="194" t="s">
        <v>150</v>
      </c>
      <c r="F215" s="199">
        <v>0</v>
      </c>
      <c r="G215" s="194" t="s">
        <v>523</v>
      </c>
      <c r="I215" s="197">
        <v>60000</v>
      </c>
      <c r="K215" s="200">
        <v>29704395</v>
      </c>
      <c r="L215" s="193" t="s">
        <v>503</v>
      </c>
    </row>
    <row r="216" spans="1:12" x14ac:dyDescent="0.25">
      <c r="A216" s="197">
        <v>16</v>
      </c>
      <c r="B216" s="194" t="s">
        <v>242</v>
      </c>
      <c r="C216" s="199">
        <v>38</v>
      </c>
      <c r="D216" s="194" t="s">
        <v>150</v>
      </c>
      <c r="F216" s="199">
        <v>0</v>
      </c>
      <c r="G216" s="194" t="s">
        <v>581</v>
      </c>
      <c r="I216" s="197">
        <v>50000</v>
      </c>
      <c r="K216" s="200">
        <v>29754395</v>
      </c>
      <c r="L216" s="193" t="s">
        <v>503</v>
      </c>
    </row>
    <row r="217" spans="1:12" x14ac:dyDescent="0.25">
      <c r="A217" s="197">
        <v>17</v>
      </c>
      <c r="B217" s="194" t="s">
        <v>242</v>
      </c>
      <c r="C217" s="199">
        <v>39</v>
      </c>
      <c r="D217" s="194" t="s">
        <v>150</v>
      </c>
      <c r="F217" s="199">
        <v>0</v>
      </c>
      <c r="G217" s="194" t="s">
        <v>529</v>
      </c>
      <c r="I217" s="197">
        <v>9204</v>
      </c>
      <c r="K217" s="200">
        <v>29763599</v>
      </c>
      <c r="L217" s="193" t="s">
        <v>503</v>
      </c>
    </row>
    <row r="218" spans="1:12" x14ac:dyDescent="0.25">
      <c r="A218" s="197">
        <v>18</v>
      </c>
      <c r="B218" s="194" t="s">
        <v>242</v>
      </c>
      <c r="C218" s="199">
        <v>40</v>
      </c>
      <c r="D218" s="194" t="s">
        <v>150</v>
      </c>
      <c r="F218" s="199">
        <v>0</v>
      </c>
      <c r="G218" s="194" t="s">
        <v>223</v>
      </c>
      <c r="I218" s="197">
        <v>100000</v>
      </c>
      <c r="K218" s="200">
        <v>29863599</v>
      </c>
      <c r="L218" s="193" t="s">
        <v>503</v>
      </c>
    </row>
    <row r="219" spans="1:12" x14ac:dyDescent="0.25">
      <c r="A219" s="197">
        <v>21</v>
      </c>
      <c r="B219" s="194" t="s">
        <v>242</v>
      </c>
      <c r="C219" s="199">
        <v>41</v>
      </c>
      <c r="D219" s="194" t="s">
        <v>150</v>
      </c>
      <c r="F219" s="199">
        <v>0</v>
      </c>
      <c r="G219" s="194" t="s">
        <v>528</v>
      </c>
      <c r="I219" s="197">
        <v>50000</v>
      </c>
      <c r="K219" s="200">
        <v>29913599</v>
      </c>
      <c r="L219" s="193" t="s">
        <v>503</v>
      </c>
    </row>
    <row r="220" spans="1:12" x14ac:dyDescent="0.25">
      <c r="A220" s="197">
        <v>21</v>
      </c>
      <c r="B220" s="194" t="s">
        <v>242</v>
      </c>
      <c r="C220" s="199">
        <v>42</v>
      </c>
      <c r="D220" s="194" t="s">
        <v>150</v>
      </c>
      <c r="E220" s="194" t="s">
        <v>156</v>
      </c>
      <c r="F220" s="199">
        <v>0</v>
      </c>
      <c r="G220" s="194" t="s">
        <v>598</v>
      </c>
      <c r="I220" s="197">
        <v>10000</v>
      </c>
      <c r="K220" s="200">
        <v>29923599</v>
      </c>
      <c r="L220" s="193" t="s">
        <v>503</v>
      </c>
    </row>
    <row r="221" spans="1:12" x14ac:dyDescent="0.25">
      <c r="A221" s="197">
        <v>21</v>
      </c>
      <c r="B221" s="194" t="s">
        <v>242</v>
      </c>
      <c r="C221" s="199">
        <v>43</v>
      </c>
      <c r="D221" s="194" t="s">
        <v>150</v>
      </c>
      <c r="F221" s="199">
        <v>0</v>
      </c>
      <c r="G221" s="194" t="s">
        <v>535</v>
      </c>
      <c r="I221" s="197">
        <v>1200000</v>
      </c>
      <c r="K221" s="200">
        <v>31123599</v>
      </c>
      <c r="L221" s="193" t="s">
        <v>503</v>
      </c>
    </row>
    <row r="222" spans="1:12" x14ac:dyDescent="0.25">
      <c r="A222" s="197">
        <v>21</v>
      </c>
      <c r="B222" s="194" t="s">
        <v>242</v>
      </c>
      <c r="C222" s="199">
        <v>44</v>
      </c>
      <c r="D222" s="194" t="s">
        <v>150</v>
      </c>
      <c r="F222" s="199">
        <v>0</v>
      </c>
      <c r="G222" s="194" t="s">
        <v>599</v>
      </c>
      <c r="I222" s="197">
        <v>200000</v>
      </c>
      <c r="K222" s="200">
        <v>31323599</v>
      </c>
      <c r="L222" s="193" t="s">
        <v>503</v>
      </c>
    </row>
    <row r="223" spans="1:12" x14ac:dyDescent="0.25">
      <c r="A223" s="197">
        <v>21</v>
      </c>
      <c r="B223" s="194" t="s">
        <v>242</v>
      </c>
      <c r="C223" s="199">
        <v>45</v>
      </c>
      <c r="D223" s="194" t="s">
        <v>150</v>
      </c>
      <c r="F223" s="199">
        <v>0</v>
      </c>
      <c r="G223" s="194" t="s">
        <v>600</v>
      </c>
      <c r="I223" s="197">
        <v>50000</v>
      </c>
      <c r="K223" s="200">
        <v>31373599</v>
      </c>
      <c r="L223" s="193" t="s">
        <v>503</v>
      </c>
    </row>
    <row r="224" spans="1:12" x14ac:dyDescent="0.25">
      <c r="A224" s="197">
        <v>21</v>
      </c>
      <c r="B224" s="194" t="s">
        <v>242</v>
      </c>
      <c r="C224" s="199">
        <v>46</v>
      </c>
      <c r="D224" s="194" t="s">
        <v>151</v>
      </c>
      <c r="E224" s="194" t="s">
        <v>156</v>
      </c>
      <c r="F224" s="199">
        <v>4531676</v>
      </c>
      <c r="G224" s="194" t="s">
        <v>601</v>
      </c>
      <c r="J224" s="197">
        <v>840000</v>
      </c>
      <c r="K224" s="200">
        <v>30533599</v>
      </c>
      <c r="L224" s="193" t="s">
        <v>503</v>
      </c>
    </row>
    <row r="225" spans="1:12" x14ac:dyDescent="0.25">
      <c r="A225" s="197">
        <v>21</v>
      </c>
      <c r="B225" s="194" t="s">
        <v>242</v>
      </c>
      <c r="C225" s="199">
        <v>47</v>
      </c>
      <c r="D225" s="194" t="s">
        <v>151</v>
      </c>
      <c r="F225" s="199">
        <v>4531670</v>
      </c>
      <c r="G225" s="194" t="s">
        <v>246</v>
      </c>
      <c r="J225" s="197">
        <v>5924296</v>
      </c>
      <c r="K225" s="200">
        <v>24609303</v>
      </c>
      <c r="L225" s="193" t="s">
        <v>503</v>
      </c>
    </row>
    <row r="226" spans="1:12" x14ac:dyDescent="0.25">
      <c r="A226" s="197">
        <v>21</v>
      </c>
      <c r="B226" s="194" t="s">
        <v>242</v>
      </c>
      <c r="C226" s="199">
        <v>48</v>
      </c>
      <c r="D226" s="194" t="s">
        <v>151</v>
      </c>
      <c r="F226" s="199">
        <v>4531674</v>
      </c>
      <c r="G226" s="194" t="s">
        <v>534</v>
      </c>
      <c r="J226" s="197">
        <v>396769</v>
      </c>
      <c r="K226" s="200">
        <v>24212534</v>
      </c>
      <c r="L226" s="193" t="s">
        <v>503</v>
      </c>
    </row>
    <row r="227" spans="1:12" x14ac:dyDescent="0.25">
      <c r="A227" s="197">
        <v>21</v>
      </c>
      <c r="B227" s="194" t="s">
        <v>242</v>
      </c>
      <c r="C227" s="199">
        <v>49</v>
      </c>
      <c r="D227" s="194" t="s">
        <v>151</v>
      </c>
      <c r="F227" s="199">
        <v>4531675</v>
      </c>
      <c r="G227" s="194" t="s">
        <v>534</v>
      </c>
      <c r="J227" s="197">
        <v>83343</v>
      </c>
      <c r="K227" s="200">
        <v>24129191</v>
      </c>
      <c r="L227" s="193" t="s">
        <v>503</v>
      </c>
    </row>
    <row r="228" spans="1:12" x14ac:dyDescent="0.25">
      <c r="A228" s="197">
        <v>22</v>
      </c>
      <c r="B228" s="194" t="s">
        <v>242</v>
      </c>
      <c r="C228" s="199">
        <v>50</v>
      </c>
      <c r="D228" s="194" t="s">
        <v>150</v>
      </c>
      <c r="F228" s="199">
        <v>0</v>
      </c>
      <c r="G228" s="194" t="s">
        <v>540</v>
      </c>
      <c r="I228" s="197">
        <v>10000</v>
      </c>
      <c r="K228" s="200">
        <v>24139191</v>
      </c>
      <c r="L228" s="193" t="s">
        <v>503</v>
      </c>
    </row>
    <row r="229" spans="1:12" x14ac:dyDescent="0.25">
      <c r="A229" s="197">
        <v>22</v>
      </c>
      <c r="B229" s="194" t="s">
        <v>242</v>
      </c>
      <c r="C229" s="199">
        <v>51</v>
      </c>
      <c r="D229" s="194" t="s">
        <v>150</v>
      </c>
      <c r="F229" s="199">
        <v>0</v>
      </c>
      <c r="G229" s="194" t="s">
        <v>541</v>
      </c>
      <c r="I229" s="197">
        <v>2730000</v>
      </c>
      <c r="K229" s="200">
        <v>26869191</v>
      </c>
      <c r="L229" s="193" t="s">
        <v>503</v>
      </c>
    </row>
    <row r="230" spans="1:12" x14ac:dyDescent="0.25">
      <c r="A230" s="197">
        <v>22</v>
      </c>
      <c r="B230" s="194" t="s">
        <v>242</v>
      </c>
      <c r="C230" s="199">
        <v>52</v>
      </c>
      <c r="D230" s="194" t="s">
        <v>150</v>
      </c>
      <c r="F230" s="199">
        <v>0</v>
      </c>
      <c r="G230" s="194" t="s">
        <v>602</v>
      </c>
      <c r="I230" s="197">
        <v>10000</v>
      </c>
      <c r="K230" s="200">
        <v>26879191</v>
      </c>
      <c r="L230" s="193" t="s">
        <v>503</v>
      </c>
    </row>
    <row r="231" spans="1:12" x14ac:dyDescent="0.25">
      <c r="A231" s="197">
        <v>22</v>
      </c>
      <c r="B231" s="194" t="s">
        <v>242</v>
      </c>
      <c r="C231" s="199">
        <v>53</v>
      </c>
      <c r="D231" s="194" t="s">
        <v>150</v>
      </c>
      <c r="F231" s="199">
        <v>0</v>
      </c>
      <c r="G231" s="194" t="s">
        <v>599</v>
      </c>
      <c r="I231" s="197">
        <v>200000</v>
      </c>
      <c r="K231" s="200">
        <v>27079191</v>
      </c>
      <c r="L231" s="193" t="s">
        <v>503</v>
      </c>
    </row>
    <row r="232" spans="1:12" x14ac:dyDescent="0.25">
      <c r="A232" s="197">
        <v>22</v>
      </c>
      <c r="B232" s="194" t="s">
        <v>242</v>
      </c>
      <c r="C232" s="199">
        <v>54</v>
      </c>
      <c r="D232" s="194" t="s">
        <v>150</v>
      </c>
      <c r="F232" s="199">
        <v>0</v>
      </c>
      <c r="G232" s="194" t="s">
        <v>603</v>
      </c>
      <c r="I232" s="197">
        <v>50000</v>
      </c>
      <c r="K232" s="200">
        <v>27129191</v>
      </c>
      <c r="L232" s="193" t="s">
        <v>503</v>
      </c>
    </row>
    <row r="233" spans="1:12" x14ac:dyDescent="0.25">
      <c r="A233" s="197">
        <v>22</v>
      </c>
      <c r="B233" s="194" t="s">
        <v>242</v>
      </c>
      <c r="C233" s="199">
        <v>55</v>
      </c>
      <c r="D233" s="194" t="s">
        <v>151</v>
      </c>
      <c r="F233" s="199">
        <v>4531677</v>
      </c>
      <c r="G233" s="194" t="s">
        <v>604</v>
      </c>
      <c r="J233" s="197">
        <v>855068</v>
      </c>
      <c r="K233" s="200">
        <v>26274123</v>
      </c>
      <c r="L233" s="193" t="s">
        <v>503</v>
      </c>
    </row>
    <row r="234" spans="1:12" x14ac:dyDescent="0.25">
      <c r="A234" s="197">
        <v>23</v>
      </c>
      <c r="B234" s="194" t="s">
        <v>242</v>
      </c>
      <c r="C234" s="199">
        <v>56</v>
      </c>
      <c r="D234" s="194" t="s">
        <v>150</v>
      </c>
      <c r="F234" s="199">
        <v>0</v>
      </c>
      <c r="G234" s="194" t="s">
        <v>543</v>
      </c>
      <c r="I234" s="197">
        <v>25000</v>
      </c>
      <c r="K234" s="200">
        <v>26299123</v>
      </c>
      <c r="L234" s="193" t="s">
        <v>503</v>
      </c>
    </row>
    <row r="235" spans="1:12" x14ac:dyDescent="0.25">
      <c r="A235" s="197">
        <v>23</v>
      </c>
      <c r="B235" s="194" t="s">
        <v>242</v>
      </c>
      <c r="C235" s="199">
        <v>57</v>
      </c>
      <c r="D235" s="194" t="s">
        <v>150</v>
      </c>
      <c r="F235" s="199">
        <v>0</v>
      </c>
      <c r="G235" s="194" t="s">
        <v>510</v>
      </c>
      <c r="I235" s="197">
        <v>50000</v>
      </c>
      <c r="K235" s="200">
        <v>26349123</v>
      </c>
      <c r="L235" s="193" t="s">
        <v>503</v>
      </c>
    </row>
    <row r="236" spans="1:12" x14ac:dyDescent="0.25">
      <c r="A236" s="197">
        <v>23</v>
      </c>
      <c r="B236" s="194" t="s">
        <v>242</v>
      </c>
      <c r="C236" s="199">
        <v>58</v>
      </c>
      <c r="D236" s="194" t="s">
        <v>150</v>
      </c>
      <c r="F236" s="199">
        <v>0</v>
      </c>
      <c r="G236" s="194" t="s">
        <v>516</v>
      </c>
      <c r="I236" s="197">
        <v>30000</v>
      </c>
      <c r="K236" s="200">
        <v>26379123</v>
      </c>
      <c r="L236" s="193" t="s">
        <v>503</v>
      </c>
    </row>
    <row r="237" spans="1:12" x14ac:dyDescent="0.25">
      <c r="A237" s="197">
        <v>23</v>
      </c>
      <c r="B237" s="194" t="s">
        <v>242</v>
      </c>
      <c r="C237" s="199">
        <v>59</v>
      </c>
      <c r="D237" s="194" t="s">
        <v>151</v>
      </c>
      <c r="F237" s="199">
        <v>4531672</v>
      </c>
      <c r="G237" s="194" t="s">
        <v>247</v>
      </c>
      <c r="J237" s="197">
        <v>96721</v>
      </c>
      <c r="K237" s="200">
        <v>26282402</v>
      </c>
      <c r="L237" s="193" t="s">
        <v>503</v>
      </c>
    </row>
    <row r="238" spans="1:12" x14ac:dyDescent="0.25">
      <c r="A238" s="197">
        <v>23</v>
      </c>
      <c r="B238" s="194" t="s">
        <v>242</v>
      </c>
      <c r="C238" s="199">
        <v>60</v>
      </c>
      <c r="D238" s="194" t="s">
        <v>151</v>
      </c>
      <c r="F238" s="199">
        <v>4531673</v>
      </c>
      <c r="G238" s="194" t="s">
        <v>247</v>
      </c>
      <c r="J238" s="197">
        <v>253138</v>
      </c>
      <c r="K238" s="200">
        <v>26029264</v>
      </c>
      <c r="L238" s="193" t="s">
        <v>503</v>
      </c>
    </row>
    <row r="239" spans="1:12" x14ac:dyDescent="0.25">
      <c r="A239" s="197">
        <v>23</v>
      </c>
      <c r="B239" s="194" t="s">
        <v>242</v>
      </c>
      <c r="C239" s="199">
        <v>61</v>
      </c>
      <c r="D239" s="194" t="s">
        <v>151</v>
      </c>
      <c r="F239" s="199">
        <v>4531671</v>
      </c>
      <c r="G239" s="194" t="s">
        <v>247</v>
      </c>
      <c r="J239" s="197">
        <v>65999</v>
      </c>
      <c r="K239" s="200">
        <v>25963265</v>
      </c>
      <c r="L239" s="193" t="s">
        <v>503</v>
      </c>
    </row>
    <row r="240" spans="1:12" x14ac:dyDescent="0.25">
      <c r="A240" s="197">
        <v>24</v>
      </c>
      <c r="B240" s="194" t="s">
        <v>242</v>
      </c>
      <c r="C240" s="199">
        <v>62</v>
      </c>
      <c r="D240" s="194" t="s">
        <v>150</v>
      </c>
      <c r="F240" s="199">
        <v>0</v>
      </c>
      <c r="G240" s="194" t="s">
        <v>605</v>
      </c>
      <c r="I240" s="197">
        <v>30000</v>
      </c>
      <c r="K240" s="200">
        <v>25993265</v>
      </c>
      <c r="L240" s="193" t="s">
        <v>503</v>
      </c>
    </row>
    <row r="241" spans="1:12" x14ac:dyDescent="0.25">
      <c r="A241" s="197">
        <v>24</v>
      </c>
      <c r="B241" s="194" t="s">
        <v>242</v>
      </c>
      <c r="C241" s="199">
        <v>63</v>
      </c>
      <c r="D241" s="194" t="s">
        <v>150</v>
      </c>
      <c r="F241" s="199">
        <v>0</v>
      </c>
      <c r="G241" s="194" t="s">
        <v>571</v>
      </c>
      <c r="I241" s="197">
        <v>30000</v>
      </c>
      <c r="K241" s="200">
        <v>26023265</v>
      </c>
      <c r="L241" s="193" t="s">
        <v>503</v>
      </c>
    </row>
    <row r="242" spans="1:12" x14ac:dyDescent="0.25">
      <c r="A242" s="197">
        <v>24</v>
      </c>
      <c r="B242" s="194" t="s">
        <v>242</v>
      </c>
      <c r="C242" s="199">
        <v>64</v>
      </c>
      <c r="D242" s="194" t="s">
        <v>150</v>
      </c>
      <c r="F242" s="199">
        <v>0</v>
      </c>
      <c r="G242" s="194" t="s">
        <v>554</v>
      </c>
      <c r="I242" s="197">
        <v>20000</v>
      </c>
      <c r="K242" s="200">
        <v>26043265</v>
      </c>
      <c r="L242" s="193" t="s">
        <v>503</v>
      </c>
    </row>
    <row r="243" spans="1:12" x14ac:dyDescent="0.25">
      <c r="A243" s="197">
        <v>28</v>
      </c>
      <c r="B243" s="194" t="s">
        <v>242</v>
      </c>
      <c r="C243" s="199">
        <v>65</v>
      </c>
      <c r="D243" s="194" t="s">
        <v>150</v>
      </c>
      <c r="F243" s="199">
        <v>0</v>
      </c>
      <c r="G243" s="194" t="s">
        <v>557</v>
      </c>
      <c r="I243" s="197">
        <v>70000</v>
      </c>
      <c r="K243" s="200">
        <v>26113265</v>
      </c>
      <c r="L243" s="193" t="s">
        <v>503</v>
      </c>
    </row>
    <row r="244" spans="1:12" x14ac:dyDescent="0.25">
      <c r="A244" s="197">
        <v>28</v>
      </c>
      <c r="B244" s="194" t="s">
        <v>242</v>
      </c>
      <c r="C244" s="199">
        <v>66</v>
      </c>
      <c r="D244" s="194" t="s">
        <v>150</v>
      </c>
      <c r="F244" s="199">
        <v>0</v>
      </c>
      <c r="G244" s="194" t="s">
        <v>548</v>
      </c>
      <c r="I244" s="197">
        <v>60000</v>
      </c>
      <c r="K244" s="200">
        <v>26173265</v>
      </c>
      <c r="L244" s="193" t="s">
        <v>503</v>
      </c>
    </row>
    <row r="245" spans="1:12" x14ac:dyDescent="0.25">
      <c r="A245" s="197">
        <v>28</v>
      </c>
      <c r="B245" s="194" t="s">
        <v>242</v>
      </c>
      <c r="C245" s="199">
        <v>67</v>
      </c>
      <c r="D245" s="194" t="s">
        <v>150</v>
      </c>
      <c r="F245" s="199">
        <v>0</v>
      </c>
      <c r="G245" s="194" t="s">
        <v>544</v>
      </c>
      <c r="I245" s="197">
        <v>50000</v>
      </c>
      <c r="K245" s="200">
        <v>26223265</v>
      </c>
      <c r="L245" s="193" t="s">
        <v>503</v>
      </c>
    </row>
    <row r="246" spans="1:12" x14ac:dyDescent="0.25">
      <c r="A246" s="197">
        <v>28</v>
      </c>
      <c r="B246" s="194" t="s">
        <v>242</v>
      </c>
      <c r="C246" s="199">
        <v>68</v>
      </c>
      <c r="D246" s="194" t="s">
        <v>150</v>
      </c>
      <c r="F246" s="199">
        <v>0</v>
      </c>
      <c r="G246" s="194" t="s">
        <v>606</v>
      </c>
      <c r="I246" s="197">
        <v>30000</v>
      </c>
      <c r="K246" s="200">
        <v>26253265</v>
      </c>
      <c r="L246" s="193" t="s">
        <v>503</v>
      </c>
    </row>
    <row r="247" spans="1:12" x14ac:dyDescent="0.25">
      <c r="A247" s="197">
        <v>28</v>
      </c>
      <c r="B247" s="194" t="s">
        <v>242</v>
      </c>
      <c r="C247" s="199">
        <v>69</v>
      </c>
      <c r="D247" s="194" t="s">
        <v>150</v>
      </c>
      <c r="F247" s="199">
        <v>0</v>
      </c>
      <c r="G247" s="194" t="s">
        <v>545</v>
      </c>
      <c r="I247" s="197">
        <v>220000</v>
      </c>
      <c r="K247" s="200">
        <v>26473265</v>
      </c>
      <c r="L247" s="193" t="s">
        <v>503</v>
      </c>
    </row>
    <row r="248" spans="1:12" x14ac:dyDescent="0.25">
      <c r="A248" s="197">
        <v>28</v>
      </c>
      <c r="B248" s="194" t="s">
        <v>242</v>
      </c>
      <c r="C248" s="199">
        <v>70</v>
      </c>
      <c r="D248" s="194" t="s">
        <v>150</v>
      </c>
      <c r="F248" s="199">
        <v>0</v>
      </c>
      <c r="G248" s="194" t="s">
        <v>583</v>
      </c>
      <c r="I248" s="197">
        <v>150000</v>
      </c>
      <c r="K248" s="200">
        <v>26623265</v>
      </c>
      <c r="L248" s="193" t="s">
        <v>503</v>
      </c>
    </row>
    <row r="249" spans="1:12" x14ac:dyDescent="0.25">
      <c r="A249" s="197">
        <v>28</v>
      </c>
      <c r="B249" s="194" t="s">
        <v>242</v>
      </c>
      <c r="C249" s="199">
        <v>71</v>
      </c>
      <c r="D249" s="194" t="s">
        <v>150</v>
      </c>
      <c r="F249" s="199">
        <v>0</v>
      </c>
      <c r="G249" s="194" t="s">
        <v>549</v>
      </c>
      <c r="I249" s="197">
        <v>300000</v>
      </c>
      <c r="K249" s="200">
        <v>26923265</v>
      </c>
      <c r="L249" s="193" t="s">
        <v>503</v>
      </c>
    </row>
    <row r="250" spans="1:12" x14ac:dyDescent="0.25">
      <c r="A250" s="197">
        <v>30</v>
      </c>
      <c r="B250" s="194" t="s">
        <v>242</v>
      </c>
      <c r="C250" s="199">
        <v>72</v>
      </c>
      <c r="D250" s="194" t="s">
        <v>151</v>
      </c>
      <c r="F250" s="199">
        <v>4531679</v>
      </c>
      <c r="G250" s="194" t="s">
        <v>240</v>
      </c>
      <c r="J250" s="197">
        <v>957914</v>
      </c>
      <c r="K250" s="200">
        <v>25965351</v>
      </c>
      <c r="L250" s="193" t="s">
        <v>503</v>
      </c>
    </row>
    <row r="251" spans="1:12" x14ac:dyDescent="0.25">
      <c r="A251" s="197">
        <v>30</v>
      </c>
      <c r="B251" s="194" t="s">
        <v>242</v>
      </c>
      <c r="C251" s="199">
        <v>73</v>
      </c>
      <c r="D251" s="194" t="s">
        <v>151</v>
      </c>
      <c r="F251" s="199">
        <v>4531698</v>
      </c>
      <c r="G251" s="194" t="s">
        <v>607</v>
      </c>
      <c r="J251" s="197">
        <v>93138</v>
      </c>
      <c r="K251" s="200">
        <v>25872213</v>
      </c>
      <c r="L251" s="193" t="s">
        <v>503</v>
      </c>
    </row>
    <row r="252" spans="1:12" x14ac:dyDescent="0.25">
      <c r="A252" s="197">
        <v>30</v>
      </c>
      <c r="B252" s="194" t="s">
        <v>242</v>
      </c>
      <c r="C252" s="199">
        <v>74</v>
      </c>
      <c r="D252" s="194" t="s">
        <v>151</v>
      </c>
      <c r="F252" s="199">
        <v>4531680</v>
      </c>
      <c r="G252" s="194" t="s">
        <v>157</v>
      </c>
      <c r="J252" s="197">
        <v>1077278</v>
      </c>
      <c r="K252" s="200">
        <v>24794935</v>
      </c>
      <c r="L252" s="193" t="s">
        <v>503</v>
      </c>
    </row>
    <row r="253" spans="1:12" x14ac:dyDescent="0.25">
      <c r="A253" s="197">
        <v>31</v>
      </c>
      <c r="B253" s="194" t="s">
        <v>242</v>
      </c>
      <c r="C253" s="199">
        <v>75</v>
      </c>
      <c r="D253" s="194" t="s">
        <v>150</v>
      </c>
      <c r="F253" s="199">
        <v>0</v>
      </c>
      <c r="G253" s="194" t="s">
        <v>608</v>
      </c>
      <c r="I253" s="197">
        <v>50000</v>
      </c>
      <c r="K253" s="200">
        <v>24844935</v>
      </c>
      <c r="L253" s="193" t="s">
        <v>503</v>
      </c>
    </row>
    <row r="254" spans="1:12" x14ac:dyDescent="0.25">
      <c r="A254" s="197">
        <v>31</v>
      </c>
      <c r="B254" s="194" t="s">
        <v>242</v>
      </c>
      <c r="C254" s="199">
        <v>76</v>
      </c>
      <c r="D254" s="194" t="s">
        <v>150</v>
      </c>
      <c r="F254" s="199">
        <v>0</v>
      </c>
      <c r="G254" s="194" t="s">
        <v>609</v>
      </c>
      <c r="I254" s="197">
        <v>50000</v>
      </c>
      <c r="K254" s="200">
        <v>24894935</v>
      </c>
      <c r="L254" s="193" t="s">
        <v>503</v>
      </c>
    </row>
    <row r="255" spans="1:12" x14ac:dyDescent="0.25">
      <c r="A255" s="197">
        <v>31</v>
      </c>
      <c r="B255" s="194" t="s">
        <v>242</v>
      </c>
      <c r="C255" s="199">
        <v>77</v>
      </c>
      <c r="D255" s="194" t="s">
        <v>151</v>
      </c>
      <c r="F255" s="199">
        <v>4531689</v>
      </c>
      <c r="G255" s="194" t="s">
        <v>560</v>
      </c>
      <c r="J255" s="197">
        <v>660667</v>
      </c>
      <c r="K255" s="200">
        <v>24234268</v>
      </c>
      <c r="L255" s="193" t="s">
        <v>503</v>
      </c>
    </row>
    <row r="256" spans="1:12" x14ac:dyDescent="0.25">
      <c r="A256" s="197">
        <v>31</v>
      </c>
      <c r="B256" s="194" t="s">
        <v>242</v>
      </c>
      <c r="C256" s="199">
        <v>78</v>
      </c>
      <c r="D256" s="194" t="s">
        <v>151</v>
      </c>
      <c r="F256" s="199">
        <v>4531688</v>
      </c>
      <c r="G256" s="194" t="s">
        <v>561</v>
      </c>
      <c r="J256" s="197">
        <v>674666</v>
      </c>
      <c r="K256" s="200">
        <v>23559602</v>
      </c>
      <c r="L256" s="193" t="s">
        <v>503</v>
      </c>
    </row>
    <row r="257" spans="1:12" x14ac:dyDescent="0.25">
      <c r="A257" s="197">
        <v>31</v>
      </c>
      <c r="B257" s="194" t="s">
        <v>242</v>
      </c>
      <c r="C257" s="199">
        <v>79</v>
      </c>
      <c r="D257" s="194" t="s">
        <v>151</v>
      </c>
      <c r="F257" s="199">
        <v>4531691</v>
      </c>
      <c r="G257" s="194" t="s">
        <v>610</v>
      </c>
      <c r="J257" s="197">
        <v>225000</v>
      </c>
      <c r="K257" s="200">
        <v>23334602</v>
      </c>
      <c r="L257" s="193" t="s">
        <v>503</v>
      </c>
    </row>
    <row r="258" spans="1:12" x14ac:dyDescent="0.25">
      <c r="A258" s="197">
        <v>31</v>
      </c>
      <c r="B258" s="194" t="s">
        <v>242</v>
      </c>
      <c r="C258" s="199">
        <v>80</v>
      </c>
      <c r="D258" s="194" t="s">
        <v>151</v>
      </c>
      <c r="F258" s="199">
        <v>4531692</v>
      </c>
      <c r="G258" s="194" t="s">
        <v>248</v>
      </c>
      <c r="J258" s="197">
        <v>250000</v>
      </c>
      <c r="K258" s="200">
        <v>23084602</v>
      </c>
      <c r="L258" s="193" t="s">
        <v>503</v>
      </c>
    </row>
    <row r="259" spans="1:12" x14ac:dyDescent="0.25">
      <c r="A259" s="197">
        <v>31</v>
      </c>
      <c r="B259" s="194" t="s">
        <v>242</v>
      </c>
      <c r="C259" s="199">
        <v>81</v>
      </c>
      <c r="D259" s="194" t="s">
        <v>151</v>
      </c>
      <c r="F259" s="199">
        <v>4531699</v>
      </c>
      <c r="G259" s="194" t="s">
        <v>563</v>
      </c>
      <c r="J259" s="197">
        <v>1600000</v>
      </c>
      <c r="K259" s="200">
        <v>21484602</v>
      </c>
      <c r="L259" s="193" t="s">
        <v>503</v>
      </c>
    </row>
    <row r="260" spans="1:12" x14ac:dyDescent="0.25">
      <c r="A260" s="197">
        <v>31</v>
      </c>
      <c r="B260" s="194" t="s">
        <v>242</v>
      </c>
      <c r="C260" s="199">
        <v>82</v>
      </c>
      <c r="D260" s="194" t="s">
        <v>151</v>
      </c>
      <c r="F260" s="199">
        <v>4531682</v>
      </c>
      <c r="G260" s="194" t="s">
        <v>249</v>
      </c>
      <c r="J260" s="197">
        <v>842929</v>
      </c>
      <c r="K260" s="200">
        <v>20641673</v>
      </c>
      <c r="L260" s="193" t="s">
        <v>503</v>
      </c>
    </row>
    <row r="261" spans="1:12" x14ac:dyDescent="0.25">
      <c r="A261" s="197">
        <v>31</v>
      </c>
      <c r="B261" s="194" t="s">
        <v>242</v>
      </c>
      <c r="C261" s="199">
        <v>83</v>
      </c>
      <c r="D261" s="194" t="s">
        <v>151</v>
      </c>
      <c r="F261" s="199">
        <v>4531681</v>
      </c>
      <c r="G261" s="194" t="s">
        <v>243</v>
      </c>
      <c r="J261" s="197">
        <v>202150</v>
      </c>
      <c r="K261" s="200">
        <v>20439523</v>
      </c>
      <c r="L261" s="193" t="s">
        <v>503</v>
      </c>
    </row>
    <row r="262" spans="1:12" x14ac:dyDescent="0.25">
      <c r="A262" s="197">
        <v>31</v>
      </c>
      <c r="B262" s="194" t="s">
        <v>242</v>
      </c>
      <c r="C262" s="199">
        <v>84</v>
      </c>
      <c r="D262" s="194" t="s">
        <v>151</v>
      </c>
      <c r="F262" s="199">
        <v>4531687</v>
      </c>
      <c r="G262" s="194" t="s">
        <v>565</v>
      </c>
      <c r="J262" s="197">
        <v>2000000</v>
      </c>
      <c r="K262" s="200">
        <v>18439523</v>
      </c>
      <c r="L262" s="193" t="s">
        <v>503</v>
      </c>
    </row>
    <row r="263" spans="1:12" x14ac:dyDescent="0.25">
      <c r="A263" s="197">
        <v>31</v>
      </c>
      <c r="B263" s="194" t="s">
        <v>242</v>
      </c>
      <c r="C263" s="199">
        <v>85</v>
      </c>
      <c r="D263" s="194" t="s">
        <v>151</v>
      </c>
      <c r="F263" s="199">
        <v>4531685</v>
      </c>
      <c r="G263" s="194" t="s">
        <v>611</v>
      </c>
      <c r="J263" s="197">
        <v>484831</v>
      </c>
      <c r="K263" s="200">
        <v>17954692</v>
      </c>
      <c r="L263" s="193" t="s">
        <v>503</v>
      </c>
    </row>
    <row r="264" spans="1:12" x14ac:dyDescent="0.25">
      <c r="G264" s="201" t="s">
        <v>612</v>
      </c>
      <c r="I264" s="202">
        <v>8251826</v>
      </c>
      <c r="J264" s="202">
        <v>25492702</v>
      </c>
      <c r="K264" s="202">
        <v>-17240876</v>
      </c>
      <c r="L264" s="203" t="s">
        <v>585</v>
      </c>
    </row>
    <row r="265" spans="1:12" x14ac:dyDescent="0.25">
      <c r="G265" s="201" t="s">
        <v>505</v>
      </c>
      <c r="I265" s="202">
        <v>66972298</v>
      </c>
      <c r="J265" s="202">
        <v>49017606</v>
      </c>
      <c r="K265" s="202">
        <v>17954692</v>
      </c>
      <c r="L265" s="204" t="s">
        <v>506</v>
      </c>
    </row>
    <row r="266" spans="1:12" x14ac:dyDescent="0.25">
      <c r="A266" s="196" t="s">
        <v>158</v>
      </c>
      <c r="G266" s="153" t="s">
        <v>500</v>
      </c>
      <c r="I266" s="197">
        <v>66972298</v>
      </c>
      <c r="J266" s="197">
        <v>49017606</v>
      </c>
      <c r="K266" s="197">
        <v>17954692</v>
      </c>
      <c r="L266" s="194" t="s">
        <v>503</v>
      </c>
    </row>
    <row r="267" spans="1:12" x14ac:dyDescent="0.25">
      <c r="A267" s="193" t="s">
        <v>139</v>
      </c>
      <c r="B267" s="193" t="s">
        <v>140</v>
      </c>
      <c r="C267" s="198" t="s">
        <v>141</v>
      </c>
      <c r="D267" s="193" t="s">
        <v>142</v>
      </c>
      <c r="E267" s="193" t="s">
        <v>143</v>
      </c>
      <c r="F267" s="198" t="s">
        <v>144</v>
      </c>
      <c r="G267" s="193" t="s">
        <v>145</v>
      </c>
      <c r="I267" s="198" t="s">
        <v>501</v>
      </c>
      <c r="J267" s="198" t="s">
        <v>502</v>
      </c>
      <c r="K267" s="198" t="s">
        <v>146</v>
      </c>
    </row>
    <row r="268" spans="1:12" x14ac:dyDescent="0.25">
      <c r="A268" s="197">
        <v>1</v>
      </c>
      <c r="B268" s="194" t="s">
        <v>158</v>
      </c>
      <c r="C268" s="199">
        <v>4</v>
      </c>
      <c r="D268" s="194" t="s">
        <v>151</v>
      </c>
      <c r="F268" s="199">
        <v>4531678</v>
      </c>
      <c r="G268" s="194" t="s">
        <v>613</v>
      </c>
      <c r="J268" s="197">
        <v>110163</v>
      </c>
      <c r="K268" s="200">
        <v>17844529</v>
      </c>
      <c r="L268" s="193" t="s">
        <v>503</v>
      </c>
    </row>
    <row r="269" spans="1:12" x14ac:dyDescent="0.25">
      <c r="A269" s="197">
        <v>1</v>
      </c>
      <c r="B269" s="194" t="s">
        <v>158</v>
      </c>
      <c r="C269" s="199">
        <v>5</v>
      </c>
      <c r="D269" s="194" t="s">
        <v>151</v>
      </c>
      <c r="F269" s="199">
        <v>4531683</v>
      </c>
      <c r="G269" s="194" t="s">
        <v>567</v>
      </c>
      <c r="J269" s="197">
        <v>826213</v>
      </c>
      <c r="K269" s="200">
        <v>17018316</v>
      </c>
      <c r="L269" s="193" t="s">
        <v>503</v>
      </c>
    </row>
    <row r="270" spans="1:12" x14ac:dyDescent="0.25">
      <c r="A270" s="197">
        <v>1</v>
      </c>
      <c r="B270" s="194" t="s">
        <v>158</v>
      </c>
      <c r="C270" s="199">
        <v>6</v>
      </c>
      <c r="D270" s="194" t="s">
        <v>151</v>
      </c>
      <c r="F270" s="199">
        <v>4531693</v>
      </c>
      <c r="G270" s="194" t="s">
        <v>614</v>
      </c>
      <c r="J270" s="197">
        <v>105337</v>
      </c>
      <c r="K270" s="200">
        <v>16912979</v>
      </c>
      <c r="L270" s="193" t="s">
        <v>503</v>
      </c>
    </row>
    <row r="271" spans="1:12" x14ac:dyDescent="0.25">
      <c r="A271" s="197">
        <v>1</v>
      </c>
      <c r="B271" s="194" t="s">
        <v>158</v>
      </c>
      <c r="C271" s="199">
        <v>7</v>
      </c>
      <c r="D271" s="194" t="s">
        <v>151</v>
      </c>
      <c r="F271" s="199">
        <v>4531694</v>
      </c>
      <c r="G271" s="194" t="s">
        <v>250</v>
      </c>
      <c r="J271" s="197">
        <v>379497</v>
      </c>
      <c r="K271" s="200">
        <v>16533482</v>
      </c>
      <c r="L271" s="193" t="s">
        <v>503</v>
      </c>
    </row>
    <row r="272" spans="1:12" x14ac:dyDescent="0.25">
      <c r="A272" s="197">
        <v>1</v>
      </c>
      <c r="B272" s="194" t="s">
        <v>158</v>
      </c>
      <c r="C272" s="199">
        <v>8</v>
      </c>
      <c r="D272" s="194" t="s">
        <v>150</v>
      </c>
      <c r="F272" s="199">
        <v>0</v>
      </c>
      <c r="G272" s="194" t="s">
        <v>528</v>
      </c>
      <c r="I272" s="197">
        <v>50000</v>
      </c>
      <c r="K272" s="200">
        <v>16583482</v>
      </c>
      <c r="L272" s="193" t="s">
        <v>503</v>
      </c>
    </row>
    <row r="273" spans="1:12" x14ac:dyDescent="0.25">
      <c r="A273" s="197">
        <v>1</v>
      </c>
      <c r="B273" s="194" t="s">
        <v>158</v>
      </c>
      <c r="C273" s="199">
        <v>9</v>
      </c>
      <c r="D273" s="194" t="s">
        <v>150</v>
      </c>
      <c r="F273" s="199">
        <v>0</v>
      </c>
      <c r="G273" s="194" t="s">
        <v>615</v>
      </c>
      <c r="I273" s="197">
        <v>10000</v>
      </c>
      <c r="K273" s="200">
        <v>16593482</v>
      </c>
      <c r="L273" s="193" t="s">
        <v>503</v>
      </c>
    </row>
    <row r="274" spans="1:12" x14ac:dyDescent="0.25">
      <c r="A274" s="197">
        <v>4</v>
      </c>
      <c r="B274" s="194" t="s">
        <v>158</v>
      </c>
      <c r="C274" s="199">
        <v>10</v>
      </c>
      <c r="D274" s="194" t="s">
        <v>150</v>
      </c>
      <c r="F274" s="199">
        <v>0</v>
      </c>
      <c r="G274" s="194" t="s">
        <v>616</v>
      </c>
      <c r="I274" s="197">
        <v>10000</v>
      </c>
      <c r="K274" s="200">
        <v>16603482</v>
      </c>
      <c r="L274" s="193" t="s">
        <v>503</v>
      </c>
    </row>
    <row r="275" spans="1:12" x14ac:dyDescent="0.25">
      <c r="A275" s="197">
        <v>4</v>
      </c>
      <c r="B275" s="194" t="s">
        <v>158</v>
      </c>
      <c r="C275" s="199">
        <v>11</v>
      </c>
      <c r="D275" s="194" t="s">
        <v>150</v>
      </c>
      <c r="F275" s="199">
        <v>0</v>
      </c>
      <c r="G275" s="194" t="s">
        <v>594</v>
      </c>
      <c r="I275" s="197">
        <v>20000</v>
      </c>
      <c r="K275" s="200">
        <v>16623482</v>
      </c>
      <c r="L275" s="193" t="s">
        <v>503</v>
      </c>
    </row>
    <row r="276" spans="1:12" x14ac:dyDescent="0.25">
      <c r="A276" s="197">
        <v>4</v>
      </c>
      <c r="B276" s="194" t="s">
        <v>158</v>
      </c>
      <c r="C276" s="199">
        <v>12</v>
      </c>
      <c r="D276" s="194" t="s">
        <v>150</v>
      </c>
      <c r="F276" s="199">
        <v>0</v>
      </c>
      <c r="G276" s="194" t="s">
        <v>617</v>
      </c>
      <c r="I276" s="197">
        <v>304700</v>
      </c>
      <c r="K276" s="200">
        <v>16928182</v>
      </c>
      <c r="L276" s="193" t="s">
        <v>503</v>
      </c>
    </row>
    <row r="277" spans="1:12" x14ac:dyDescent="0.25">
      <c r="A277" s="197">
        <v>4</v>
      </c>
      <c r="B277" s="194" t="s">
        <v>158</v>
      </c>
      <c r="C277" s="199">
        <v>13</v>
      </c>
      <c r="D277" s="194" t="s">
        <v>150</v>
      </c>
      <c r="F277" s="199">
        <v>0</v>
      </c>
      <c r="G277" s="194" t="s">
        <v>618</v>
      </c>
      <c r="I277" s="197">
        <v>6337000</v>
      </c>
      <c r="K277" s="200">
        <v>23265182</v>
      </c>
      <c r="L277" s="193" t="s">
        <v>503</v>
      </c>
    </row>
    <row r="278" spans="1:12" x14ac:dyDescent="0.25">
      <c r="A278" s="197">
        <v>4</v>
      </c>
      <c r="B278" s="194" t="s">
        <v>158</v>
      </c>
      <c r="C278" s="199">
        <v>14</v>
      </c>
      <c r="D278" s="194" t="s">
        <v>150</v>
      </c>
      <c r="F278" s="199">
        <v>0</v>
      </c>
      <c r="G278" s="194" t="s">
        <v>619</v>
      </c>
      <c r="I278" s="197">
        <v>20000</v>
      </c>
      <c r="K278" s="200">
        <v>23285182</v>
      </c>
      <c r="L278" s="193" t="s">
        <v>503</v>
      </c>
    </row>
    <row r="279" spans="1:12" x14ac:dyDescent="0.25">
      <c r="A279" s="197">
        <v>4</v>
      </c>
      <c r="B279" s="194" t="s">
        <v>158</v>
      </c>
      <c r="C279" s="199">
        <v>15</v>
      </c>
      <c r="D279" s="194" t="s">
        <v>150</v>
      </c>
      <c r="F279" s="199">
        <v>0</v>
      </c>
      <c r="G279" s="194" t="s">
        <v>555</v>
      </c>
      <c r="I279" s="197">
        <v>50000</v>
      </c>
      <c r="K279" s="200">
        <v>23335182</v>
      </c>
      <c r="L279" s="193" t="s">
        <v>503</v>
      </c>
    </row>
    <row r="280" spans="1:12" x14ac:dyDescent="0.25">
      <c r="A280" s="197">
        <v>4</v>
      </c>
      <c r="B280" s="194" t="s">
        <v>158</v>
      </c>
      <c r="C280" s="199">
        <v>16</v>
      </c>
      <c r="D280" s="194" t="s">
        <v>150</v>
      </c>
      <c r="F280" s="199">
        <v>0</v>
      </c>
      <c r="G280" s="194" t="s">
        <v>620</v>
      </c>
      <c r="I280" s="197">
        <v>275000</v>
      </c>
      <c r="K280" s="200">
        <v>23610182</v>
      </c>
      <c r="L280" s="193" t="s">
        <v>503</v>
      </c>
    </row>
    <row r="281" spans="1:12" x14ac:dyDescent="0.25">
      <c r="A281" s="197">
        <v>4</v>
      </c>
      <c r="B281" s="194" t="s">
        <v>158</v>
      </c>
      <c r="C281" s="199">
        <v>17</v>
      </c>
      <c r="D281" s="194" t="s">
        <v>150</v>
      </c>
      <c r="F281" s="199">
        <v>0</v>
      </c>
      <c r="G281" s="194" t="s">
        <v>621</v>
      </c>
      <c r="I281" s="197">
        <v>195000</v>
      </c>
      <c r="K281" s="200">
        <v>23805182</v>
      </c>
      <c r="L281" s="193" t="s">
        <v>503</v>
      </c>
    </row>
    <row r="282" spans="1:12" x14ac:dyDescent="0.25">
      <c r="A282" s="197">
        <v>4</v>
      </c>
      <c r="B282" s="194" t="s">
        <v>158</v>
      </c>
      <c r="C282" s="199">
        <v>18</v>
      </c>
      <c r="D282" s="194" t="s">
        <v>150</v>
      </c>
      <c r="F282" s="199">
        <v>0</v>
      </c>
      <c r="G282" s="194" t="s">
        <v>622</v>
      </c>
      <c r="I282" s="197">
        <v>200000</v>
      </c>
      <c r="K282" s="200">
        <v>24005182</v>
      </c>
      <c r="L282" s="193" t="s">
        <v>503</v>
      </c>
    </row>
    <row r="283" spans="1:12" x14ac:dyDescent="0.25">
      <c r="A283" s="197">
        <v>4</v>
      </c>
      <c r="B283" s="194" t="s">
        <v>158</v>
      </c>
      <c r="C283" s="199">
        <v>19</v>
      </c>
      <c r="D283" s="194" t="s">
        <v>150</v>
      </c>
      <c r="F283" s="199">
        <v>0</v>
      </c>
      <c r="G283" s="194" t="s">
        <v>519</v>
      </c>
      <c r="I283" s="197">
        <v>50000</v>
      </c>
      <c r="K283" s="200">
        <v>24055182</v>
      </c>
      <c r="L283" s="193" t="s">
        <v>503</v>
      </c>
    </row>
    <row r="284" spans="1:12" x14ac:dyDescent="0.25">
      <c r="A284" s="197">
        <v>4</v>
      </c>
      <c r="B284" s="194" t="s">
        <v>158</v>
      </c>
      <c r="C284" s="199">
        <v>20</v>
      </c>
      <c r="D284" s="194" t="s">
        <v>150</v>
      </c>
      <c r="F284" s="199">
        <v>0</v>
      </c>
      <c r="G284" s="194" t="s">
        <v>623</v>
      </c>
      <c r="I284" s="197">
        <v>40000</v>
      </c>
      <c r="K284" s="200">
        <v>24095182</v>
      </c>
      <c r="L284" s="193" t="s">
        <v>503</v>
      </c>
    </row>
    <row r="285" spans="1:12" x14ac:dyDescent="0.25">
      <c r="A285" s="197">
        <v>4</v>
      </c>
      <c r="B285" s="194" t="s">
        <v>158</v>
      </c>
      <c r="C285" s="199">
        <v>21</v>
      </c>
      <c r="D285" s="194" t="s">
        <v>150</v>
      </c>
      <c r="F285" s="199">
        <v>0</v>
      </c>
      <c r="G285" s="194" t="s">
        <v>624</v>
      </c>
      <c r="I285" s="197">
        <v>50000</v>
      </c>
      <c r="K285" s="200">
        <v>24145182</v>
      </c>
      <c r="L285" s="193" t="s">
        <v>503</v>
      </c>
    </row>
    <row r="286" spans="1:12" x14ac:dyDescent="0.25">
      <c r="A286" s="197">
        <v>4</v>
      </c>
      <c r="B286" s="194" t="s">
        <v>158</v>
      </c>
      <c r="C286" s="199">
        <v>22</v>
      </c>
      <c r="D286" s="194" t="s">
        <v>150</v>
      </c>
      <c r="F286" s="199">
        <v>0</v>
      </c>
      <c r="G286" s="194" t="s">
        <v>625</v>
      </c>
      <c r="I286" s="197">
        <v>240000</v>
      </c>
      <c r="K286" s="200">
        <v>24385182</v>
      </c>
      <c r="L286" s="193" t="s">
        <v>503</v>
      </c>
    </row>
    <row r="287" spans="1:12" x14ac:dyDescent="0.25">
      <c r="A287" s="197">
        <v>4</v>
      </c>
      <c r="B287" s="194" t="s">
        <v>158</v>
      </c>
      <c r="C287" s="199">
        <v>23</v>
      </c>
      <c r="D287" s="194" t="s">
        <v>150</v>
      </c>
      <c r="F287" s="199">
        <v>0</v>
      </c>
      <c r="G287" s="194" t="s">
        <v>511</v>
      </c>
      <c r="I287" s="197">
        <v>150000</v>
      </c>
      <c r="K287" s="200">
        <v>24535182</v>
      </c>
      <c r="L287" s="193" t="s">
        <v>503</v>
      </c>
    </row>
    <row r="288" spans="1:12" x14ac:dyDescent="0.25">
      <c r="A288" s="197">
        <v>4</v>
      </c>
      <c r="B288" s="194" t="s">
        <v>158</v>
      </c>
      <c r="C288" s="199">
        <v>24</v>
      </c>
      <c r="D288" s="194" t="s">
        <v>151</v>
      </c>
      <c r="F288" s="199">
        <v>4531686</v>
      </c>
      <c r="G288" s="194" t="s">
        <v>251</v>
      </c>
      <c r="J288" s="197">
        <v>300000</v>
      </c>
      <c r="K288" s="200">
        <v>24235182</v>
      </c>
      <c r="L288" s="193" t="s">
        <v>503</v>
      </c>
    </row>
    <row r="289" spans="1:12" x14ac:dyDescent="0.25">
      <c r="A289" s="197">
        <v>5</v>
      </c>
      <c r="B289" s="194" t="s">
        <v>158</v>
      </c>
      <c r="C289" s="199">
        <v>25</v>
      </c>
      <c r="D289" s="194" t="s">
        <v>151</v>
      </c>
      <c r="F289" s="199">
        <v>4531695</v>
      </c>
      <c r="G289" s="194" t="s">
        <v>626</v>
      </c>
      <c r="J289" s="197">
        <v>54519</v>
      </c>
      <c r="K289" s="200">
        <v>24180663</v>
      </c>
      <c r="L289" s="193" t="s">
        <v>503</v>
      </c>
    </row>
    <row r="290" spans="1:12" x14ac:dyDescent="0.25">
      <c r="A290" s="197">
        <v>5</v>
      </c>
      <c r="B290" s="194" t="s">
        <v>158</v>
      </c>
      <c r="C290" s="199">
        <v>26</v>
      </c>
      <c r="D290" s="194" t="s">
        <v>151</v>
      </c>
      <c r="F290" s="199">
        <v>4531696</v>
      </c>
      <c r="G290" s="194" t="s">
        <v>626</v>
      </c>
      <c r="J290" s="197">
        <v>96684</v>
      </c>
      <c r="K290" s="200">
        <v>24083979</v>
      </c>
      <c r="L290" s="193" t="s">
        <v>503</v>
      </c>
    </row>
    <row r="291" spans="1:12" x14ac:dyDescent="0.25">
      <c r="A291" s="197">
        <v>5</v>
      </c>
      <c r="B291" s="194" t="s">
        <v>158</v>
      </c>
      <c r="C291" s="199">
        <v>27</v>
      </c>
      <c r="D291" s="194" t="s">
        <v>151</v>
      </c>
      <c r="F291" s="199">
        <v>4531697</v>
      </c>
      <c r="G291" s="194" t="s">
        <v>626</v>
      </c>
      <c r="J291" s="197">
        <v>254054</v>
      </c>
      <c r="K291" s="200">
        <v>23829925</v>
      </c>
      <c r="L291" s="193" t="s">
        <v>503</v>
      </c>
    </row>
    <row r="292" spans="1:12" x14ac:dyDescent="0.25">
      <c r="A292" s="197">
        <v>5</v>
      </c>
      <c r="B292" s="194" t="s">
        <v>158</v>
      </c>
      <c r="C292" s="199">
        <v>28</v>
      </c>
      <c r="D292" s="194" t="s">
        <v>151</v>
      </c>
      <c r="F292" s="199">
        <v>4531684</v>
      </c>
      <c r="G292" s="194" t="s">
        <v>252</v>
      </c>
      <c r="J292" s="197">
        <v>634674</v>
      </c>
      <c r="K292" s="200">
        <v>23195251</v>
      </c>
      <c r="L292" s="193" t="s">
        <v>503</v>
      </c>
    </row>
    <row r="293" spans="1:12" x14ac:dyDescent="0.25">
      <c r="A293" s="197">
        <v>5</v>
      </c>
      <c r="B293" s="194" t="s">
        <v>158</v>
      </c>
      <c r="C293" s="199">
        <v>29</v>
      </c>
      <c r="D293" s="194" t="s">
        <v>150</v>
      </c>
      <c r="F293" s="199">
        <v>0</v>
      </c>
      <c r="G293" s="194" t="s">
        <v>546</v>
      </c>
      <c r="I293" s="197">
        <v>200000</v>
      </c>
      <c r="K293" s="200">
        <v>23395251</v>
      </c>
      <c r="L293" s="193" t="s">
        <v>503</v>
      </c>
    </row>
    <row r="294" spans="1:12" x14ac:dyDescent="0.25">
      <c r="A294" s="197">
        <v>6</v>
      </c>
      <c r="B294" s="194" t="s">
        <v>158</v>
      </c>
      <c r="C294" s="199">
        <v>30</v>
      </c>
      <c r="D294" s="194" t="s">
        <v>150</v>
      </c>
      <c r="F294" s="199">
        <v>0</v>
      </c>
      <c r="G294" s="194" t="s">
        <v>627</v>
      </c>
      <c r="I294" s="197">
        <v>300000</v>
      </c>
      <c r="K294" s="200">
        <v>23695251</v>
      </c>
      <c r="L294" s="193" t="s">
        <v>503</v>
      </c>
    </row>
    <row r="295" spans="1:12" x14ac:dyDescent="0.25">
      <c r="A295" s="197">
        <v>7</v>
      </c>
      <c r="B295" s="194" t="s">
        <v>158</v>
      </c>
      <c r="C295" s="199">
        <v>31</v>
      </c>
      <c r="D295" s="194" t="s">
        <v>150</v>
      </c>
      <c r="F295" s="199">
        <v>0</v>
      </c>
      <c r="G295" s="194" t="s">
        <v>223</v>
      </c>
      <c r="I295" s="197">
        <v>100000</v>
      </c>
      <c r="K295" s="200">
        <v>23795251</v>
      </c>
      <c r="L295" s="193" t="s">
        <v>503</v>
      </c>
    </row>
    <row r="296" spans="1:12" x14ac:dyDescent="0.25">
      <c r="A296" s="197">
        <v>8</v>
      </c>
      <c r="B296" s="194" t="s">
        <v>158</v>
      </c>
      <c r="C296" s="199">
        <v>32</v>
      </c>
      <c r="D296" s="194" t="s">
        <v>151</v>
      </c>
      <c r="F296" s="199">
        <v>4531700</v>
      </c>
      <c r="G296" s="194" t="s">
        <v>628</v>
      </c>
      <c r="J296" s="197">
        <v>225706</v>
      </c>
      <c r="K296" s="200">
        <v>23569545</v>
      </c>
      <c r="L296" s="193" t="s">
        <v>503</v>
      </c>
    </row>
    <row r="297" spans="1:12" x14ac:dyDescent="0.25">
      <c r="A297" s="197">
        <v>8</v>
      </c>
      <c r="B297" s="194" t="s">
        <v>158</v>
      </c>
      <c r="C297" s="199">
        <v>33</v>
      </c>
      <c r="D297" s="194" t="s">
        <v>150</v>
      </c>
      <c r="F297" s="199">
        <v>0</v>
      </c>
      <c r="G297" s="194" t="s">
        <v>629</v>
      </c>
      <c r="I297" s="197">
        <v>150000</v>
      </c>
      <c r="K297" s="200">
        <v>23719545</v>
      </c>
      <c r="L297" s="193" t="s">
        <v>503</v>
      </c>
    </row>
    <row r="298" spans="1:12" x14ac:dyDescent="0.25">
      <c r="A298" s="197">
        <v>8</v>
      </c>
      <c r="B298" s="194" t="s">
        <v>158</v>
      </c>
      <c r="C298" s="199">
        <v>34</v>
      </c>
      <c r="D298" s="194" t="s">
        <v>151</v>
      </c>
      <c r="F298" s="199">
        <v>4531703</v>
      </c>
      <c r="G298" s="194" t="s">
        <v>630</v>
      </c>
      <c r="J298" s="197">
        <v>720000</v>
      </c>
      <c r="K298" s="200">
        <v>22999545</v>
      </c>
      <c r="L298" s="193" t="s">
        <v>503</v>
      </c>
    </row>
    <row r="299" spans="1:12" x14ac:dyDescent="0.25">
      <c r="A299" s="197">
        <v>8</v>
      </c>
      <c r="B299" s="194" t="s">
        <v>158</v>
      </c>
      <c r="C299" s="199">
        <v>35</v>
      </c>
      <c r="D299" s="194" t="s">
        <v>151</v>
      </c>
      <c r="F299" s="199">
        <v>4531701</v>
      </c>
      <c r="G299" s="194" t="s">
        <v>631</v>
      </c>
      <c r="J299" s="197">
        <v>1902178</v>
      </c>
      <c r="K299" s="200">
        <v>21097367</v>
      </c>
      <c r="L299" s="193" t="s">
        <v>503</v>
      </c>
    </row>
    <row r="300" spans="1:12" x14ac:dyDescent="0.25">
      <c r="A300" s="197">
        <v>8</v>
      </c>
      <c r="B300" s="194" t="s">
        <v>158</v>
      </c>
      <c r="C300" s="199">
        <v>36</v>
      </c>
      <c r="D300" s="194" t="s">
        <v>150</v>
      </c>
      <c r="F300" s="199">
        <v>0</v>
      </c>
      <c r="G300" s="194" t="s">
        <v>581</v>
      </c>
      <c r="I300" s="197">
        <v>50000</v>
      </c>
      <c r="K300" s="200">
        <v>21147367</v>
      </c>
      <c r="L300" s="193" t="s">
        <v>503</v>
      </c>
    </row>
    <row r="301" spans="1:12" x14ac:dyDescent="0.25">
      <c r="A301" s="197">
        <v>11</v>
      </c>
      <c r="B301" s="194" t="s">
        <v>158</v>
      </c>
      <c r="C301" s="199">
        <v>37</v>
      </c>
      <c r="D301" s="194" t="s">
        <v>150</v>
      </c>
      <c r="F301" s="199">
        <v>0</v>
      </c>
      <c r="G301" s="194" t="s">
        <v>596</v>
      </c>
      <c r="I301" s="197">
        <v>627</v>
      </c>
      <c r="K301" s="200">
        <v>21147994</v>
      </c>
      <c r="L301" s="193" t="s">
        <v>503</v>
      </c>
    </row>
    <row r="302" spans="1:12" x14ac:dyDescent="0.25">
      <c r="A302" s="197">
        <v>11</v>
      </c>
      <c r="B302" s="194" t="s">
        <v>158</v>
      </c>
      <c r="C302" s="199">
        <v>38</v>
      </c>
      <c r="D302" s="194" t="s">
        <v>150</v>
      </c>
      <c r="F302" s="199">
        <v>0</v>
      </c>
      <c r="G302" s="194" t="s">
        <v>523</v>
      </c>
      <c r="I302" s="197">
        <v>30000</v>
      </c>
      <c r="K302" s="200">
        <v>21177994</v>
      </c>
      <c r="L302" s="193" t="s">
        <v>503</v>
      </c>
    </row>
    <row r="303" spans="1:12" x14ac:dyDescent="0.25">
      <c r="A303" s="197">
        <v>11</v>
      </c>
      <c r="B303" s="194" t="s">
        <v>158</v>
      </c>
      <c r="C303" s="199">
        <v>39</v>
      </c>
      <c r="D303" s="194" t="s">
        <v>150</v>
      </c>
      <c r="F303" s="199">
        <v>0</v>
      </c>
      <c r="G303" s="194" t="s">
        <v>632</v>
      </c>
      <c r="I303" s="197">
        <v>60000</v>
      </c>
      <c r="K303" s="200">
        <v>21237994</v>
      </c>
      <c r="L303" s="193" t="s">
        <v>503</v>
      </c>
    </row>
    <row r="304" spans="1:12" x14ac:dyDescent="0.25">
      <c r="A304" s="197">
        <v>11</v>
      </c>
      <c r="B304" s="194" t="s">
        <v>158</v>
      </c>
      <c r="C304" s="199">
        <v>40</v>
      </c>
      <c r="D304" s="194" t="s">
        <v>150</v>
      </c>
      <c r="F304" s="199">
        <v>0</v>
      </c>
      <c r="G304" s="194" t="s">
        <v>521</v>
      </c>
      <c r="I304" s="197">
        <v>30000</v>
      </c>
      <c r="K304" s="200">
        <v>21267994</v>
      </c>
      <c r="L304" s="193" t="s">
        <v>503</v>
      </c>
    </row>
    <row r="305" spans="1:12" x14ac:dyDescent="0.25">
      <c r="A305" s="197">
        <v>11</v>
      </c>
      <c r="B305" s="194" t="s">
        <v>158</v>
      </c>
      <c r="C305" s="199">
        <v>41</v>
      </c>
      <c r="D305" s="194" t="s">
        <v>150</v>
      </c>
      <c r="F305" s="199">
        <v>0</v>
      </c>
      <c r="G305" s="194" t="s">
        <v>522</v>
      </c>
      <c r="I305" s="197">
        <v>35000</v>
      </c>
      <c r="K305" s="200">
        <v>21302994</v>
      </c>
      <c r="L305" s="193" t="s">
        <v>503</v>
      </c>
    </row>
    <row r="306" spans="1:12" x14ac:dyDescent="0.25">
      <c r="A306" s="197">
        <v>11</v>
      </c>
      <c r="B306" s="194" t="s">
        <v>158</v>
      </c>
      <c r="C306" s="199">
        <v>42</v>
      </c>
      <c r="D306" s="194" t="s">
        <v>150</v>
      </c>
      <c r="F306" s="199">
        <v>0</v>
      </c>
      <c r="G306" s="194" t="s">
        <v>510</v>
      </c>
      <c r="I306" s="197">
        <v>50000</v>
      </c>
      <c r="K306" s="200">
        <v>21352994</v>
      </c>
      <c r="L306" s="193" t="s">
        <v>503</v>
      </c>
    </row>
    <row r="307" spans="1:12" x14ac:dyDescent="0.25">
      <c r="A307" s="197">
        <v>12</v>
      </c>
      <c r="B307" s="194" t="s">
        <v>158</v>
      </c>
      <c r="C307" s="199">
        <v>43</v>
      </c>
      <c r="D307" s="194" t="s">
        <v>150</v>
      </c>
      <c r="F307" s="199">
        <v>0</v>
      </c>
      <c r="G307" s="194" t="s">
        <v>532</v>
      </c>
      <c r="I307" s="197">
        <v>25000</v>
      </c>
      <c r="K307" s="200">
        <v>21377994</v>
      </c>
      <c r="L307" s="193" t="s">
        <v>503</v>
      </c>
    </row>
    <row r="308" spans="1:12" x14ac:dyDescent="0.25">
      <c r="A308" s="197">
        <v>12</v>
      </c>
      <c r="B308" s="194" t="s">
        <v>158</v>
      </c>
      <c r="C308" s="199">
        <v>44</v>
      </c>
      <c r="D308" s="194" t="s">
        <v>150</v>
      </c>
      <c r="F308" s="199">
        <v>0</v>
      </c>
      <c r="G308" s="194" t="s">
        <v>517</v>
      </c>
      <c r="I308" s="197">
        <v>75000</v>
      </c>
      <c r="K308" s="200">
        <v>21452994</v>
      </c>
      <c r="L308" s="193" t="s">
        <v>503</v>
      </c>
    </row>
    <row r="309" spans="1:12" x14ac:dyDescent="0.25">
      <c r="A309" s="197">
        <v>13</v>
      </c>
      <c r="B309" s="194" t="s">
        <v>158</v>
      </c>
      <c r="C309" s="199">
        <v>45</v>
      </c>
      <c r="D309" s="194" t="s">
        <v>150</v>
      </c>
      <c r="F309" s="199">
        <v>0</v>
      </c>
      <c r="G309" s="194" t="s">
        <v>597</v>
      </c>
      <c r="I309" s="197">
        <v>16000</v>
      </c>
      <c r="K309" s="200">
        <v>21468994</v>
      </c>
      <c r="L309" s="193" t="s">
        <v>503</v>
      </c>
    </row>
    <row r="310" spans="1:12" x14ac:dyDescent="0.25">
      <c r="A310" s="197">
        <v>14</v>
      </c>
      <c r="B310" s="194" t="s">
        <v>158</v>
      </c>
      <c r="C310" s="199">
        <v>46</v>
      </c>
      <c r="D310" s="194" t="s">
        <v>151</v>
      </c>
      <c r="F310" s="199">
        <v>4531702</v>
      </c>
      <c r="G310" s="194" t="s">
        <v>633</v>
      </c>
      <c r="J310" s="197">
        <v>602973</v>
      </c>
      <c r="K310" s="200">
        <v>20866021</v>
      </c>
      <c r="L310" s="193" t="s">
        <v>503</v>
      </c>
    </row>
    <row r="311" spans="1:12" x14ac:dyDescent="0.25">
      <c r="A311" s="197">
        <v>15</v>
      </c>
      <c r="B311" s="194" t="s">
        <v>158</v>
      </c>
      <c r="C311" s="199">
        <v>47</v>
      </c>
      <c r="D311" s="194" t="s">
        <v>150</v>
      </c>
      <c r="F311" s="199">
        <v>0</v>
      </c>
      <c r="G311" s="194" t="s">
        <v>599</v>
      </c>
      <c r="I311" s="197">
        <v>200000</v>
      </c>
      <c r="K311" s="200">
        <v>21066021</v>
      </c>
      <c r="L311" s="193" t="s">
        <v>503</v>
      </c>
    </row>
    <row r="312" spans="1:12" x14ac:dyDescent="0.25">
      <c r="A312" s="197">
        <v>15</v>
      </c>
      <c r="B312" s="194" t="s">
        <v>158</v>
      </c>
      <c r="C312" s="199">
        <v>48</v>
      </c>
      <c r="D312" s="194" t="s">
        <v>151</v>
      </c>
      <c r="F312" s="199">
        <v>4531705</v>
      </c>
      <c r="G312" s="194" t="s">
        <v>634</v>
      </c>
      <c r="J312" s="197">
        <v>1367245</v>
      </c>
      <c r="K312" s="200">
        <v>19698776</v>
      </c>
      <c r="L312" s="193" t="s">
        <v>503</v>
      </c>
    </row>
    <row r="313" spans="1:12" x14ac:dyDescent="0.25">
      <c r="A313" s="197">
        <v>19</v>
      </c>
      <c r="B313" s="194" t="s">
        <v>158</v>
      </c>
      <c r="C313" s="199">
        <v>49</v>
      </c>
      <c r="D313" s="194" t="s">
        <v>151</v>
      </c>
      <c r="F313" s="199">
        <v>4531706</v>
      </c>
      <c r="G313" s="194" t="s">
        <v>635</v>
      </c>
      <c r="J313" s="197">
        <v>95080</v>
      </c>
      <c r="K313" s="200">
        <v>19603696</v>
      </c>
      <c r="L313" s="193" t="s">
        <v>503</v>
      </c>
    </row>
    <row r="314" spans="1:12" x14ac:dyDescent="0.25">
      <c r="A314" s="197">
        <v>19</v>
      </c>
      <c r="B314" s="194" t="s">
        <v>158</v>
      </c>
      <c r="C314" s="199">
        <v>50</v>
      </c>
      <c r="D314" s="194" t="s">
        <v>151</v>
      </c>
      <c r="F314" s="199">
        <v>4531708</v>
      </c>
      <c r="G314" s="194" t="s">
        <v>636</v>
      </c>
      <c r="J314" s="197">
        <v>1157679</v>
      </c>
      <c r="K314" s="200">
        <v>18446017</v>
      </c>
      <c r="L314" s="193" t="s">
        <v>503</v>
      </c>
    </row>
    <row r="315" spans="1:12" x14ac:dyDescent="0.25">
      <c r="A315" s="197">
        <v>19</v>
      </c>
      <c r="B315" s="194" t="s">
        <v>158</v>
      </c>
      <c r="C315" s="199">
        <v>51</v>
      </c>
      <c r="D315" s="194" t="s">
        <v>151</v>
      </c>
      <c r="F315" s="199">
        <v>4531712</v>
      </c>
      <c r="G315" s="194" t="s">
        <v>253</v>
      </c>
      <c r="J315" s="197">
        <v>200000</v>
      </c>
      <c r="K315" s="200">
        <v>18246017</v>
      </c>
      <c r="L315" s="193" t="s">
        <v>503</v>
      </c>
    </row>
    <row r="316" spans="1:12" x14ac:dyDescent="0.25">
      <c r="A316" s="197">
        <v>19</v>
      </c>
      <c r="B316" s="194" t="s">
        <v>158</v>
      </c>
      <c r="C316" s="199">
        <v>52</v>
      </c>
      <c r="D316" s="194" t="s">
        <v>150</v>
      </c>
      <c r="F316" s="199">
        <v>0</v>
      </c>
      <c r="G316" s="194" t="s">
        <v>535</v>
      </c>
      <c r="I316" s="197">
        <v>1200000</v>
      </c>
      <c r="K316" s="200">
        <v>19446017</v>
      </c>
      <c r="L316" s="193" t="s">
        <v>503</v>
      </c>
    </row>
    <row r="317" spans="1:12" x14ac:dyDescent="0.25">
      <c r="A317" s="197">
        <v>19</v>
      </c>
      <c r="B317" s="194" t="s">
        <v>158</v>
      </c>
      <c r="C317" s="199">
        <v>53</v>
      </c>
      <c r="D317" s="194" t="s">
        <v>151</v>
      </c>
      <c r="F317" s="199">
        <v>4531710</v>
      </c>
      <c r="G317" s="194" t="s">
        <v>534</v>
      </c>
      <c r="J317" s="197">
        <v>441150</v>
      </c>
      <c r="K317" s="200">
        <v>19004867</v>
      </c>
      <c r="L317" s="193" t="s">
        <v>503</v>
      </c>
    </row>
    <row r="318" spans="1:12" x14ac:dyDescent="0.25">
      <c r="A318" s="197">
        <v>19</v>
      </c>
      <c r="B318" s="194" t="s">
        <v>158</v>
      </c>
      <c r="C318" s="199">
        <v>54</v>
      </c>
      <c r="D318" s="194" t="s">
        <v>151</v>
      </c>
      <c r="F318" s="199">
        <v>4531711</v>
      </c>
      <c r="G318" s="194" t="s">
        <v>534</v>
      </c>
      <c r="J318" s="197">
        <v>83375</v>
      </c>
      <c r="K318" s="200">
        <v>18921492</v>
      </c>
      <c r="L318" s="193" t="s">
        <v>503</v>
      </c>
    </row>
    <row r="319" spans="1:12" x14ac:dyDescent="0.25">
      <c r="A319" s="197">
        <v>20</v>
      </c>
      <c r="B319" s="194" t="s">
        <v>158</v>
      </c>
      <c r="C319" s="199">
        <v>55</v>
      </c>
      <c r="D319" s="194" t="s">
        <v>150</v>
      </c>
      <c r="F319" s="199">
        <v>0</v>
      </c>
      <c r="G319" s="194" t="s">
        <v>596</v>
      </c>
      <c r="I319" s="197">
        <v>627182</v>
      </c>
      <c r="K319" s="200">
        <v>19548674</v>
      </c>
      <c r="L319" s="193" t="s">
        <v>503</v>
      </c>
    </row>
    <row r="320" spans="1:12" x14ac:dyDescent="0.25">
      <c r="A320" s="197">
        <v>21</v>
      </c>
      <c r="B320" s="194" t="s">
        <v>158</v>
      </c>
      <c r="C320" s="199">
        <v>56</v>
      </c>
      <c r="D320" s="194" t="s">
        <v>151</v>
      </c>
      <c r="F320" s="199">
        <v>4531704</v>
      </c>
      <c r="G320" s="194" t="s">
        <v>614</v>
      </c>
      <c r="J320" s="197">
        <v>174264</v>
      </c>
      <c r="K320" s="200">
        <v>19374410</v>
      </c>
      <c r="L320" s="193" t="s">
        <v>503</v>
      </c>
    </row>
    <row r="321" spans="1:12" x14ac:dyDescent="0.25">
      <c r="A321" s="197">
        <v>21</v>
      </c>
      <c r="B321" s="194" t="s">
        <v>158</v>
      </c>
      <c r="C321" s="199">
        <v>57</v>
      </c>
      <c r="D321" s="194" t="s">
        <v>150</v>
      </c>
      <c r="F321" s="199">
        <v>0</v>
      </c>
      <c r="G321" s="194" t="s">
        <v>637</v>
      </c>
      <c r="I321" s="197">
        <v>50000</v>
      </c>
      <c r="K321" s="200">
        <v>19424410</v>
      </c>
      <c r="L321" s="193" t="s">
        <v>503</v>
      </c>
    </row>
    <row r="322" spans="1:12" x14ac:dyDescent="0.25">
      <c r="A322" s="197">
        <v>21</v>
      </c>
      <c r="B322" s="194" t="s">
        <v>158</v>
      </c>
      <c r="C322" s="199">
        <v>58</v>
      </c>
      <c r="D322" s="194" t="s">
        <v>150</v>
      </c>
      <c r="F322" s="199">
        <v>0</v>
      </c>
      <c r="G322" s="194" t="s">
        <v>159</v>
      </c>
      <c r="I322" s="197">
        <v>50000000</v>
      </c>
      <c r="K322" s="200">
        <v>69424410</v>
      </c>
      <c r="L322" s="193" t="s">
        <v>503</v>
      </c>
    </row>
    <row r="323" spans="1:12" x14ac:dyDescent="0.25">
      <c r="A323" s="197">
        <v>21</v>
      </c>
      <c r="B323" s="194" t="s">
        <v>158</v>
      </c>
      <c r="C323" s="199">
        <v>59</v>
      </c>
      <c r="D323" s="194" t="s">
        <v>150</v>
      </c>
      <c r="F323" s="199">
        <v>0</v>
      </c>
      <c r="G323" s="194" t="s">
        <v>541</v>
      </c>
      <c r="I323" s="197">
        <v>2730000</v>
      </c>
      <c r="K323" s="200">
        <v>72154410</v>
      </c>
      <c r="L323" s="193" t="s">
        <v>503</v>
      </c>
    </row>
    <row r="324" spans="1:12" x14ac:dyDescent="0.25">
      <c r="A324" s="197">
        <v>21</v>
      </c>
      <c r="B324" s="194" t="s">
        <v>158</v>
      </c>
      <c r="C324" s="199">
        <v>60</v>
      </c>
      <c r="D324" s="194" t="s">
        <v>150</v>
      </c>
      <c r="F324" s="199">
        <v>0</v>
      </c>
      <c r="G324" s="194" t="s">
        <v>550</v>
      </c>
      <c r="I324" s="197">
        <v>30000</v>
      </c>
      <c r="K324" s="200">
        <v>72184410</v>
      </c>
      <c r="L324" s="193" t="s">
        <v>503</v>
      </c>
    </row>
    <row r="325" spans="1:12" x14ac:dyDescent="0.25">
      <c r="A325" s="197">
        <v>21</v>
      </c>
      <c r="B325" s="194" t="s">
        <v>158</v>
      </c>
      <c r="C325" s="199">
        <v>61</v>
      </c>
      <c r="D325" s="194" t="s">
        <v>150</v>
      </c>
      <c r="F325" s="199">
        <v>0</v>
      </c>
      <c r="G325" s="194" t="s">
        <v>603</v>
      </c>
      <c r="I325" s="197">
        <v>50000</v>
      </c>
      <c r="K325" s="200">
        <v>72234410</v>
      </c>
      <c r="L325" s="193" t="s">
        <v>503</v>
      </c>
    </row>
    <row r="326" spans="1:12" x14ac:dyDescent="0.25">
      <c r="A326" s="197">
        <v>22</v>
      </c>
      <c r="B326" s="194" t="s">
        <v>158</v>
      </c>
      <c r="C326" s="199">
        <v>62</v>
      </c>
      <c r="D326" s="194" t="s">
        <v>150</v>
      </c>
      <c r="F326" s="199">
        <v>0</v>
      </c>
      <c r="G326" s="194" t="s">
        <v>638</v>
      </c>
      <c r="I326" s="197">
        <v>50000</v>
      </c>
      <c r="K326" s="200">
        <v>72284410</v>
      </c>
      <c r="L326" s="193" t="s">
        <v>503</v>
      </c>
    </row>
    <row r="327" spans="1:12" x14ac:dyDescent="0.25">
      <c r="A327" s="197">
        <v>22</v>
      </c>
      <c r="B327" s="194" t="s">
        <v>158</v>
      </c>
      <c r="C327" s="199">
        <v>63</v>
      </c>
      <c r="D327" s="194" t="s">
        <v>150</v>
      </c>
      <c r="F327" s="199">
        <v>0</v>
      </c>
      <c r="G327" s="194" t="s">
        <v>543</v>
      </c>
      <c r="I327" s="197">
        <v>25000</v>
      </c>
      <c r="K327" s="200">
        <v>72309410</v>
      </c>
      <c r="L327" s="193" t="s">
        <v>503</v>
      </c>
    </row>
    <row r="328" spans="1:12" x14ac:dyDescent="0.25">
      <c r="A328" s="197">
        <v>22</v>
      </c>
      <c r="B328" s="194" t="s">
        <v>158</v>
      </c>
      <c r="C328" s="199">
        <v>64</v>
      </c>
      <c r="D328" s="194" t="s">
        <v>150</v>
      </c>
      <c r="F328" s="199">
        <v>0</v>
      </c>
      <c r="G328" s="194" t="s">
        <v>554</v>
      </c>
      <c r="I328" s="197">
        <v>20000</v>
      </c>
      <c r="K328" s="200">
        <v>72329410</v>
      </c>
      <c r="L328" s="193" t="s">
        <v>503</v>
      </c>
    </row>
    <row r="329" spans="1:12" x14ac:dyDescent="0.25">
      <c r="A329" s="197">
        <v>22</v>
      </c>
      <c r="B329" s="194" t="s">
        <v>158</v>
      </c>
      <c r="C329" s="199">
        <v>65</v>
      </c>
      <c r="D329" s="194" t="s">
        <v>150</v>
      </c>
      <c r="F329" s="199">
        <v>0</v>
      </c>
      <c r="G329" s="194" t="s">
        <v>571</v>
      </c>
      <c r="I329" s="197">
        <v>30000</v>
      </c>
      <c r="K329" s="200">
        <v>72359410</v>
      </c>
      <c r="L329" s="193" t="s">
        <v>503</v>
      </c>
    </row>
    <row r="330" spans="1:12" x14ac:dyDescent="0.25">
      <c r="A330" s="197">
        <v>22</v>
      </c>
      <c r="B330" s="194" t="s">
        <v>158</v>
      </c>
      <c r="C330" s="199">
        <v>66</v>
      </c>
      <c r="D330" s="194" t="s">
        <v>150</v>
      </c>
      <c r="F330" s="199">
        <v>0</v>
      </c>
      <c r="G330" s="194" t="s">
        <v>639</v>
      </c>
      <c r="I330" s="197">
        <v>10000</v>
      </c>
      <c r="K330" s="200">
        <v>72369410</v>
      </c>
      <c r="L330" s="193" t="s">
        <v>503</v>
      </c>
    </row>
    <row r="331" spans="1:12" x14ac:dyDescent="0.25">
      <c r="A331" s="197">
        <v>22</v>
      </c>
      <c r="B331" s="194" t="s">
        <v>158</v>
      </c>
      <c r="C331" s="199">
        <v>67</v>
      </c>
      <c r="D331" s="194" t="s">
        <v>151</v>
      </c>
      <c r="F331" s="199">
        <v>4531713</v>
      </c>
      <c r="G331" s="194" t="s">
        <v>640</v>
      </c>
      <c r="J331" s="197">
        <v>4262088</v>
      </c>
      <c r="K331" s="200">
        <v>68107322</v>
      </c>
      <c r="L331" s="193" t="s">
        <v>503</v>
      </c>
    </row>
    <row r="332" spans="1:12" x14ac:dyDescent="0.25">
      <c r="A332" s="197">
        <v>22</v>
      </c>
      <c r="B332" s="194" t="s">
        <v>158</v>
      </c>
      <c r="C332" s="199">
        <v>68</v>
      </c>
      <c r="D332" s="194" t="s">
        <v>150</v>
      </c>
      <c r="F332" s="199">
        <v>0</v>
      </c>
      <c r="G332" s="194" t="s">
        <v>641</v>
      </c>
      <c r="I332" s="197">
        <v>3854634</v>
      </c>
      <c r="K332" s="200">
        <v>71961956</v>
      </c>
      <c r="L332" s="193" t="s">
        <v>503</v>
      </c>
    </row>
    <row r="333" spans="1:12" x14ac:dyDescent="0.25">
      <c r="A333" s="197">
        <v>22</v>
      </c>
      <c r="B333" s="194" t="s">
        <v>158</v>
      </c>
      <c r="C333" s="199">
        <v>69</v>
      </c>
      <c r="D333" s="194" t="s">
        <v>150</v>
      </c>
      <c r="F333" s="199">
        <v>0</v>
      </c>
      <c r="G333" s="194" t="s">
        <v>538</v>
      </c>
      <c r="I333" s="197">
        <v>210000</v>
      </c>
      <c r="K333" s="200">
        <v>72171956</v>
      </c>
      <c r="L333" s="193" t="s">
        <v>503</v>
      </c>
    </row>
    <row r="334" spans="1:12" x14ac:dyDescent="0.25">
      <c r="A334" s="197">
        <v>25</v>
      </c>
      <c r="B334" s="194" t="s">
        <v>158</v>
      </c>
      <c r="C334" s="199">
        <v>70</v>
      </c>
      <c r="D334" s="194" t="s">
        <v>151</v>
      </c>
      <c r="F334" s="199">
        <v>4531707</v>
      </c>
      <c r="G334" s="194" t="s">
        <v>642</v>
      </c>
      <c r="J334" s="197">
        <v>135000</v>
      </c>
      <c r="K334" s="200">
        <v>72036956</v>
      </c>
      <c r="L334" s="193" t="s">
        <v>503</v>
      </c>
    </row>
    <row r="335" spans="1:12" x14ac:dyDescent="0.25">
      <c r="A335" s="197">
        <v>28</v>
      </c>
      <c r="B335" s="194" t="s">
        <v>158</v>
      </c>
      <c r="C335" s="199">
        <v>71</v>
      </c>
      <c r="D335" s="194" t="s">
        <v>150</v>
      </c>
      <c r="F335" s="199">
        <v>0</v>
      </c>
      <c r="G335" s="194" t="s">
        <v>583</v>
      </c>
      <c r="I335" s="197">
        <v>150000</v>
      </c>
      <c r="K335" s="200">
        <v>72186956</v>
      </c>
      <c r="L335" s="193" t="s">
        <v>503</v>
      </c>
    </row>
    <row r="336" spans="1:12" x14ac:dyDescent="0.25">
      <c r="A336" s="197">
        <v>28</v>
      </c>
      <c r="B336" s="194" t="s">
        <v>158</v>
      </c>
      <c r="C336" s="199">
        <v>72</v>
      </c>
      <c r="D336" s="194" t="s">
        <v>150</v>
      </c>
      <c r="F336" s="199">
        <v>0</v>
      </c>
      <c r="G336" s="194" t="s">
        <v>606</v>
      </c>
      <c r="I336" s="197">
        <v>30000</v>
      </c>
      <c r="K336" s="200">
        <v>72216956</v>
      </c>
      <c r="L336" s="193" t="s">
        <v>503</v>
      </c>
    </row>
    <row r="337" spans="1:12" x14ac:dyDescent="0.25">
      <c r="A337" s="197">
        <v>28</v>
      </c>
      <c r="B337" s="194" t="s">
        <v>158</v>
      </c>
      <c r="C337" s="199">
        <v>73</v>
      </c>
      <c r="D337" s="194" t="s">
        <v>150</v>
      </c>
      <c r="F337" s="199">
        <v>0</v>
      </c>
      <c r="G337" s="194" t="s">
        <v>598</v>
      </c>
      <c r="I337" s="197">
        <v>5000</v>
      </c>
      <c r="K337" s="200">
        <v>72221956</v>
      </c>
      <c r="L337" s="193" t="s">
        <v>503</v>
      </c>
    </row>
    <row r="338" spans="1:12" x14ac:dyDescent="0.25">
      <c r="A338" s="197">
        <v>28</v>
      </c>
      <c r="B338" s="194" t="s">
        <v>158</v>
      </c>
      <c r="C338" s="199">
        <v>74</v>
      </c>
      <c r="D338" s="194" t="s">
        <v>150</v>
      </c>
      <c r="F338" s="199">
        <v>0</v>
      </c>
      <c r="G338" s="194" t="s">
        <v>557</v>
      </c>
      <c r="I338" s="197">
        <v>70000</v>
      </c>
      <c r="K338" s="200">
        <v>72291956</v>
      </c>
      <c r="L338" s="193" t="s">
        <v>503</v>
      </c>
    </row>
    <row r="339" spans="1:12" x14ac:dyDescent="0.25">
      <c r="A339" s="197">
        <v>28</v>
      </c>
      <c r="B339" s="194" t="s">
        <v>158</v>
      </c>
      <c r="C339" s="199">
        <v>75</v>
      </c>
      <c r="D339" s="194" t="s">
        <v>150</v>
      </c>
      <c r="F339" s="199">
        <v>0</v>
      </c>
      <c r="G339" s="194" t="s">
        <v>544</v>
      </c>
      <c r="I339" s="197">
        <v>50000</v>
      </c>
      <c r="K339" s="200">
        <v>72341956</v>
      </c>
      <c r="L339" s="193" t="s">
        <v>503</v>
      </c>
    </row>
    <row r="340" spans="1:12" x14ac:dyDescent="0.25">
      <c r="A340" s="197">
        <v>28</v>
      </c>
      <c r="B340" s="194" t="s">
        <v>158</v>
      </c>
      <c r="C340" s="199">
        <v>76</v>
      </c>
      <c r="D340" s="194" t="s">
        <v>150</v>
      </c>
      <c r="F340" s="199">
        <v>0</v>
      </c>
      <c r="G340" s="194" t="s">
        <v>540</v>
      </c>
      <c r="I340" s="197">
        <v>10000</v>
      </c>
      <c r="K340" s="200">
        <v>72351956</v>
      </c>
      <c r="L340" s="193" t="s">
        <v>503</v>
      </c>
    </row>
    <row r="341" spans="1:12" x14ac:dyDescent="0.25">
      <c r="A341" s="197">
        <v>28</v>
      </c>
      <c r="B341" s="194" t="s">
        <v>158</v>
      </c>
      <c r="C341" s="199">
        <v>77</v>
      </c>
      <c r="D341" s="194" t="s">
        <v>150</v>
      </c>
      <c r="F341" s="199">
        <v>0</v>
      </c>
      <c r="G341" s="194" t="s">
        <v>548</v>
      </c>
      <c r="I341" s="197">
        <v>60000</v>
      </c>
      <c r="K341" s="200">
        <v>72411956</v>
      </c>
      <c r="L341" s="193" t="s">
        <v>503</v>
      </c>
    </row>
    <row r="342" spans="1:12" x14ac:dyDescent="0.25">
      <c r="A342" s="197">
        <v>28</v>
      </c>
      <c r="B342" s="194" t="s">
        <v>158</v>
      </c>
      <c r="C342" s="199">
        <v>78</v>
      </c>
      <c r="D342" s="194" t="s">
        <v>150</v>
      </c>
      <c r="F342" s="199">
        <v>0</v>
      </c>
      <c r="G342" s="194" t="s">
        <v>536</v>
      </c>
      <c r="I342" s="197">
        <v>30000</v>
      </c>
      <c r="K342" s="200">
        <v>72441956</v>
      </c>
      <c r="L342" s="193" t="s">
        <v>503</v>
      </c>
    </row>
    <row r="343" spans="1:12" x14ac:dyDescent="0.25">
      <c r="A343" s="197">
        <v>29</v>
      </c>
      <c r="B343" s="194" t="s">
        <v>158</v>
      </c>
      <c r="C343" s="199">
        <v>79</v>
      </c>
      <c r="D343" s="194" t="s">
        <v>150</v>
      </c>
      <c r="F343" s="199">
        <v>0</v>
      </c>
      <c r="G343" s="194" t="s">
        <v>643</v>
      </c>
      <c r="I343" s="197">
        <v>20000</v>
      </c>
      <c r="K343" s="200">
        <v>72461956</v>
      </c>
      <c r="L343" s="193" t="s">
        <v>503</v>
      </c>
    </row>
    <row r="344" spans="1:12" x14ac:dyDescent="0.25">
      <c r="A344" s="197">
        <v>29</v>
      </c>
      <c r="B344" s="194" t="s">
        <v>158</v>
      </c>
      <c r="C344" s="199">
        <v>80</v>
      </c>
      <c r="D344" s="194" t="s">
        <v>151</v>
      </c>
      <c r="F344" s="199">
        <v>4531723</v>
      </c>
      <c r="G344" s="194" t="s">
        <v>234</v>
      </c>
      <c r="J344" s="197">
        <v>798156</v>
      </c>
      <c r="K344" s="200">
        <v>71663800</v>
      </c>
      <c r="L344" s="193" t="s">
        <v>503</v>
      </c>
    </row>
    <row r="345" spans="1:12" x14ac:dyDescent="0.25">
      <c r="G345" s="201" t="s">
        <v>644</v>
      </c>
      <c r="I345" s="202">
        <v>68635143</v>
      </c>
      <c r="J345" s="202">
        <v>14926035</v>
      </c>
      <c r="K345" s="202">
        <v>53709108</v>
      </c>
      <c r="L345" s="203" t="s">
        <v>503</v>
      </c>
    </row>
    <row r="346" spans="1:12" x14ac:dyDescent="0.25">
      <c r="G346" s="201" t="s">
        <v>505</v>
      </c>
      <c r="I346" s="202">
        <v>135607441</v>
      </c>
      <c r="J346" s="202">
        <v>63943641</v>
      </c>
      <c r="K346" s="202">
        <v>71663800</v>
      </c>
      <c r="L346" s="204" t="s">
        <v>506</v>
      </c>
    </row>
    <row r="347" spans="1:12" x14ac:dyDescent="0.25">
      <c r="A347" s="196" t="s">
        <v>254</v>
      </c>
      <c r="G347" s="153" t="s">
        <v>500</v>
      </c>
      <c r="I347" s="197">
        <v>135607441</v>
      </c>
      <c r="J347" s="197">
        <v>63943641</v>
      </c>
      <c r="K347" s="197">
        <v>71663800</v>
      </c>
      <c r="L347" s="194" t="s">
        <v>503</v>
      </c>
    </row>
    <row r="348" spans="1:12" x14ac:dyDescent="0.25">
      <c r="A348" s="193" t="s">
        <v>139</v>
      </c>
      <c r="B348" s="193" t="s">
        <v>140</v>
      </c>
      <c r="C348" s="198" t="s">
        <v>141</v>
      </c>
      <c r="D348" s="193" t="s">
        <v>142</v>
      </c>
      <c r="E348" s="193" t="s">
        <v>143</v>
      </c>
      <c r="F348" s="198" t="s">
        <v>144</v>
      </c>
      <c r="G348" s="193" t="s">
        <v>145</v>
      </c>
      <c r="I348" s="198" t="s">
        <v>501</v>
      </c>
      <c r="J348" s="198" t="s">
        <v>502</v>
      </c>
      <c r="K348" s="198" t="s">
        <v>146</v>
      </c>
    </row>
    <row r="349" spans="1:12" x14ac:dyDescent="0.25">
      <c r="A349" s="197">
        <v>2</v>
      </c>
      <c r="B349" s="194" t="s">
        <v>254</v>
      </c>
      <c r="C349" s="199">
        <v>4</v>
      </c>
      <c r="D349" s="194" t="s">
        <v>151</v>
      </c>
      <c r="F349" s="199">
        <v>4531730</v>
      </c>
      <c r="G349" s="194" t="s">
        <v>565</v>
      </c>
      <c r="J349" s="197">
        <v>2000000</v>
      </c>
      <c r="K349" s="200">
        <v>69663800</v>
      </c>
      <c r="L349" s="193" t="s">
        <v>503</v>
      </c>
    </row>
    <row r="350" spans="1:12" x14ac:dyDescent="0.25">
      <c r="A350" s="197">
        <v>2</v>
      </c>
      <c r="B350" s="194" t="s">
        <v>254</v>
      </c>
      <c r="C350" s="199">
        <v>5</v>
      </c>
      <c r="D350" s="194" t="s">
        <v>151</v>
      </c>
      <c r="F350" s="199">
        <v>4561733</v>
      </c>
      <c r="G350" s="194" t="s">
        <v>248</v>
      </c>
      <c r="J350" s="197">
        <v>260000</v>
      </c>
      <c r="K350" s="200">
        <v>69403800</v>
      </c>
      <c r="L350" s="193" t="s">
        <v>503</v>
      </c>
    </row>
    <row r="351" spans="1:12" x14ac:dyDescent="0.25">
      <c r="A351" s="197">
        <v>2</v>
      </c>
      <c r="B351" s="194" t="s">
        <v>254</v>
      </c>
      <c r="C351" s="199">
        <v>6</v>
      </c>
      <c r="D351" s="194" t="s">
        <v>150</v>
      </c>
      <c r="F351" s="199">
        <v>0</v>
      </c>
      <c r="G351" s="194" t="s">
        <v>645</v>
      </c>
      <c r="I351" s="197">
        <v>305782</v>
      </c>
      <c r="K351" s="200">
        <v>69709582</v>
      </c>
      <c r="L351" s="193" t="s">
        <v>503</v>
      </c>
    </row>
    <row r="352" spans="1:12" x14ac:dyDescent="0.25">
      <c r="A352" s="197">
        <v>2</v>
      </c>
      <c r="B352" s="194" t="s">
        <v>254</v>
      </c>
      <c r="C352" s="199">
        <v>7</v>
      </c>
      <c r="D352" s="194" t="s">
        <v>151</v>
      </c>
      <c r="F352" s="199">
        <v>4531722</v>
      </c>
      <c r="G352" s="194" t="s">
        <v>240</v>
      </c>
      <c r="J352" s="197">
        <v>813577</v>
      </c>
      <c r="K352" s="200">
        <v>68896005</v>
      </c>
      <c r="L352" s="193" t="s">
        <v>503</v>
      </c>
    </row>
    <row r="353" spans="1:12" x14ac:dyDescent="0.25">
      <c r="A353" s="197">
        <v>2</v>
      </c>
      <c r="B353" s="194" t="s">
        <v>254</v>
      </c>
      <c r="C353" s="199">
        <v>8</v>
      </c>
      <c r="D353" s="194" t="s">
        <v>151</v>
      </c>
      <c r="F353" s="199">
        <v>4531720</v>
      </c>
      <c r="G353" s="194" t="s">
        <v>417</v>
      </c>
      <c r="J353" s="197">
        <v>4366809</v>
      </c>
      <c r="K353" s="200">
        <v>64529196</v>
      </c>
      <c r="L353" s="193" t="s">
        <v>503</v>
      </c>
    </row>
    <row r="354" spans="1:12" x14ac:dyDescent="0.25">
      <c r="A354" s="197">
        <v>2</v>
      </c>
      <c r="B354" s="194" t="s">
        <v>254</v>
      </c>
      <c r="C354" s="199">
        <v>9</v>
      </c>
      <c r="D354" s="194" t="s">
        <v>151</v>
      </c>
      <c r="F354" s="199">
        <v>4531732</v>
      </c>
      <c r="G354" s="194" t="s">
        <v>560</v>
      </c>
      <c r="J354" s="197">
        <v>679721</v>
      </c>
      <c r="K354" s="200">
        <v>63849475</v>
      </c>
      <c r="L354" s="193" t="s">
        <v>503</v>
      </c>
    </row>
    <row r="355" spans="1:12" x14ac:dyDescent="0.25">
      <c r="A355" s="197">
        <v>2</v>
      </c>
      <c r="B355" s="194" t="s">
        <v>254</v>
      </c>
      <c r="C355" s="199">
        <v>10</v>
      </c>
      <c r="D355" s="194" t="s">
        <v>151</v>
      </c>
      <c r="F355" s="199">
        <v>4531735</v>
      </c>
      <c r="G355" s="194" t="s">
        <v>646</v>
      </c>
      <c r="J355" s="197">
        <v>600000</v>
      </c>
      <c r="K355" s="200">
        <v>63249475</v>
      </c>
      <c r="L355" s="193" t="s">
        <v>503</v>
      </c>
    </row>
    <row r="356" spans="1:12" x14ac:dyDescent="0.25">
      <c r="A356" s="197">
        <v>2</v>
      </c>
      <c r="B356" s="194" t="s">
        <v>254</v>
      </c>
      <c r="C356" s="199">
        <v>11</v>
      </c>
      <c r="D356" s="194" t="s">
        <v>151</v>
      </c>
      <c r="F356" s="199">
        <v>4531734</v>
      </c>
      <c r="G356" s="194" t="s">
        <v>647</v>
      </c>
      <c r="J356" s="197">
        <v>600000</v>
      </c>
      <c r="K356" s="200">
        <v>62649475</v>
      </c>
      <c r="L356" s="193" t="s">
        <v>503</v>
      </c>
    </row>
    <row r="357" spans="1:12" x14ac:dyDescent="0.25">
      <c r="A357" s="197">
        <v>2</v>
      </c>
      <c r="B357" s="194" t="s">
        <v>254</v>
      </c>
      <c r="C357" s="199">
        <v>12</v>
      </c>
      <c r="D357" s="194" t="s">
        <v>151</v>
      </c>
      <c r="F357" s="199">
        <v>4531725</v>
      </c>
      <c r="G357" s="194" t="s">
        <v>249</v>
      </c>
      <c r="J357" s="197">
        <v>552708</v>
      </c>
      <c r="K357" s="200">
        <v>62096767</v>
      </c>
      <c r="L357" s="193" t="s">
        <v>503</v>
      </c>
    </row>
    <row r="358" spans="1:12" x14ac:dyDescent="0.25">
      <c r="A358" s="197">
        <v>2</v>
      </c>
      <c r="B358" s="194" t="s">
        <v>254</v>
      </c>
      <c r="C358" s="199">
        <v>13</v>
      </c>
      <c r="D358" s="194" t="s">
        <v>151</v>
      </c>
      <c r="F358" s="199">
        <v>4531728</v>
      </c>
      <c r="G358" s="194" t="s">
        <v>611</v>
      </c>
      <c r="J358" s="197">
        <v>507466</v>
      </c>
      <c r="K358" s="200">
        <v>61589301</v>
      </c>
      <c r="L358" s="193" t="s">
        <v>503</v>
      </c>
    </row>
    <row r="359" spans="1:12" x14ac:dyDescent="0.25">
      <c r="A359" s="197">
        <v>2</v>
      </c>
      <c r="B359" s="194" t="s">
        <v>254</v>
      </c>
      <c r="C359" s="199">
        <v>14</v>
      </c>
      <c r="D359" s="194" t="s">
        <v>151</v>
      </c>
      <c r="F359" s="199">
        <v>4531717</v>
      </c>
      <c r="G359" s="194" t="s">
        <v>648</v>
      </c>
      <c r="J359" s="197">
        <v>1485000</v>
      </c>
      <c r="K359" s="200">
        <v>60104301</v>
      </c>
      <c r="L359" s="193" t="s">
        <v>503</v>
      </c>
    </row>
    <row r="360" spans="1:12" x14ac:dyDescent="0.25">
      <c r="A360" s="197">
        <v>2</v>
      </c>
      <c r="B360" s="194" t="s">
        <v>254</v>
      </c>
      <c r="C360" s="199">
        <v>15</v>
      </c>
      <c r="D360" s="194" t="s">
        <v>151</v>
      </c>
      <c r="F360" s="199">
        <v>4531724</v>
      </c>
      <c r="G360" s="194" t="s">
        <v>243</v>
      </c>
      <c r="J360" s="197">
        <v>202150</v>
      </c>
      <c r="K360" s="200">
        <v>59902151</v>
      </c>
      <c r="L360" s="193" t="s">
        <v>503</v>
      </c>
    </row>
    <row r="361" spans="1:12" x14ac:dyDescent="0.25">
      <c r="A361" s="197">
        <v>2</v>
      </c>
      <c r="B361" s="194" t="s">
        <v>254</v>
      </c>
      <c r="C361" s="199">
        <v>16</v>
      </c>
      <c r="D361" s="194" t="s">
        <v>151</v>
      </c>
      <c r="F361" s="199">
        <v>4531729</v>
      </c>
      <c r="G361" s="194" t="s">
        <v>561</v>
      </c>
      <c r="J361" s="197">
        <v>800000</v>
      </c>
      <c r="K361" s="200">
        <v>59102151</v>
      </c>
      <c r="L361" s="193" t="s">
        <v>503</v>
      </c>
    </row>
    <row r="362" spans="1:12" x14ac:dyDescent="0.25">
      <c r="A362" s="197">
        <v>2</v>
      </c>
      <c r="B362" s="194" t="s">
        <v>254</v>
      </c>
      <c r="C362" s="199">
        <v>17</v>
      </c>
      <c r="D362" s="194" t="s">
        <v>150</v>
      </c>
      <c r="F362" s="199">
        <v>0</v>
      </c>
      <c r="G362" s="194" t="s">
        <v>513</v>
      </c>
      <c r="I362" s="197">
        <v>100000</v>
      </c>
      <c r="K362" s="200">
        <v>59202151</v>
      </c>
      <c r="L362" s="193" t="s">
        <v>503</v>
      </c>
    </row>
    <row r="363" spans="1:12" x14ac:dyDescent="0.25">
      <c r="A363" s="197">
        <v>2</v>
      </c>
      <c r="B363" s="194" t="s">
        <v>254</v>
      </c>
      <c r="C363" s="199">
        <v>18</v>
      </c>
      <c r="D363" s="194" t="s">
        <v>150</v>
      </c>
      <c r="F363" s="199">
        <v>0</v>
      </c>
      <c r="G363" s="194" t="s">
        <v>533</v>
      </c>
      <c r="I363" s="197">
        <v>40000</v>
      </c>
      <c r="K363" s="200">
        <v>59242151</v>
      </c>
      <c r="L363" s="193" t="s">
        <v>503</v>
      </c>
    </row>
    <row r="364" spans="1:12" x14ac:dyDescent="0.25">
      <c r="A364" s="197">
        <v>2</v>
      </c>
      <c r="B364" s="194" t="s">
        <v>254</v>
      </c>
      <c r="C364" s="199">
        <v>19</v>
      </c>
      <c r="D364" s="194" t="s">
        <v>151</v>
      </c>
      <c r="F364" s="199">
        <v>4531731</v>
      </c>
      <c r="G364" s="194" t="s">
        <v>649</v>
      </c>
      <c r="J364" s="197">
        <v>250000</v>
      </c>
      <c r="K364" s="200">
        <v>58992151</v>
      </c>
      <c r="L364" s="193" t="s">
        <v>503</v>
      </c>
    </row>
    <row r="365" spans="1:12" x14ac:dyDescent="0.25">
      <c r="A365" s="197">
        <v>3</v>
      </c>
      <c r="B365" s="194" t="s">
        <v>254</v>
      </c>
      <c r="C365" s="199">
        <v>20</v>
      </c>
      <c r="D365" s="194" t="s">
        <v>151</v>
      </c>
      <c r="F365" s="199">
        <v>4531714</v>
      </c>
      <c r="G365" s="194" t="s">
        <v>246</v>
      </c>
      <c r="J365" s="197">
        <v>476000</v>
      </c>
      <c r="K365" s="200">
        <v>58516151</v>
      </c>
      <c r="L365" s="193" t="s">
        <v>503</v>
      </c>
    </row>
    <row r="366" spans="1:12" x14ac:dyDescent="0.25">
      <c r="A366" s="197">
        <v>3</v>
      </c>
      <c r="B366" s="194" t="s">
        <v>254</v>
      </c>
      <c r="C366" s="199">
        <v>21</v>
      </c>
      <c r="D366" s="194" t="s">
        <v>151</v>
      </c>
      <c r="F366" s="199">
        <v>4531716</v>
      </c>
      <c r="G366" s="194" t="s">
        <v>255</v>
      </c>
      <c r="J366" s="197">
        <v>27000000</v>
      </c>
      <c r="K366" s="200">
        <v>31516151</v>
      </c>
      <c r="L366" s="193" t="s">
        <v>503</v>
      </c>
    </row>
    <row r="367" spans="1:12" x14ac:dyDescent="0.25">
      <c r="A367" s="197">
        <v>3</v>
      </c>
      <c r="B367" s="194" t="s">
        <v>254</v>
      </c>
      <c r="C367" s="199">
        <v>22</v>
      </c>
      <c r="D367" s="194" t="s">
        <v>151</v>
      </c>
      <c r="F367" s="199">
        <v>4531726</v>
      </c>
      <c r="G367" s="194" t="s">
        <v>588</v>
      </c>
      <c r="J367" s="197">
        <v>548625</v>
      </c>
      <c r="K367" s="200">
        <v>30967526</v>
      </c>
      <c r="L367" s="193" t="s">
        <v>503</v>
      </c>
    </row>
    <row r="368" spans="1:12" x14ac:dyDescent="0.25">
      <c r="A368" s="197">
        <v>3</v>
      </c>
      <c r="B368" s="194" t="s">
        <v>254</v>
      </c>
      <c r="C368" s="199">
        <v>23</v>
      </c>
      <c r="D368" s="194" t="s">
        <v>150</v>
      </c>
      <c r="F368" s="199">
        <v>0</v>
      </c>
      <c r="G368" s="194" t="s">
        <v>650</v>
      </c>
      <c r="I368" s="197">
        <v>20000</v>
      </c>
      <c r="K368" s="200">
        <v>30987526</v>
      </c>
      <c r="L368" s="193" t="s">
        <v>503</v>
      </c>
    </row>
    <row r="369" spans="1:12" x14ac:dyDescent="0.25">
      <c r="A369" s="197">
        <v>3</v>
      </c>
      <c r="B369" s="194" t="s">
        <v>254</v>
      </c>
      <c r="C369" s="199">
        <v>24</v>
      </c>
      <c r="D369" s="194" t="s">
        <v>150</v>
      </c>
      <c r="F369" s="199">
        <v>0</v>
      </c>
      <c r="G369" s="194" t="s">
        <v>511</v>
      </c>
      <c r="I369" s="197">
        <v>150000</v>
      </c>
      <c r="K369" s="200">
        <v>31137526</v>
      </c>
      <c r="L369" s="193" t="s">
        <v>503</v>
      </c>
    </row>
    <row r="370" spans="1:12" x14ac:dyDescent="0.25">
      <c r="A370" s="197">
        <v>3</v>
      </c>
      <c r="B370" s="194" t="s">
        <v>254</v>
      </c>
      <c r="C370" s="199">
        <v>25</v>
      </c>
      <c r="D370" s="194" t="s">
        <v>150</v>
      </c>
      <c r="F370" s="199">
        <v>0</v>
      </c>
      <c r="G370" s="194" t="s">
        <v>519</v>
      </c>
      <c r="I370" s="197">
        <v>50000</v>
      </c>
      <c r="K370" s="200">
        <v>31187526</v>
      </c>
      <c r="L370" s="193" t="s">
        <v>503</v>
      </c>
    </row>
    <row r="371" spans="1:12" x14ac:dyDescent="0.25">
      <c r="A371" s="197">
        <v>3</v>
      </c>
      <c r="B371" s="194" t="s">
        <v>254</v>
      </c>
      <c r="C371" s="199">
        <v>26</v>
      </c>
      <c r="D371" s="194" t="s">
        <v>150</v>
      </c>
      <c r="F371" s="199">
        <v>0</v>
      </c>
      <c r="G371" s="194" t="s">
        <v>586</v>
      </c>
      <c r="I371" s="197">
        <v>150000</v>
      </c>
      <c r="K371" s="200">
        <v>31337526</v>
      </c>
      <c r="L371" s="193" t="s">
        <v>503</v>
      </c>
    </row>
    <row r="372" spans="1:12" x14ac:dyDescent="0.25">
      <c r="A372" s="197">
        <v>4</v>
      </c>
      <c r="B372" s="194" t="s">
        <v>254</v>
      </c>
      <c r="C372" s="199">
        <v>27</v>
      </c>
      <c r="D372" s="194" t="s">
        <v>151</v>
      </c>
      <c r="F372" s="199">
        <v>4531709</v>
      </c>
      <c r="G372" s="194" t="s">
        <v>256</v>
      </c>
      <c r="J372" s="197">
        <v>85936</v>
      </c>
      <c r="K372" s="200">
        <v>31251590</v>
      </c>
      <c r="L372" s="193" t="s">
        <v>503</v>
      </c>
    </row>
    <row r="373" spans="1:12" x14ac:dyDescent="0.25">
      <c r="A373" s="197">
        <v>4</v>
      </c>
      <c r="B373" s="194" t="s">
        <v>254</v>
      </c>
      <c r="C373" s="199">
        <v>28</v>
      </c>
      <c r="D373" s="194" t="s">
        <v>151</v>
      </c>
      <c r="F373" s="199">
        <v>4531719</v>
      </c>
      <c r="G373" s="194" t="s">
        <v>232</v>
      </c>
      <c r="J373" s="197">
        <v>26283</v>
      </c>
      <c r="K373" s="200">
        <v>31225307</v>
      </c>
      <c r="L373" s="193" t="s">
        <v>503</v>
      </c>
    </row>
    <row r="374" spans="1:12" x14ac:dyDescent="0.25">
      <c r="A374" s="197">
        <v>4</v>
      </c>
      <c r="B374" s="194" t="s">
        <v>254</v>
      </c>
      <c r="C374" s="199">
        <v>29</v>
      </c>
      <c r="D374" s="194" t="s">
        <v>151</v>
      </c>
      <c r="F374" s="199">
        <v>0</v>
      </c>
      <c r="G374" s="194" t="s">
        <v>232</v>
      </c>
      <c r="J374" s="197">
        <v>12756</v>
      </c>
      <c r="K374" s="200">
        <v>31212551</v>
      </c>
      <c r="L374" s="193" t="s">
        <v>503</v>
      </c>
    </row>
    <row r="375" spans="1:12" x14ac:dyDescent="0.25">
      <c r="A375" s="197">
        <v>4</v>
      </c>
      <c r="B375" s="194" t="s">
        <v>254</v>
      </c>
      <c r="C375" s="199">
        <v>29</v>
      </c>
      <c r="D375" s="194" t="s">
        <v>151</v>
      </c>
      <c r="F375" s="199">
        <v>0</v>
      </c>
      <c r="G375" s="194" t="s">
        <v>232</v>
      </c>
      <c r="J375" s="197">
        <v>36643</v>
      </c>
      <c r="K375" s="200">
        <v>31175908</v>
      </c>
      <c r="L375" s="193" t="s">
        <v>503</v>
      </c>
    </row>
    <row r="376" spans="1:12" x14ac:dyDescent="0.25">
      <c r="A376" s="197">
        <v>4</v>
      </c>
      <c r="B376" s="194" t="s">
        <v>254</v>
      </c>
      <c r="C376" s="199">
        <v>29</v>
      </c>
      <c r="D376" s="194" t="s">
        <v>151</v>
      </c>
      <c r="F376" s="199">
        <v>0</v>
      </c>
      <c r="G376" s="194" t="s">
        <v>232</v>
      </c>
      <c r="J376" s="197">
        <v>95209</v>
      </c>
      <c r="K376" s="200">
        <v>31080699</v>
      </c>
      <c r="L376" s="193" t="s">
        <v>503</v>
      </c>
    </row>
    <row r="377" spans="1:12" x14ac:dyDescent="0.25">
      <c r="A377" s="197">
        <v>4</v>
      </c>
      <c r="B377" s="194" t="s">
        <v>254</v>
      </c>
      <c r="C377" s="199">
        <v>29</v>
      </c>
      <c r="D377" s="194" t="s">
        <v>151</v>
      </c>
      <c r="F377" s="199">
        <v>0</v>
      </c>
      <c r="G377" s="194" t="s">
        <v>232</v>
      </c>
      <c r="J377" s="197">
        <v>5581</v>
      </c>
      <c r="K377" s="200">
        <v>31075118</v>
      </c>
      <c r="L377" s="193" t="s">
        <v>503</v>
      </c>
    </row>
    <row r="378" spans="1:12" x14ac:dyDescent="0.25">
      <c r="A378" s="197">
        <v>4</v>
      </c>
      <c r="B378" s="194" t="s">
        <v>254</v>
      </c>
      <c r="C378" s="199">
        <v>30</v>
      </c>
      <c r="D378" s="194" t="s">
        <v>151</v>
      </c>
      <c r="F378" s="199">
        <v>4531721</v>
      </c>
      <c r="G378" s="194" t="s">
        <v>651</v>
      </c>
      <c r="J378" s="197">
        <v>630700</v>
      </c>
      <c r="K378" s="200">
        <v>30444418</v>
      </c>
      <c r="L378" s="193" t="s">
        <v>503</v>
      </c>
    </row>
    <row r="379" spans="1:12" x14ac:dyDescent="0.25">
      <c r="A379" s="197">
        <v>4</v>
      </c>
      <c r="B379" s="194" t="s">
        <v>254</v>
      </c>
      <c r="C379" s="199">
        <v>31</v>
      </c>
      <c r="D379" s="194" t="s">
        <v>151</v>
      </c>
      <c r="F379" s="199">
        <v>4531718</v>
      </c>
      <c r="G379" s="194" t="s">
        <v>652</v>
      </c>
      <c r="J379" s="197">
        <v>722000</v>
      </c>
      <c r="K379" s="200">
        <v>29722418</v>
      </c>
      <c r="L379" s="193" t="s">
        <v>503</v>
      </c>
    </row>
    <row r="380" spans="1:12" x14ac:dyDescent="0.25">
      <c r="A380" s="197">
        <v>5</v>
      </c>
      <c r="B380" s="194" t="s">
        <v>254</v>
      </c>
      <c r="C380" s="199">
        <v>32</v>
      </c>
      <c r="D380" s="194" t="s">
        <v>150</v>
      </c>
      <c r="F380" s="199">
        <v>0</v>
      </c>
      <c r="G380" s="194" t="s">
        <v>581</v>
      </c>
      <c r="I380" s="197">
        <v>50000</v>
      </c>
      <c r="K380" s="200">
        <v>29772418</v>
      </c>
      <c r="L380" s="193" t="s">
        <v>503</v>
      </c>
    </row>
    <row r="381" spans="1:12" x14ac:dyDescent="0.25">
      <c r="A381" s="197">
        <v>6</v>
      </c>
      <c r="B381" s="194" t="s">
        <v>254</v>
      </c>
      <c r="C381" s="199">
        <v>33</v>
      </c>
      <c r="D381" s="194" t="s">
        <v>151</v>
      </c>
      <c r="F381" s="199">
        <v>4531742</v>
      </c>
      <c r="G381" s="194" t="s">
        <v>653</v>
      </c>
      <c r="J381" s="197">
        <v>110000</v>
      </c>
      <c r="K381" s="200">
        <v>29662418</v>
      </c>
      <c r="L381" s="193" t="s">
        <v>503</v>
      </c>
    </row>
    <row r="382" spans="1:12" x14ac:dyDescent="0.25">
      <c r="A382" s="197">
        <v>6</v>
      </c>
      <c r="B382" s="194" t="s">
        <v>254</v>
      </c>
      <c r="C382" s="199">
        <v>34</v>
      </c>
      <c r="D382" s="194" t="s">
        <v>151</v>
      </c>
      <c r="F382" s="199">
        <v>4531739</v>
      </c>
      <c r="G382" s="194" t="s">
        <v>654</v>
      </c>
      <c r="J382" s="197">
        <v>1797486</v>
      </c>
      <c r="K382" s="200">
        <v>27864932</v>
      </c>
      <c r="L382" s="193" t="s">
        <v>503</v>
      </c>
    </row>
    <row r="383" spans="1:12" x14ac:dyDescent="0.25">
      <c r="A383" s="197">
        <v>9</v>
      </c>
      <c r="B383" s="194" t="s">
        <v>254</v>
      </c>
      <c r="C383" s="199">
        <v>35</v>
      </c>
      <c r="D383" s="194" t="s">
        <v>151</v>
      </c>
      <c r="F383" s="199">
        <v>4531740</v>
      </c>
      <c r="G383" s="194" t="s">
        <v>655</v>
      </c>
      <c r="J383" s="197">
        <v>226576</v>
      </c>
      <c r="K383" s="200">
        <v>27638356</v>
      </c>
      <c r="L383" s="193" t="s">
        <v>503</v>
      </c>
    </row>
    <row r="384" spans="1:12" x14ac:dyDescent="0.25">
      <c r="A384" s="197">
        <v>9</v>
      </c>
      <c r="B384" s="194" t="s">
        <v>254</v>
      </c>
      <c r="C384" s="199">
        <v>36</v>
      </c>
      <c r="D384" s="194" t="s">
        <v>150</v>
      </c>
      <c r="F384" s="199">
        <v>0</v>
      </c>
      <c r="G384" s="194" t="s">
        <v>656</v>
      </c>
      <c r="I384" s="197">
        <v>30000</v>
      </c>
      <c r="K384" s="200">
        <v>27668356</v>
      </c>
      <c r="L384" s="193" t="s">
        <v>503</v>
      </c>
    </row>
    <row r="385" spans="1:12" x14ac:dyDescent="0.25">
      <c r="A385" s="197">
        <v>9</v>
      </c>
      <c r="B385" s="194" t="s">
        <v>254</v>
      </c>
      <c r="C385" s="199">
        <v>37</v>
      </c>
      <c r="D385" s="194" t="s">
        <v>150</v>
      </c>
      <c r="F385" s="199">
        <v>0</v>
      </c>
      <c r="G385" s="194" t="s">
        <v>656</v>
      </c>
      <c r="I385" s="197">
        <v>30000</v>
      </c>
      <c r="K385" s="200">
        <v>27698356</v>
      </c>
      <c r="L385" s="193" t="s">
        <v>503</v>
      </c>
    </row>
    <row r="386" spans="1:12" x14ac:dyDescent="0.25">
      <c r="A386" s="197">
        <v>9</v>
      </c>
      <c r="B386" s="194" t="s">
        <v>254</v>
      </c>
      <c r="C386" s="199">
        <v>38</v>
      </c>
      <c r="D386" s="194" t="s">
        <v>150</v>
      </c>
      <c r="F386" s="199">
        <v>0</v>
      </c>
      <c r="G386" s="194" t="s">
        <v>657</v>
      </c>
      <c r="I386" s="197">
        <v>150000</v>
      </c>
      <c r="K386" s="200">
        <v>27848356</v>
      </c>
      <c r="L386" s="193" t="s">
        <v>503</v>
      </c>
    </row>
    <row r="387" spans="1:12" x14ac:dyDescent="0.25">
      <c r="A387" s="197">
        <v>9</v>
      </c>
      <c r="B387" s="194" t="s">
        <v>254</v>
      </c>
      <c r="C387" s="199">
        <v>39</v>
      </c>
      <c r="D387" s="194" t="s">
        <v>150</v>
      </c>
      <c r="F387" s="199">
        <v>0</v>
      </c>
      <c r="G387" s="194" t="s">
        <v>521</v>
      </c>
      <c r="I387" s="197">
        <v>30000</v>
      </c>
      <c r="K387" s="200">
        <v>27878356</v>
      </c>
      <c r="L387" s="193" t="s">
        <v>503</v>
      </c>
    </row>
    <row r="388" spans="1:12" x14ac:dyDescent="0.25">
      <c r="A388" s="197">
        <v>9</v>
      </c>
      <c r="B388" s="194" t="s">
        <v>254</v>
      </c>
      <c r="C388" s="199">
        <v>40</v>
      </c>
      <c r="D388" s="194" t="s">
        <v>150</v>
      </c>
      <c r="F388" s="199">
        <v>0</v>
      </c>
      <c r="G388" s="194" t="s">
        <v>523</v>
      </c>
      <c r="I388" s="197">
        <v>30000</v>
      </c>
      <c r="K388" s="200">
        <v>27908356</v>
      </c>
      <c r="L388" s="193" t="s">
        <v>503</v>
      </c>
    </row>
    <row r="389" spans="1:12" x14ac:dyDescent="0.25">
      <c r="A389" s="197">
        <v>9</v>
      </c>
      <c r="B389" s="194" t="s">
        <v>254</v>
      </c>
      <c r="C389" s="199">
        <v>41</v>
      </c>
      <c r="D389" s="194" t="s">
        <v>150</v>
      </c>
      <c r="F389" s="199">
        <v>0</v>
      </c>
      <c r="G389" s="194" t="s">
        <v>627</v>
      </c>
      <c r="I389" s="197">
        <v>100000</v>
      </c>
      <c r="K389" s="200">
        <v>28008356</v>
      </c>
      <c r="L389" s="193" t="s">
        <v>503</v>
      </c>
    </row>
    <row r="390" spans="1:12" x14ac:dyDescent="0.25">
      <c r="A390" s="197">
        <v>10</v>
      </c>
      <c r="B390" s="194" t="s">
        <v>254</v>
      </c>
      <c r="C390" s="199">
        <v>42</v>
      </c>
      <c r="D390" s="194" t="s">
        <v>151</v>
      </c>
      <c r="F390" s="199">
        <v>4531743</v>
      </c>
      <c r="G390" s="194" t="s">
        <v>658</v>
      </c>
      <c r="J390" s="197">
        <v>2860000</v>
      </c>
      <c r="K390" s="200">
        <v>25148356</v>
      </c>
      <c r="L390" s="193" t="s">
        <v>503</v>
      </c>
    </row>
    <row r="391" spans="1:12" x14ac:dyDescent="0.25">
      <c r="A391" s="197">
        <v>11</v>
      </c>
      <c r="B391" s="194" t="s">
        <v>254</v>
      </c>
      <c r="C391" s="199">
        <v>43</v>
      </c>
      <c r="D391" s="194" t="s">
        <v>151</v>
      </c>
      <c r="F391" s="199">
        <v>4531727</v>
      </c>
      <c r="G391" s="194" t="s">
        <v>155</v>
      </c>
      <c r="J391" s="197">
        <v>319560</v>
      </c>
      <c r="K391" s="200">
        <v>24828796</v>
      </c>
      <c r="L391" s="193" t="s">
        <v>503</v>
      </c>
    </row>
    <row r="392" spans="1:12" x14ac:dyDescent="0.25">
      <c r="A392" s="197">
        <v>11</v>
      </c>
      <c r="B392" s="194" t="s">
        <v>254</v>
      </c>
      <c r="C392" s="199">
        <v>44</v>
      </c>
      <c r="D392" s="194" t="s">
        <v>151</v>
      </c>
      <c r="F392" s="199">
        <v>4531737</v>
      </c>
      <c r="G392" s="194" t="s">
        <v>563</v>
      </c>
      <c r="J392" s="197">
        <v>800000</v>
      </c>
      <c r="K392" s="200">
        <v>24028796</v>
      </c>
      <c r="L392" s="193" t="s">
        <v>503</v>
      </c>
    </row>
    <row r="393" spans="1:12" x14ac:dyDescent="0.25">
      <c r="A393" s="197">
        <v>11</v>
      </c>
      <c r="B393" s="194" t="s">
        <v>254</v>
      </c>
      <c r="C393" s="199">
        <v>45</v>
      </c>
      <c r="D393" s="194" t="s">
        <v>150</v>
      </c>
      <c r="F393" s="199">
        <v>0</v>
      </c>
      <c r="G393" s="194" t="s">
        <v>522</v>
      </c>
      <c r="I393" s="197">
        <v>35000</v>
      </c>
      <c r="K393" s="200">
        <v>24063796</v>
      </c>
      <c r="L393" s="193" t="s">
        <v>503</v>
      </c>
    </row>
    <row r="394" spans="1:12" x14ac:dyDescent="0.25">
      <c r="A394" s="197">
        <v>11</v>
      </c>
      <c r="B394" s="194" t="s">
        <v>254</v>
      </c>
      <c r="C394" s="199">
        <v>46</v>
      </c>
      <c r="D394" s="194" t="s">
        <v>150</v>
      </c>
      <c r="F394" s="199">
        <v>0</v>
      </c>
      <c r="G394" s="194" t="s">
        <v>597</v>
      </c>
      <c r="I394" s="197">
        <v>16000</v>
      </c>
      <c r="K394" s="200">
        <v>24079796</v>
      </c>
      <c r="L394" s="193" t="s">
        <v>503</v>
      </c>
    </row>
    <row r="395" spans="1:12" x14ac:dyDescent="0.25">
      <c r="A395" s="197">
        <v>12</v>
      </c>
      <c r="B395" s="194" t="s">
        <v>254</v>
      </c>
      <c r="C395" s="199">
        <v>47</v>
      </c>
      <c r="D395" s="194" t="s">
        <v>151</v>
      </c>
      <c r="F395" s="199">
        <v>4531738</v>
      </c>
      <c r="G395" s="194" t="s">
        <v>659</v>
      </c>
      <c r="J395" s="197">
        <v>1725500</v>
      </c>
      <c r="K395" s="200">
        <v>22354296</v>
      </c>
      <c r="L395" s="193" t="s">
        <v>503</v>
      </c>
    </row>
    <row r="396" spans="1:12" x14ac:dyDescent="0.25">
      <c r="A396" s="197">
        <v>12</v>
      </c>
      <c r="B396" s="194" t="s">
        <v>254</v>
      </c>
      <c r="C396" s="199">
        <v>48</v>
      </c>
      <c r="D396" s="194" t="s">
        <v>151</v>
      </c>
      <c r="F396" s="199">
        <v>4531736</v>
      </c>
      <c r="G396" s="194" t="s">
        <v>222</v>
      </c>
      <c r="J396" s="197">
        <v>300000</v>
      </c>
      <c r="K396" s="200">
        <v>22054296</v>
      </c>
      <c r="L396" s="193" t="s">
        <v>503</v>
      </c>
    </row>
    <row r="397" spans="1:12" x14ac:dyDescent="0.25">
      <c r="A397" s="197">
        <v>13</v>
      </c>
      <c r="B397" s="194" t="s">
        <v>254</v>
      </c>
      <c r="C397" s="199">
        <v>49</v>
      </c>
      <c r="D397" s="194" t="s">
        <v>150</v>
      </c>
      <c r="F397" s="199">
        <v>0</v>
      </c>
      <c r="G397" s="194" t="s">
        <v>532</v>
      </c>
      <c r="I397" s="197">
        <v>25000</v>
      </c>
      <c r="K397" s="200">
        <v>22079296</v>
      </c>
      <c r="L397" s="193" t="s">
        <v>503</v>
      </c>
    </row>
    <row r="398" spans="1:12" x14ac:dyDescent="0.25">
      <c r="A398" s="197">
        <v>19</v>
      </c>
      <c r="B398" s="194" t="s">
        <v>254</v>
      </c>
      <c r="C398" s="199">
        <v>50</v>
      </c>
      <c r="D398" s="194" t="s">
        <v>150</v>
      </c>
      <c r="F398" s="199">
        <v>0</v>
      </c>
      <c r="G398" s="194" t="s">
        <v>599</v>
      </c>
      <c r="I398" s="197">
        <v>200000</v>
      </c>
      <c r="K398" s="200">
        <v>22279296</v>
      </c>
      <c r="L398" s="193" t="s">
        <v>503</v>
      </c>
    </row>
    <row r="399" spans="1:12" x14ac:dyDescent="0.25">
      <c r="A399" s="197">
        <v>19</v>
      </c>
      <c r="B399" s="194" t="s">
        <v>254</v>
      </c>
      <c r="C399" s="199">
        <v>51</v>
      </c>
      <c r="D399" s="194" t="s">
        <v>150</v>
      </c>
      <c r="F399" s="199">
        <v>0</v>
      </c>
      <c r="G399" s="194" t="s">
        <v>535</v>
      </c>
      <c r="I399" s="197">
        <v>1200000</v>
      </c>
      <c r="K399" s="200">
        <v>23479296</v>
      </c>
      <c r="L399" s="193" t="s">
        <v>503</v>
      </c>
    </row>
    <row r="400" spans="1:12" x14ac:dyDescent="0.25">
      <c r="A400" s="197">
        <v>20</v>
      </c>
      <c r="B400" s="194" t="s">
        <v>254</v>
      </c>
      <c r="C400" s="199">
        <v>52</v>
      </c>
      <c r="D400" s="194" t="s">
        <v>150</v>
      </c>
      <c r="F400" s="199">
        <v>0</v>
      </c>
      <c r="G400" s="194" t="s">
        <v>600</v>
      </c>
      <c r="I400" s="197">
        <v>50000</v>
      </c>
      <c r="K400" s="200">
        <v>23529296</v>
      </c>
      <c r="L400" s="193" t="s">
        <v>503</v>
      </c>
    </row>
    <row r="401" spans="1:12" x14ac:dyDescent="0.25">
      <c r="A401" s="197">
        <v>20</v>
      </c>
      <c r="B401" s="194" t="s">
        <v>254</v>
      </c>
      <c r="C401" s="199">
        <v>53</v>
      </c>
      <c r="D401" s="194" t="s">
        <v>150</v>
      </c>
      <c r="F401" s="199">
        <v>0</v>
      </c>
      <c r="G401" s="194" t="s">
        <v>555</v>
      </c>
      <c r="I401" s="197">
        <v>50000</v>
      </c>
      <c r="K401" s="200">
        <v>23579296</v>
      </c>
      <c r="L401" s="193" t="s">
        <v>503</v>
      </c>
    </row>
    <row r="402" spans="1:12" x14ac:dyDescent="0.25">
      <c r="A402" s="197">
        <v>23</v>
      </c>
      <c r="B402" s="194" t="s">
        <v>254</v>
      </c>
      <c r="C402" s="199">
        <v>54</v>
      </c>
      <c r="D402" s="194" t="s">
        <v>151</v>
      </c>
      <c r="F402" s="199">
        <v>4531746</v>
      </c>
      <c r="G402" s="194" t="s">
        <v>660</v>
      </c>
      <c r="J402" s="197">
        <v>1241341</v>
      </c>
      <c r="K402" s="200">
        <v>22337955</v>
      </c>
      <c r="L402" s="193" t="s">
        <v>503</v>
      </c>
    </row>
    <row r="403" spans="1:12" x14ac:dyDescent="0.25">
      <c r="A403" s="197">
        <v>23</v>
      </c>
      <c r="B403" s="194" t="s">
        <v>254</v>
      </c>
      <c r="C403" s="199">
        <v>55</v>
      </c>
      <c r="D403" s="194" t="s">
        <v>150</v>
      </c>
      <c r="F403" s="199">
        <v>0</v>
      </c>
      <c r="G403" s="194" t="s">
        <v>540</v>
      </c>
      <c r="I403" s="197">
        <v>50000</v>
      </c>
      <c r="K403" s="200">
        <v>22387955</v>
      </c>
      <c r="L403" s="193" t="s">
        <v>503</v>
      </c>
    </row>
    <row r="404" spans="1:12" x14ac:dyDescent="0.25">
      <c r="A404" s="197">
        <v>23</v>
      </c>
      <c r="B404" s="194" t="s">
        <v>254</v>
      </c>
      <c r="C404" s="199">
        <v>56</v>
      </c>
      <c r="D404" s="194" t="s">
        <v>150</v>
      </c>
      <c r="F404" s="199">
        <v>0</v>
      </c>
      <c r="G404" s="194" t="s">
        <v>540</v>
      </c>
      <c r="I404" s="197">
        <v>10000</v>
      </c>
      <c r="K404" s="200">
        <v>22397955</v>
      </c>
      <c r="L404" s="193" t="s">
        <v>503</v>
      </c>
    </row>
    <row r="405" spans="1:12" x14ac:dyDescent="0.25">
      <c r="A405" s="197">
        <v>23</v>
      </c>
      <c r="B405" s="194" t="s">
        <v>254</v>
      </c>
      <c r="C405" s="199">
        <v>57</v>
      </c>
      <c r="D405" s="194" t="s">
        <v>150</v>
      </c>
      <c r="F405" s="199">
        <v>0</v>
      </c>
      <c r="G405" s="194" t="s">
        <v>541</v>
      </c>
      <c r="I405" s="197">
        <v>2730000</v>
      </c>
      <c r="K405" s="200">
        <v>25127955</v>
      </c>
      <c r="L405" s="193" t="s">
        <v>503</v>
      </c>
    </row>
    <row r="406" spans="1:12" x14ac:dyDescent="0.25">
      <c r="A406" s="197">
        <v>24</v>
      </c>
      <c r="B406" s="194" t="s">
        <v>254</v>
      </c>
      <c r="C406" s="199">
        <v>58</v>
      </c>
      <c r="D406" s="194" t="s">
        <v>150</v>
      </c>
      <c r="F406" s="199">
        <v>0</v>
      </c>
      <c r="G406" s="194" t="s">
        <v>543</v>
      </c>
      <c r="I406" s="197">
        <v>25000</v>
      </c>
      <c r="K406" s="200">
        <v>25152955</v>
      </c>
      <c r="L406" s="193" t="s">
        <v>503</v>
      </c>
    </row>
    <row r="407" spans="1:12" x14ac:dyDescent="0.25">
      <c r="A407" s="197">
        <v>25</v>
      </c>
      <c r="B407" s="194" t="s">
        <v>254</v>
      </c>
      <c r="C407" s="199">
        <v>59</v>
      </c>
      <c r="D407" s="194" t="s">
        <v>150</v>
      </c>
      <c r="F407" s="199">
        <v>0</v>
      </c>
      <c r="G407" s="194" t="s">
        <v>547</v>
      </c>
      <c r="I407" s="197">
        <v>30000</v>
      </c>
      <c r="K407" s="200">
        <v>25182955</v>
      </c>
      <c r="L407" s="193" t="s">
        <v>503</v>
      </c>
    </row>
    <row r="408" spans="1:12" x14ac:dyDescent="0.25">
      <c r="A408" s="197">
        <v>25</v>
      </c>
      <c r="B408" s="194" t="s">
        <v>254</v>
      </c>
      <c r="C408" s="199">
        <v>60</v>
      </c>
      <c r="D408" s="194" t="s">
        <v>150</v>
      </c>
      <c r="F408" s="199">
        <v>0</v>
      </c>
      <c r="G408" s="194" t="s">
        <v>554</v>
      </c>
      <c r="I408" s="197">
        <v>20000</v>
      </c>
      <c r="K408" s="200">
        <v>25202955</v>
      </c>
      <c r="L408" s="193" t="s">
        <v>503</v>
      </c>
    </row>
    <row r="409" spans="1:12" x14ac:dyDescent="0.25">
      <c r="A409" s="197">
        <v>25</v>
      </c>
      <c r="B409" s="194" t="s">
        <v>254</v>
      </c>
      <c r="C409" s="199">
        <v>61</v>
      </c>
      <c r="D409" s="194" t="s">
        <v>150</v>
      </c>
      <c r="F409" s="199">
        <v>0</v>
      </c>
      <c r="G409" s="194" t="s">
        <v>571</v>
      </c>
      <c r="I409" s="197">
        <v>30000</v>
      </c>
      <c r="K409" s="200">
        <v>25232955</v>
      </c>
      <c r="L409" s="193" t="s">
        <v>503</v>
      </c>
    </row>
    <row r="410" spans="1:12" x14ac:dyDescent="0.25">
      <c r="A410" s="197">
        <v>25</v>
      </c>
      <c r="B410" s="194" t="s">
        <v>254</v>
      </c>
      <c r="C410" s="199">
        <v>62</v>
      </c>
      <c r="D410" s="194" t="s">
        <v>150</v>
      </c>
      <c r="F410" s="199">
        <v>0</v>
      </c>
      <c r="G410" s="194" t="s">
        <v>548</v>
      </c>
      <c r="I410" s="197">
        <v>60000</v>
      </c>
      <c r="K410" s="200">
        <v>25292955</v>
      </c>
      <c r="L410" s="193" t="s">
        <v>503</v>
      </c>
    </row>
    <row r="411" spans="1:12" x14ac:dyDescent="0.25">
      <c r="A411" s="197">
        <v>25</v>
      </c>
      <c r="B411" s="194" t="s">
        <v>254</v>
      </c>
      <c r="C411" s="199">
        <v>63</v>
      </c>
      <c r="D411" s="194" t="s">
        <v>150</v>
      </c>
      <c r="F411" s="199">
        <v>0</v>
      </c>
      <c r="G411" s="194" t="s">
        <v>605</v>
      </c>
      <c r="I411" s="197">
        <v>30000</v>
      </c>
      <c r="K411" s="200">
        <v>25322955</v>
      </c>
      <c r="L411" s="193" t="s">
        <v>503</v>
      </c>
    </row>
    <row r="412" spans="1:12" x14ac:dyDescent="0.25">
      <c r="A412" s="197">
        <v>26</v>
      </c>
      <c r="B412" s="194" t="s">
        <v>254</v>
      </c>
      <c r="C412" s="199">
        <v>64</v>
      </c>
      <c r="D412" s="194" t="s">
        <v>151</v>
      </c>
      <c r="F412" s="199">
        <v>4531749</v>
      </c>
      <c r="G412" s="194" t="s">
        <v>537</v>
      </c>
      <c r="J412" s="197">
        <v>256306</v>
      </c>
      <c r="K412" s="200">
        <v>25066649</v>
      </c>
      <c r="L412" s="193" t="s">
        <v>503</v>
      </c>
    </row>
    <row r="413" spans="1:12" x14ac:dyDescent="0.25">
      <c r="A413" s="197">
        <v>26</v>
      </c>
      <c r="B413" s="194" t="s">
        <v>254</v>
      </c>
      <c r="C413" s="199">
        <v>65</v>
      </c>
      <c r="D413" s="194" t="s">
        <v>151</v>
      </c>
      <c r="F413" s="199">
        <v>4531750</v>
      </c>
      <c r="G413" s="194" t="s">
        <v>537</v>
      </c>
      <c r="J413" s="197">
        <v>96673</v>
      </c>
      <c r="K413" s="200">
        <v>24969976</v>
      </c>
      <c r="L413" s="193" t="s">
        <v>503</v>
      </c>
    </row>
    <row r="414" spans="1:12" x14ac:dyDescent="0.25">
      <c r="A414" s="197">
        <v>26</v>
      </c>
      <c r="B414" s="194" t="s">
        <v>254</v>
      </c>
      <c r="C414" s="199">
        <v>66</v>
      </c>
      <c r="D414" s="194" t="s">
        <v>151</v>
      </c>
      <c r="F414" s="199">
        <v>4531751</v>
      </c>
      <c r="G414" s="194" t="s">
        <v>537</v>
      </c>
      <c r="J414" s="197">
        <v>69540</v>
      </c>
      <c r="K414" s="200">
        <v>24900436</v>
      </c>
      <c r="L414" s="193" t="s">
        <v>503</v>
      </c>
    </row>
    <row r="415" spans="1:12" x14ac:dyDescent="0.25">
      <c r="A415" s="197">
        <v>26</v>
      </c>
      <c r="B415" s="194" t="s">
        <v>254</v>
      </c>
      <c r="C415" s="199">
        <v>67</v>
      </c>
      <c r="D415" s="194" t="s">
        <v>150</v>
      </c>
      <c r="F415" s="199">
        <v>0</v>
      </c>
      <c r="G415" s="194" t="s">
        <v>557</v>
      </c>
      <c r="I415" s="197">
        <v>70000</v>
      </c>
      <c r="K415" s="200">
        <v>24970436</v>
      </c>
      <c r="L415" s="193" t="s">
        <v>503</v>
      </c>
    </row>
    <row r="416" spans="1:12" x14ac:dyDescent="0.25">
      <c r="A416" s="197">
        <v>26</v>
      </c>
      <c r="B416" s="194" t="s">
        <v>254</v>
      </c>
      <c r="C416" s="199">
        <v>68</v>
      </c>
      <c r="D416" s="194" t="s">
        <v>150</v>
      </c>
      <c r="F416" s="199">
        <v>0</v>
      </c>
      <c r="G416" s="194" t="s">
        <v>520</v>
      </c>
      <c r="I416" s="197">
        <v>10000</v>
      </c>
      <c r="K416" s="200">
        <v>24980436</v>
      </c>
      <c r="L416" s="193" t="s">
        <v>503</v>
      </c>
    </row>
    <row r="417" spans="1:12" x14ac:dyDescent="0.25">
      <c r="A417" s="197">
        <v>26</v>
      </c>
      <c r="B417" s="194" t="s">
        <v>254</v>
      </c>
      <c r="C417" s="199">
        <v>69</v>
      </c>
      <c r="D417" s="194" t="s">
        <v>150</v>
      </c>
      <c r="F417" s="199">
        <v>0</v>
      </c>
      <c r="G417" s="194" t="s">
        <v>544</v>
      </c>
      <c r="I417" s="197">
        <v>50000</v>
      </c>
      <c r="K417" s="200">
        <v>25030436</v>
      </c>
      <c r="L417" s="193" t="s">
        <v>503</v>
      </c>
    </row>
    <row r="418" spans="1:12" x14ac:dyDescent="0.25">
      <c r="A418" s="197">
        <v>26</v>
      </c>
      <c r="B418" s="194" t="s">
        <v>254</v>
      </c>
      <c r="C418" s="199">
        <v>70</v>
      </c>
      <c r="D418" s="194" t="s">
        <v>150</v>
      </c>
      <c r="F418" s="199">
        <v>0</v>
      </c>
      <c r="G418" s="194" t="s">
        <v>661</v>
      </c>
      <c r="I418" s="197">
        <v>50000</v>
      </c>
      <c r="K418" s="200">
        <v>25080436</v>
      </c>
      <c r="L418" s="193" t="s">
        <v>503</v>
      </c>
    </row>
    <row r="419" spans="1:12" x14ac:dyDescent="0.25">
      <c r="A419" s="197">
        <v>27</v>
      </c>
      <c r="B419" s="194" t="s">
        <v>254</v>
      </c>
      <c r="C419" s="199">
        <v>71</v>
      </c>
      <c r="D419" s="194" t="s">
        <v>150</v>
      </c>
      <c r="F419" s="199">
        <v>0</v>
      </c>
      <c r="G419" s="194" t="s">
        <v>661</v>
      </c>
      <c r="I419" s="197">
        <v>150000</v>
      </c>
      <c r="K419" s="200">
        <v>25230436</v>
      </c>
      <c r="L419" s="193" t="s">
        <v>503</v>
      </c>
    </row>
    <row r="420" spans="1:12" x14ac:dyDescent="0.25">
      <c r="A420" s="197">
        <v>27</v>
      </c>
      <c r="B420" s="194" t="s">
        <v>254</v>
      </c>
      <c r="C420" s="199">
        <v>72</v>
      </c>
      <c r="D420" s="194" t="s">
        <v>150</v>
      </c>
      <c r="F420" s="199">
        <v>0</v>
      </c>
      <c r="G420" s="194" t="s">
        <v>519</v>
      </c>
      <c r="I420" s="197">
        <v>50000</v>
      </c>
      <c r="K420" s="200">
        <v>25280436</v>
      </c>
      <c r="L420" s="193" t="s">
        <v>503</v>
      </c>
    </row>
    <row r="421" spans="1:12" x14ac:dyDescent="0.25">
      <c r="A421" s="197">
        <v>27</v>
      </c>
      <c r="B421" s="194" t="s">
        <v>254</v>
      </c>
      <c r="C421" s="199">
        <v>73</v>
      </c>
      <c r="D421" s="194" t="s">
        <v>150</v>
      </c>
      <c r="F421" s="199">
        <v>0</v>
      </c>
      <c r="G421" s="194" t="s">
        <v>536</v>
      </c>
      <c r="I421" s="197">
        <v>30000</v>
      </c>
      <c r="K421" s="200">
        <v>25310436</v>
      </c>
      <c r="L421" s="193" t="s">
        <v>503</v>
      </c>
    </row>
    <row r="422" spans="1:12" x14ac:dyDescent="0.25">
      <c r="A422" s="197">
        <v>27</v>
      </c>
      <c r="B422" s="194" t="s">
        <v>254</v>
      </c>
      <c r="C422" s="199">
        <v>74</v>
      </c>
      <c r="D422" s="194" t="s">
        <v>150</v>
      </c>
      <c r="F422" s="199">
        <v>0</v>
      </c>
      <c r="G422" s="194" t="s">
        <v>546</v>
      </c>
      <c r="I422" s="197">
        <v>200000</v>
      </c>
      <c r="K422" s="200">
        <v>25510436</v>
      </c>
      <c r="L422" s="193" t="s">
        <v>503</v>
      </c>
    </row>
    <row r="423" spans="1:12" x14ac:dyDescent="0.25">
      <c r="A423" s="197">
        <v>27</v>
      </c>
      <c r="B423" s="194" t="s">
        <v>254</v>
      </c>
      <c r="C423" s="199">
        <v>75</v>
      </c>
      <c r="D423" s="194" t="s">
        <v>150</v>
      </c>
      <c r="F423" s="199">
        <v>0</v>
      </c>
      <c r="G423" s="194" t="s">
        <v>511</v>
      </c>
      <c r="I423" s="197">
        <v>150000</v>
      </c>
      <c r="K423" s="200">
        <v>25660436</v>
      </c>
      <c r="L423" s="193" t="s">
        <v>503</v>
      </c>
    </row>
    <row r="424" spans="1:12" x14ac:dyDescent="0.25">
      <c r="A424" s="197">
        <v>30</v>
      </c>
      <c r="B424" s="194" t="s">
        <v>254</v>
      </c>
      <c r="C424" s="199">
        <v>76</v>
      </c>
      <c r="D424" s="194" t="s">
        <v>150</v>
      </c>
      <c r="F424" s="199">
        <v>0</v>
      </c>
      <c r="G424" s="194" t="s">
        <v>662</v>
      </c>
      <c r="I424" s="197">
        <v>220000</v>
      </c>
      <c r="K424" s="200">
        <v>25880436</v>
      </c>
      <c r="L424" s="193" t="s">
        <v>503</v>
      </c>
    </row>
    <row r="425" spans="1:12" x14ac:dyDescent="0.25">
      <c r="A425" s="197">
        <v>30</v>
      </c>
      <c r="B425" s="194" t="s">
        <v>254</v>
      </c>
      <c r="C425" s="199">
        <v>77</v>
      </c>
      <c r="D425" s="194" t="s">
        <v>150</v>
      </c>
      <c r="F425" s="199">
        <v>0</v>
      </c>
      <c r="G425" s="194" t="s">
        <v>553</v>
      </c>
      <c r="I425" s="197">
        <v>150000</v>
      </c>
      <c r="K425" s="200">
        <v>26030436</v>
      </c>
      <c r="L425" s="193" t="s">
        <v>503</v>
      </c>
    </row>
    <row r="426" spans="1:12" x14ac:dyDescent="0.25">
      <c r="A426" s="197">
        <v>30</v>
      </c>
      <c r="B426" s="194" t="s">
        <v>254</v>
      </c>
      <c r="C426" s="199">
        <v>78</v>
      </c>
      <c r="D426" s="194" t="s">
        <v>151</v>
      </c>
      <c r="F426" s="199">
        <v>4531745</v>
      </c>
      <c r="G426" s="194" t="s">
        <v>663</v>
      </c>
      <c r="J426" s="197">
        <v>295285</v>
      </c>
      <c r="K426" s="200">
        <v>25735151</v>
      </c>
      <c r="L426" s="193" t="s">
        <v>503</v>
      </c>
    </row>
    <row r="427" spans="1:12" x14ac:dyDescent="0.25">
      <c r="A427" s="197">
        <v>30</v>
      </c>
      <c r="B427" s="194" t="s">
        <v>254</v>
      </c>
      <c r="C427" s="199">
        <v>79</v>
      </c>
      <c r="D427" s="194" t="s">
        <v>151</v>
      </c>
      <c r="F427" s="199">
        <v>4531747</v>
      </c>
      <c r="G427" s="194" t="s">
        <v>257</v>
      </c>
      <c r="J427" s="197">
        <v>200000</v>
      </c>
      <c r="K427" s="200">
        <v>25535151</v>
      </c>
      <c r="L427" s="193" t="s">
        <v>503</v>
      </c>
    </row>
    <row r="428" spans="1:12" x14ac:dyDescent="0.25">
      <c r="A428" s="197">
        <v>31</v>
      </c>
      <c r="B428" s="194" t="s">
        <v>254</v>
      </c>
      <c r="C428" s="199">
        <v>80</v>
      </c>
      <c r="D428" s="194" t="s">
        <v>150</v>
      </c>
      <c r="F428" s="199">
        <v>0</v>
      </c>
      <c r="G428" s="194" t="s">
        <v>664</v>
      </c>
      <c r="I428" s="197">
        <v>20000</v>
      </c>
      <c r="K428" s="200">
        <v>25555151</v>
      </c>
      <c r="L428" s="193" t="s">
        <v>503</v>
      </c>
    </row>
    <row r="429" spans="1:12" x14ac:dyDescent="0.25">
      <c r="A429" s="197">
        <v>31</v>
      </c>
      <c r="B429" s="194" t="s">
        <v>254</v>
      </c>
      <c r="C429" s="199">
        <v>81</v>
      </c>
      <c r="D429" s="194" t="s">
        <v>150</v>
      </c>
      <c r="F429" s="199">
        <v>0</v>
      </c>
      <c r="G429" s="194" t="s">
        <v>586</v>
      </c>
      <c r="I429" s="197">
        <v>150000</v>
      </c>
      <c r="K429" s="200">
        <v>25705151</v>
      </c>
      <c r="L429" s="193" t="s">
        <v>503</v>
      </c>
    </row>
    <row r="430" spans="1:12" x14ac:dyDescent="0.25">
      <c r="A430" s="197">
        <v>31</v>
      </c>
      <c r="B430" s="194" t="s">
        <v>254</v>
      </c>
      <c r="C430" s="199">
        <v>82</v>
      </c>
      <c r="D430" s="194" t="s">
        <v>151</v>
      </c>
      <c r="F430" s="199">
        <v>4531754</v>
      </c>
      <c r="G430" s="194" t="s">
        <v>157</v>
      </c>
      <c r="J430" s="197">
        <v>778526</v>
      </c>
      <c r="K430" s="200">
        <v>24926625</v>
      </c>
      <c r="L430" s="193" t="s">
        <v>503</v>
      </c>
    </row>
    <row r="431" spans="1:12" x14ac:dyDescent="0.25">
      <c r="A431" s="197">
        <v>31</v>
      </c>
      <c r="B431" s="194" t="s">
        <v>254</v>
      </c>
      <c r="C431" s="199">
        <v>83</v>
      </c>
      <c r="D431" s="194" t="s">
        <v>151</v>
      </c>
      <c r="F431" s="199">
        <v>4531760</v>
      </c>
      <c r="G431" s="194" t="s">
        <v>241</v>
      </c>
      <c r="J431" s="197">
        <v>600000</v>
      </c>
      <c r="K431" s="200">
        <v>24326625</v>
      </c>
      <c r="L431" s="193" t="s">
        <v>503</v>
      </c>
    </row>
    <row r="432" spans="1:12" x14ac:dyDescent="0.25">
      <c r="A432" s="197">
        <v>31</v>
      </c>
      <c r="B432" s="194" t="s">
        <v>254</v>
      </c>
      <c r="C432" s="199">
        <v>84</v>
      </c>
      <c r="D432" s="194" t="s">
        <v>151</v>
      </c>
      <c r="F432" s="199">
        <v>4531759</v>
      </c>
      <c r="G432" s="194" t="s">
        <v>248</v>
      </c>
      <c r="J432" s="197">
        <v>260000</v>
      </c>
      <c r="K432" s="200">
        <v>24066625</v>
      </c>
      <c r="L432" s="193" t="s">
        <v>503</v>
      </c>
    </row>
    <row r="433" spans="1:12" x14ac:dyDescent="0.25">
      <c r="A433" s="197">
        <v>31</v>
      </c>
      <c r="B433" s="194" t="s">
        <v>254</v>
      </c>
      <c r="C433" s="199">
        <v>85</v>
      </c>
      <c r="D433" s="194" t="s">
        <v>151</v>
      </c>
      <c r="F433" s="199">
        <v>4531762</v>
      </c>
      <c r="G433" s="194" t="s">
        <v>561</v>
      </c>
      <c r="J433" s="197">
        <v>800000</v>
      </c>
      <c r="K433" s="200">
        <v>23266625</v>
      </c>
      <c r="L433" s="193" t="s">
        <v>503</v>
      </c>
    </row>
    <row r="434" spans="1:12" x14ac:dyDescent="0.25">
      <c r="A434" s="197">
        <v>31</v>
      </c>
      <c r="B434" s="194" t="s">
        <v>254</v>
      </c>
      <c r="C434" s="199">
        <v>86</v>
      </c>
      <c r="D434" s="194" t="s">
        <v>151</v>
      </c>
      <c r="F434" s="199">
        <v>4531756</v>
      </c>
      <c r="G434" s="194" t="s">
        <v>249</v>
      </c>
      <c r="J434" s="197">
        <v>495373</v>
      </c>
      <c r="K434" s="200">
        <v>22771252</v>
      </c>
      <c r="L434" s="193" t="s">
        <v>503</v>
      </c>
    </row>
    <row r="435" spans="1:12" x14ac:dyDescent="0.25">
      <c r="A435" s="197">
        <v>31</v>
      </c>
      <c r="B435" s="194" t="s">
        <v>254</v>
      </c>
      <c r="C435" s="199">
        <v>87</v>
      </c>
      <c r="D435" s="194" t="s">
        <v>151</v>
      </c>
      <c r="F435" s="199">
        <v>4531763</v>
      </c>
      <c r="G435" s="194" t="s">
        <v>649</v>
      </c>
      <c r="J435" s="197">
        <v>250000</v>
      </c>
      <c r="K435" s="200">
        <v>22521252</v>
      </c>
      <c r="L435" s="193" t="s">
        <v>503</v>
      </c>
    </row>
    <row r="436" spans="1:12" x14ac:dyDescent="0.25">
      <c r="G436" s="201" t="s">
        <v>665</v>
      </c>
      <c r="I436" s="202">
        <v>7096782</v>
      </c>
      <c r="J436" s="202">
        <v>56239330</v>
      </c>
      <c r="K436" s="202">
        <v>-49142548</v>
      </c>
      <c r="L436" s="203" t="s">
        <v>585</v>
      </c>
    </row>
    <row r="437" spans="1:12" x14ac:dyDescent="0.25">
      <c r="G437" s="201" t="s">
        <v>505</v>
      </c>
      <c r="I437" s="202">
        <v>142704223</v>
      </c>
      <c r="J437" s="202">
        <v>120182971</v>
      </c>
      <c r="K437" s="202">
        <v>22521252</v>
      </c>
      <c r="L437" s="204" t="s">
        <v>506</v>
      </c>
    </row>
    <row r="438" spans="1:12" x14ac:dyDescent="0.25">
      <c r="A438" s="196" t="s">
        <v>160</v>
      </c>
      <c r="G438" s="153" t="s">
        <v>500</v>
      </c>
      <c r="I438" s="197">
        <v>142704223</v>
      </c>
      <c r="J438" s="197">
        <v>120182971</v>
      </c>
      <c r="K438" s="197">
        <v>22521252</v>
      </c>
      <c r="L438" s="194" t="s">
        <v>503</v>
      </c>
    </row>
    <row r="439" spans="1:12" x14ac:dyDescent="0.25">
      <c r="A439" s="193" t="s">
        <v>139</v>
      </c>
      <c r="B439" s="193" t="s">
        <v>140</v>
      </c>
      <c r="C439" s="198" t="s">
        <v>141</v>
      </c>
      <c r="D439" s="193" t="s">
        <v>142</v>
      </c>
      <c r="E439" s="193" t="s">
        <v>143</v>
      </c>
      <c r="F439" s="198" t="s">
        <v>144</v>
      </c>
      <c r="G439" s="193" t="s">
        <v>145</v>
      </c>
      <c r="I439" s="198" t="s">
        <v>501</v>
      </c>
      <c r="J439" s="198" t="s">
        <v>502</v>
      </c>
      <c r="K439" s="198" t="s">
        <v>146</v>
      </c>
    </row>
    <row r="440" spans="1:12" x14ac:dyDescent="0.25">
      <c r="A440" s="197">
        <v>1</v>
      </c>
      <c r="B440" s="194" t="s">
        <v>160</v>
      </c>
      <c r="C440" s="199">
        <v>4</v>
      </c>
      <c r="D440" s="194" t="s">
        <v>151</v>
      </c>
      <c r="F440" s="199">
        <v>4531748</v>
      </c>
      <c r="G440" s="194" t="s">
        <v>666</v>
      </c>
      <c r="J440" s="197">
        <v>76951</v>
      </c>
      <c r="K440" s="200">
        <v>22444301</v>
      </c>
      <c r="L440" s="193" t="s">
        <v>503</v>
      </c>
    </row>
    <row r="441" spans="1:12" x14ac:dyDescent="0.25">
      <c r="A441" s="197">
        <v>1</v>
      </c>
      <c r="B441" s="194" t="s">
        <v>160</v>
      </c>
      <c r="C441" s="199">
        <v>5</v>
      </c>
      <c r="D441" s="194" t="s">
        <v>151</v>
      </c>
      <c r="F441" s="199">
        <v>4531757</v>
      </c>
      <c r="G441" s="194" t="s">
        <v>567</v>
      </c>
      <c r="J441" s="197">
        <v>460756</v>
      </c>
      <c r="K441" s="200">
        <v>21983545</v>
      </c>
      <c r="L441" s="193" t="s">
        <v>503</v>
      </c>
    </row>
    <row r="442" spans="1:12" x14ac:dyDescent="0.25">
      <c r="A442" s="197">
        <v>1</v>
      </c>
      <c r="B442" s="194" t="s">
        <v>160</v>
      </c>
      <c r="C442" s="199">
        <v>6</v>
      </c>
      <c r="D442" s="194" t="s">
        <v>150</v>
      </c>
      <c r="F442" s="199">
        <v>0</v>
      </c>
      <c r="G442" s="194" t="s">
        <v>509</v>
      </c>
      <c r="I442" s="197">
        <v>306748</v>
      </c>
      <c r="K442" s="200">
        <v>22290293</v>
      </c>
      <c r="L442" s="193" t="s">
        <v>503</v>
      </c>
    </row>
    <row r="443" spans="1:12" x14ac:dyDescent="0.25">
      <c r="A443" s="197">
        <v>1</v>
      </c>
      <c r="B443" s="194" t="s">
        <v>160</v>
      </c>
      <c r="C443" s="199">
        <v>7</v>
      </c>
      <c r="D443" s="194" t="s">
        <v>151</v>
      </c>
      <c r="F443" s="199">
        <v>4531755</v>
      </c>
      <c r="G443" s="194" t="s">
        <v>153</v>
      </c>
      <c r="J443" s="197">
        <v>202150</v>
      </c>
      <c r="K443" s="200">
        <v>22088143</v>
      </c>
      <c r="L443" s="193" t="s">
        <v>503</v>
      </c>
    </row>
    <row r="444" spans="1:12" x14ac:dyDescent="0.25">
      <c r="A444" s="197">
        <v>2</v>
      </c>
      <c r="B444" s="194" t="s">
        <v>160</v>
      </c>
      <c r="C444" s="199">
        <v>8</v>
      </c>
      <c r="D444" s="194" t="s">
        <v>151</v>
      </c>
      <c r="F444" s="199">
        <v>4531752</v>
      </c>
      <c r="G444" s="194" t="s">
        <v>564</v>
      </c>
      <c r="J444" s="197">
        <v>507133</v>
      </c>
      <c r="K444" s="200">
        <v>21581010</v>
      </c>
      <c r="L444" s="193" t="s">
        <v>503</v>
      </c>
    </row>
    <row r="445" spans="1:12" x14ac:dyDescent="0.25">
      <c r="A445" s="197">
        <v>2</v>
      </c>
      <c r="B445" s="194" t="s">
        <v>160</v>
      </c>
      <c r="C445" s="199">
        <v>9</v>
      </c>
      <c r="D445" s="194" t="s">
        <v>151</v>
      </c>
      <c r="F445" s="199">
        <v>4531765</v>
      </c>
      <c r="G445" s="194" t="s">
        <v>258</v>
      </c>
      <c r="J445" s="197">
        <v>600000</v>
      </c>
      <c r="K445" s="200">
        <v>20981010</v>
      </c>
      <c r="L445" s="193" t="s">
        <v>503</v>
      </c>
    </row>
    <row r="446" spans="1:12" x14ac:dyDescent="0.25">
      <c r="A446" s="197">
        <v>2</v>
      </c>
      <c r="B446" s="194" t="s">
        <v>160</v>
      </c>
      <c r="C446" s="199">
        <v>10</v>
      </c>
      <c r="D446" s="194" t="s">
        <v>150</v>
      </c>
      <c r="F446" s="199">
        <v>0</v>
      </c>
      <c r="G446" s="194" t="s">
        <v>528</v>
      </c>
      <c r="I446" s="197">
        <v>50000</v>
      </c>
      <c r="K446" s="200">
        <v>21031010</v>
      </c>
      <c r="L446" s="193" t="s">
        <v>503</v>
      </c>
    </row>
    <row r="447" spans="1:12" x14ac:dyDescent="0.25">
      <c r="A447" s="197">
        <v>2</v>
      </c>
      <c r="B447" s="194" t="s">
        <v>160</v>
      </c>
      <c r="C447" s="199">
        <v>11</v>
      </c>
      <c r="D447" s="194" t="s">
        <v>150</v>
      </c>
      <c r="F447" s="199">
        <v>0</v>
      </c>
      <c r="G447" s="194" t="s">
        <v>650</v>
      </c>
      <c r="I447" s="197">
        <v>20000</v>
      </c>
      <c r="K447" s="200">
        <v>21051010</v>
      </c>
      <c r="L447" s="193" t="s">
        <v>503</v>
      </c>
    </row>
    <row r="448" spans="1:12" x14ac:dyDescent="0.25">
      <c r="A448" s="197">
        <v>2</v>
      </c>
      <c r="B448" s="194" t="s">
        <v>160</v>
      </c>
      <c r="C448" s="199">
        <v>12</v>
      </c>
      <c r="D448" s="194" t="s">
        <v>150</v>
      </c>
      <c r="F448" s="199">
        <v>0</v>
      </c>
      <c r="G448" s="194" t="s">
        <v>581</v>
      </c>
      <c r="I448" s="197">
        <v>50000</v>
      </c>
      <c r="K448" s="200">
        <v>21101010</v>
      </c>
      <c r="L448" s="193" t="s">
        <v>503</v>
      </c>
    </row>
    <row r="449" spans="1:12" x14ac:dyDescent="0.25">
      <c r="A449" s="197">
        <v>2</v>
      </c>
      <c r="B449" s="194" t="s">
        <v>160</v>
      </c>
      <c r="C449" s="199">
        <v>13</v>
      </c>
      <c r="D449" s="194" t="s">
        <v>150</v>
      </c>
      <c r="F449" s="199">
        <v>0</v>
      </c>
      <c r="G449" s="194" t="s">
        <v>533</v>
      </c>
      <c r="I449" s="197">
        <v>40000</v>
      </c>
      <c r="K449" s="200">
        <v>21141010</v>
      </c>
      <c r="L449" s="193" t="s">
        <v>503</v>
      </c>
    </row>
    <row r="450" spans="1:12" x14ac:dyDescent="0.25">
      <c r="A450" s="197">
        <v>2</v>
      </c>
      <c r="B450" s="194" t="s">
        <v>160</v>
      </c>
      <c r="C450" s="199">
        <v>14</v>
      </c>
      <c r="D450" s="194" t="s">
        <v>150</v>
      </c>
      <c r="F450" s="199">
        <v>0</v>
      </c>
      <c r="G450" s="194" t="s">
        <v>667</v>
      </c>
      <c r="I450" s="197">
        <v>50000</v>
      </c>
      <c r="K450" s="200">
        <v>21191010</v>
      </c>
      <c r="L450" s="193" t="s">
        <v>503</v>
      </c>
    </row>
    <row r="451" spans="1:12" x14ac:dyDescent="0.25">
      <c r="A451" s="197">
        <v>3</v>
      </c>
      <c r="B451" s="194" t="s">
        <v>160</v>
      </c>
      <c r="C451" s="199">
        <v>15</v>
      </c>
      <c r="D451" s="194" t="s">
        <v>151</v>
      </c>
      <c r="F451" s="199">
        <v>4531758</v>
      </c>
      <c r="G451" s="194" t="s">
        <v>236</v>
      </c>
      <c r="J451" s="197">
        <v>294705</v>
      </c>
      <c r="K451" s="200">
        <v>20896305</v>
      </c>
      <c r="L451" s="193" t="s">
        <v>503</v>
      </c>
    </row>
    <row r="452" spans="1:12" x14ac:dyDescent="0.25">
      <c r="A452" s="197">
        <v>3</v>
      </c>
      <c r="B452" s="194" t="s">
        <v>160</v>
      </c>
      <c r="C452" s="199">
        <v>16</v>
      </c>
      <c r="D452" s="194" t="s">
        <v>151</v>
      </c>
      <c r="F452" s="199">
        <v>4531768</v>
      </c>
      <c r="G452" s="194" t="s">
        <v>152</v>
      </c>
      <c r="J452" s="197">
        <v>548421</v>
      </c>
      <c r="K452" s="200">
        <v>20347884</v>
      </c>
      <c r="L452" s="193" t="s">
        <v>503</v>
      </c>
    </row>
    <row r="453" spans="1:12" x14ac:dyDescent="0.25">
      <c r="A453" s="197">
        <v>3</v>
      </c>
      <c r="B453" s="194" t="s">
        <v>160</v>
      </c>
      <c r="C453" s="199">
        <v>17</v>
      </c>
      <c r="D453" s="194" t="s">
        <v>151</v>
      </c>
      <c r="F453" s="199">
        <v>4531764</v>
      </c>
      <c r="G453" s="194" t="s">
        <v>259</v>
      </c>
      <c r="J453" s="197">
        <v>600000</v>
      </c>
      <c r="K453" s="200">
        <v>19747884</v>
      </c>
      <c r="L453" s="193" t="s">
        <v>503</v>
      </c>
    </row>
    <row r="454" spans="1:12" x14ac:dyDescent="0.25">
      <c r="A454" s="197">
        <v>6</v>
      </c>
      <c r="B454" s="194" t="s">
        <v>160</v>
      </c>
      <c r="C454" s="199">
        <v>18</v>
      </c>
      <c r="D454" s="194" t="s">
        <v>151</v>
      </c>
      <c r="F454" s="199">
        <v>4531767</v>
      </c>
      <c r="G454" s="194" t="s">
        <v>260</v>
      </c>
      <c r="J454" s="197">
        <v>2000000</v>
      </c>
      <c r="K454" s="200">
        <v>17747884</v>
      </c>
      <c r="L454" s="193" t="s">
        <v>503</v>
      </c>
    </row>
    <row r="455" spans="1:12" x14ac:dyDescent="0.25">
      <c r="A455" s="197">
        <v>6</v>
      </c>
      <c r="B455" s="194" t="s">
        <v>160</v>
      </c>
      <c r="C455" s="199">
        <v>19</v>
      </c>
      <c r="D455" s="194" t="s">
        <v>151</v>
      </c>
      <c r="F455" s="199">
        <v>4531772</v>
      </c>
      <c r="G455" s="194" t="s">
        <v>668</v>
      </c>
      <c r="J455" s="197">
        <v>227245</v>
      </c>
      <c r="K455" s="200">
        <v>17520639</v>
      </c>
      <c r="L455" s="193" t="s">
        <v>503</v>
      </c>
    </row>
    <row r="456" spans="1:12" x14ac:dyDescent="0.25">
      <c r="A456" s="197">
        <v>7</v>
      </c>
      <c r="B456" s="194" t="s">
        <v>160</v>
      </c>
      <c r="C456" s="199">
        <v>20</v>
      </c>
      <c r="D456" s="194" t="s">
        <v>150</v>
      </c>
      <c r="F456" s="199">
        <v>0</v>
      </c>
      <c r="G456" s="194" t="s">
        <v>669</v>
      </c>
      <c r="I456" s="197">
        <v>68813</v>
      </c>
      <c r="K456" s="200">
        <v>17589452</v>
      </c>
      <c r="L456" s="193" t="s">
        <v>503</v>
      </c>
    </row>
    <row r="457" spans="1:12" x14ac:dyDescent="0.25">
      <c r="A457" s="197">
        <v>8</v>
      </c>
      <c r="B457" s="194" t="s">
        <v>160</v>
      </c>
      <c r="C457" s="199">
        <v>21</v>
      </c>
      <c r="D457" s="194" t="s">
        <v>150</v>
      </c>
      <c r="F457" s="199">
        <v>0</v>
      </c>
      <c r="G457" s="194" t="s">
        <v>521</v>
      </c>
      <c r="I457" s="197">
        <v>30000</v>
      </c>
      <c r="K457" s="200">
        <v>17619452</v>
      </c>
      <c r="L457" s="193" t="s">
        <v>503</v>
      </c>
    </row>
    <row r="458" spans="1:12" x14ac:dyDescent="0.25">
      <c r="A458" s="197">
        <v>8</v>
      </c>
      <c r="B458" s="194" t="s">
        <v>160</v>
      </c>
      <c r="C458" s="199">
        <v>22</v>
      </c>
      <c r="D458" s="194" t="s">
        <v>150</v>
      </c>
      <c r="F458" s="199">
        <v>0</v>
      </c>
      <c r="G458" s="194" t="s">
        <v>522</v>
      </c>
      <c r="I458" s="197">
        <v>35000</v>
      </c>
      <c r="K458" s="200">
        <v>17654452</v>
      </c>
      <c r="L458" s="193" t="s">
        <v>503</v>
      </c>
    </row>
    <row r="459" spans="1:12" x14ac:dyDescent="0.25">
      <c r="A459" s="197">
        <v>9</v>
      </c>
      <c r="B459" s="194" t="s">
        <v>160</v>
      </c>
      <c r="C459" s="199">
        <v>23</v>
      </c>
      <c r="D459" s="194" t="s">
        <v>150</v>
      </c>
      <c r="F459" s="199">
        <v>0</v>
      </c>
      <c r="G459" s="194" t="s">
        <v>161</v>
      </c>
      <c r="I459" s="197">
        <v>50000000</v>
      </c>
      <c r="K459" s="200">
        <v>67654452</v>
      </c>
      <c r="L459" s="193" t="s">
        <v>503</v>
      </c>
    </row>
    <row r="460" spans="1:12" x14ac:dyDescent="0.25">
      <c r="A460" s="197">
        <v>10</v>
      </c>
      <c r="B460" s="194" t="s">
        <v>160</v>
      </c>
      <c r="C460" s="199">
        <v>24</v>
      </c>
      <c r="D460" s="194" t="s">
        <v>151</v>
      </c>
      <c r="F460" s="199">
        <v>4531773</v>
      </c>
      <c r="G460" s="194" t="s">
        <v>162</v>
      </c>
      <c r="J460" s="197">
        <v>40000000</v>
      </c>
      <c r="K460" s="200">
        <v>27654452</v>
      </c>
      <c r="L460" s="193" t="s">
        <v>503</v>
      </c>
    </row>
    <row r="461" spans="1:12" x14ac:dyDescent="0.25">
      <c r="A461" s="197">
        <v>10</v>
      </c>
      <c r="B461" s="194" t="s">
        <v>160</v>
      </c>
      <c r="C461" s="199">
        <v>25</v>
      </c>
      <c r="D461" s="194" t="s">
        <v>151</v>
      </c>
      <c r="F461" s="199">
        <v>4531774</v>
      </c>
      <c r="G461" s="194" t="s">
        <v>261</v>
      </c>
      <c r="J461" s="197">
        <v>200000</v>
      </c>
      <c r="K461" s="200">
        <v>27454452</v>
      </c>
      <c r="L461" s="193" t="s">
        <v>503</v>
      </c>
    </row>
    <row r="462" spans="1:12" x14ac:dyDescent="0.25">
      <c r="A462" s="197">
        <v>10</v>
      </c>
      <c r="B462" s="194" t="s">
        <v>160</v>
      </c>
      <c r="C462" s="199">
        <v>26</v>
      </c>
      <c r="D462" s="194" t="s">
        <v>151</v>
      </c>
      <c r="F462" s="199">
        <v>4531761</v>
      </c>
      <c r="G462" s="194" t="s">
        <v>262</v>
      </c>
      <c r="J462" s="197">
        <v>800000</v>
      </c>
      <c r="K462" s="200">
        <v>26654452</v>
      </c>
      <c r="L462" s="193" t="s">
        <v>503</v>
      </c>
    </row>
    <row r="463" spans="1:12" x14ac:dyDescent="0.25">
      <c r="A463" s="197">
        <v>10</v>
      </c>
      <c r="B463" s="194" t="s">
        <v>160</v>
      </c>
      <c r="C463" s="199">
        <v>27</v>
      </c>
      <c r="D463" s="194" t="s">
        <v>151</v>
      </c>
      <c r="F463" s="199">
        <v>4531769</v>
      </c>
      <c r="G463" s="194" t="s">
        <v>263</v>
      </c>
      <c r="J463" s="197">
        <v>300000</v>
      </c>
      <c r="K463" s="200">
        <v>26354452</v>
      </c>
      <c r="L463" s="193" t="s">
        <v>503</v>
      </c>
    </row>
    <row r="464" spans="1:12" x14ac:dyDescent="0.25">
      <c r="A464" s="197">
        <v>10</v>
      </c>
      <c r="B464" s="194" t="s">
        <v>160</v>
      </c>
      <c r="C464" s="199">
        <v>28</v>
      </c>
      <c r="D464" s="194" t="s">
        <v>150</v>
      </c>
      <c r="F464" s="199">
        <v>0</v>
      </c>
      <c r="G464" s="194" t="s">
        <v>523</v>
      </c>
      <c r="I464" s="197">
        <v>30000</v>
      </c>
      <c r="K464" s="200">
        <v>26384452</v>
      </c>
      <c r="L464" s="193" t="s">
        <v>503</v>
      </c>
    </row>
    <row r="465" spans="1:12" x14ac:dyDescent="0.25">
      <c r="A465" s="197">
        <v>13</v>
      </c>
      <c r="B465" s="194" t="s">
        <v>160</v>
      </c>
      <c r="C465" s="199">
        <v>29</v>
      </c>
      <c r="D465" s="194" t="s">
        <v>150</v>
      </c>
      <c r="F465" s="199">
        <v>0</v>
      </c>
      <c r="G465" s="194" t="s">
        <v>596</v>
      </c>
      <c r="I465" s="197">
        <v>622357</v>
      </c>
      <c r="K465" s="200">
        <v>27006809</v>
      </c>
      <c r="L465" s="193" t="s">
        <v>503</v>
      </c>
    </row>
    <row r="466" spans="1:12" x14ac:dyDescent="0.25">
      <c r="A466" s="197">
        <v>13</v>
      </c>
      <c r="B466" s="194" t="s">
        <v>160</v>
      </c>
      <c r="C466" s="199">
        <v>30</v>
      </c>
      <c r="D466" s="194" t="s">
        <v>151</v>
      </c>
      <c r="F466" s="199">
        <v>4531780</v>
      </c>
      <c r="G466" s="194" t="s">
        <v>670</v>
      </c>
      <c r="J466" s="197">
        <v>791126</v>
      </c>
      <c r="K466" s="200">
        <v>26215683</v>
      </c>
      <c r="L466" s="193" t="s">
        <v>503</v>
      </c>
    </row>
    <row r="467" spans="1:12" x14ac:dyDescent="0.25">
      <c r="A467" s="197">
        <v>13</v>
      </c>
      <c r="B467" s="194" t="s">
        <v>160</v>
      </c>
      <c r="C467" s="199">
        <v>31</v>
      </c>
      <c r="D467" s="194" t="s">
        <v>151</v>
      </c>
      <c r="F467" s="199">
        <v>0</v>
      </c>
      <c r="G467" s="194" t="s">
        <v>671</v>
      </c>
      <c r="J467" s="197">
        <v>1034520</v>
      </c>
      <c r="K467" s="200">
        <v>25181163</v>
      </c>
      <c r="L467" s="193" t="s">
        <v>503</v>
      </c>
    </row>
    <row r="468" spans="1:12" x14ac:dyDescent="0.25">
      <c r="A468" s="197">
        <v>13</v>
      </c>
      <c r="B468" s="194" t="s">
        <v>160</v>
      </c>
      <c r="C468" s="199">
        <v>32</v>
      </c>
      <c r="D468" s="194" t="s">
        <v>150</v>
      </c>
      <c r="F468" s="199">
        <v>0</v>
      </c>
      <c r="G468" s="194" t="s">
        <v>672</v>
      </c>
      <c r="I468" s="197">
        <v>1200000</v>
      </c>
      <c r="K468" s="200">
        <v>26381163</v>
      </c>
      <c r="L468" s="193" t="s">
        <v>503</v>
      </c>
    </row>
    <row r="469" spans="1:12" x14ac:dyDescent="0.25">
      <c r="A469" s="197">
        <v>13</v>
      </c>
      <c r="B469" s="194" t="s">
        <v>160</v>
      </c>
      <c r="C469" s="199">
        <v>33</v>
      </c>
      <c r="D469" s="194" t="s">
        <v>151</v>
      </c>
      <c r="F469" s="199">
        <v>4531777</v>
      </c>
      <c r="G469" s="194" t="s">
        <v>534</v>
      </c>
      <c r="J469" s="197">
        <v>91849</v>
      </c>
      <c r="K469" s="200">
        <v>26289314</v>
      </c>
      <c r="L469" s="193" t="s">
        <v>503</v>
      </c>
    </row>
    <row r="470" spans="1:12" x14ac:dyDescent="0.25">
      <c r="A470" s="197">
        <v>13</v>
      </c>
      <c r="B470" s="194" t="s">
        <v>160</v>
      </c>
      <c r="C470" s="199">
        <v>34</v>
      </c>
      <c r="D470" s="194" t="s">
        <v>151</v>
      </c>
      <c r="F470" s="199">
        <v>4531778</v>
      </c>
      <c r="G470" s="194" t="s">
        <v>534</v>
      </c>
      <c r="J470" s="197">
        <v>520088</v>
      </c>
      <c r="K470" s="200">
        <v>25769226</v>
      </c>
      <c r="L470" s="193" t="s">
        <v>503</v>
      </c>
    </row>
    <row r="471" spans="1:12" x14ac:dyDescent="0.25">
      <c r="A471" s="197">
        <v>14</v>
      </c>
      <c r="B471" s="194" t="s">
        <v>160</v>
      </c>
      <c r="C471" s="199">
        <v>35</v>
      </c>
      <c r="D471" s="194" t="s">
        <v>151</v>
      </c>
      <c r="F471" s="199">
        <v>4531775</v>
      </c>
      <c r="G471" s="194" t="s">
        <v>673</v>
      </c>
      <c r="J471" s="197">
        <v>28968</v>
      </c>
      <c r="K471" s="200">
        <v>25740258</v>
      </c>
      <c r="L471" s="193" t="s">
        <v>503</v>
      </c>
    </row>
    <row r="472" spans="1:12" x14ac:dyDescent="0.25">
      <c r="A472" s="197">
        <v>20</v>
      </c>
      <c r="B472" s="194" t="s">
        <v>160</v>
      </c>
      <c r="C472" s="199">
        <v>36</v>
      </c>
      <c r="D472" s="194" t="s">
        <v>150</v>
      </c>
      <c r="F472" s="199">
        <v>0</v>
      </c>
      <c r="G472" s="194" t="s">
        <v>661</v>
      </c>
      <c r="I472" s="197">
        <v>150000</v>
      </c>
      <c r="K472" s="200">
        <v>25890258</v>
      </c>
      <c r="L472" s="193" t="s">
        <v>503</v>
      </c>
    </row>
    <row r="473" spans="1:12" x14ac:dyDescent="0.25">
      <c r="A473" s="197">
        <v>20</v>
      </c>
      <c r="B473" s="194" t="s">
        <v>160</v>
      </c>
      <c r="C473" s="199">
        <v>37</v>
      </c>
      <c r="D473" s="194" t="s">
        <v>150</v>
      </c>
      <c r="F473" s="199">
        <v>0</v>
      </c>
      <c r="G473" s="194" t="s">
        <v>163</v>
      </c>
      <c r="I473" s="197">
        <v>100000</v>
      </c>
      <c r="K473" s="200">
        <v>25990258</v>
      </c>
      <c r="L473" s="193" t="s">
        <v>503</v>
      </c>
    </row>
    <row r="474" spans="1:12" x14ac:dyDescent="0.25">
      <c r="A474" s="197">
        <v>20</v>
      </c>
      <c r="B474" s="194" t="s">
        <v>160</v>
      </c>
      <c r="C474" s="199">
        <v>38</v>
      </c>
      <c r="D474" s="194" t="s">
        <v>150</v>
      </c>
      <c r="F474" s="199">
        <v>0</v>
      </c>
      <c r="G474" s="194" t="s">
        <v>532</v>
      </c>
      <c r="I474" s="197">
        <v>25000</v>
      </c>
      <c r="K474" s="200">
        <v>26015258</v>
      </c>
      <c r="L474" s="193" t="s">
        <v>503</v>
      </c>
    </row>
    <row r="475" spans="1:12" x14ac:dyDescent="0.25">
      <c r="A475" s="197">
        <v>21</v>
      </c>
      <c r="B475" s="194" t="s">
        <v>160</v>
      </c>
      <c r="C475" s="199">
        <v>39</v>
      </c>
      <c r="D475" s="194" t="s">
        <v>150</v>
      </c>
      <c r="F475" s="199">
        <v>0</v>
      </c>
      <c r="G475" s="194" t="s">
        <v>531</v>
      </c>
      <c r="I475" s="197">
        <v>200000</v>
      </c>
      <c r="K475" s="200">
        <v>26215258</v>
      </c>
      <c r="L475" s="193" t="s">
        <v>503</v>
      </c>
    </row>
    <row r="476" spans="1:12" x14ac:dyDescent="0.25">
      <c r="A476" s="197">
        <v>21</v>
      </c>
      <c r="B476" s="194" t="s">
        <v>160</v>
      </c>
      <c r="C476" s="199">
        <v>40</v>
      </c>
      <c r="D476" s="194" t="s">
        <v>150</v>
      </c>
      <c r="F476" s="199">
        <v>0</v>
      </c>
      <c r="G476" s="194" t="s">
        <v>541</v>
      </c>
      <c r="I476" s="197">
        <v>1080000</v>
      </c>
      <c r="K476" s="200">
        <v>27295258</v>
      </c>
      <c r="L476" s="193" t="s">
        <v>503</v>
      </c>
    </row>
    <row r="477" spans="1:12" x14ac:dyDescent="0.25">
      <c r="A477" s="197">
        <v>22</v>
      </c>
      <c r="B477" s="194" t="s">
        <v>160</v>
      </c>
      <c r="C477" s="199">
        <v>41</v>
      </c>
      <c r="D477" s="194" t="s">
        <v>151</v>
      </c>
      <c r="F477" s="199">
        <v>4531783</v>
      </c>
      <c r="G477" s="194" t="s">
        <v>264</v>
      </c>
      <c r="J477" s="197">
        <v>12600000</v>
      </c>
      <c r="K477" s="200">
        <v>14695258</v>
      </c>
      <c r="L477" s="193" t="s">
        <v>503</v>
      </c>
    </row>
    <row r="478" spans="1:12" x14ac:dyDescent="0.25">
      <c r="A478" s="197">
        <v>23</v>
      </c>
      <c r="B478" s="194" t="s">
        <v>160</v>
      </c>
      <c r="C478" s="199">
        <v>42</v>
      </c>
      <c r="D478" s="194" t="s">
        <v>150</v>
      </c>
      <c r="F478" s="199">
        <v>0</v>
      </c>
      <c r="G478" s="194" t="s">
        <v>520</v>
      </c>
      <c r="I478" s="197">
        <v>10000</v>
      </c>
      <c r="K478" s="200">
        <v>14705258</v>
      </c>
      <c r="L478" s="193" t="s">
        <v>503</v>
      </c>
    </row>
    <row r="479" spans="1:12" x14ac:dyDescent="0.25">
      <c r="A479" s="197">
        <v>23</v>
      </c>
      <c r="B479" s="194" t="s">
        <v>160</v>
      </c>
      <c r="C479" s="199">
        <v>43</v>
      </c>
      <c r="D479" s="194" t="s">
        <v>150</v>
      </c>
      <c r="F479" s="199">
        <v>0</v>
      </c>
      <c r="G479" s="194" t="s">
        <v>540</v>
      </c>
      <c r="I479" s="197">
        <v>10000</v>
      </c>
      <c r="K479" s="200">
        <v>14715258</v>
      </c>
      <c r="L479" s="193" t="s">
        <v>503</v>
      </c>
    </row>
    <row r="480" spans="1:12" x14ac:dyDescent="0.25">
      <c r="A480" s="197">
        <v>23</v>
      </c>
      <c r="B480" s="194" t="s">
        <v>160</v>
      </c>
      <c r="C480" s="199">
        <v>44</v>
      </c>
      <c r="D480" s="194" t="s">
        <v>150</v>
      </c>
      <c r="F480" s="199">
        <v>0</v>
      </c>
      <c r="G480" s="194" t="s">
        <v>637</v>
      </c>
      <c r="I480" s="197">
        <v>50000</v>
      </c>
      <c r="K480" s="200">
        <v>14765258</v>
      </c>
      <c r="L480" s="193" t="s">
        <v>503</v>
      </c>
    </row>
    <row r="481" spans="1:12" x14ac:dyDescent="0.25">
      <c r="A481" s="197">
        <v>24</v>
      </c>
      <c r="B481" s="194" t="s">
        <v>160</v>
      </c>
      <c r="C481" s="199">
        <v>45</v>
      </c>
      <c r="D481" s="194" t="s">
        <v>150</v>
      </c>
      <c r="F481" s="199">
        <v>0</v>
      </c>
      <c r="G481" s="194" t="s">
        <v>557</v>
      </c>
      <c r="I481" s="197">
        <v>70000</v>
      </c>
      <c r="K481" s="200">
        <v>14835258</v>
      </c>
      <c r="L481" s="193" t="s">
        <v>503</v>
      </c>
    </row>
    <row r="482" spans="1:12" x14ac:dyDescent="0.25">
      <c r="A482" s="197">
        <v>24</v>
      </c>
      <c r="B482" s="194" t="s">
        <v>160</v>
      </c>
      <c r="C482" s="199">
        <v>46</v>
      </c>
      <c r="D482" s="194" t="s">
        <v>150</v>
      </c>
      <c r="F482" s="199">
        <v>0</v>
      </c>
      <c r="G482" s="194" t="s">
        <v>510</v>
      </c>
      <c r="I482" s="197">
        <v>50000</v>
      </c>
      <c r="K482" s="200">
        <v>14885258</v>
      </c>
      <c r="L482" s="193" t="s">
        <v>503</v>
      </c>
    </row>
    <row r="483" spans="1:12" x14ac:dyDescent="0.25">
      <c r="A483" s="197">
        <v>24</v>
      </c>
      <c r="B483" s="194" t="s">
        <v>160</v>
      </c>
      <c r="C483" s="199">
        <v>47</v>
      </c>
      <c r="D483" s="194" t="s">
        <v>150</v>
      </c>
      <c r="F483" s="199">
        <v>0</v>
      </c>
      <c r="G483" s="194" t="s">
        <v>543</v>
      </c>
      <c r="I483" s="197">
        <v>25000</v>
      </c>
      <c r="K483" s="200">
        <v>14910258</v>
      </c>
      <c r="L483" s="193" t="s">
        <v>503</v>
      </c>
    </row>
    <row r="484" spans="1:12" x14ac:dyDescent="0.25">
      <c r="A484" s="197">
        <v>24</v>
      </c>
      <c r="B484" s="194" t="s">
        <v>160</v>
      </c>
      <c r="C484" s="199">
        <v>48</v>
      </c>
      <c r="D484" s="194" t="s">
        <v>150</v>
      </c>
      <c r="F484" s="199">
        <v>0</v>
      </c>
      <c r="G484" s="194" t="s">
        <v>513</v>
      </c>
      <c r="I484" s="197">
        <v>50000</v>
      </c>
      <c r="K484" s="200">
        <v>14960258</v>
      </c>
      <c r="L484" s="193" t="s">
        <v>503</v>
      </c>
    </row>
    <row r="485" spans="1:12" x14ac:dyDescent="0.25">
      <c r="A485" s="197">
        <v>24</v>
      </c>
      <c r="B485" s="194" t="s">
        <v>160</v>
      </c>
      <c r="C485" s="199">
        <v>49</v>
      </c>
      <c r="D485" s="194" t="s">
        <v>150</v>
      </c>
      <c r="F485" s="199">
        <v>0</v>
      </c>
      <c r="G485" s="194" t="s">
        <v>571</v>
      </c>
      <c r="I485" s="197">
        <v>30000</v>
      </c>
      <c r="K485" s="200">
        <v>14990258</v>
      </c>
      <c r="L485" s="193" t="s">
        <v>503</v>
      </c>
    </row>
    <row r="486" spans="1:12" x14ac:dyDescent="0.25">
      <c r="A486" s="197">
        <v>24</v>
      </c>
      <c r="B486" s="194" t="s">
        <v>160</v>
      </c>
      <c r="C486" s="199">
        <v>50</v>
      </c>
      <c r="D486" s="194" t="s">
        <v>150</v>
      </c>
      <c r="F486" s="199">
        <v>0</v>
      </c>
      <c r="G486" s="194" t="s">
        <v>674</v>
      </c>
      <c r="I486" s="197">
        <v>20000</v>
      </c>
      <c r="K486" s="200">
        <v>15010258</v>
      </c>
      <c r="L486" s="193" t="s">
        <v>503</v>
      </c>
    </row>
    <row r="487" spans="1:12" x14ac:dyDescent="0.25">
      <c r="A487" s="197">
        <v>24</v>
      </c>
      <c r="B487" s="194" t="s">
        <v>160</v>
      </c>
      <c r="C487" s="199">
        <v>51</v>
      </c>
      <c r="D487" s="194" t="s">
        <v>150</v>
      </c>
      <c r="F487" s="199">
        <v>0</v>
      </c>
      <c r="G487" s="194" t="s">
        <v>675</v>
      </c>
      <c r="I487" s="197">
        <v>50000</v>
      </c>
      <c r="K487" s="200">
        <v>15060258</v>
      </c>
      <c r="L487" s="193" t="s">
        <v>503</v>
      </c>
    </row>
    <row r="488" spans="1:12" x14ac:dyDescent="0.25">
      <c r="A488" s="197">
        <v>24</v>
      </c>
      <c r="B488" s="194" t="s">
        <v>160</v>
      </c>
      <c r="C488" s="199">
        <v>52</v>
      </c>
      <c r="D488" s="194" t="s">
        <v>151</v>
      </c>
      <c r="F488" s="199">
        <v>4531786</v>
      </c>
      <c r="G488" s="194" t="s">
        <v>676</v>
      </c>
      <c r="J488" s="197">
        <v>288806</v>
      </c>
      <c r="K488" s="200">
        <v>14771452</v>
      </c>
      <c r="L488" s="193" t="s">
        <v>503</v>
      </c>
    </row>
    <row r="489" spans="1:12" x14ac:dyDescent="0.25">
      <c r="A489" s="197">
        <v>24</v>
      </c>
      <c r="B489" s="194" t="s">
        <v>160</v>
      </c>
      <c r="C489" s="199">
        <v>53</v>
      </c>
      <c r="D489" s="194" t="s">
        <v>150</v>
      </c>
      <c r="F489" s="199">
        <v>0</v>
      </c>
      <c r="G489" s="194" t="s">
        <v>550</v>
      </c>
      <c r="I489" s="197">
        <v>30000</v>
      </c>
      <c r="K489" s="200">
        <v>14801452</v>
      </c>
      <c r="L489" s="193" t="s">
        <v>503</v>
      </c>
    </row>
    <row r="490" spans="1:12" x14ac:dyDescent="0.25">
      <c r="A490" s="197">
        <v>24</v>
      </c>
      <c r="B490" s="194" t="s">
        <v>160</v>
      </c>
      <c r="C490" s="199">
        <v>54</v>
      </c>
      <c r="D490" s="194" t="s">
        <v>150</v>
      </c>
      <c r="F490" s="199">
        <v>0</v>
      </c>
      <c r="G490" s="194" t="s">
        <v>548</v>
      </c>
      <c r="I490" s="197">
        <v>60000</v>
      </c>
      <c r="K490" s="200">
        <v>14861452</v>
      </c>
      <c r="L490" s="193" t="s">
        <v>503</v>
      </c>
    </row>
    <row r="491" spans="1:12" x14ac:dyDescent="0.25">
      <c r="A491" s="197">
        <v>24</v>
      </c>
      <c r="B491" s="194" t="s">
        <v>160</v>
      </c>
      <c r="C491" s="199">
        <v>55</v>
      </c>
      <c r="D491" s="194" t="s">
        <v>150</v>
      </c>
      <c r="F491" s="199">
        <v>0</v>
      </c>
      <c r="G491" s="194" t="s">
        <v>627</v>
      </c>
      <c r="I491" s="197">
        <v>200000</v>
      </c>
      <c r="K491" s="200">
        <v>15061452</v>
      </c>
      <c r="L491" s="193" t="s">
        <v>503</v>
      </c>
    </row>
    <row r="492" spans="1:12" x14ac:dyDescent="0.25">
      <c r="A492" s="197">
        <v>24</v>
      </c>
      <c r="B492" s="194" t="s">
        <v>160</v>
      </c>
      <c r="C492" s="199">
        <v>56</v>
      </c>
      <c r="D492" s="194" t="s">
        <v>150</v>
      </c>
      <c r="F492" s="199">
        <v>0</v>
      </c>
      <c r="G492" s="194" t="s">
        <v>547</v>
      </c>
      <c r="I492" s="197">
        <v>30000</v>
      </c>
      <c r="K492" s="200">
        <v>15091452</v>
      </c>
      <c r="L492" s="193" t="s">
        <v>503</v>
      </c>
    </row>
    <row r="493" spans="1:12" x14ac:dyDescent="0.25">
      <c r="A493" s="197">
        <v>28</v>
      </c>
      <c r="B493" s="194" t="s">
        <v>160</v>
      </c>
      <c r="C493" s="199">
        <v>57</v>
      </c>
      <c r="D493" s="194" t="s">
        <v>150</v>
      </c>
      <c r="F493" s="199">
        <v>0</v>
      </c>
      <c r="G493" s="194" t="s">
        <v>677</v>
      </c>
      <c r="I493" s="197">
        <v>150000</v>
      </c>
      <c r="K493" s="200">
        <v>15241452</v>
      </c>
      <c r="L493" s="193" t="s">
        <v>503</v>
      </c>
    </row>
    <row r="494" spans="1:12" x14ac:dyDescent="0.25">
      <c r="A494" s="197">
        <v>28</v>
      </c>
      <c r="B494" s="194" t="s">
        <v>160</v>
      </c>
      <c r="C494" s="199">
        <v>58</v>
      </c>
      <c r="D494" s="194" t="s">
        <v>150</v>
      </c>
      <c r="F494" s="199">
        <v>0</v>
      </c>
      <c r="G494" s="194" t="s">
        <v>553</v>
      </c>
      <c r="I494" s="197">
        <v>150000</v>
      </c>
      <c r="K494" s="200">
        <v>15391452</v>
      </c>
      <c r="L494" s="193" t="s">
        <v>503</v>
      </c>
    </row>
    <row r="495" spans="1:12" x14ac:dyDescent="0.25">
      <c r="A495" s="197">
        <v>28</v>
      </c>
      <c r="B495" s="194" t="s">
        <v>160</v>
      </c>
      <c r="C495" s="199">
        <v>59</v>
      </c>
      <c r="D495" s="194" t="s">
        <v>151</v>
      </c>
      <c r="F495" s="199">
        <v>4531776</v>
      </c>
      <c r="G495" s="194" t="s">
        <v>265</v>
      </c>
      <c r="J495" s="197">
        <v>70000</v>
      </c>
      <c r="K495" s="200">
        <v>15321452</v>
      </c>
      <c r="L495" s="193" t="s">
        <v>503</v>
      </c>
    </row>
    <row r="496" spans="1:12" x14ac:dyDescent="0.25">
      <c r="A496" s="197">
        <v>29</v>
      </c>
      <c r="B496" s="194" t="s">
        <v>160</v>
      </c>
      <c r="C496" s="199">
        <v>60</v>
      </c>
      <c r="D496" s="194" t="s">
        <v>151</v>
      </c>
      <c r="F496" s="199">
        <v>4531784</v>
      </c>
      <c r="G496" s="194" t="s">
        <v>678</v>
      </c>
      <c r="J496" s="197">
        <v>500000</v>
      </c>
      <c r="K496" s="200">
        <v>14821452</v>
      </c>
      <c r="L496" s="193" t="s">
        <v>503</v>
      </c>
    </row>
    <row r="497" spans="1:12" x14ac:dyDescent="0.25">
      <c r="A497" s="197">
        <v>30</v>
      </c>
      <c r="B497" s="194" t="s">
        <v>160</v>
      </c>
      <c r="C497" s="199">
        <v>61</v>
      </c>
      <c r="D497" s="194" t="s">
        <v>150</v>
      </c>
      <c r="F497" s="199">
        <v>0</v>
      </c>
      <c r="G497" s="194" t="s">
        <v>664</v>
      </c>
      <c r="I497" s="197">
        <v>20000</v>
      </c>
      <c r="K497" s="200">
        <v>14841452</v>
      </c>
      <c r="L497" s="193" t="s">
        <v>503</v>
      </c>
    </row>
    <row r="498" spans="1:12" x14ac:dyDescent="0.25">
      <c r="G498" s="201" t="s">
        <v>679</v>
      </c>
      <c r="I498" s="202">
        <v>55062918</v>
      </c>
      <c r="J498" s="202">
        <v>62742718</v>
      </c>
      <c r="K498" s="202">
        <v>-7679800</v>
      </c>
      <c r="L498" s="203" t="s">
        <v>585</v>
      </c>
    </row>
    <row r="499" spans="1:12" x14ac:dyDescent="0.25">
      <c r="G499" s="201" t="s">
        <v>505</v>
      </c>
      <c r="I499" s="202">
        <v>197767141</v>
      </c>
      <c r="J499" s="202">
        <v>182925689</v>
      </c>
      <c r="K499" s="202">
        <v>14841452</v>
      </c>
      <c r="L499" s="204" t="s">
        <v>506</v>
      </c>
    </row>
    <row r="500" spans="1:12" x14ac:dyDescent="0.25">
      <c r="A500" s="196" t="s">
        <v>438</v>
      </c>
      <c r="G500" s="153" t="s">
        <v>500</v>
      </c>
      <c r="I500" s="197">
        <v>197767141</v>
      </c>
      <c r="J500" s="197">
        <v>182925689</v>
      </c>
      <c r="K500" s="197">
        <v>14841452</v>
      </c>
      <c r="L500" s="194" t="s">
        <v>503</v>
      </c>
    </row>
    <row r="501" spans="1:12" x14ac:dyDescent="0.25">
      <c r="A501" s="193" t="s">
        <v>139</v>
      </c>
      <c r="B501" s="193" t="s">
        <v>140</v>
      </c>
      <c r="C501" s="198" t="s">
        <v>141</v>
      </c>
      <c r="D501" s="193" t="s">
        <v>142</v>
      </c>
      <c r="E501" s="193" t="s">
        <v>143</v>
      </c>
      <c r="F501" s="198" t="s">
        <v>144</v>
      </c>
      <c r="G501" s="193" t="s">
        <v>145</v>
      </c>
      <c r="I501" s="198" t="s">
        <v>501</v>
      </c>
      <c r="J501" s="198" t="s">
        <v>502</v>
      </c>
      <c r="K501" s="198" t="s">
        <v>146</v>
      </c>
    </row>
    <row r="502" spans="1:12" x14ac:dyDescent="0.25">
      <c r="A502" s="197">
        <v>1</v>
      </c>
      <c r="B502" s="194" t="s">
        <v>438</v>
      </c>
      <c r="C502" s="199">
        <v>72</v>
      </c>
      <c r="D502" s="194" t="s">
        <v>150</v>
      </c>
      <c r="F502" s="199">
        <v>22886</v>
      </c>
      <c r="G502" s="194" t="s">
        <v>680</v>
      </c>
      <c r="I502" s="197">
        <v>30000</v>
      </c>
      <c r="K502" s="200">
        <v>14871452</v>
      </c>
      <c r="L502" s="193" t="s">
        <v>503</v>
      </c>
    </row>
    <row r="503" spans="1:12" x14ac:dyDescent="0.25">
      <c r="A503" s="197">
        <v>1</v>
      </c>
      <c r="B503" s="194" t="s">
        <v>438</v>
      </c>
      <c r="C503" s="199">
        <v>73</v>
      </c>
      <c r="D503" s="194" t="s">
        <v>150</v>
      </c>
      <c r="F503" s="199">
        <v>22882</v>
      </c>
      <c r="G503" s="194" t="s">
        <v>681</v>
      </c>
      <c r="I503" s="197">
        <v>50000</v>
      </c>
      <c r="K503" s="200">
        <v>14921452</v>
      </c>
      <c r="L503" s="193" t="s">
        <v>503</v>
      </c>
    </row>
    <row r="504" spans="1:12" x14ac:dyDescent="0.25">
      <c r="A504" s="197">
        <v>1</v>
      </c>
      <c r="B504" s="194" t="s">
        <v>438</v>
      </c>
      <c r="C504" s="199">
        <v>74</v>
      </c>
      <c r="D504" s="194" t="s">
        <v>150</v>
      </c>
      <c r="F504" s="199">
        <v>22884</v>
      </c>
      <c r="G504" s="194" t="s">
        <v>682</v>
      </c>
      <c r="I504" s="197">
        <v>20000</v>
      </c>
      <c r="K504" s="200">
        <v>14941452</v>
      </c>
      <c r="L504" s="193" t="s">
        <v>503</v>
      </c>
    </row>
    <row r="505" spans="1:12" x14ac:dyDescent="0.25">
      <c r="A505" s="197">
        <v>1</v>
      </c>
      <c r="B505" s="194" t="s">
        <v>438</v>
      </c>
      <c r="C505" s="199">
        <v>76</v>
      </c>
      <c r="D505" s="194" t="s">
        <v>150</v>
      </c>
      <c r="F505" s="199">
        <v>22885</v>
      </c>
      <c r="G505" s="194" t="s">
        <v>683</v>
      </c>
      <c r="I505" s="197">
        <v>40000</v>
      </c>
      <c r="K505" s="200">
        <v>14981452</v>
      </c>
      <c r="L505" s="193" t="s">
        <v>503</v>
      </c>
    </row>
    <row r="506" spans="1:12" x14ac:dyDescent="0.25">
      <c r="A506" s="197">
        <v>1</v>
      </c>
      <c r="B506" s="194" t="s">
        <v>438</v>
      </c>
      <c r="C506" s="199">
        <v>78</v>
      </c>
      <c r="D506" s="194" t="s">
        <v>150</v>
      </c>
      <c r="F506" s="199">
        <v>22883</v>
      </c>
      <c r="G506" s="194" t="s">
        <v>684</v>
      </c>
      <c r="I506" s="197">
        <v>50000</v>
      </c>
      <c r="K506" s="200">
        <v>15031452</v>
      </c>
      <c r="L506" s="193" t="s">
        <v>503</v>
      </c>
    </row>
    <row r="507" spans="1:12" x14ac:dyDescent="0.25">
      <c r="A507" s="197">
        <v>1</v>
      </c>
      <c r="B507" s="194" t="s">
        <v>438</v>
      </c>
      <c r="C507" s="199">
        <v>91</v>
      </c>
      <c r="D507" s="194" t="s">
        <v>150</v>
      </c>
      <c r="F507" s="199">
        <v>22870</v>
      </c>
      <c r="G507" s="194" t="s">
        <v>685</v>
      </c>
      <c r="I507" s="197">
        <v>50000</v>
      </c>
      <c r="K507" s="200">
        <v>15081452</v>
      </c>
      <c r="L507" s="193" t="s">
        <v>503</v>
      </c>
    </row>
    <row r="508" spans="1:12" x14ac:dyDescent="0.25">
      <c r="A508" s="197">
        <v>4</v>
      </c>
      <c r="B508" s="194" t="s">
        <v>438</v>
      </c>
      <c r="C508" s="199">
        <v>75</v>
      </c>
      <c r="D508" s="194" t="s">
        <v>150</v>
      </c>
      <c r="F508" s="199">
        <v>22887</v>
      </c>
      <c r="G508" s="194" t="s">
        <v>686</v>
      </c>
      <c r="I508" s="197">
        <v>50000</v>
      </c>
      <c r="K508" s="200">
        <v>15131452</v>
      </c>
      <c r="L508" s="193" t="s">
        <v>503</v>
      </c>
    </row>
    <row r="509" spans="1:12" x14ac:dyDescent="0.25">
      <c r="A509" s="197">
        <v>4</v>
      </c>
      <c r="B509" s="194" t="s">
        <v>438</v>
      </c>
      <c r="C509" s="199">
        <v>77</v>
      </c>
      <c r="D509" s="194" t="s">
        <v>150</v>
      </c>
      <c r="F509" s="199">
        <v>0</v>
      </c>
      <c r="G509" s="194" t="s">
        <v>687</v>
      </c>
      <c r="I509" s="197">
        <v>220000</v>
      </c>
      <c r="K509" s="200">
        <v>15351452</v>
      </c>
      <c r="L509" s="193" t="s">
        <v>503</v>
      </c>
    </row>
    <row r="510" spans="1:12" x14ac:dyDescent="0.25">
      <c r="A510" s="197">
        <v>4</v>
      </c>
      <c r="B510" s="194" t="s">
        <v>438</v>
      </c>
      <c r="C510" s="199">
        <v>79</v>
      </c>
      <c r="D510" s="194" t="s">
        <v>150</v>
      </c>
      <c r="F510" s="199">
        <v>22888</v>
      </c>
      <c r="G510" s="194" t="s">
        <v>688</v>
      </c>
      <c r="I510" s="197">
        <v>150000</v>
      </c>
      <c r="K510" s="200">
        <v>15501452</v>
      </c>
      <c r="L510" s="193" t="s">
        <v>503</v>
      </c>
    </row>
    <row r="511" spans="1:12" x14ac:dyDescent="0.25">
      <c r="A511" s="197">
        <v>5</v>
      </c>
      <c r="B511" s="194" t="s">
        <v>438</v>
      </c>
      <c r="C511" s="199">
        <v>80</v>
      </c>
      <c r="D511" s="194" t="s">
        <v>150</v>
      </c>
      <c r="F511" s="199">
        <v>22889</v>
      </c>
      <c r="G511" s="194" t="s">
        <v>689</v>
      </c>
      <c r="I511" s="197">
        <v>50000</v>
      </c>
      <c r="K511" s="200">
        <v>15551452</v>
      </c>
      <c r="L511" s="193" t="s">
        <v>503</v>
      </c>
    </row>
    <row r="512" spans="1:12" x14ac:dyDescent="0.25">
      <c r="A512" s="197">
        <v>7</v>
      </c>
      <c r="B512" s="194" t="s">
        <v>438</v>
      </c>
      <c r="C512" s="199">
        <v>86</v>
      </c>
      <c r="D512" s="194" t="s">
        <v>150</v>
      </c>
      <c r="F512" s="199">
        <v>22891</v>
      </c>
      <c r="G512" s="194" t="s">
        <v>690</v>
      </c>
      <c r="I512" s="197">
        <v>35000</v>
      </c>
      <c r="K512" s="200">
        <v>15586452</v>
      </c>
      <c r="L512" s="193" t="s">
        <v>503</v>
      </c>
    </row>
    <row r="513" spans="1:12" x14ac:dyDescent="0.25">
      <c r="A513" s="197">
        <v>7</v>
      </c>
      <c r="B513" s="194" t="s">
        <v>438</v>
      </c>
      <c r="C513" s="199">
        <v>87</v>
      </c>
      <c r="D513" s="194" t="s">
        <v>150</v>
      </c>
      <c r="F513" s="199">
        <v>22892</v>
      </c>
      <c r="G513" s="194" t="s">
        <v>691</v>
      </c>
      <c r="I513" s="197">
        <v>50000</v>
      </c>
      <c r="K513" s="200">
        <v>15636452</v>
      </c>
      <c r="L513" s="193" t="s">
        <v>503</v>
      </c>
    </row>
    <row r="514" spans="1:12" x14ac:dyDescent="0.25">
      <c r="A514" s="197">
        <v>7</v>
      </c>
      <c r="B514" s="194" t="s">
        <v>438</v>
      </c>
      <c r="C514" s="199">
        <v>88</v>
      </c>
      <c r="D514" s="194" t="s">
        <v>150</v>
      </c>
      <c r="F514" s="199">
        <v>22890</v>
      </c>
      <c r="G514" s="194" t="s">
        <v>692</v>
      </c>
      <c r="I514" s="197">
        <v>200000</v>
      </c>
      <c r="K514" s="200">
        <v>15836452</v>
      </c>
      <c r="L514" s="193" t="s">
        <v>503</v>
      </c>
    </row>
    <row r="515" spans="1:12" x14ac:dyDescent="0.25">
      <c r="A515" s="197">
        <v>8</v>
      </c>
      <c r="B515" s="194" t="s">
        <v>438</v>
      </c>
      <c r="C515" s="199">
        <v>81</v>
      </c>
      <c r="D515" s="194" t="s">
        <v>150</v>
      </c>
      <c r="F515" s="199">
        <v>22894</v>
      </c>
      <c r="G515" s="194" t="s">
        <v>693</v>
      </c>
      <c r="I515" s="197">
        <v>30000</v>
      </c>
      <c r="K515" s="200">
        <v>15866452</v>
      </c>
      <c r="L515" s="193" t="s">
        <v>503</v>
      </c>
    </row>
    <row r="516" spans="1:12" x14ac:dyDescent="0.25">
      <c r="A516" s="197">
        <v>8</v>
      </c>
      <c r="B516" s="194" t="s">
        <v>438</v>
      </c>
      <c r="C516" s="199">
        <v>82</v>
      </c>
      <c r="D516" s="194" t="s">
        <v>150</v>
      </c>
      <c r="F516" s="199">
        <v>22895</v>
      </c>
      <c r="G516" s="194" t="s">
        <v>694</v>
      </c>
      <c r="I516" s="197">
        <v>30000</v>
      </c>
      <c r="K516" s="200">
        <v>15896452</v>
      </c>
      <c r="L516" s="193" t="s">
        <v>503</v>
      </c>
    </row>
    <row r="517" spans="1:12" x14ac:dyDescent="0.25">
      <c r="A517" s="197">
        <v>8</v>
      </c>
      <c r="B517" s="194" t="s">
        <v>438</v>
      </c>
      <c r="C517" s="199">
        <v>83</v>
      </c>
      <c r="D517" s="194" t="s">
        <v>150</v>
      </c>
      <c r="F517" s="199">
        <v>22893</v>
      </c>
      <c r="G517" s="194" t="s">
        <v>695</v>
      </c>
      <c r="I517" s="197">
        <v>75000</v>
      </c>
      <c r="K517" s="200">
        <v>15971452</v>
      </c>
      <c r="L517" s="193" t="s">
        <v>503</v>
      </c>
    </row>
    <row r="518" spans="1:12" x14ac:dyDescent="0.25">
      <c r="A518" s="197">
        <v>12</v>
      </c>
      <c r="B518" s="194" t="s">
        <v>438</v>
      </c>
      <c r="C518" s="199">
        <v>84</v>
      </c>
      <c r="D518" s="194" t="s">
        <v>151</v>
      </c>
      <c r="F518" s="199">
        <v>4531787</v>
      </c>
      <c r="G518" s="194" t="s">
        <v>696</v>
      </c>
      <c r="J518" s="197">
        <v>660000</v>
      </c>
      <c r="K518" s="200">
        <v>15311452</v>
      </c>
      <c r="L518" s="193" t="s">
        <v>503</v>
      </c>
    </row>
    <row r="519" spans="1:12" x14ac:dyDescent="0.25">
      <c r="A519" s="197">
        <v>12</v>
      </c>
      <c r="B519" s="194" t="s">
        <v>438</v>
      </c>
      <c r="C519" s="199">
        <v>85</v>
      </c>
      <c r="D519" s="194" t="s">
        <v>151</v>
      </c>
      <c r="F519" s="199">
        <v>72</v>
      </c>
      <c r="G519" s="194" t="s">
        <v>697</v>
      </c>
      <c r="J519" s="197">
        <v>1380000</v>
      </c>
      <c r="K519" s="200">
        <v>13931452</v>
      </c>
      <c r="L519" s="193" t="s">
        <v>503</v>
      </c>
    </row>
    <row r="520" spans="1:12" x14ac:dyDescent="0.25">
      <c r="A520" s="197">
        <v>13</v>
      </c>
      <c r="B520" s="194" t="s">
        <v>438</v>
      </c>
      <c r="C520" s="199">
        <v>89</v>
      </c>
      <c r="D520" s="194" t="s">
        <v>150</v>
      </c>
      <c r="F520" s="199">
        <v>22896</v>
      </c>
      <c r="G520" s="194" t="s">
        <v>698</v>
      </c>
      <c r="I520" s="197">
        <v>25000</v>
      </c>
      <c r="K520" s="200">
        <v>13956452</v>
      </c>
      <c r="L520" s="193" t="s">
        <v>503</v>
      </c>
    </row>
    <row r="521" spans="1:12" x14ac:dyDescent="0.25">
      <c r="A521" s="197">
        <v>13</v>
      </c>
      <c r="B521" s="194" t="s">
        <v>438</v>
      </c>
      <c r="C521" s="199">
        <v>90</v>
      </c>
      <c r="D521" s="194" t="s">
        <v>151</v>
      </c>
      <c r="F521" s="199">
        <v>4531806</v>
      </c>
      <c r="G521" s="194" t="s">
        <v>699</v>
      </c>
      <c r="J521" s="197">
        <v>381737</v>
      </c>
      <c r="K521" s="200">
        <v>13574715</v>
      </c>
      <c r="L521" s="193" t="s">
        <v>503</v>
      </c>
    </row>
    <row r="522" spans="1:12" x14ac:dyDescent="0.25">
      <c r="A522" s="197">
        <v>20</v>
      </c>
      <c r="B522" s="194" t="s">
        <v>438</v>
      </c>
      <c r="C522" s="199">
        <v>92</v>
      </c>
      <c r="D522" s="194" t="s">
        <v>150</v>
      </c>
      <c r="F522" s="199">
        <v>22898</v>
      </c>
      <c r="G522" s="194" t="s">
        <v>700</v>
      </c>
      <c r="I522" s="197">
        <v>25000</v>
      </c>
      <c r="K522" s="200">
        <v>13599715</v>
      </c>
      <c r="L522" s="193" t="s">
        <v>503</v>
      </c>
    </row>
    <row r="523" spans="1:12" x14ac:dyDescent="0.25">
      <c r="A523" s="197">
        <v>20</v>
      </c>
      <c r="B523" s="194" t="s">
        <v>438</v>
      </c>
      <c r="C523" s="199">
        <v>93</v>
      </c>
      <c r="D523" s="194" t="s">
        <v>150</v>
      </c>
      <c r="F523" s="199">
        <v>22897</v>
      </c>
      <c r="G523" s="194" t="s">
        <v>701</v>
      </c>
      <c r="I523" s="197">
        <v>10000</v>
      </c>
      <c r="K523" s="200">
        <v>13609715</v>
      </c>
      <c r="L523" s="193" t="s">
        <v>503</v>
      </c>
    </row>
    <row r="524" spans="1:12" x14ac:dyDescent="0.25">
      <c r="A524" s="197">
        <v>20</v>
      </c>
      <c r="B524" s="194" t="s">
        <v>438</v>
      </c>
      <c r="C524" s="199">
        <v>94</v>
      </c>
      <c r="D524" s="194" t="s">
        <v>151</v>
      </c>
      <c r="F524" s="199">
        <v>4531807</v>
      </c>
      <c r="G524" s="194" t="s">
        <v>702</v>
      </c>
      <c r="J524" s="197">
        <v>228184</v>
      </c>
      <c r="K524" s="200">
        <v>13381531</v>
      </c>
      <c r="L524" s="193" t="s">
        <v>503</v>
      </c>
    </row>
    <row r="525" spans="1:12" x14ac:dyDescent="0.25">
      <c r="A525" s="197">
        <v>20</v>
      </c>
      <c r="B525" s="194" t="s">
        <v>438</v>
      </c>
      <c r="C525" s="199">
        <v>95</v>
      </c>
      <c r="D525" s="194" t="s">
        <v>151</v>
      </c>
      <c r="F525" s="199">
        <v>4531808</v>
      </c>
      <c r="G525" s="194" t="s">
        <v>703</v>
      </c>
      <c r="J525" s="197">
        <v>2274290</v>
      </c>
      <c r="K525" s="200">
        <v>11107241</v>
      </c>
      <c r="L525" s="193" t="s">
        <v>503</v>
      </c>
    </row>
    <row r="526" spans="1:12" x14ac:dyDescent="0.25">
      <c r="A526" s="197">
        <v>21</v>
      </c>
      <c r="B526" s="194" t="s">
        <v>438</v>
      </c>
      <c r="C526" s="199">
        <v>99</v>
      </c>
      <c r="D526" s="194" t="s">
        <v>150</v>
      </c>
      <c r="F526" s="199">
        <v>22899</v>
      </c>
      <c r="G526" s="194" t="s">
        <v>704</v>
      </c>
      <c r="I526" s="197">
        <v>50000</v>
      </c>
      <c r="K526" s="200">
        <v>11157241</v>
      </c>
      <c r="L526" s="193" t="s">
        <v>503</v>
      </c>
    </row>
    <row r="527" spans="1:12" x14ac:dyDescent="0.25">
      <c r="A527" s="197">
        <v>22</v>
      </c>
      <c r="B527" s="194" t="s">
        <v>438</v>
      </c>
      <c r="C527" s="199">
        <v>96</v>
      </c>
      <c r="D527" s="194" t="s">
        <v>150</v>
      </c>
      <c r="F527" s="199">
        <v>22902</v>
      </c>
      <c r="G527" s="194" t="s">
        <v>705</v>
      </c>
      <c r="I527" s="197">
        <v>80000</v>
      </c>
      <c r="K527" s="200">
        <v>11237241</v>
      </c>
      <c r="L527" s="193" t="s">
        <v>503</v>
      </c>
    </row>
    <row r="528" spans="1:12" x14ac:dyDescent="0.25">
      <c r="A528" s="197">
        <v>22</v>
      </c>
      <c r="B528" s="194" t="s">
        <v>438</v>
      </c>
      <c r="C528" s="199">
        <v>97</v>
      </c>
      <c r="D528" s="194" t="s">
        <v>150</v>
      </c>
      <c r="F528" s="199">
        <v>22901</v>
      </c>
      <c r="G528" s="194" t="s">
        <v>706</v>
      </c>
      <c r="I528" s="197">
        <v>50000</v>
      </c>
      <c r="K528" s="200">
        <v>11287241</v>
      </c>
      <c r="L528" s="193" t="s">
        <v>503</v>
      </c>
    </row>
    <row r="529" spans="1:12" x14ac:dyDescent="0.25">
      <c r="A529" s="197">
        <v>22</v>
      </c>
      <c r="B529" s="194" t="s">
        <v>438</v>
      </c>
      <c r="C529" s="199">
        <v>98</v>
      </c>
      <c r="D529" s="194" t="s">
        <v>150</v>
      </c>
      <c r="F529" s="199">
        <v>22900</v>
      </c>
      <c r="G529" s="194" t="s">
        <v>707</v>
      </c>
      <c r="I529" s="197">
        <v>10000</v>
      </c>
      <c r="K529" s="200">
        <v>11297241</v>
      </c>
      <c r="L529" s="193" t="s">
        <v>503</v>
      </c>
    </row>
    <row r="530" spans="1:12" x14ac:dyDescent="0.25">
      <c r="A530" s="197">
        <v>25</v>
      </c>
      <c r="B530" s="194" t="s">
        <v>438</v>
      </c>
      <c r="C530" s="199">
        <v>101</v>
      </c>
      <c r="D530" s="194" t="s">
        <v>150</v>
      </c>
      <c r="F530" s="199">
        <v>22004</v>
      </c>
      <c r="G530" s="194" t="s">
        <v>708</v>
      </c>
      <c r="I530" s="197">
        <v>70000</v>
      </c>
      <c r="K530" s="200">
        <v>11367241</v>
      </c>
      <c r="L530" s="193" t="s">
        <v>503</v>
      </c>
    </row>
    <row r="531" spans="1:12" x14ac:dyDescent="0.25">
      <c r="A531" s="197">
        <v>25</v>
      </c>
      <c r="B531" s="194" t="s">
        <v>438</v>
      </c>
      <c r="C531" s="199">
        <v>102</v>
      </c>
      <c r="D531" s="194" t="s">
        <v>150</v>
      </c>
      <c r="F531" s="199">
        <v>22905</v>
      </c>
      <c r="G531" s="194" t="s">
        <v>605</v>
      </c>
      <c r="I531" s="197">
        <v>30000</v>
      </c>
      <c r="K531" s="200">
        <v>11397241</v>
      </c>
      <c r="L531" s="193" t="s">
        <v>503</v>
      </c>
    </row>
    <row r="532" spans="1:12" x14ac:dyDescent="0.25">
      <c r="A532" s="197">
        <v>25</v>
      </c>
      <c r="B532" s="194" t="s">
        <v>438</v>
      </c>
      <c r="C532" s="199">
        <v>104</v>
      </c>
      <c r="D532" s="194" t="s">
        <v>150</v>
      </c>
      <c r="F532" s="199">
        <v>22903</v>
      </c>
      <c r="G532" s="194" t="s">
        <v>709</v>
      </c>
      <c r="I532" s="197">
        <v>30000</v>
      </c>
      <c r="K532" s="200">
        <v>11427241</v>
      </c>
      <c r="L532" s="193" t="s">
        <v>503</v>
      </c>
    </row>
    <row r="533" spans="1:12" x14ac:dyDescent="0.25">
      <c r="A533" s="197">
        <v>26</v>
      </c>
      <c r="B533" s="194" t="s">
        <v>438</v>
      </c>
      <c r="C533" s="199">
        <v>100</v>
      </c>
      <c r="D533" s="194" t="s">
        <v>150</v>
      </c>
      <c r="F533" s="199">
        <v>0</v>
      </c>
      <c r="G533" s="194" t="s">
        <v>710</v>
      </c>
      <c r="I533" s="197">
        <v>150000</v>
      </c>
      <c r="K533" s="200">
        <v>11577241</v>
      </c>
      <c r="L533" s="193" t="s">
        <v>503</v>
      </c>
    </row>
    <row r="534" spans="1:12" x14ac:dyDescent="0.25">
      <c r="A534" s="197">
        <v>26</v>
      </c>
      <c r="B534" s="194" t="s">
        <v>438</v>
      </c>
      <c r="C534" s="199">
        <v>103</v>
      </c>
      <c r="D534" s="194" t="s">
        <v>150</v>
      </c>
      <c r="F534" s="199">
        <v>22908</v>
      </c>
      <c r="G534" s="194" t="s">
        <v>656</v>
      </c>
      <c r="I534" s="197">
        <v>60000</v>
      </c>
      <c r="K534" s="200">
        <v>11637241</v>
      </c>
      <c r="L534" s="193" t="s">
        <v>503</v>
      </c>
    </row>
    <row r="535" spans="1:12" x14ac:dyDescent="0.25">
      <c r="A535" s="197">
        <v>26</v>
      </c>
      <c r="B535" s="194" t="s">
        <v>438</v>
      </c>
      <c r="C535" s="199">
        <v>105</v>
      </c>
      <c r="D535" s="194" t="s">
        <v>150</v>
      </c>
      <c r="F535" s="199">
        <v>22907</v>
      </c>
      <c r="G535" s="194" t="s">
        <v>711</v>
      </c>
      <c r="I535" s="197">
        <v>60000</v>
      </c>
      <c r="K535" s="200">
        <v>11697241</v>
      </c>
      <c r="L535" s="193" t="s">
        <v>503</v>
      </c>
    </row>
    <row r="536" spans="1:12" x14ac:dyDescent="0.25">
      <c r="A536" s="197">
        <v>26</v>
      </c>
      <c r="B536" s="194" t="s">
        <v>438</v>
      </c>
      <c r="C536" s="199">
        <v>106</v>
      </c>
      <c r="D536" s="194" t="s">
        <v>150</v>
      </c>
      <c r="F536" s="199">
        <v>22906</v>
      </c>
      <c r="G536" s="194" t="s">
        <v>712</v>
      </c>
      <c r="I536" s="197">
        <v>30000</v>
      </c>
      <c r="K536" s="200">
        <v>11727241</v>
      </c>
      <c r="L536" s="193" t="s">
        <v>503</v>
      </c>
    </row>
    <row r="537" spans="1:12" x14ac:dyDescent="0.25">
      <c r="A537" s="197">
        <v>27</v>
      </c>
      <c r="B537" s="194" t="s">
        <v>438</v>
      </c>
      <c r="C537" s="199">
        <v>107</v>
      </c>
      <c r="D537" s="194" t="s">
        <v>151</v>
      </c>
      <c r="F537" s="199">
        <v>4531810</v>
      </c>
      <c r="G537" s="194" t="s">
        <v>713</v>
      </c>
      <c r="J537" s="197">
        <v>515999</v>
      </c>
      <c r="K537" s="200">
        <v>11211242</v>
      </c>
      <c r="L537" s="193" t="s">
        <v>503</v>
      </c>
    </row>
    <row r="538" spans="1:12" x14ac:dyDescent="0.25">
      <c r="A538" s="197">
        <v>31</v>
      </c>
      <c r="B538" s="194" t="s">
        <v>438</v>
      </c>
      <c r="C538" s="199">
        <v>8</v>
      </c>
      <c r="D538" s="194" t="s">
        <v>150</v>
      </c>
      <c r="F538" s="199">
        <v>9</v>
      </c>
      <c r="G538" s="194" t="s">
        <v>714</v>
      </c>
      <c r="I538" s="197">
        <v>150000</v>
      </c>
      <c r="K538" s="200">
        <v>11361242</v>
      </c>
      <c r="L538" s="193" t="s">
        <v>503</v>
      </c>
    </row>
    <row r="539" spans="1:12" x14ac:dyDescent="0.25">
      <c r="A539" s="197">
        <v>31</v>
      </c>
      <c r="B539" s="194" t="s">
        <v>438</v>
      </c>
      <c r="C539" s="199">
        <v>71</v>
      </c>
      <c r="D539" s="194" t="s">
        <v>151</v>
      </c>
      <c r="F539" s="199">
        <v>4531785</v>
      </c>
      <c r="G539" s="194" t="s">
        <v>715</v>
      </c>
      <c r="J539" s="197">
        <v>54168</v>
      </c>
      <c r="K539" s="200">
        <v>11307074</v>
      </c>
      <c r="L539" s="193" t="s">
        <v>503</v>
      </c>
    </row>
    <row r="540" spans="1:12" x14ac:dyDescent="0.25">
      <c r="A540" s="197">
        <v>31</v>
      </c>
      <c r="B540" s="194" t="s">
        <v>438</v>
      </c>
      <c r="C540" s="199">
        <v>113</v>
      </c>
      <c r="D540" s="194" t="s">
        <v>151</v>
      </c>
      <c r="F540" s="199">
        <v>4531805</v>
      </c>
      <c r="G540" s="194" t="s">
        <v>716</v>
      </c>
      <c r="J540" s="197">
        <v>1647000</v>
      </c>
      <c r="K540" s="200">
        <v>9660074</v>
      </c>
      <c r="L540" s="193" t="s">
        <v>503</v>
      </c>
    </row>
    <row r="541" spans="1:12" x14ac:dyDescent="0.25">
      <c r="A541" s="197">
        <v>31</v>
      </c>
      <c r="B541" s="194" t="s">
        <v>438</v>
      </c>
      <c r="C541" s="199">
        <v>114</v>
      </c>
      <c r="D541" s="194" t="s">
        <v>151</v>
      </c>
      <c r="F541" s="199">
        <v>4531804</v>
      </c>
      <c r="G541" s="194" t="s">
        <v>496</v>
      </c>
      <c r="J541" s="197">
        <v>46420</v>
      </c>
      <c r="K541" s="200">
        <v>9613654</v>
      </c>
      <c r="L541" s="193" t="s">
        <v>503</v>
      </c>
    </row>
    <row r="542" spans="1:12" x14ac:dyDescent="0.25">
      <c r="A542" s="197">
        <v>31</v>
      </c>
      <c r="B542" s="194" t="s">
        <v>438</v>
      </c>
      <c r="C542" s="199">
        <v>118</v>
      </c>
      <c r="D542" s="194" t="s">
        <v>150</v>
      </c>
      <c r="F542" s="199">
        <v>2</v>
      </c>
      <c r="G542" s="194" t="s">
        <v>556</v>
      </c>
      <c r="I542" s="197">
        <v>20000</v>
      </c>
      <c r="K542" s="200">
        <v>9633654</v>
      </c>
      <c r="L542" s="193" t="s">
        <v>503</v>
      </c>
    </row>
    <row r="543" spans="1:12" x14ac:dyDescent="0.25">
      <c r="A543" s="197">
        <v>31</v>
      </c>
      <c r="B543" s="194" t="s">
        <v>438</v>
      </c>
      <c r="C543" s="199">
        <v>120</v>
      </c>
      <c r="D543" s="194" t="s">
        <v>150</v>
      </c>
      <c r="F543" s="199">
        <v>4</v>
      </c>
      <c r="G543" s="194" t="s">
        <v>509</v>
      </c>
      <c r="I543" s="197">
        <v>307496</v>
      </c>
      <c r="K543" s="200">
        <v>9941150</v>
      </c>
      <c r="L543" s="193" t="s">
        <v>503</v>
      </c>
    </row>
    <row r="544" spans="1:12" x14ac:dyDescent="0.25">
      <c r="A544" s="197">
        <v>31</v>
      </c>
      <c r="B544" s="194" t="s">
        <v>438</v>
      </c>
      <c r="C544" s="199">
        <v>140</v>
      </c>
      <c r="D544" s="194" t="s">
        <v>150</v>
      </c>
      <c r="F544" s="199">
        <v>1</v>
      </c>
      <c r="G544" s="194" t="s">
        <v>717</v>
      </c>
      <c r="I544" s="197">
        <v>1080000</v>
      </c>
      <c r="K544" s="200">
        <v>11021150</v>
      </c>
      <c r="L544" s="193" t="s">
        <v>503</v>
      </c>
    </row>
    <row r="545" spans="1:12" x14ac:dyDescent="0.25">
      <c r="G545" s="201" t="s">
        <v>718</v>
      </c>
      <c r="I545" s="202">
        <v>3367496</v>
      </c>
      <c r="J545" s="202">
        <v>7187798</v>
      </c>
      <c r="K545" s="202">
        <v>-3820302</v>
      </c>
      <c r="L545" s="203" t="s">
        <v>585</v>
      </c>
    </row>
    <row r="546" spans="1:12" x14ac:dyDescent="0.25">
      <c r="G546" s="201" t="s">
        <v>505</v>
      </c>
      <c r="I546" s="202">
        <v>201134637</v>
      </c>
      <c r="J546" s="202">
        <v>190113487</v>
      </c>
      <c r="K546" s="202">
        <v>11021150</v>
      </c>
      <c r="L546" s="204" t="s">
        <v>506</v>
      </c>
    </row>
    <row r="547" spans="1:12" x14ac:dyDescent="0.25">
      <c r="A547" s="196" t="s">
        <v>1532</v>
      </c>
      <c r="G547" s="153" t="s">
        <v>500</v>
      </c>
      <c r="I547" s="197">
        <v>201134637</v>
      </c>
      <c r="J547" s="197">
        <v>190113487</v>
      </c>
      <c r="K547" s="197">
        <v>11021150</v>
      </c>
      <c r="L547" s="194" t="s">
        <v>503</v>
      </c>
    </row>
    <row r="548" spans="1:12" x14ac:dyDescent="0.25">
      <c r="A548" s="193" t="s">
        <v>139</v>
      </c>
      <c r="B548" s="193" t="s">
        <v>140</v>
      </c>
      <c r="C548" s="198" t="s">
        <v>141</v>
      </c>
      <c r="D548" s="193" t="s">
        <v>142</v>
      </c>
      <c r="E548" s="193" t="s">
        <v>143</v>
      </c>
      <c r="F548" s="198" t="s">
        <v>144</v>
      </c>
      <c r="G548" s="193" t="s">
        <v>145</v>
      </c>
      <c r="I548" s="198" t="s">
        <v>501</v>
      </c>
      <c r="J548" s="198" t="s">
        <v>502</v>
      </c>
      <c r="K548" s="198" t="s">
        <v>146</v>
      </c>
    </row>
    <row r="549" spans="1:12" x14ac:dyDescent="0.25">
      <c r="A549" s="197">
        <v>29</v>
      </c>
      <c r="B549" s="194" t="s">
        <v>1532</v>
      </c>
      <c r="C549" s="199">
        <v>32</v>
      </c>
      <c r="D549" s="194" t="s">
        <v>151</v>
      </c>
      <c r="F549" s="199">
        <v>4531814</v>
      </c>
      <c r="G549" s="194" t="s">
        <v>1619</v>
      </c>
      <c r="J549" s="197">
        <v>467806</v>
      </c>
      <c r="K549" s="200">
        <v>10553344</v>
      </c>
      <c r="L549" s="193" t="s">
        <v>503</v>
      </c>
    </row>
    <row r="550" spans="1:12" x14ac:dyDescent="0.25">
      <c r="A550" s="197">
        <v>30</v>
      </c>
      <c r="B550" s="194" t="s">
        <v>1532</v>
      </c>
      <c r="C550" s="199">
        <v>40</v>
      </c>
      <c r="D550" s="194" t="s">
        <v>150</v>
      </c>
      <c r="F550" s="199">
        <v>22916</v>
      </c>
      <c r="G550" s="194" t="s">
        <v>1620</v>
      </c>
      <c r="I550" s="197">
        <v>50000</v>
      </c>
      <c r="K550" s="200">
        <v>10603344</v>
      </c>
      <c r="L550" s="193" t="s">
        <v>503</v>
      </c>
    </row>
    <row r="551" spans="1:12" x14ac:dyDescent="0.25">
      <c r="A551" s="197">
        <v>30</v>
      </c>
      <c r="B551" s="194" t="s">
        <v>1532</v>
      </c>
      <c r="C551" s="199">
        <v>41</v>
      </c>
      <c r="D551" s="194" t="s">
        <v>150</v>
      </c>
      <c r="F551" s="199">
        <v>22917</v>
      </c>
      <c r="G551" s="194" t="s">
        <v>681</v>
      </c>
      <c r="I551" s="197">
        <v>50000</v>
      </c>
      <c r="K551" s="200">
        <v>10653344</v>
      </c>
      <c r="L551" s="193" t="s">
        <v>503</v>
      </c>
    </row>
    <row r="552" spans="1:12" x14ac:dyDescent="0.25">
      <c r="A552" s="197">
        <v>30</v>
      </c>
      <c r="B552" s="194" t="s">
        <v>1532</v>
      </c>
      <c r="C552" s="199">
        <v>42</v>
      </c>
      <c r="D552" s="194" t="s">
        <v>150</v>
      </c>
      <c r="F552" s="199">
        <v>22918</v>
      </c>
      <c r="G552" s="194" t="s">
        <v>690</v>
      </c>
      <c r="I552" s="197">
        <v>35000</v>
      </c>
      <c r="K552" s="200">
        <v>10688344</v>
      </c>
      <c r="L552" s="193" t="s">
        <v>503</v>
      </c>
    </row>
    <row r="553" spans="1:12" x14ac:dyDescent="0.25">
      <c r="A553" s="197">
        <v>30</v>
      </c>
      <c r="B553" s="194" t="s">
        <v>1532</v>
      </c>
      <c r="C553" s="199">
        <v>43</v>
      </c>
      <c r="D553" s="194" t="s">
        <v>150</v>
      </c>
      <c r="F553" s="199">
        <v>22910</v>
      </c>
      <c r="G553" s="194" t="s">
        <v>689</v>
      </c>
      <c r="I553" s="197">
        <v>50000</v>
      </c>
      <c r="K553" s="200">
        <v>10738344</v>
      </c>
      <c r="L553" s="193" t="s">
        <v>503</v>
      </c>
    </row>
    <row r="554" spans="1:12" x14ac:dyDescent="0.25">
      <c r="A554" s="197">
        <v>30</v>
      </c>
      <c r="B554" s="194" t="s">
        <v>1532</v>
      </c>
      <c r="C554" s="199">
        <v>44</v>
      </c>
      <c r="D554" s="194" t="s">
        <v>150</v>
      </c>
      <c r="F554" s="199">
        <v>22911</v>
      </c>
      <c r="G554" s="194" t="s">
        <v>1621</v>
      </c>
      <c r="I554" s="197">
        <v>20000</v>
      </c>
      <c r="K554" s="200">
        <v>10758344</v>
      </c>
      <c r="L554" s="193" t="s">
        <v>503</v>
      </c>
    </row>
    <row r="555" spans="1:12" x14ac:dyDescent="0.25">
      <c r="A555" s="197">
        <v>30</v>
      </c>
      <c r="B555" s="194" t="s">
        <v>1532</v>
      </c>
      <c r="C555" s="199">
        <v>45</v>
      </c>
      <c r="D555" s="194" t="s">
        <v>150</v>
      </c>
      <c r="F555" s="199">
        <v>22913</v>
      </c>
      <c r="G555" s="194" t="s">
        <v>1622</v>
      </c>
      <c r="I555" s="197">
        <v>200000</v>
      </c>
      <c r="K555" s="200">
        <v>10958344</v>
      </c>
      <c r="L555" s="193" t="s">
        <v>503</v>
      </c>
    </row>
    <row r="556" spans="1:12" x14ac:dyDescent="0.25">
      <c r="A556" s="197">
        <v>30</v>
      </c>
      <c r="B556" s="194" t="s">
        <v>1532</v>
      </c>
      <c r="C556" s="199">
        <v>46</v>
      </c>
      <c r="D556" s="194" t="s">
        <v>150</v>
      </c>
      <c r="F556" s="199">
        <v>22909</v>
      </c>
      <c r="G556" s="194" t="s">
        <v>1623</v>
      </c>
      <c r="I556" s="197">
        <v>210000</v>
      </c>
      <c r="K556" s="200">
        <v>11168344</v>
      </c>
      <c r="L556" s="193" t="s">
        <v>503</v>
      </c>
    </row>
    <row r="557" spans="1:12" x14ac:dyDescent="0.25">
      <c r="A557" s="197">
        <v>30</v>
      </c>
      <c r="B557" s="194" t="s">
        <v>1532</v>
      </c>
      <c r="C557" s="199">
        <v>47</v>
      </c>
      <c r="D557" s="194" t="s">
        <v>150</v>
      </c>
      <c r="F557" s="199">
        <v>22915</v>
      </c>
      <c r="G557" s="194" t="s">
        <v>686</v>
      </c>
      <c r="I557" s="197">
        <v>50000</v>
      </c>
      <c r="K557" s="200">
        <v>11218344</v>
      </c>
      <c r="L557" s="193" t="s">
        <v>503</v>
      </c>
    </row>
    <row r="558" spans="1:12" x14ac:dyDescent="0.25">
      <c r="A558" s="197">
        <v>30</v>
      </c>
      <c r="B558" s="194" t="s">
        <v>1532</v>
      </c>
      <c r="C558" s="199">
        <v>48</v>
      </c>
      <c r="D558" s="194" t="s">
        <v>150</v>
      </c>
      <c r="F558" s="199">
        <v>22912</v>
      </c>
      <c r="G558" s="194" t="s">
        <v>684</v>
      </c>
      <c r="I558" s="197">
        <v>50000</v>
      </c>
      <c r="K558" s="200">
        <v>11268344</v>
      </c>
      <c r="L558" s="193" t="s">
        <v>503</v>
      </c>
    </row>
    <row r="559" spans="1:12" x14ac:dyDescent="0.25">
      <c r="A559" s="197">
        <v>30</v>
      </c>
      <c r="B559" s="194" t="s">
        <v>1532</v>
      </c>
      <c r="C559" s="199">
        <v>49</v>
      </c>
      <c r="D559" s="194" t="s">
        <v>150</v>
      </c>
      <c r="F559" s="199">
        <v>22914</v>
      </c>
      <c r="G559" s="194" t="s">
        <v>688</v>
      </c>
      <c r="I559" s="197">
        <v>150000</v>
      </c>
      <c r="K559" s="200">
        <v>11418344</v>
      </c>
      <c r="L559" s="193" t="s">
        <v>503</v>
      </c>
    </row>
    <row r="560" spans="1:12" x14ac:dyDescent="0.25">
      <c r="A560" s="197">
        <v>30</v>
      </c>
      <c r="B560" s="194" t="s">
        <v>1532</v>
      </c>
      <c r="C560" s="199">
        <v>50</v>
      </c>
      <c r="D560" s="194" t="s">
        <v>150</v>
      </c>
      <c r="F560" s="199">
        <v>10</v>
      </c>
      <c r="G560" s="194" t="s">
        <v>661</v>
      </c>
      <c r="I560" s="197">
        <v>150000</v>
      </c>
      <c r="K560" s="200">
        <v>11568344</v>
      </c>
      <c r="L560" s="193" t="s">
        <v>503</v>
      </c>
    </row>
    <row r="561" spans="1:12" x14ac:dyDescent="0.25">
      <c r="A561" s="197">
        <v>30</v>
      </c>
      <c r="B561" s="194" t="s">
        <v>1532</v>
      </c>
      <c r="C561" s="199">
        <v>51</v>
      </c>
      <c r="D561" s="194" t="s">
        <v>150</v>
      </c>
      <c r="F561" s="199">
        <v>22921</v>
      </c>
      <c r="G561" s="194" t="s">
        <v>1624</v>
      </c>
      <c r="I561" s="197">
        <v>30000</v>
      </c>
      <c r="K561" s="200">
        <v>11598344</v>
      </c>
      <c r="L561" s="193" t="s">
        <v>503</v>
      </c>
    </row>
    <row r="562" spans="1:12" x14ac:dyDescent="0.25">
      <c r="A562" s="197">
        <v>30</v>
      </c>
      <c r="B562" s="194" t="s">
        <v>1532</v>
      </c>
      <c r="C562" s="199">
        <v>52</v>
      </c>
      <c r="D562" s="194" t="s">
        <v>150</v>
      </c>
      <c r="F562" s="199">
        <v>22922</v>
      </c>
      <c r="G562" s="194" t="s">
        <v>693</v>
      </c>
      <c r="I562" s="197">
        <v>30000</v>
      </c>
      <c r="K562" s="200">
        <v>11628344</v>
      </c>
      <c r="L562" s="193" t="s">
        <v>503</v>
      </c>
    </row>
    <row r="563" spans="1:12" x14ac:dyDescent="0.25">
      <c r="A563" s="197">
        <v>30</v>
      </c>
      <c r="B563" s="194" t="s">
        <v>1532</v>
      </c>
      <c r="C563" s="199">
        <v>53</v>
      </c>
      <c r="D563" s="194" t="s">
        <v>150</v>
      </c>
      <c r="F563" s="199">
        <v>22920</v>
      </c>
      <c r="G563" s="194" t="s">
        <v>682</v>
      </c>
      <c r="I563" s="197">
        <v>20000</v>
      </c>
      <c r="K563" s="200">
        <v>11648344</v>
      </c>
      <c r="L563" s="193" t="s">
        <v>503</v>
      </c>
    </row>
    <row r="564" spans="1:12" x14ac:dyDescent="0.25">
      <c r="A564" s="197">
        <v>30</v>
      </c>
      <c r="B564" s="194" t="s">
        <v>1532</v>
      </c>
      <c r="C564" s="199">
        <v>54</v>
      </c>
      <c r="D564" s="194" t="s">
        <v>150</v>
      </c>
      <c r="F564" s="199">
        <v>22919</v>
      </c>
      <c r="G564" s="194" t="s">
        <v>698</v>
      </c>
      <c r="I564" s="197">
        <v>25000</v>
      </c>
      <c r="K564" s="200">
        <v>11673344</v>
      </c>
      <c r="L564" s="193" t="s">
        <v>503</v>
      </c>
    </row>
    <row r="565" spans="1:12" x14ac:dyDescent="0.25">
      <c r="A565" s="197">
        <v>30</v>
      </c>
      <c r="B565" s="194" t="s">
        <v>1532</v>
      </c>
      <c r="C565" s="199">
        <v>55</v>
      </c>
      <c r="D565" s="194" t="s">
        <v>150</v>
      </c>
      <c r="F565" s="199">
        <v>22923</v>
      </c>
      <c r="G565" s="194" t="s">
        <v>683</v>
      </c>
      <c r="I565" s="197">
        <v>40000</v>
      </c>
      <c r="K565" s="200">
        <v>11713344</v>
      </c>
      <c r="L565" s="193" t="s">
        <v>503</v>
      </c>
    </row>
    <row r="566" spans="1:12" x14ac:dyDescent="0.25">
      <c r="A566" s="197">
        <v>30</v>
      </c>
      <c r="B566" s="194" t="s">
        <v>1532</v>
      </c>
      <c r="C566" s="199">
        <v>56</v>
      </c>
      <c r="D566" s="194" t="s">
        <v>150</v>
      </c>
      <c r="F566" s="199">
        <v>22924</v>
      </c>
      <c r="G566" s="194" t="s">
        <v>627</v>
      </c>
      <c r="I566" s="197">
        <v>100000</v>
      </c>
      <c r="K566" s="200">
        <v>11813344</v>
      </c>
      <c r="L566" s="193" t="s">
        <v>503</v>
      </c>
    </row>
    <row r="567" spans="1:12" x14ac:dyDescent="0.25">
      <c r="A567" s="197">
        <v>30</v>
      </c>
      <c r="B567" s="194" t="s">
        <v>1532</v>
      </c>
      <c r="C567" s="199">
        <v>57</v>
      </c>
      <c r="D567" s="194" t="s">
        <v>151</v>
      </c>
      <c r="F567" s="199">
        <v>4531813</v>
      </c>
      <c r="G567" s="194" t="s">
        <v>1625</v>
      </c>
      <c r="J567" s="197">
        <v>157532</v>
      </c>
      <c r="K567" s="200">
        <v>11655812</v>
      </c>
      <c r="L567" s="193" t="s">
        <v>503</v>
      </c>
    </row>
    <row r="568" spans="1:12" x14ac:dyDescent="0.25">
      <c r="A568" s="197">
        <v>30</v>
      </c>
      <c r="B568" s="194" t="s">
        <v>1532</v>
      </c>
      <c r="C568" s="199">
        <v>58</v>
      </c>
      <c r="D568" s="194" t="s">
        <v>150</v>
      </c>
      <c r="F568" s="199">
        <v>22929</v>
      </c>
      <c r="G568" s="194" t="s">
        <v>712</v>
      </c>
      <c r="I568" s="197">
        <v>30000</v>
      </c>
      <c r="K568" s="200">
        <v>11685812</v>
      </c>
      <c r="L568" s="193" t="s">
        <v>503</v>
      </c>
    </row>
    <row r="569" spans="1:12" x14ac:dyDescent="0.25">
      <c r="A569" s="197">
        <v>30</v>
      </c>
      <c r="B569" s="194" t="s">
        <v>1532</v>
      </c>
      <c r="C569" s="199">
        <v>59</v>
      </c>
      <c r="D569" s="194" t="s">
        <v>150</v>
      </c>
      <c r="F569" s="199">
        <v>22930</v>
      </c>
      <c r="G569" s="194" t="s">
        <v>711</v>
      </c>
      <c r="I569" s="197">
        <v>60000</v>
      </c>
      <c r="K569" s="200">
        <v>11745812</v>
      </c>
      <c r="L569" s="193" t="s">
        <v>503</v>
      </c>
    </row>
    <row r="570" spans="1:12" x14ac:dyDescent="0.25">
      <c r="A570" s="197">
        <v>30</v>
      </c>
      <c r="B570" s="194" t="s">
        <v>1532</v>
      </c>
      <c r="C570" s="199">
        <v>60</v>
      </c>
      <c r="D570" s="194" t="s">
        <v>150</v>
      </c>
      <c r="F570" s="199">
        <v>22931</v>
      </c>
      <c r="G570" s="194" t="s">
        <v>605</v>
      </c>
      <c r="I570" s="197">
        <v>30000</v>
      </c>
      <c r="K570" s="200">
        <v>11775812</v>
      </c>
      <c r="L570" s="193" t="s">
        <v>503</v>
      </c>
    </row>
    <row r="571" spans="1:12" x14ac:dyDescent="0.25">
      <c r="A571" s="197">
        <v>30</v>
      </c>
      <c r="B571" s="194" t="s">
        <v>1532</v>
      </c>
      <c r="C571" s="199">
        <v>61</v>
      </c>
      <c r="D571" s="194" t="s">
        <v>150</v>
      </c>
      <c r="F571" s="199">
        <v>22925</v>
      </c>
      <c r="G571" s="194" t="s">
        <v>701</v>
      </c>
      <c r="I571" s="197">
        <v>10000</v>
      </c>
      <c r="K571" s="200">
        <v>11785812</v>
      </c>
      <c r="L571" s="193" t="s">
        <v>503</v>
      </c>
    </row>
    <row r="572" spans="1:12" x14ac:dyDescent="0.25">
      <c r="A572" s="197">
        <v>30</v>
      </c>
      <c r="B572" s="194" t="s">
        <v>1532</v>
      </c>
      <c r="C572" s="199">
        <v>62</v>
      </c>
      <c r="D572" s="194" t="s">
        <v>151</v>
      </c>
      <c r="F572" s="199">
        <v>4531811</v>
      </c>
      <c r="G572" s="194" t="s">
        <v>1626</v>
      </c>
      <c r="J572" s="197">
        <v>131443</v>
      </c>
      <c r="K572" s="200">
        <v>11654369</v>
      </c>
      <c r="L572" s="193" t="s">
        <v>503</v>
      </c>
    </row>
    <row r="573" spans="1:12" x14ac:dyDescent="0.25">
      <c r="A573" s="197">
        <v>30</v>
      </c>
      <c r="B573" s="194" t="s">
        <v>1532</v>
      </c>
      <c r="C573" s="199">
        <v>63</v>
      </c>
      <c r="D573" s="194" t="s">
        <v>150</v>
      </c>
      <c r="F573" s="199">
        <v>22926</v>
      </c>
      <c r="G573" s="194" t="s">
        <v>709</v>
      </c>
      <c r="I573" s="197">
        <v>30000</v>
      </c>
      <c r="K573" s="200">
        <v>11684369</v>
      </c>
      <c r="L573" s="193" t="s">
        <v>503</v>
      </c>
    </row>
    <row r="574" spans="1:12" x14ac:dyDescent="0.25">
      <c r="A574" s="197">
        <v>30</v>
      </c>
      <c r="B574" s="194" t="s">
        <v>1532</v>
      </c>
      <c r="C574" s="199">
        <v>64</v>
      </c>
      <c r="D574" s="194" t="s">
        <v>150</v>
      </c>
      <c r="F574" s="199">
        <v>22927</v>
      </c>
      <c r="G574" s="194" t="s">
        <v>1621</v>
      </c>
      <c r="I574" s="197">
        <v>20000</v>
      </c>
      <c r="K574" s="200">
        <v>11704369</v>
      </c>
      <c r="L574" s="193" t="s">
        <v>503</v>
      </c>
    </row>
    <row r="575" spans="1:12" x14ac:dyDescent="0.25">
      <c r="A575" s="197">
        <v>30</v>
      </c>
      <c r="B575" s="194" t="s">
        <v>1532</v>
      </c>
      <c r="C575" s="199">
        <v>65</v>
      </c>
      <c r="D575" s="194" t="s">
        <v>150</v>
      </c>
      <c r="F575" s="199">
        <v>22935</v>
      </c>
      <c r="G575" s="194" t="s">
        <v>708</v>
      </c>
      <c r="I575" s="197">
        <v>70000</v>
      </c>
      <c r="K575" s="200">
        <v>11774369</v>
      </c>
      <c r="L575" s="193" t="s">
        <v>503</v>
      </c>
    </row>
    <row r="576" spans="1:12" x14ac:dyDescent="0.25">
      <c r="A576" s="197">
        <v>30</v>
      </c>
      <c r="B576" s="194" t="s">
        <v>1532</v>
      </c>
      <c r="C576" s="199">
        <v>66</v>
      </c>
      <c r="D576" s="194" t="s">
        <v>150</v>
      </c>
      <c r="F576" s="199">
        <v>22933</v>
      </c>
      <c r="G576" s="194" t="s">
        <v>685</v>
      </c>
      <c r="I576" s="197">
        <v>50000</v>
      </c>
      <c r="K576" s="200">
        <v>11824369</v>
      </c>
      <c r="L576" s="193" t="s">
        <v>503</v>
      </c>
    </row>
    <row r="577" spans="1:12" x14ac:dyDescent="0.25">
      <c r="A577" s="197">
        <v>30</v>
      </c>
      <c r="B577" s="194" t="s">
        <v>1532</v>
      </c>
      <c r="C577" s="199">
        <v>67</v>
      </c>
      <c r="D577" s="194" t="s">
        <v>150</v>
      </c>
      <c r="F577" s="199">
        <v>22932</v>
      </c>
      <c r="G577" s="194" t="s">
        <v>706</v>
      </c>
      <c r="I577" s="197">
        <v>50000</v>
      </c>
      <c r="K577" s="200">
        <v>11874369</v>
      </c>
      <c r="L577" s="193" t="s">
        <v>503</v>
      </c>
    </row>
    <row r="578" spans="1:12" x14ac:dyDescent="0.25">
      <c r="A578" s="197">
        <v>30</v>
      </c>
      <c r="B578" s="194" t="s">
        <v>1532</v>
      </c>
      <c r="C578" s="199">
        <v>68</v>
      </c>
      <c r="D578" s="194" t="s">
        <v>150</v>
      </c>
      <c r="F578" s="199">
        <v>22928</v>
      </c>
      <c r="G578" s="194" t="s">
        <v>700</v>
      </c>
      <c r="I578" s="197">
        <v>25000</v>
      </c>
      <c r="K578" s="200">
        <v>11899369</v>
      </c>
      <c r="L578" s="193" t="s">
        <v>503</v>
      </c>
    </row>
    <row r="579" spans="1:12" x14ac:dyDescent="0.25">
      <c r="A579" s="197">
        <v>31</v>
      </c>
      <c r="B579" s="194" t="s">
        <v>1532</v>
      </c>
      <c r="C579" s="199">
        <v>69</v>
      </c>
      <c r="D579" s="194" t="s">
        <v>150</v>
      </c>
      <c r="F579" s="199">
        <v>60833</v>
      </c>
      <c r="G579" s="194" t="s">
        <v>1627</v>
      </c>
      <c r="I579" s="197">
        <v>150000</v>
      </c>
      <c r="K579" s="200">
        <v>12049369</v>
      </c>
      <c r="L579" s="193" t="s">
        <v>503</v>
      </c>
    </row>
    <row r="580" spans="1:12" x14ac:dyDescent="0.25">
      <c r="A580" s="197">
        <v>31</v>
      </c>
      <c r="B580" s="194" t="s">
        <v>1532</v>
      </c>
      <c r="C580" s="199">
        <v>70</v>
      </c>
      <c r="D580" s="194" t="s">
        <v>150</v>
      </c>
      <c r="F580" s="199">
        <v>22936</v>
      </c>
      <c r="G580" s="194" t="s">
        <v>682</v>
      </c>
      <c r="I580" s="197">
        <v>20000</v>
      </c>
      <c r="K580" s="200">
        <v>12069369</v>
      </c>
      <c r="L580" s="193" t="s">
        <v>503</v>
      </c>
    </row>
    <row r="581" spans="1:12" x14ac:dyDescent="0.25">
      <c r="A581" s="197">
        <v>31</v>
      </c>
      <c r="B581" s="194" t="s">
        <v>1532</v>
      </c>
      <c r="C581" s="199">
        <v>98</v>
      </c>
      <c r="D581" s="194" t="s">
        <v>151</v>
      </c>
      <c r="F581" s="199">
        <v>0</v>
      </c>
      <c r="G581" s="194" t="s">
        <v>1628</v>
      </c>
      <c r="I581" s="197">
        <v>58542</v>
      </c>
      <c r="K581" s="200">
        <v>12127911</v>
      </c>
      <c r="L581" s="193" t="s">
        <v>503</v>
      </c>
    </row>
    <row r="582" spans="1:12" x14ac:dyDescent="0.25">
      <c r="A582" s="197">
        <v>31</v>
      </c>
      <c r="B582" s="194" t="s">
        <v>1532</v>
      </c>
      <c r="C582" s="199">
        <v>99</v>
      </c>
      <c r="D582" s="194" t="s">
        <v>151</v>
      </c>
      <c r="F582" s="199">
        <v>0</v>
      </c>
      <c r="G582" s="194" t="s">
        <v>1629</v>
      </c>
      <c r="I582" s="197">
        <v>15144</v>
      </c>
      <c r="K582" s="200">
        <v>12143055</v>
      </c>
      <c r="L582" s="193" t="s">
        <v>503</v>
      </c>
    </row>
    <row r="583" spans="1:12" x14ac:dyDescent="0.25">
      <c r="A583" s="197">
        <v>31</v>
      </c>
      <c r="B583" s="194" t="s">
        <v>1532</v>
      </c>
      <c r="C583" s="199">
        <v>103</v>
      </c>
      <c r="D583" s="194" t="s">
        <v>150</v>
      </c>
      <c r="F583" s="199">
        <v>0</v>
      </c>
      <c r="G583" s="194" t="s">
        <v>1792</v>
      </c>
      <c r="I583" s="197">
        <v>622357</v>
      </c>
      <c r="K583" s="200">
        <v>12765412</v>
      </c>
      <c r="L583" s="193" t="s">
        <v>503</v>
      </c>
    </row>
    <row r="584" spans="1:12" x14ac:dyDescent="0.25">
      <c r="A584" s="197">
        <v>31</v>
      </c>
      <c r="B584" s="194" t="s">
        <v>1532</v>
      </c>
      <c r="C584" s="199">
        <v>104</v>
      </c>
      <c r="D584" s="194" t="s">
        <v>150</v>
      </c>
      <c r="F584" s="199">
        <v>0</v>
      </c>
      <c r="G584" s="194" t="s">
        <v>1793</v>
      </c>
      <c r="I584" s="197">
        <v>1080000</v>
      </c>
      <c r="K584" s="200">
        <v>13845412</v>
      </c>
      <c r="L584" s="193" t="s">
        <v>503</v>
      </c>
    </row>
    <row r="585" spans="1:12" x14ac:dyDescent="0.25">
      <c r="A585" s="197">
        <v>31</v>
      </c>
      <c r="B585" s="194" t="s">
        <v>1532</v>
      </c>
      <c r="C585" s="199">
        <v>105</v>
      </c>
      <c r="D585" s="194" t="s">
        <v>150</v>
      </c>
      <c r="F585" s="199">
        <v>0</v>
      </c>
      <c r="G585" s="194" t="s">
        <v>1794</v>
      </c>
      <c r="I585" s="197">
        <v>308670</v>
      </c>
      <c r="K585" s="200">
        <v>14154082</v>
      </c>
      <c r="L585" s="193" t="s">
        <v>503</v>
      </c>
    </row>
    <row r="586" spans="1:12" x14ac:dyDescent="0.25">
      <c r="A586" s="197">
        <v>31</v>
      </c>
      <c r="B586" s="194" t="s">
        <v>1532</v>
      </c>
      <c r="C586" s="199">
        <v>106</v>
      </c>
      <c r="D586" s="194" t="s">
        <v>150</v>
      </c>
      <c r="F586" s="199">
        <v>0</v>
      </c>
      <c r="G586" s="194" t="s">
        <v>1795</v>
      </c>
      <c r="I586" s="197">
        <v>20000</v>
      </c>
      <c r="K586" s="200">
        <v>14174082</v>
      </c>
      <c r="L586" s="193" t="s">
        <v>503</v>
      </c>
    </row>
    <row r="587" spans="1:12" x14ac:dyDescent="0.25">
      <c r="A587" s="197">
        <v>31</v>
      </c>
      <c r="B587" s="194" t="s">
        <v>1532</v>
      </c>
      <c r="C587" s="199">
        <v>107</v>
      </c>
      <c r="D587" s="194" t="s">
        <v>150</v>
      </c>
      <c r="F587" s="199">
        <v>0</v>
      </c>
      <c r="G587" s="194" t="s">
        <v>1796</v>
      </c>
      <c r="I587" s="197">
        <v>150000</v>
      </c>
      <c r="K587" s="200">
        <v>14324082</v>
      </c>
      <c r="L587" s="193" t="s">
        <v>503</v>
      </c>
    </row>
    <row r="588" spans="1:12" x14ac:dyDescent="0.25">
      <c r="G588" s="201" t="s">
        <v>1630</v>
      </c>
      <c r="I588" s="202">
        <v>4059713</v>
      </c>
      <c r="J588" s="202">
        <v>756781</v>
      </c>
      <c r="K588" s="202">
        <v>3302932</v>
      </c>
      <c r="L588" s="203" t="s">
        <v>503</v>
      </c>
    </row>
    <row r="589" spans="1:12" x14ac:dyDescent="0.25">
      <c r="G589" s="201" t="s">
        <v>505</v>
      </c>
      <c r="I589" s="202">
        <v>205194350</v>
      </c>
      <c r="J589" s="202">
        <v>190870268</v>
      </c>
      <c r="K589" s="202">
        <v>14324082</v>
      </c>
      <c r="L589" s="204" t="s">
        <v>506</v>
      </c>
    </row>
    <row r="590" spans="1:12" x14ac:dyDescent="0.25">
      <c r="A590" s="196" t="s">
        <v>266</v>
      </c>
    </row>
    <row r="591" spans="1:12" x14ac:dyDescent="0.25">
      <c r="A591" s="196" t="s">
        <v>138</v>
      </c>
      <c r="G591" s="153" t="s">
        <v>500</v>
      </c>
      <c r="I591" s="197">
        <v>0</v>
      </c>
      <c r="J591" s="197">
        <v>0</v>
      </c>
      <c r="K591" s="197">
        <v>0</v>
      </c>
    </row>
    <row r="592" spans="1:12" x14ac:dyDescent="0.25">
      <c r="A592" s="193" t="s">
        <v>139</v>
      </c>
      <c r="B592" s="193" t="s">
        <v>140</v>
      </c>
      <c r="C592" s="198" t="s">
        <v>141</v>
      </c>
      <c r="D592" s="193" t="s">
        <v>142</v>
      </c>
      <c r="E592" s="193" t="s">
        <v>143</v>
      </c>
      <c r="F592" s="198" t="s">
        <v>144</v>
      </c>
      <c r="G592" s="193" t="s">
        <v>145</v>
      </c>
      <c r="I592" s="198" t="s">
        <v>501</v>
      </c>
      <c r="J592" s="198" t="s">
        <v>502</v>
      </c>
      <c r="K592" s="198" t="s">
        <v>146</v>
      </c>
    </row>
    <row r="593" spans="1:12" x14ac:dyDescent="0.25">
      <c r="A593" s="197">
        <v>1</v>
      </c>
      <c r="B593" s="194" t="s">
        <v>138</v>
      </c>
      <c r="C593" s="199">
        <v>1</v>
      </c>
      <c r="D593" s="194" t="s">
        <v>147</v>
      </c>
      <c r="F593" s="199">
        <v>0</v>
      </c>
      <c r="G593" s="194" t="s">
        <v>719</v>
      </c>
      <c r="I593" s="197">
        <v>1698748</v>
      </c>
      <c r="K593" s="200">
        <v>1698748</v>
      </c>
      <c r="L593" s="193" t="s">
        <v>503</v>
      </c>
    </row>
    <row r="594" spans="1:12" x14ac:dyDescent="0.25">
      <c r="A594" s="197">
        <v>31</v>
      </c>
      <c r="B594" s="194" t="s">
        <v>138</v>
      </c>
      <c r="C594" s="199">
        <v>94</v>
      </c>
      <c r="D594" s="194" t="s">
        <v>150</v>
      </c>
      <c r="F594" s="199">
        <v>0</v>
      </c>
      <c r="G594" s="194" t="s">
        <v>720</v>
      </c>
      <c r="I594" s="197">
        <v>16500</v>
      </c>
      <c r="K594" s="200">
        <v>1715248</v>
      </c>
      <c r="L594" s="193" t="s">
        <v>503</v>
      </c>
    </row>
    <row r="595" spans="1:12" x14ac:dyDescent="0.25">
      <c r="A595" s="197">
        <v>31</v>
      </c>
      <c r="B595" s="194" t="s">
        <v>138</v>
      </c>
      <c r="C595" s="199">
        <v>94</v>
      </c>
      <c r="D595" s="194" t="s">
        <v>150</v>
      </c>
      <c r="F595" s="199">
        <v>0</v>
      </c>
      <c r="G595" s="194" t="s">
        <v>721</v>
      </c>
      <c r="I595" s="197">
        <v>50000</v>
      </c>
      <c r="K595" s="200">
        <v>1765248</v>
      </c>
      <c r="L595" s="193" t="s">
        <v>503</v>
      </c>
    </row>
    <row r="596" spans="1:12" x14ac:dyDescent="0.25">
      <c r="A596" s="197">
        <v>31</v>
      </c>
      <c r="B596" s="194" t="s">
        <v>138</v>
      </c>
      <c r="C596" s="199">
        <v>94</v>
      </c>
      <c r="D596" s="194" t="s">
        <v>150</v>
      </c>
      <c r="F596" s="199">
        <v>0</v>
      </c>
      <c r="G596" s="194" t="s">
        <v>722</v>
      </c>
      <c r="I596" s="197">
        <v>72000</v>
      </c>
      <c r="K596" s="200">
        <v>1837248</v>
      </c>
      <c r="L596" s="193" t="s">
        <v>503</v>
      </c>
    </row>
    <row r="597" spans="1:12" x14ac:dyDescent="0.25">
      <c r="A597" s="197">
        <v>31</v>
      </c>
      <c r="B597" s="194" t="s">
        <v>138</v>
      </c>
      <c r="C597" s="199">
        <v>94</v>
      </c>
      <c r="D597" s="194" t="s">
        <v>150</v>
      </c>
      <c r="F597" s="199">
        <v>0</v>
      </c>
      <c r="G597" s="194" t="s">
        <v>267</v>
      </c>
      <c r="I597" s="197">
        <v>880000</v>
      </c>
      <c r="K597" s="200">
        <v>2717248</v>
      </c>
      <c r="L597" s="193" t="s">
        <v>503</v>
      </c>
    </row>
    <row r="598" spans="1:12" x14ac:dyDescent="0.25">
      <c r="A598" s="197">
        <v>31</v>
      </c>
      <c r="B598" s="194" t="s">
        <v>138</v>
      </c>
      <c r="C598" s="199">
        <v>94</v>
      </c>
      <c r="D598" s="194" t="s">
        <v>150</v>
      </c>
      <c r="F598" s="199">
        <v>0</v>
      </c>
      <c r="G598" s="194" t="s">
        <v>723</v>
      </c>
      <c r="I598" s="197">
        <v>100000</v>
      </c>
      <c r="K598" s="200">
        <v>2817248</v>
      </c>
      <c r="L598" s="193" t="s">
        <v>503</v>
      </c>
    </row>
    <row r="599" spans="1:12" x14ac:dyDescent="0.25">
      <c r="A599" s="197">
        <v>31</v>
      </c>
      <c r="B599" s="194" t="s">
        <v>138</v>
      </c>
      <c r="C599" s="199">
        <v>94</v>
      </c>
      <c r="D599" s="194" t="s">
        <v>150</v>
      </c>
      <c r="F599" s="199">
        <v>0</v>
      </c>
      <c r="G599" s="194" t="s">
        <v>724</v>
      </c>
      <c r="I599" s="197">
        <v>100000</v>
      </c>
      <c r="K599" s="200">
        <v>2917248</v>
      </c>
      <c r="L599" s="193" t="s">
        <v>503</v>
      </c>
    </row>
    <row r="600" spans="1:12" x14ac:dyDescent="0.25">
      <c r="A600" s="197">
        <v>31</v>
      </c>
      <c r="B600" s="194" t="s">
        <v>138</v>
      </c>
      <c r="C600" s="199">
        <v>94</v>
      </c>
      <c r="D600" s="194" t="s">
        <v>150</v>
      </c>
      <c r="F600" s="199">
        <v>0</v>
      </c>
      <c r="G600" s="194" t="s">
        <v>725</v>
      </c>
      <c r="I600" s="197">
        <v>50000</v>
      </c>
      <c r="K600" s="200">
        <v>2967248</v>
      </c>
      <c r="L600" s="193" t="s">
        <v>503</v>
      </c>
    </row>
    <row r="601" spans="1:12" x14ac:dyDescent="0.25">
      <c r="A601" s="197">
        <v>31</v>
      </c>
      <c r="B601" s="194" t="s">
        <v>138</v>
      </c>
      <c r="C601" s="199">
        <v>94</v>
      </c>
      <c r="D601" s="194" t="s">
        <v>150</v>
      </c>
      <c r="F601" s="199">
        <v>0</v>
      </c>
      <c r="G601" s="194" t="s">
        <v>726</v>
      </c>
      <c r="I601" s="197">
        <v>60000</v>
      </c>
      <c r="K601" s="200">
        <v>3027248</v>
      </c>
      <c r="L601" s="193" t="s">
        <v>503</v>
      </c>
    </row>
    <row r="602" spans="1:12" x14ac:dyDescent="0.25">
      <c r="A602" s="197">
        <v>31</v>
      </c>
      <c r="B602" s="194" t="s">
        <v>138</v>
      </c>
      <c r="C602" s="199">
        <v>94</v>
      </c>
      <c r="D602" s="194" t="s">
        <v>150</v>
      </c>
      <c r="F602" s="199">
        <v>0</v>
      </c>
      <c r="G602" s="194" t="s">
        <v>727</v>
      </c>
      <c r="I602" s="197">
        <v>100000</v>
      </c>
      <c r="K602" s="200">
        <v>3127248</v>
      </c>
      <c r="L602" s="193" t="s">
        <v>503</v>
      </c>
    </row>
    <row r="603" spans="1:12" x14ac:dyDescent="0.25">
      <c r="A603" s="197">
        <v>31</v>
      </c>
      <c r="B603" s="194" t="s">
        <v>138</v>
      </c>
      <c r="C603" s="199">
        <v>94</v>
      </c>
      <c r="D603" s="194" t="s">
        <v>150</v>
      </c>
      <c r="F603" s="199">
        <v>0</v>
      </c>
      <c r="G603" s="194" t="s">
        <v>728</v>
      </c>
      <c r="I603" s="197">
        <v>10000</v>
      </c>
      <c r="K603" s="200">
        <v>3137248</v>
      </c>
      <c r="L603" s="193" t="s">
        <v>503</v>
      </c>
    </row>
    <row r="604" spans="1:12" x14ac:dyDescent="0.25">
      <c r="A604" s="197">
        <v>31</v>
      </c>
      <c r="B604" s="194" t="s">
        <v>138</v>
      </c>
      <c r="C604" s="199">
        <v>94</v>
      </c>
      <c r="D604" s="194" t="s">
        <v>150</v>
      </c>
      <c r="F604" s="199">
        <v>0</v>
      </c>
      <c r="G604" s="194" t="s">
        <v>729</v>
      </c>
      <c r="I604" s="197">
        <v>40000</v>
      </c>
      <c r="K604" s="200">
        <v>3177248</v>
      </c>
      <c r="L604" s="193" t="s">
        <v>503</v>
      </c>
    </row>
    <row r="605" spans="1:12" x14ac:dyDescent="0.25">
      <c r="A605" s="197">
        <v>31</v>
      </c>
      <c r="B605" s="194" t="s">
        <v>138</v>
      </c>
      <c r="C605" s="199">
        <v>94</v>
      </c>
      <c r="D605" s="194" t="s">
        <v>150</v>
      </c>
      <c r="F605" s="199">
        <v>0</v>
      </c>
      <c r="G605" s="194" t="s">
        <v>730</v>
      </c>
      <c r="I605" s="197">
        <v>50000</v>
      </c>
      <c r="K605" s="200">
        <v>3227248</v>
      </c>
      <c r="L605" s="193" t="s">
        <v>503</v>
      </c>
    </row>
    <row r="606" spans="1:12" x14ac:dyDescent="0.25">
      <c r="A606" s="197">
        <v>31</v>
      </c>
      <c r="B606" s="194" t="s">
        <v>138</v>
      </c>
      <c r="C606" s="199">
        <v>94</v>
      </c>
      <c r="D606" s="194" t="s">
        <v>150</v>
      </c>
      <c r="F606" s="199">
        <v>0</v>
      </c>
      <c r="G606" s="194" t="s">
        <v>731</v>
      </c>
      <c r="I606" s="197">
        <v>100000</v>
      </c>
      <c r="K606" s="200">
        <v>3327248</v>
      </c>
      <c r="L606" s="193" t="s">
        <v>503</v>
      </c>
    </row>
    <row r="607" spans="1:12" x14ac:dyDescent="0.25">
      <c r="A607" s="197">
        <v>31</v>
      </c>
      <c r="B607" s="194" t="s">
        <v>138</v>
      </c>
      <c r="C607" s="199">
        <v>94</v>
      </c>
      <c r="D607" s="194" t="s">
        <v>150</v>
      </c>
      <c r="F607" s="199">
        <v>0</v>
      </c>
      <c r="G607" s="194" t="s">
        <v>732</v>
      </c>
      <c r="I607" s="197">
        <v>22500</v>
      </c>
      <c r="K607" s="200">
        <v>3349748</v>
      </c>
      <c r="L607" s="193" t="s">
        <v>503</v>
      </c>
    </row>
    <row r="608" spans="1:12" x14ac:dyDescent="0.25">
      <c r="A608" s="197">
        <v>31</v>
      </c>
      <c r="B608" s="194" t="s">
        <v>138</v>
      </c>
      <c r="C608" s="199">
        <v>94</v>
      </c>
      <c r="D608" s="194" t="s">
        <v>150</v>
      </c>
      <c r="F608" s="199">
        <v>0</v>
      </c>
      <c r="G608" s="194" t="s">
        <v>733</v>
      </c>
      <c r="I608" s="197">
        <v>97000</v>
      </c>
      <c r="K608" s="200">
        <v>3446748</v>
      </c>
      <c r="L608" s="193" t="s">
        <v>503</v>
      </c>
    </row>
    <row r="609" spans="1:12" x14ac:dyDescent="0.25">
      <c r="A609" s="197">
        <v>31</v>
      </c>
      <c r="B609" s="194" t="s">
        <v>138</v>
      </c>
      <c r="C609" s="199">
        <v>94</v>
      </c>
      <c r="D609" s="194" t="s">
        <v>150</v>
      </c>
      <c r="F609" s="199">
        <v>0</v>
      </c>
      <c r="G609" s="194" t="s">
        <v>734</v>
      </c>
      <c r="I609" s="197">
        <v>150000</v>
      </c>
      <c r="K609" s="200">
        <v>3596748</v>
      </c>
      <c r="L609" s="193" t="s">
        <v>503</v>
      </c>
    </row>
    <row r="610" spans="1:12" x14ac:dyDescent="0.25">
      <c r="A610" s="197">
        <v>31</v>
      </c>
      <c r="B610" s="194" t="s">
        <v>138</v>
      </c>
      <c r="C610" s="199">
        <v>94</v>
      </c>
      <c r="D610" s="194" t="s">
        <v>150</v>
      </c>
      <c r="F610" s="199">
        <v>0</v>
      </c>
      <c r="G610" s="194" t="s">
        <v>735</v>
      </c>
      <c r="I610" s="197">
        <v>37003</v>
      </c>
      <c r="K610" s="200">
        <v>3633751</v>
      </c>
      <c r="L610" s="193" t="s">
        <v>503</v>
      </c>
    </row>
    <row r="611" spans="1:12" x14ac:dyDescent="0.25">
      <c r="A611" s="197">
        <v>31</v>
      </c>
      <c r="B611" s="194" t="s">
        <v>138</v>
      </c>
      <c r="C611" s="199">
        <v>94</v>
      </c>
      <c r="D611" s="194" t="s">
        <v>150</v>
      </c>
      <c r="F611" s="199">
        <v>0</v>
      </c>
      <c r="G611" s="194" t="s">
        <v>736</v>
      </c>
      <c r="I611" s="197">
        <v>100000</v>
      </c>
      <c r="K611" s="200">
        <v>3733751</v>
      </c>
      <c r="L611" s="193" t="s">
        <v>503</v>
      </c>
    </row>
    <row r="612" spans="1:12" x14ac:dyDescent="0.25">
      <c r="A612" s="197">
        <v>31</v>
      </c>
      <c r="B612" s="194" t="s">
        <v>138</v>
      </c>
      <c r="C612" s="199">
        <v>94</v>
      </c>
      <c r="D612" s="194" t="s">
        <v>150</v>
      </c>
      <c r="F612" s="199">
        <v>0</v>
      </c>
      <c r="G612" s="194" t="s">
        <v>737</v>
      </c>
      <c r="I612" s="197">
        <v>50000</v>
      </c>
      <c r="K612" s="200">
        <v>3783751</v>
      </c>
      <c r="L612" s="193" t="s">
        <v>503</v>
      </c>
    </row>
    <row r="613" spans="1:12" x14ac:dyDescent="0.25">
      <c r="A613" s="197">
        <v>31</v>
      </c>
      <c r="B613" s="194" t="s">
        <v>138</v>
      </c>
      <c r="C613" s="199">
        <v>94</v>
      </c>
      <c r="D613" s="194" t="s">
        <v>150</v>
      </c>
      <c r="F613" s="199">
        <v>0</v>
      </c>
      <c r="G613" s="194" t="s">
        <v>738</v>
      </c>
      <c r="I613" s="197">
        <v>20000</v>
      </c>
      <c r="K613" s="200">
        <v>3803751</v>
      </c>
      <c r="L613" s="193" t="s">
        <v>503</v>
      </c>
    </row>
    <row r="614" spans="1:12" x14ac:dyDescent="0.25">
      <c r="A614" s="197">
        <v>31</v>
      </c>
      <c r="B614" s="194" t="s">
        <v>138</v>
      </c>
      <c r="C614" s="199">
        <v>94</v>
      </c>
      <c r="D614" s="194" t="s">
        <v>150</v>
      </c>
      <c r="F614" s="199">
        <v>0</v>
      </c>
      <c r="G614" s="194" t="s">
        <v>739</v>
      </c>
      <c r="I614" s="197">
        <v>100000</v>
      </c>
      <c r="K614" s="200">
        <v>3903751</v>
      </c>
      <c r="L614" s="193" t="s">
        <v>503</v>
      </c>
    </row>
    <row r="615" spans="1:12" x14ac:dyDescent="0.25">
      <c r="A615" s="197">
        <v>31</v>
      </c>
      <c r="B615" s="194" t="s">
        <v>138</v>
      </c>
      <c r="C615" s="199">
        <v>94</v>
      </c>
      <c r="D615" s="194" t="s">
        <v>150</v>
      </c>
      <c r="F615" s="199">
        <v>0</v>
      </c>
      <c r="G615" s="194" t="s">
        <v>740</v>
      </c>
      <c r="I615" s="197">
        <v>50000</v>
      </c>
      <c r="K615" s="200">
        <v>3953751</v>
      </c>
      <c r="L615" s="193" t="s">
        <v>503</v>
      </c>
    </row>
    <row r="616" spans="1:12" x14ac:dyDescent="0.25">
      <c r="A616" s="197">
        <v>31</v>
      </c>
      <c r="B616" s="194" t="s">
        <v>138</v>
      </c>
      <c r="C616" s="199">
        <v>94</v>
      </c>
      <c r="D616" s="194" t="s">
        <v>150</v>
      </c>
      <c r="F616" s="199">
        <v>0</v>
      </c>
      <c r="G616" s="194" t="s">
        <v>741</v>
      </c>
      <c r="I616" s="197">
        <v>200000</v>
      </c>
      <c r="K616" s="200">
        <v>4153751</v>
      </c>
      <c r="L616" s="193" t="s">
        <v>503</v>
      </c>
    </row>
    <row r="617" spans="1:12" x14ac:dyDescent="0.25">
      <c r="A617" s="197">
        <v>31</v>
      </c>
      <c r="B617" s="194" t="s">
        <v>138</v>
      </c>
      <c r="C617" s="199">
        <v>94</v>
      </c>
      <c r="D617" s="194" t="s">
        <v>150</v>
      </c>
      <c r="F617" s="199">
        <v>0</v>
      </c>
      <c r="G617" s="194" t="s">
        <v>742</v>
      </c>
      <c r="I617" s="197">
        <v>50000</v>
      </c>
      <c r="K617" s="200">
        <v>4203751</v>
      </c>
      <c r="L617" s="193" t="s">
        <v>503</v>
      </c>
    </row>
    <row r="618" spans="1:12" x14ac:dyDescent="0.25">
      <c r="A618" s="197">
        <v>31</v>
      </c>
      <c r="B618" s="194" t="s">
        <v>138</v>
      </c>
      <c r="C618" s="199">
        <v>94</v>
      </c>
      <c r="D618" s="194" t="s">
        <v>150</v>
      </c>
      <c r="F618" s="199">
        <v>0</v>
      </c>
      <c r="G618" s="194" t="s">
        <v>734</v>
      </c>
      <c r="I618" s="197">
        <v>25000</v>
      </c>
      <c r="K618" s="200">
        <v>4228751</v>
      </c>
      <c r="L618" s="193" t="s">
        <v>503</v>
      </c>
    </row>
    <row r="619" spans="1:12" x14ac:dyDescent="0.25">
      <c r="A619" s="197">
        <v>31</v>
      </c>
      <c r="B619" s="194" t="s">
        <v>138</v>
      </c>
      <c r="C619" s="199">
        <v>94</v>
      </c>
      <c r="D619" s="194" t="s">
        <v>150</v>
      </c>
      <c r="F619" s="199">
        <v>0</v>
      </c>
      <c r="G619" s="194" t="s">
        <v>735</v>
      </c>
      <c r="I619" s="197">
        <v>37003</v>
      </c>
      <c r="K619" s="200">
        <v>4265754</v>
      </c>
      <c r="L619" s="193" t="s">
        <v>503</v>
      </c>
    </row>
    <row r="620" spans="1:12" x14ac:dyDescent="0.25">
      <c r="A620" s="197">
        <v>31</v>
      </c>
      <c r="B620" s="194" t="s">
        <v>138</v>
      </c>
      <c r="C620" s="199">
        <v>94</v>
      </c>
      <c r="D620" s="194" t="s">
        <v>150</v>
      </c>
      <c r="F620" s="199">
        <v>0</v>
      </c>
      <c r="G620" s="194" t="s">
        <v>743</v>
      </c>
      <c r="I620" s="197">
        <v>30000</v>
      </c>
      <c r="K620" s="200">
        <v>4295754</v>
      </c>
      <c r="L620" s="193" t="s">
        <v>503</v>
      </c>
    </row>
    <row r="621" spans="1:12" x14ac:dyDescent="0.25">
      <c r="A621" s="197">
        <v>31</v>
      </c>
      <c r="B621" s="194" t="s">
        <v>138</v>
      </c>
      <c r="C621" s="199">
        <v>94</v>
      </c>
      <c r="D621" s="194" t="s">
        <v>150</v>
      </c>
      <c r="F621" s="199">
        <v>0</v>
      </c>
      <c r="G621" s="194" t="s">
        <v>744</v>
      </c>
      <c r="I621" s="197">
        <v>33132</v>
      </c>
      <c r="K621" s="200">
        <v>4328886</v>
      </c>
      <c r="L621" s="193" t="s">
        <v>503</v>
      </c>
    </row>
    <row r="622" spans="1:12" x14ac:dyDescent="0.25">
      <c r="A622" s="197">
        <v>31</v>
      </c>
      <c r="B622" s="194" t="s">
        <v>138</v>
      </c>
      <c r="C622" s="199">
        <v>94</v>
      </c>
      <c r="D622" s="194" t="s">
        <v>150</v>
      </c>
      <c r="F622" s="199">
        <v>0</v>
      </c>
      <c r="G622" s="194" t="s">
        <v>745</v>
      </c>
      <c r="I622" s="197">
        <v>150000</v>
      </c>
      <c r="K622" s="200">
        <v>4478886</v>
      </c>
      <c r="L622" s="193" t="s">
        <v>503</v>
      </c>
    </row>
    <row r="623" spans="1:12" x14ac:dyDescent="0.25">
      <c r="A623" s="197">
        <v>31</v>
      </c>
      <c r="B623" s="194" t="s">
        <v>138</v>
      </c>
      <c r="C623" s="199">
        <v>94</v>
      </c>
      <c r="D623" s="194" t="s">
        <v>150</v>
      </c>
      <c r="F623" s="199">
        <v>0</v>
      </c>
      <c r="G623" s="194" t="s">
        <v>746</v>
      </c>
      <c r="I623" s="197">
        <v>50000</v>
      </c>
      <c r="K623" s="200">
        <v>4528886</v>
      </c>
      <c r="L623" s="193" t="s">
        <v>503</v>
      </c>
    </row>
    <row r="624" spans="1:12" x14ac:dyDescent="0.25">
      <c r="A624" s="197">
        <v>31</v>
      </c>
      <c r="B624" s="194" t="s">
        <v>138</v>
      </c>
      <c r="C624" s="199">
        <v>94</v>
      </c>
      <c r="D624" s="194" t="s">
        <v>150</v>
      </c>
      <c r="F624" s="199">
        <v>0</v>
      </c>
      <c r="G624" s="194" t="s">
        <v>260</v>
      </c>
      <c r="I624" s="197">
        <v>250000</v>
      </c>
      <c r="K624" s="200">
        <v>4778886</v>
      </c>
      <c r="L624" s="193" t="s">
        <v>503</v>
      </c>
    </row>
    <row r="625" spans="1:12" x14ac:dyDescent="0.25">
      <c r="A625" s="197">
        <v>31</v>
      </c>
      <c r="B625" s="194" t="s">
        <v>138</v>
      </c>
      <c r="C625" s="199">
        <v>94</v>
      </c>
      <c r="D625" s="194" t="s">
        <v>150</v>
      </c>
      <c r="F625" s="199">
        <v>0</v>
      </c>
      <c r="G625" s="194" t="s">
        <v>747</v>
      </c>
      <c r="I625" s="197">
        <v>50000</v>
      </c>
      <c r="K625" s="200">
        <v>4828886</v>
      </c>
      <c r="L625" s="193" t="s">
        <v>503</v>
      </c>
    </row>
    <row r="626" spans="1:12" x14ac:dyDescent="0.25">
      <c r="A626" s="197">
        <v>31</v>
      </c>
      <c r="B626" s="194" t="s">
        <v>138</v>
      </c>
      <c r="C626" s="199">
        <v>94</v>
      </c>
      <c r="D626" s="194" t="s">
        <v>150</v>
      </c>
      <c r="F626" s="199">
        <v>0</v>
      </c>
      <c r="G626" s="194" t="s">
        <v>748</v>
      </c>
      <c r="I626" s="197">
        <v>100000</v>
      </c>
      <c r="K626" s="200">
        <v>4928886</v>
      </c>
      <c r="L626" s="193" t="s">
        <v>503</v>
      </c>
    </row>
    <row r="627" spans="1:12" x14ac:dyDescent="0.25">
      <c r="A627" s="197">
        <v>31</v>
      </c>
      <c r="B627" s="194" t="s">
        <v>138</v>
      </c>
      <c r="C627" s="199">
        <v>94</v>
      </c>
      <c r="D627" s="194" t="s">
        <v>150</v>
      </c>
      <c r="F627" s="199">
        <v>0</v>
      </c>
      <c r="G627" s="194" t="s">
        <v>749</v>
      </c>
      <c r="I627" s="197">
        <v>190000</v>
      </c>
      <c r="K627" s="200">
        <v>5118886</v>
      </c>
      <c r="L627" s="193" t="s">
        <v>503</v>
      </c>
    </row>
    <row r="628" spans="1:12" x14ac:dyDescent="0.25">
      <c r="A628" s="197">
        <v>31</v>
      </c>
      <c r="B628" s="194" t="s">
        <v>138</v>
      </c>
      <c r="C628" s="199">
        <v>94</v>
      </c>
      <c r="D628" s="194" t="s">
        <v>150</v>
      </c>
      <c r="F628" s="199">
        <v>0</v>
      </c>
      <c r="G628" s="194" t="s">
        <v>268</v>
      </c>
      <c r="I628" s="197">
        <v>305000</v>
      </c>
      <c r="K628" s="200">
        <v>5423886</v>
      </c>
      <c r="L628" s="193" t="s">
        <v>503</v>
      </c>
    </row>
    <row r="629" spans="1:12" x14ac:dyDescent="0.25">
      <c r="A629" s="197">
        <v>31</v>
      </c>
      <c r="B629" s="194" t="s">
        <v>138</v>
      </c>
      <c r="C629" s="199">
        <v>95</v>
      </c>
      <c r="D629" s="194" t="s">
        <v>151</v>
      </c>
      <c r="F629" s="199">
        <v>33</v>
      </c>
      <c r="G629" s="194" t="s">
        <v>750</v>
      </c>
      <c r="J629" s="197">
        <v>375101</v>
      </c>
      <c r="K629" s="200">
        <v>5048785</v>
      </c>
      <c r="L629" s="193" t="s">
        <v>503</v>
      </c>
    </row>
    <row r="630" spans="1:12" x14ac:dyDescent="0.25">
      <c r="A630" s="197">
        <v>31</v>
      </c>
      <c r="B630" s="194" t="s">
        <v>138</v>
      </c>
      <c r="C630" s="199">
        <v>95</v>
      </c>
      <c r="D630" s="194" t="s">
        <v>151</v>
      </c>
      <c r="F630" s="199">
        <v>0</v>
      </c>
      <c r="G630" s="194" t="s">
        <v>268</v>
      </c>
      <c r="J630" s="197">
        <v>15378</v>
      </c>
      <c r="K630" s="200">
        <v>5033407</v>
      </c>
      <c r="L630" s="193" t="s">
        <v>503</v>
      </c>
    </row>
    <row r="631" spans="1:12" x14ac:dyDescent="0.25">
      <c r="A631" s="197">
        <v>31</v>
      </c>
      <c r="B631" s="194" t="s">
        <v>138</v>
      </c>
      <c r="C631" s="199">
        <v>95</v>
      </c>
      <c r="D631" s="194" t="s">
        <v>151</v>
      </c>
      <c r="F631" s="199">
        <v>0</v>
      </c>
      <c r="G631" s="194" t="s">
        <v>269</v>
      </c>
      <c r="J631" s="197">
        <v>2922</v>
      </c>
      <c r="K631" s="200">
        <v>5030485</v>
      </c>
      <c r="L631" s="193" t="s">
        <v>503</v>
      </c>
    </row>
    <row r="632" spans="1:12" x14ac:dyDescent="0.25">
      <c r="A632" s="197">
        <v>31</v>
      </c>
      <c r="B632" s="194" t="s">
        <v>138</v>
      </c>
      <c r="C632" s="199">
        <v>95</v>
      </c>
      <c r="D632" s="194" t="s">
        <v>151</v>
      </c>
      <c r="F632" s="199">
        <v>35</v>
      </c>
      <c r="G632" s="194" t="s">
        <v>270</v>
      </c>
      <c r="J632" s="197">
        <v>3320340</v>
      </c>
      <c r="K632" s="200">
        <v>1710145</v>
      </c>
      <c r="L632" s="193" t="s">
        <v>503</v>
      </c>
    </row>
    <row r="633" spans="1:12" x14ac:dyDescent="0.25">
      <c r="G633" s="201" t="s">
        <v>504</v>
      </c>
      <c r="I633" s="202">
        <v>5423886</v>
      </c>
      <c r="J633" s="202">
        <v>3713741</v>
      </c>
      <c r="K633" s="202">
        <v>1710145</v>
      </c>
      <c r="L633" s="203" t="s">
        <v>503</v>
      </c>
    </row>
    <row r="634" spans="1:12" x14ac:dyDescent="0.25">
      <c r="G634" s="201" t="s">
        <v>505</v>
      </c>
      <c r="I634" s="202">
        <v>5423886</v>
      </c>
      <c r="J634" s="202">
        <v>3713741</v>
      </c>
      <c r="K634" s="202">
        <v>1710145</v>
      </c>
      <c r="L634" s="204" t="s">
        <v>506</v>
      </c>
    </row>
    <row r="635" spans="1:12" x14ac:dyDescent="0.25">
      <c r="A635" s="196" t="s">
        <v>219</v>
      </c>
      <c r="G635" s="153" t="s">
        <v>500</v>
      </c>
      <c r="I635" s="197">
        <v>5423886</v>
      </c>
      <c r="J635" s="197">
        <v>3713741</v>
      </c>
      <c r="K635" s="197">
        <v>1710145</v>
      </c>
      <c r="L635" s="194" t="s">
        <v>503</v>
      </c>
    </row>
    <row r="636" spans="1:12" x14ac:dyDescent="0.25">
      <c r="A636" s="193" t="s">
        <v>139</v>
      </c>
      <c r="B636" s="193" t="s">
        <v>140</v>
      </c>
      <c r="C636" s="198" t="s">
        <v>141</v>
      </c>
      <c r="D636" s="193" t="s">
        <v>142</v>
      </c>
      <c r="E636" s="193" t="s">
        <v>143</v>
      </c>
      <c r="F636" s="198" t="s">
        <v>144</v>
      </c>
      <c r="G636" s="193" t="s">
        <v>145</v>
      </c>
      <c r="I636" s="198" t="s">
        <v>501</v>
      </c>
      <c r="J636" s="198" t="s">
        <v>502</v>
      </c>
      <c r="K636" s="198" t="s">
        <v>146</v>
      </c>
    </row>
    <row r="637" spans="1:12" x14ac:dyDescent="0.25">
      <c r="A637" s="197">
        <v>29</v>
      </c>
      <c r="B637" s="194" t="s">
        <v>219</v>
      </c>
      <c r="C637" s="199">
        <v>61</v>
      </c>
      <c r="D637" s="194" t="s">
        <v>150</v>
      </c>
      <c r="F637" s="199">
        <v>0</v>
      </c>
      <c r="G637" s="194" t="s">
        <v>751</v>
      </c>
      <c r="I637" s="197">
        <v>200000</v>
      </c>
      <c r="K637" s="200">
        <v>1910145</v>
      </c>
      <c r="L637" s="193" t="s">
        <v>503</v>
      </c>
    </row>
    <row r="638" spans="1:12" x14ac:dyDescent="0.25">
      <c r="A638" s="197">
        <v>29</v>
      </c>
      <c r="B638" s="194" t="s">
        <v>219</v>
      </c>
      <c r="C638" s="199">
        <v>61</v>
      </c>
      <c r="D638" s="194" t="s">
        <v>150</v>
      </c>
      <c r="F638" s="199">
        <v>0</v>
      </c>
      <c r="G638" s="194" t="s">
        <v>752</v>
      </c>
      <c r="I638" s="197">
        <v>20000</v>
      </c>
      <c r="K638" s="200">
        <v>1930145</v>
      </c>
      <c r="L638" s="193" t="s">
        <v>503</v>
      </c>
    </row>
    <row r="639" spans="1:12" x14ac:dyDescent="0.25">
      <c r="A639" s="197">
        <v>29</v>
      </c>
      <c r="B639" s="194" t="s">
        <v>219</v>
      </c>
      <c r="C639" s="199">
        <v>61</v>
      </c>
      <c r="D639" s="194" t="s">
        <v>150</v>
      </c>
      <c r="F639" s="199">
        <v>0</v>
      </c>
      <c r="G639" s="194" t="s">
        <v>752</v>
      </c>
      <c r="I639" s="197">
        <v>20000</v>
      </c>
      <c r="K639" s="200">
        <v>1950145</v>
      </c>
      <c r="L639" s="193" t="s">
        <v>503</v>
      </c>
    </row>
    <row r="640" spans="1:12" x14ac:dyDescent="0.25">
      <c r="A640" s="197">
        <v>29</v>
      </c>
      <c r="B640" s="194" t="s">
        <v>219</v>
      </c>
      <c r="C640" s="199">
        <v>61</v>
      </c>
      <c r="D640" s="194" t="s">
        <v>150</v>
      </c>
      <c r="F640" s="199">
        <v>0</v>
      </c>
      <c r="G640" s="194" t="s">
        <v>753</v>
      </c>
      <c r="I640" s="197">
        <v>29678</v>
      </c>
      <c r="K640" s="200">
        <v>1979823</v>
      </c>
      <c r="L640" s="193" t="s">
        <v>503</v>
      </c>
    </row>
    <row r="641" spans="1:12" x14ac:dyDescent="0.25">
      <c r="A641" s="197">
        <v>29</v>
      </c>
      <c r="B641" s="194" t="s">
        <v>219</v>
      </c>
      <c r="C641" s="199">
        <v>61</v>
      </c>
      <c r="D641" s="194" t="s">
        <v>150</v>
      </c>
      <c r="F641" s="199">
        <v>0</v>
      </c>
      <c r="G641" s="194" t="s">
        <v>754</v>
      </c>
      <c r="I641" s="197">
        <v>45000</v>
      </c>
      <c r="K641" s="200">
        <v>2024823</v>
      </c>
      <c r="L641" s="193" t="s">
        <v>503</v>
      </c>
    </row>
    <row r="642" spans="1:12" x14ac:dyDescent="0.25">
      <c r="A642" s="197">
        <v>29</v>
      </c>
      <c r="B642" s="194" t="s">
        <v>219</v>
      </c>
      <c r="C642" s="199">
        <v>61</v>
      </c>
      <c r="D642" s="194" t="s">
        <v>150</v>
      </c>
      <c r="F642" s="199">
        <v>0</v>
      </c>
      <c r="G642" s="194" t="s">
        <v>755</v>
      </c>
      <c r="I642" s="197">
        <v>87000</v>
      </c>
      <c r="K642" s="200">
        <v>2111823</v>
      </c>
      <c r="L642" s="193" t="s">
        <v>503</v>
      </c>
    </row>
    <row r="643" spans="1:12" x14ac:dyDescent="0.25">
      <c r="A643" s="197">
        <v>29</v>
      </c>
      <c r="B643" s="194" t="s">
        <v>219</v>
      </c>
      <c r="C643" s="199">
        <v>61</v>
      </c>
      <c r="D643" s="194" t="s">
        <v>150</v>
      </c>
      <c r="F643" s="199">
        <v>0</v>
      </c>
      <c r="G643" s="194" t="s">
        <v>756</v>
      </c>
      <c r="I643" s="197">
        <v>45000</v>
      </c>
      <c r="K643" s="200">
        <v>2156823</v>
      </c>
      <c r="L643" s="193" t="s">
        <v>503</v>
      </c>
    </row>
    <row r="644" spans="1:12" x14ac:dyDescent="0.25">
      <c r="A644" s="197">
        <v>29</v>
      </c>
      <c r="B644" s="194" t="s">
        <v>219</v>
      </c>
      <c r="C644" s="199">
        <v>61</v>
      </c>
      <c r="D644" s="194" t="s">
        <v>150</v>
      </c>
      <c r="F644" s="199">
        <v>0</v>
      </c>
      <c r="G644" s="194" t="s">
        <v>757</v>
      </c>
      <c r="I644" s="197">
        <v>50000</v>
      </c>
      <c r="K644" s="200">
        <v>2206823</v>
      </c>
      <c r="L644" s="193" t="s">
        <v>503</v>
      </c>
    </row>
    <row r="645" spans="1:12" x14ac:dyDescent="0.25">
      <c r="A645" s="197">
        <v>29</v>
      </c>
      <c r="B645" s="194" t="s">
        <v>219</v>
      </c>
      <c r="C645" s="199">
        <v>61</v>
      </c>
      <c r="D645" s="194" t="s">
        <v>150</v>
      </c>
      <c r="F645" s="199">
        <v>0</v>
      </c>
      <c r="G645" s="194" t="s">
        <v>758</v>
      </c>
      <c r="I645" s="197">
        <v>52706</v>
      </c>
      <c r="K645" s="200">
        <v>2259529</v>
      </c>
      <c r="L645" s="193" t="s">
        <v>503</v>
      </c>
    </row>
    <row r="646" spans="1:12" x14ac:dyDescent="0.25">
      <c r="A646" s="197">
        <v>29</v>
      </c>
      <c r="B646" s="194" t="s">
        <v>219</v>
      </c>
      <c r="C646" s="199">
        <v>61</v>
      </c>
      <c r="D646" s="194" t="s">
        <v>150</v>
      </c>
      <c r="F646" s="199">
        <v>0</v>
      </c>
      <c r="G646" s="194" t="s">
        <v>661</v>
      </c>
      <c r="I646" s="197">
        <v>150000</v>
      </c>
      <c r="K646" s="200">
        <v>2409529</v>
      </c>
      <c r="L646" s="193" t="s">
        <v>503</v>
      </c>
    </row>
    <row r="647" spans="1:12" x14ac:dyDescent="0.25">
      <c r="A647" s="197">
        <v>29</v>
      </c>
      <c r="B647" s="194" t="s">
        <v>219</v>
      </c>
      <c r="C647" s="199">
        <v>61</v>
      </c>
      <c r="D647" s="194" t="s">
        <v>150</v>
      </c>
      <c r="F647" s="199">
        <v>0</v>
      </c>
      <c r="G647" s="194" t="s">
        <v>735</v>
      </c>
      <c r="I647" s="197">
        <v>37003</v>
      </c>
      <c r="K647" s="200">
        <v>2446532</v>
      </c>
      <c r="L647" s="193" t="s">
        <v>503</v>
      </c>
    </row>
    <row r="648" spans="1:12" x14ac:dyDescent="0.25">
      <c r="A648" s="197">
        <v>29</v>
      </c>
      <c r="B648" s="194" t="s">
        <v>219</v>
      </c>
      <c r="C648" s="199">
        <v>61</v>
      </c>
      <c r="D648" s="194" t="s">
        <v>150</v>
      </c>
      <c r="F648" s="199">
        <v>0</v>
      </c>
      <c r="G648" s="194" t="s">
        <v>759</v>
      </c>
      <c r="I648" s="197">
        <v>27900</v>
      </c>
      <c r="K648" s="200">
        <v>2474432</v>
      </c>
      <c r="L648" s="193" t="s">
        <v>503</v>
      </c>
    </row>
    <row r="649" spans="1:12" x14ac:dyDescent="0.25">
      <c r="A649" s="197">
        <v>29</v>
      </c>
      <c r="B649" s="194" t="s">
        <v>219</v>
      </c>
      <c r="C649" s="199">
        <v>61</v>
      </c>
      <c r="D649" s="194" t="s">
        <v>150</v>
      </c>
      <c r="F649" s="199">
        <v>0</v>
      </c>
      <c r="G649" s="194" t="s">
        <v>744</v>
      </c>
      <c r="I649" s="197">
        <v>33132</v>
      </c>
      <c r="K649" s="200">
        <v>2507564</v>
      </c>
      <c r="L649" s="193" t="s">
        <v>503</v>
      </c>
    </row>
    <row r="650" spans="1:12" x14ac:dyDescent="0.25">
      <c r="A650" s="197">
        <v>29</v>
      </c>
      <c r="B650" s="194" t="s">
        <v>219</v>
      </c>
      <c r="C650" s="199">
        <v>61</v>
      </c>
      <c r="D650" s="194" t="s">
        <v>150</v>
      </c>
      <c r="F650" s="199">
        <v>0</v>
      </c>
      <c r="G650" s="194" t="s">
        <v>760</v>
      </c>
      <c r="I650" s="197">
        <v>9450</v>
      </c>
      <c r="K650" s="200">
        <v>2517014</v>
      </c>
      <c r="L650" s="193" t="s">
        <v>503</v>
      </c>
    </row>
    <row r="651" spans="1:12" x14ac:dyDescent="0.25">
      <c r="A651" s="197">
        <v>29</v>
      </c>
      <c r="B651" s="194" t="s">
        <v>219</v>
      </c>
      <c r="C651" s="199">
        <v>61</v>
      </c>
      <c r="D651" s="194" t="s">
        <v>150</v>
      </c>
      <c r="F651" s="199">
        <v>0</v>
      </c>
      <c r="G651" s="194" t="s">
        <v>752</v>
      </c>
      <c r="I651" s="197">
        <v>20000</v>
      </c>
      <c r="K651" s="200">
        <v>2537014</v>
      </c>
      <c r="L651" s="193" t="s">
        <v>503</v>
      </c>
    </row>
    <row r="652" spans="1:12" x14ac:dyDescent="0.25">
      <c r="A652" s="197">
        <v>29</v>
      </c>
      <c r="B652" s="194" t="s">
        <v>219</v>
      </c>
      <c r="C652" s="199">
        <v>61</v>
      </c>
      <c r="D652" s="194" t="s">
        <v>150</v>
      </c>
      <c r="F652" s="199">
        <v>0</v>
      </c>
      <c r="G652" s="194" t="s">
        <v>761</v>
      </c>
      <c r="I652" s="197">
        <v>43926</v>
      </c>
      <c r="K652" s="200">
        <v>2580940</v>
      </c>
      <c r="L652" s="193" t="s">
        <v>503</v>
      </c>
    </row>
    <row r="653" spans="1:12" x14ac:dyDescent="0.25">
      <c r="A653" s="197">
        <v>29</v>
      </c>
      <c r="B653" s="194" t="s">
        <v>219</v>
      </c>
      <c r="C653" s="199">
        <v>61</v>
      </c>
      <c r="D653" s="194" t="s">
        <v>150</v>
      </c>
      <c r="F653" s="199">
        <v>0</v>
      </c>
      <c r="G653" s="194" t="s">
        <v>762</v>
      </c>
      <c r="I653" s="197">
        <v>205000</v>
      </c>
      <c r="K653" s="200">
        <v>2785940</v>
      </c>
      <c r="L653" s="193" t="s">
        <v>503</v>
      </c>
    </row>
    <row r="654" spans="1:12" x14ac:dyDescent="0.25">
      <c r="A654" s="197">
        <v>29</v>
      </c>
      <c r="B654" s="194" t="s">
        <v>219</v>
      </c>
      <c r="C654" s="199">
        <v>62</v>
      </c>
      <c r="D654" s="194" t="s">
        <v>151</v>
      </c>
      <c r="F654" s="199">
        <v>0</v>
      </c>
      <c r="G654" s="194" t="s">
        <v>268</v>
      </c>
      <c r="J654" s="197">
        <v>15378</v>
      </c>
      <c r="K654" s="200">
        <v>2770562</v>
      </c>
      <c r="L654" s="193" t="s">
        <v>503</v>
      </c>
    </row>
    <row r="655" spans="1:12" x14ac:dyDescent="0.25">
      <c r="A655" s="197">
        <v>29</v>
      </c>
      <c r="B655" s="194" t="s">
        <v>219</v>
      </c>
      <c r="C655" s="199">
        <v>62</v>
      </c>
      <c r="D655" s="194" t="s">
        <v>151</v>
      </c>
      <c r="F655" s="199">
        <v>0</v>
      </c>
      <c r="G655" s="194" t="s">
        <v>269</v>
      </c>
      <c r="J655" s="197">
        <v>2922</v>
      </c>
      <c r="K655" s="200">
        <v>2767640</v>
      </c>
      <c r="L655" s="193" t="s">
        <v>503</v>
      </c>
    </row>
    <row r="656" spans="1:12" x14ac:dyDescent="0.25">
      <c r="A656" s="197">
        <v>29</v>
      </c>
      <c r="B656" s="194" t="s">
        <v>219</v>
      </c>
      <c r="C656" s="199">
        <v>62</v>
      </c>
      <c r="D656" s="194" t="s">
        <v>151</v>
      </c>
      <c r="F656" s="199">
        <v>0</v>
      </c>
      <c r="G656" s="194" t="s">
        <v>763</v>
      </c>
      <c r="J656" s="197">
        <v>164510</v>
      </c>
      <c r="K656" s="200">
        <v>2603130</v>
      </c>
      <c r="L656" s="193" t="s">
        <v>503</v>
      </c>
    </row>
    <row r="657" spans="1:12" x14ac:dyDescent="0.25">
      <c r="G657" s="201" t="s">
        <v>507</v>
      </c>
      <c r="I657" s="202">
        <v>1075795</v>
      </c>
      <c r="J657" s="202">
        <v>182810</v>
      </c>
      <c r="K657" s="202">
        <v>892985</v>
      </c>
      <c r="L657" s="203" t="s">
        <v>503</v>
      </c>
    </row>
    <row r="658" spans="1:12" x14ac:dyDescent="0.25">
      <c r="G658" s="201" t="s">
        <v>505</v>
      </c>
      <c r="I658" s="202">
        <v>6499681</v>
      </c>
      <c r="J658" s="202">
        <v>3896551</v>
      </c>
      <c r="K658" s="202">
        <v>2603130</v>
      </c>
      <c r="L658" s="204" t="s">
        <v>506</v>
      </c>
    </row>
    <row r="659" spans="1:12" x14ac:dyDescent="0.25">
      <c r="A659" s="196" t="s">
        <v>242</v>
      </c>
      <c r="G659" s="153" t="s">
        <v>500</v>
      </c>
      <c r="I659" s="197">
        <v>6499681</v>
      </c>
      <c r="J659" s="197">
        <v>3896551</v>
      </c>
      <c r="K659" s="197">
        <v>2603130</v>
      </c>
      <c r="L659" s="194" t="s">
        <v>503</v>
      </c>
    </row>
    <row r="660" spans="1:12" x14ac:dyDescent="0.25">
      <c r="A660" s="193" t="s">
        <v>139</v>
      </c>
      <c r="B660" s="193" t="s">
        <v>140</v>
      </c>
      <c r="C660" s="198" t="s">
        <v>141</v>
      </c>
      <c r="D660" s="193" t="s">
        <v>142</v>
      </c>
      <c r="E660" s="193" t="s">
        <v>143</v>
      </c>
      <c r="F660" s="198" t="s">
        <v>144</v>
      </c>
      <c r="G660" s="193" t="s">
        <v>145</v>
      </c>
      <c r="I660" s="198" t="s">
        <v>501</v>
      </c>
      <c r="J660" s="198" t="s">
        <v>502</v>
      </c>
      <c r="K660" s="198" t="s">
        <v>146</v>
      </c>
    </row>
    <row r="661" spans="1:12" x14ac:dyDescent="0.25">
      <c r="A661" s="197">
        <v>31</v>
      </c>
      <c r="B661" s="194" t="s">
        <v>242</v>
      </c>
      <c r="C661" s="199">
        <v>93</v>
      </c>
      <c r="D661" s="194" t="s">
        <v>150</v>
      </c>
      <c r="F661" s="199">
        <v>0</v>
      </c>
      <c r="G661" s="194" t="s">
        <v>764</v>
      </c>
      <c r="I661" s="197">
        <v>15000</v>
      </c>
      <c r="K661" s="200">
        <v>2618130</v>
      </c>
      <c r="L661" s="193" t="s">
        <v>503</v>
      </c>
    </row>
    <row r="662" spans="1:12" x14ac:dyDescent="0.25">
      <c r="A662" s="197">
        <v>31</v>
      </c>
      <c r="B662" s="194" t="s">
        <v>242</v>
      </c>
      <c r="C662" s="199">
        <v>93</v>
      </c>
      <c r="D662" s="194" t="s">
        <v>150</v>
      </c>
      <c r="F662" s="199">
        <v>0</v>
      </c>
      <c r="G662" s="194" t="s">
        <v>755</v>
      </c>
      <c r="I662" s="197">
        <v>87000</v>
      </c>
      <c r="K662" s="200">
        <v>2705130</v>
      </c>
      <c r="L662" s="193" t="s">
        <v>503</v>
      </c>
    </row>
    <row r="663" spans="1:12" x14ac:dyDescent="0.25">
      <c r="A663" s="197">
        <v>31</v>
      </c>
      <c r="B663" s="194" t="s">
        <v>242</v>
      </c>
      <c r="C663" s="199">
        <v>93</v>
      </c>
      <c r="D663" s="194" t="s">
        <v>150</v>
      </c>
      <c r="F663" s="199">
        <v>0</v>
      </c>
      <c r="G663" s="194" t="s">
        <v>758</v>
      </c>
      <c r="I663" s="197">
        <v>26353</v>
      </c>
      <c r="K663" s="200">
        <v>2731483</v>
      </c>
      <c r="L663" s="193" t="s">
        <v>503</v>
      </c>
    </row>
    <row r="664" spans="1:12" x14ac:dyDescent="0.25">
      <c r="A664" s="197">
        <v>31</v>
      </c>
      <c r="B664" s="194" t="s">
        <v>242</v>
      </c>
      <c r="C664" s="199">
        <v>93</v>
      </c>
      <c r="D664" s="194" t="s">
        <v>150</v>
      </c>
      <c r="F664" s="199">
        <v>0</v>
      </c>
      <c r="G664" s="194" t="s">
        <v>765</v>
      </c>
      <c r="I664" s="197">
        <v>23337</v>
      </c>
      <c r="K664" s="200">
        <v>2754820</v>
      </c>
      <c r="L664" s="193" t="s">
        <v>503</v>
      </c>
    </row>
    <row r="665" spans="1:12" x14ac:dyDescent="0.25">
      <c r="A665" s="197">
        <v>31</v>
      </c>
      <c r="B665" s="194" t="s">
        <v>242</v>
      </c>
      <c r="C665" s="199">
        <v>93</v>
      </c>
      <c r="D665" s="194" t="s">
        <v>150</v>
      </c>
      <c r="F665" s="199">
        <v>0</v>
      </c>
      <c r="G665" s="194" t="s">
        <v>720</v>
      </c>
      <c r="I665" s="197">
        <v>49500</v>
      </c>
      <c r="K665" s="200">
        <v>2804320</v>
      </c>
      <c r="L665" s="193" t="s">
        <v>503</v>
      </c>
    </row>
    <row r="666" spans="1:12" x14ac:dyDescent="0.25">
      <c r="A666" s="197">
        <v>31</v>
      </c>
      <c r="B666" s="194" t="s">
        <v>242</v>
      </c>
      <c r="C666" s="199">
        <v>93</v>
      </c>
      <c r="D666" s="194" t="s">
        <v>150</v>
      </c>
      <c r="F666" s="199">
        <v>0</v>
      </c>
      <c r="G666" s="194" t="s">
        <v>766</v>
      </c>
      <c r="I666" s="197">
        <v>30648</v>
      </c>
      <c r="K666" s="200">
        <v>2834968</v>
      </c>
      <c r="L666" s="193" t="s">
        <v>503</v>
      </c>
    </row>
    <row r="667" spans="1:12" x14ac:dyDescent="0.25">
      <c r="A667" s="197">
        <v>31</v>
      </c>
      <c r="B667" s="194" t="s">
        <v>242</v>
      </c>
      <c r="C667" s="199">
        <v>93</v>
      </c>
      <c r="D667" s="194" t="s">
        <v>150</v>
      </c>
      <c r="F667" s="199">
        <v>0</v>
      </c>
      <c r="G667" s="194" t="s">
        <v>754</v>
      </c>
      <c r="I667" s="197">
        <v>29423</v>
      </c>
      <c r="K667" s="200">
        <v>2864391</v>
      </c>
      <c r="L667" s="193" t="s">
        <v>503</v>
      </c>
    </row>
    <row r="668" spans="1:12" x14ac:dyDescent="0.25">
      <c r="A668" s="197">
        <v>31</v>
      </c>
      <c r="B668" s="194" t="s">
        <v>242</v>
      </c>
      <c r="C668" s="199">
        <v>93</v>
      </c>
      <c r="D668" s="194" t="s">
        <v>150</v>
      </c>
      <c r="F668" s="199">
        <v>0</v>
      </c>
      <c r="G668" s="194" t="s">
        <v>767</v>
      </c>
      <c r="I668" s="197">
        <v>120548</v>
      </c>
      <c r="K668" s="200">
        <v>2984939</v>
      </c>
      <c r="L668" s="193" t="s">
        <v>503</v>
      </c>
    </row>
    <row r="669" spans="1:12" x14ac:dyDescent="0.25">
      <c r="A669" s="197">
        <v>31</v>
      </c>
      <c r="B669" s="194" t="s">
        <v>242</v>
      </c>
      <c r="C669" s="199">
        <v>93</v>
      </c>
      <c r="D669" s="194" t="s">
        <v>150</v>
      </c>
      <c r="F669" s="199">
        <v>0</v>
      </c>
      <c r="G669" s="194" t="s">
        <v>735</v>
      </c>
      <c r="I669" s="197">
        <v>38834</v>
      </c>
      <c r="K669" s="200">
        <v>3023773</v>
      </c>
      <c r="L669" s="193" t="s">
        <v>503</v>
      </c>
    </row>
    <row r="670" spans="1:12" x14ac:dyDescent="0.25">
      <c r="A670" s="197">
        <v>31</v>
      </c>
      <c r="B670" s="194" t="s">
        <v>242</v>
      </c>
      <c r="C670" s="199">
        <v>93</v>
      </c>
      <c r="D670" s="194" t="s">
        <v>150</v>
      </c>
      <c r="F670" s="199">
        <v>0</v>
      </c>
      <c r="G670" s="194" t="s">
        <v>761</v>
      </c>
      <c r="I670" s="197">
        <v>21963</v>
      </c>
      <c r="K670" s="200">
        <v>3045736</v>
      </c>
      <c r="L670" s="193" t="s">
        <v>503</v>
      </c>
    </row>
    <row r="671" spans="1:12" x14ac:dyDescent="0.25">
      <c r="A671" s="197">
        <v>31</v>
      </c>
      <c r="B671" s="194" t="s">
        <v>242</v>
      </c>
      <c r="C671" s="199">
        <v>93</v>
      </c>
      <c r="D671" s="194" t="s">
        <v>150</v>
      </c>
      <c r="F671" s="199">
        <v>0</v>
      </c>
      <c r="G671" s="194" t="s">
        <v>744</v>
      </c>
      <c r="I671" s="197">
        <v>33132</v>
      </c>
      <c r="K671" s="200">
        <v>3078868</v>
      </c>
      <c r="L671" s="193" t="s">
        <v>503</v>
      </c>
    </row>
    <row r="672" spans="1:12" x14ac:dyDescent="0.25">
      <c r="A672" s="197">
        <v>31</v>
      </c>
      <c r="B672" s="194" t="s">
        <v>242</v>
      </c>
      <c r="C672" s="199">
        <v>93</v>
      </c>
      <c r="D672" s="194" t="s">
        <v>150</v>
      </c>
      <c r="F672" s="199">
        <v>0</v>
      </c>
      <c r="G672" s="194" t="s">
        <v>768</v>
      </c>
      <c r="I672" s="197">
        <v>37827</v>
      </c>
      <c r="K672" s="200">
        <v>3116695</v>
      </c>
      <c r="L672" s="193" t="s">
        <v>503</v>
      </c>
    </row>
    <row r="673" spans="1:12" x14ac:dyDescent="0.25">
      <c r="A673" s="197">
        <v>31</v>
      </c>
      <c r="B673" s="194" t="s">
        <v>242</v>
      </c>
      <c r="C673" s="199">
        <v>93</v>
      </c>
      <c r="D673" s="194" t="s">
        <v>150</v>
      </c>
      <c r="F673" s="199">
        <v>0</v>
      </c>
      <c r="G673" s="194" t="s">
        <v>769</v>
      </c>
      <c r="I673" s="197">
        <v>18000</v>
      </c>
      <c r="K673" s="200">
        <v>3134695</v>
      </c>
      <c r="L673" s="193" t="s">
        <v>503</v>
      </c>
    </row>
    <row r="674" spans="1:12" x14ac:dyDescent="0.25">
      <c r="A674" s="197">
        <v>31</v>
      </c>
      <c r="B674" s="194" t="s">
        <v>242</v>
      </c>
      <c r="C674" s="199">
        <v>93</v>
      </c>
      <c r="D674" s="194" t="s">
        <v>150</v>
      </c>
      <c r="F674" s="199">
        <v>0</v>
      </c>
      <c r="G674" s="194" t="s">
        <v>770</v>
      </c>
      <c r="I674" s="197">
        <v>46689</v>
      </c>
      <c r="K674" s="200">
        <v>3181384</v>
      </c>
      <c r="L674" s="193" t="s">
        <v>503</v>
      </c>
    </row>
    <row r="675" spans="1:12" x14ac:dyDescent="0.25">
      <c r="A675" s="197">
        <v>31</v>
      </c>
      <c r="B675" s="194" t="s">
        <v>242</v>
      </c>
      <c r="C675" s="199">
        <v>93</v>
      </c>
      <c r="D675" s="194" t="s">
        <v>150</v>
      </c>
      <c r="F675" s="199">
        <v>0</v>
      </c>
      <c r="G675" s="194" t="s">
        <v>771</v>
      </c>
      <c r="I675" s="197">
        <v>28350</v>
      </c>
      <c r="K675" s="200">
        <v>3209734</v>
      </c>
      <c r="L675" s="193" t="s">
        <v>503</v>
      </c>
    </row>
    <row r="676" spans="1:12" x14ac:dyDescent="0.25">
      <c r="A676" s="197">
        <v>31</v>
      </c>
      <c r="B676" s="194" t="s">
        <v>242</v>
      </c>
      <c r="C676" s="199">
        <v>93</v>
      </c>
      <c r="D676" s="194" t="s">
        <v>150</v>
      </c>
      <c r="F676" s="199">
        <v>0</v>
      </c>
      <c r="G676" s="194" t="s">
        <v>772</v>
      </c>
      <c r="I676" s="197">
        <v>40000</v>
      </c>
      <c r="K676" s="200">
        <v>3249734</v>
      </c>
      <c r="L676" s="193" t="s">
        <v>503</v>
      </c>
    </row>
    <row r="677" spans="1:12" x14ac:dyDescent="0.25">
      <c r="A677" s="197">
        <v>31</v>
      </c>
      <c r="B677" s="194" t="s">
        <v>242</v>
      </c>
      <c r="C677" s="199">
        <v>93</v>
      </c>
      <c r="D677" s="194" t="s">
        <v>150</v>
      </c>
      <c r="F677" s="199">
        <v>0</v>
      </c>
      <c r="G677" s="194" t="s">
        <v>752</v>
      </c>
      <c r="I677" s="197">
        <v>20000</v>
      </c>
      <c r="K677" s="200">
        <v>3269734</v>
      </c>
      <c r="L677" s="193" t="s">
        <v>503</v>
      </c>
    </row>
    <row r="678" spans="1:12" x14ac:dyDescent="0.25">
      <c r="A678" s="197">
        <v>31</v>
      </c>
      <c r="B678" s="194" t="s">
        <v>242</v>
      </c>
      <c r="C678" s="199">
        <v>93</v>
      </c>
      <c r="D678" s="194" t="s">
        <v>150</v>
      </c>
      <c r="F678" s="199">
        <v>0</v>
      </c>
      <c r="G678" s="194" t="s">
        <v>760</v>
      </c>
      <c r="I678" s="197">
        <v>9450</v>
      </c>
      <c r="K678" s="200">
        <v>3279184</v>
      </c>
      <c r="L678" s="193" t="s">
        <v>503</v>
      </c>
    </row>
    <row r="679" spans="1:12" x14ac:dyDescent="0.25">
      <c r="A679" s="197">
        <v>31</v>
      </c>
      <c r="B679" s="194" t="s">
        <v>242</v>
      </c>
      <c r="C679" s="199">
        <v>93</v>
      </c>
      <c r="D679" s="194" t="s">
        <v>150</v>
      </c>
      <c r="F679" s="199">
        <v>0</v>
      </c>
      <c r="G679" s="194" t="s">
        <v>726</v>
      </c>
      <c r="I679" s="197">
        <v>127030</v>
      </c>
      <c r="K679" s="200">
        <v>3406214</v>
      </c>
      <c r="L679" s="193" t="s">
        <v>503</v>
      </c>
    </row>
    <row r="680" spans="1:12" x14ac:dyDescent="0.25">
      <c r="A680" s="197">
        <v>31</v>
      </c>
      <c r="B680" s="194" t="s">
        <v>242</v>
      </c>
      <c r="C680" s="199">
        <v>93</v>
      </c>
      <c r="D680" s="194" t="s">
        <v>150</v>
      </c>
      <c r="F680" s="199">
        <v>0</v>
      </c>
      <c r="G680" s="194" t="s">
        <v>755</v>
      </c>
      <c r="I680" s="197">
        <v>205000</v>
      </c>
      <c r="K680" s="200">
        <v>3611214</v>
      </c>
      <c r="L680" s="193" t="s">
        <v>503</v>
      </c>
    </row>
    <row r="681" spans="1:12" x14ac:dyDescent="0.25">
      <c r="A681" s="197">
        <v>31</v>
      </c>
      <c r="B681" s="194" t="s">
        <v>242</v>
      </c>
      <c r="C681" s="199">
        <v>93</v>
      </c>
      <c r="D681" s="194" t="s">
        <v>150</v>
      </c>
      <c r="F681" s="199">
        <v>0</v>
      </c>
      <c r="G681" s="194" t="s">
        <v>773</v>
      </c>
      <c r="I681" s="197">
        <v>30648</v>
      </c>
      <c r="K681" s="200">
        <v>3641862</v>
      </c>
      <c r="L681" s="193" t="s">
        <v>503</v>
      </c>
    </row>
    <row r="682" spans="1:12" x14ac:dyDescent="0.25">
      <c r="A682" s="197">
        <v>31</v>
      </c>
      <c r="B682" s="194" t="s">
        <v>242</v>
      </c>
      <c r="C682" s="199">
        <v>93</v>
      </c>
      <c r="D682" s="194" t="s">
        <v>150</v>
      </c>
      <c r="F682" s="199">
        <v>0</v>
      </c>
      <c r="G682" s="194" t="s">
        <v>774</v>
      </c>
      <c r="I682" s="197">
        <v>130000</v>
      </c>
      <c r="K682" s="200">
        <v>3771862</v>
      </c>
      <c r="L682" s="193" t="s">
        <v>503</v>
      </c>
    </row>
    <row r="683" spans="1:12" x14ac:dyDescent="0.25">
      <c r="A683" s="197">
        <v>31</v>
      </c>
      <c r="B683" s="194" t="s">
        <v>242</v>
      </c>
      <c r="C683" s="199">
        <v>93</v>
      </c>
      <c r="D683" s="194" t="s">
        <v>150</v>
      </c>
      <c r="F683" s="199">
        <v>0</v>
      </c>
      <c r="G683" s="194" t="s">
        <v>764</v>
      </c>
      <c r="I683" s="197">
        <v>15000</v>
      </c>
      <c r="K683" s="200">
        <v>3786862</v>
      </c>
      <c r="L683" s="193" t="s">
        <v>503</v>
      </c>
    </row>
    <row r="684" spans="1:12" x14ac:dyDescent="0.25">
      <c r="A684" s="197">
        <v>31</v>
      </c>
      <c r="B684" s="194" t="s">
        <v>242</v>
      </c>
      <c r="C684" s="199">
        <v>94</v>
      </c>
      <c r="D684" s="194" t="s">
        <v>151</v>
      </c>
      <c r="F684" s="199">
        <v>37</v>
      </c>
      <c r="G684" s="194" t="s">
        <v>775</v>
      </c>
      <c r="J684" s="197">
        <v>1419460</v>
      </c>
      <c r="K684" s="200">
        <v>2367402</v>
      </c>
      <c r="L684" s="193" t="s">
        <v>503</v>
      </c>
    </row>
    <row r="685" spans="1:12" x14ac:dyDescent="0.25">
      <c r="A685" s="197">
        <v>31</v>
      </c>
      <c r="B685" s="194" t="s">
        <v>242</v>
      </c>
      <c r="C685" s="199">
        <v>94</v>
      </c>
      <c r="D685" s="194" t="s">
        <v>151</v>
      </c>
      <c r="F685" s="199">
        <v>0</v>
      </c>
      <c r="G685" s="194" t="s">
        <v>268</v>
      </c>
      <c r="J685" s="197">
        <v>14134</v>
      </c>
      <c r="K685" s="200">
        <v>2353268</v>
      </c>
      <c r="L685" s="193" t="s">
        <v>503</v>
      </c>
    </row>
    <row r="686" spans="1:12" x14ac:dyDescent="0.25">
      <c r="A686" s="197">
        <v>31</v>
      </c>
      <c r="B686" s="194" t="s">
        <v>242</v>
      </c>
      <c r="C686" s="199">
        <v>94</v>
      </c>
      <c r="D686" s="194" t="s">
        <v>151</v>
      </c>
      <c r="F686" s="199">
        <v>0</v>
      </c>
      <c r="G686" s="194" t="s">
        <v>269</v>
      </c>
      <c r="J686" s="197">
        <v>2685</v>
      </c>
      <c r="K686" s="200">
        <v>2350583</v>
      </c>
      <c r="L686" s="193" t="s">
        <v>503</v>
      </c>
    </row>
    <row r="687" spans="1:12" x14ac:dyDescent="0.25">
      <c r="G687" s="201" t="s">
        <v>612</v>
      </c>
      <c r="I687" s="202">
        <v>1183732</v>
      </c>
      <c r="J687" s="202">
        <v>1436279</v>
      </c>
      <c r="K687" s="202">
        <v>-252547</v>
      </c>
      <c r="L687" s="203" t="s">
        <v>585</v>
      </c>
    </row>
    <row r="688" spans="1:12" x14ac:dyDescent="0.25">
      <c r="G688" s="201" t="s">
        <v>505</v>
      </c>
      <c r="I688" s="202">
        <v>7683413</v>
      </c>
      <c r="J688" s="202">
        <v>5332830</v>
      </c>
      <c r="K688" s="202">
        <v>2350583</v>
      </c>
      <c r="L688" s="204" t="s">
        <v>506</v>
      </c>
    </row>
    <row r="689" spans="1:12" x14ac:dyDescent="0.25">
      <c r="A689" s="196" t="s">
        <v>158</v>
      </c>
      <c r="G689" s="153" t="s">
        <v>500</v>
      </c>
      <c r="I689" s="197">
        <v>7683413</v>
      </c>
      <c r="J689" s="197">
        <v>5332830</v>
      </c>
      <c r="K689" s="197">
        <v>2350583</v>
      </c>
      <c r="L689" s="194" t="s">
        <v>503</v>
      </c>
    </row>
    <row r="690" spans="1:12" x14ac:dyDescent="0.25">
      <c r="A690" s="193" t="s">
        <v>139</v>
      </c>
      <c r="B690" s="193" t="s">
        <v>140</v>
      </c>
      <c r="C690" s="198" t="s">
        <v>141</v>
      </c>
      <c r="D690" s="193" t="s">
        <v>142</v>
      </c>
      <c r="E690" s="193" t="s">
        <v>143</v>
      </c>
      <c r="F690" s="198" t="s">
        <v>144</v>
      </c>
      <c r="G690" s="193" t="s">
        <v>145</v>
      </c>
      <c r="I690" s="198" t="s">
        <v>501</v>
      </c>
      <c r="J690" s="198" t="s">
        <v>502</v>
      </c>
      <c r="K690" s="198" t="s">
        <v>146</v>
      </c>
    </row>
    <row r="691" spans="1:12" x14ac:dyDescent="0.25">
      <c r="A691" s="197">
        <v>30</v>
      </c>
      <c r="B691" s="194" t="s">
        <v>158</v>
      </c>
      <c r="C691" s="199">
        <v>82</v>
      </c>
      <c r="D691" s="194" t="s">
        <v>150</v>
      </c>
      <c r="F691" s="199">
        <v>0</v>
      </c>
      <c r="G691" s="194" t="s">
        <v>776</v>
      </c>
      <c r="I691" s="197">
        <v>31500</v>
      </c>
      <c r="K691" s="200">
        <v>2382083</v>
      </c>
      <c r="L691" s="193" t="s">
        <v>503</v>
      </c>
    </row>
    <row r="692" spans="1:12" x14ac:dyDescent="0.25">
      <c r="A692" s="197">
        <v>30</v>
      </c>
      <c r="B692" s="194" t="s">
        <v>158</v>
      </c>
      <c r="C692" s="199">
        <v>82</v>
      </c>
      <c r="D692" s="194" t="s">
        <v>150</v>
      </c>
      <c r="F692" s="199">
        <v>0</v>
      </c>
      <c r="G692" s="194" t="s">
        <v>777</v>
      </c>
      <c r="I692" s="197">
        <v>49998</v>
      </c>
      <c r="K692" s="200">
        <v>2432081</v>
      </c>
      <c r="L692" s="193" t="s">
        <v>503</v>
      </c>
    </row>
    <row r="693" spans="1:12" x14ac:dyDescent="0.25">
      <c r="A693" s="197">
        <v>30</v>
      </c>
      <c r="B693" s="194" t="s">
        <v>158</v>
      </c>
      <c r="C693" s="199">
        <v>82</v>
      </c>
      <c r="D693" s="194" t="s">
        <v>150</v>
      </c>
      <c r="F693" s="199">
        <v>0</v>
      </c>
      <c r="G693" s="194" t="s">
        <v>778</v>
      </c>
      <c r="I693" s="197">
        <v>9450</v>
      </c>
      <c r="K693" s="200">
        <v>2441531</v>
      </c>
      <c r="L693" s="193" t="s">
        <v>503</v>
      </c>
    </row>
    <row r="694" spans="1:12" x14ac:dyDescent="0.25">
      <c r="A694" s="197">
        <v>30</v>
      </c>
      <c r="B694" s="194" t="s">
        <v>158</v>
      </c>
      <c r="C694" s="199">
        <v>82</v>
      </c>
      <c r="D694" s="194" t="s">
        <v>150</v>
      </c>
      <c r="F694" s="199">
        <v>0</v>
      </c>
      <c r="G694" s="194" t="s">
        <v>732</v>
      </c>
      <c r="I694" s="197">
        <v>45000</v>
      </c>
      <c r="K694" s="200">
        <v>2486531</v>
      </c>
      <c r="L694" s="193" t="s">
        <v>503</v>
      </c>
    </row>
    <row r="695" spans="1:12" x14ac:dyDescent="0.25">
      <c r="A695" s="197">
        <v>30</v>
      </c>
      <c r="B695" s="194" t="s">
        <v>158</v>
      </c>
      <c r="C695" s="199">
        <v>82</v>
      </c>
      <c r="D695" s="194" t="s">
        <v>150</v>
      </c>
      <c r="F695" s="199">
        <v>0</v>
      </c>
      <c r="G695" s="194" t="s">
        <v>721</v>
      </c>
      <c r="I695" s="197">
        <v>50000</v>
      </c>
      <c r="K695" s="200">
        <v>2536531</v>
      </c>
      <c r="L695" s="193" t="s">
        <v>503</v>
      </c>
    </row>
    <row r="696" spans="1:12" x14ac:dyDescent="0.25">
      <c r="A696" s="197">
        <v>30</v>
      </c>
      <c r="B696" s="194" t="s">
        <v>158</v>
      </c>
      <c r="C696" s="199">
        <v>82</v>
      </c>
      <c r="D696" s="194" t="s">
        <v>150</v>
      </c>
      <c r="F696" s="199">
        <v>0</v>
      </c>
      <c r="G696" s="194" t="s">
        <v>779</v>
      </c>
      <c r="I696" s="197">
        <v>50000</v>
      </c>
      <c r="K696" s="200">
        <v>2586531</v>
      </c>
      <c r="L696" s="193" t="s">
        <v>503</v>
      </c>
    </row>
    <row r="697" spans="1:12" x14ac:dyDescent="0.25">
      <c r="A697" s="197">
        <v>30</v>
      </c>
      <c r="B697" s="194" t="s">
        <v>158</v>
      </c>
      <c r="C697" s="199">
        <v>82</v>
      </c>
      <c r="D697" s="194" t="s">
        <v>150</v>
      </c>
      <c r="F697" s="199">
        <v>0</v>
      </c>
      <c r="G697" s="194" t="s">
        <v>780</v>
      </c>
      <c r="I697" s="197">
        <v>43906</v>
      </c>
      <c r="K697" s="200">
        <v>2630437</v>
      </c>
      <c r="L697" s="193" t="s">
        <v>503</v>
      </c>
    </row>
    <row r="698" spans="1:12" x14ac:dyDescent="0.25">
      <c r="A698" s="197">
        <v>30</v>
      </c>
      <c r="B698" s="194" t="s">
        <v>158</v>
      </c>
      <c r="C698" s="199">
        <v>82</v>
      </c>
      <c r="D698" s="194" t="s">
        <v>150</v>
      </c>
      <c r="F698" s="199">
        <v>0</v>
      </c>
      <c r="G698" s="194" t="s">
        <v>781</v>
      </c>
      <c r="I698" s="197">
        <v>55632</v>
      </c>
      <c r="K698" s="200">
        <v>2686069</v>
      </c>
      <c r="L698" s="193" t="s">
        <v>503</v>
      </c>
    </row>
    <row r="699" spans="1:12" x14ac:dyDescent="0.25">
      <c r="A699" s="197">
        <v>30</v>
      </c>
      <c r="B699" s="194" t="s">
        <v>158</v>
      </c>
      <c r="C699" s="199">
        <v>82</v>
      </c>
      <c r="D699" s="194" t="s">
        <v>150</v>
      </c>
      <c r="F699" s="199">
        <v>0</v>
      </c>
      <c r="G699" s="194" t="s">
        <v>782</v>
      </c>
      <c r="I699" s="197">
        <v>100000</v>
      </c>
      <c r="K699" s="200">
        <v>2786069</v>
      </c>
      <c r="L699" s="193" t="s">
        <v>503</v>
      </c>
    </row>
    <row r="700" spans="1:12" x14ac:dyDescent="0.25">
      <c r="A700" s="197">
        <v>30</v>
      </c>
      <c r="B700" s="194" t="s">
        <v>158</v>
      </c>
      <c r="C700" s="199">
        <v>82</v>
      </c>
      <c r="D700" s="194" t="s">
        <v>150</v>
      </c>
      <c r="F700" s="199">
        <v>0</v>
      </c>
      <c r="G700" s="194" t="s">
        <v>783</v>
      </c>
      <c r="I700" s="197">
        <v>58331</v>
      </c>
      <c r="K700" s="200">
        <v>2844400</v>
      </c>
      <c r="L700" s="193" t="s">
        <v>503</v>
      </c>
    </row>
    <row r="701" spans="1:12" x14ac:dyDescent="0.25">
      <c r="A701" s="197">
        <v>30</v>
      </c>
      <c r="B701" s="194" t="s">
        <v>158</v>
      </c>
      <c r="C701" s="199">
        <v>82</v>
      </c>
      <c r="D701" s="194" t="s">
        <v>150</v>
      </c>
      <c r="F701" s="199">
        <v>0</v>
      </c>
      <c r="G701" s="194" t="s">
        <v>784</v>
      </c>
      <c r="I701" s="197">
        <v>150000</v>
      </c>
      <c r="K701" s="200">
        <v>2994400</v>
      </c>
      <c r="L701" s="193" t="s">
        <v>503</v>
      </c>
    </row>
    <row r="702" spans="1:12" x14ac:dyDescent="0.25">
      <c r="A702" s="197">
        <v>30</v>
      </c>
      <c r="B702" s="194" t="s">
        <v>158</v>
      </c>
      <c r="C702" s="199">
        <v>82</v>
      </c>
      <c r="D702" s="194" t="s">
        <v>150</v>
      </c>
      <c r="F702" s="199">
        <v>0</v>
      </c>
      <c r="G702" s="194" t="s">
        <v>785</v>
      </c>
      <c r="I702" s="197">
        <v>18750</v>
      </c>
      <c r="K702" s="200">
        <v>3013150</v>
      </c>
      <c r="L702" s="193" t="s">
        <v>503</v>
      </c>
    </row>
    <row r="703" spans="1:12" x14ac:dyDescent="0.25">
      <c r="A703" s="197">
        <v>30</v>
      </c>
      <c r="B703" s="194" t="s">
        <v>158</v>
      </c>
      <c r="C703" s="199">
        <v>82</v>
      </c>
      <c r="D703" s="194" t="s">
        <v>150</v>
      </c>
      <c r="F703" s="199">
        <v>0</v>
      </c>
      <c r="G703" s="194" t="s">
        <v>786</v>
      </c>
      <c r="I703" s="197">
        <v>50000</v>
      </c>
      <c r="K703" s="200">
        <v>3063150</v>
      </c>
      <c r="L703" s="193" t="s">
        <v>503</v>
      </c>
    </row>
    <row r="704" spans="1:12" x14ac:dyDescent="0.25">
      <c r="A704" s="197">
        <v>30</v>
      </c>
      <c r="B704" s="194" t="s">
        <v>158</v>
      </c>
      <c r="C704" s="199">
        <v>82</v>
      </c>
      <c r="D704" s="194" t="s">
        <v>150</v>
      </c>
      <c r="F704" s="199">
        <v>0</v>
      </c>
      <c r="G704" s="194" t="s">
        <v>723</v>
      </c>
      <c r="I704" s="197">
        <v>100000</v>
      </c>
      <c r="K704" s="200">
        <v>3163150</v>
      </c>
      <c r="L704" s="193" t="s">
        <v>503</v>
      </c>
    </row>
    <row r="705" spans="1:12" x14ac:dyDescent="0.25">
      <c r="A705" s="197">
        <v>30</v>
      </c>
      <c r="B705" s="194" t="s">
        <v>158</v>
      </c>
      <c r="C705" s="199">
        <v>82</v>
      </c>
      <c r="D705" s="194" t="s">
        <v>150</v>
      </c>
      <c r="F705" s="199">
        <v>0</v>
      </c>
      <c r="G705" s="194" t="s">
        <v>787</v>
      </c>
      <c r="I705" s="197">
        <v>42400</v>
      </c>
      <c r="K705" s="200">
        <v>3205550</v>
      </c>
      <c r="L705" s="193" t="s">
        <v>503</v>
      </c>
    </row>
    <row r="706" spans="1:12" x14ac:dyDescent="0.25">
      <c r="A706" s="197">
        <v>30</v>
      </c>
      <c r="B706" s="194" t="s">
        <v>158</v>
      </c>
      <c r="C706" s="199">
        <v>82</v>
      </c>
      <c r="D706" s="194" t="s">
        <v>150</v>
      </c>
      <c r="F706" s="199">
        <v>0</v>
      </c>
      <c r="G706" s="194" t="s">
        <v>788</v>
      </c>
      <c r="I706" s="197">
        <v>17350</v>
      </c>
      <c r="K706" s="200">
        <v>3222900</v>
      </c>
      <c r="L706" s="193" t="s">
        <v>503</v>
      </c>
    </row>
    <row r="707" spans="1:12" x14ac:dyDescent="0.25">
      <c r="A707" s="197">
        <v>30</v>
      </c>
      <c r="B707" s="194" t="s">
        <v>158</v>
      </c>
      <c r="C707" s="199">
        <v>82</v>
      </c>
      <c r="D707" s="194" t="s">
        <v>150</v>
      </c>
      <c r="F707" s="199">
        <v>0</v>
      </c>
      <c r="G707" s="194" t="s">
        <v>789</v>
      </c>
      <c r="I707" s="197">
        <v>28000</v>
      </c>
      <c r="K707" s="200">
        <v>3250900</v>
      </c>
      <c r="L707" s="193" t="s">
        <v>503</v>
      </c>
    </row>
    <row r="708" spans="1:12" x14ac:dyDescent="0.25">
      <c r="A708" s="197">
        <v>30</v>
      </c>
      <c r="B708" s="194" t="s">
        <v>158</v>
      </c>
      <c r="C708" s="199">
        <v>82</v>
      </c>
      <c r="D708" s="194" t="s">
        <v>150</v>
      </c>
      <c r="F708" s="199">
        <v>0</v>
      </c>
      <c r="G708" s="194" t="s">
        <v>790</v>
      </c>
      <c r="I708" s="197">
        <v>19883</v>
      </c>
      <c r="K708" s="200">
        <v>3270783</v>
      </c>
      <c r="L708" s="193" t="s">
        <v>503</v>
      </c>
    </row>
    <row r="709" spans="1:12" x14ac:dyDescent="0.25">
      <c r="A709" s="197">
        <v>30</v>
      </c>
      <c r="B709" s="194" t="s">
        <v>158</v>
      </c>
      <c r="C709" s="199">
        <v>82</v>
      </c>
      <c r="D709" s="194" t="s">
        <v>150</v>
      </c>
      <c r="F709" s="199">
        <v>0</v>
      </c>
      <c r="G709" s="194" t="s">
        <v>732</v>
      </c>
      <c r="I709" s="197">
        <v>22500</v>
      </c>
      <c r="K709" s="200">
        <v>3293283</v>
      </c>
      <c r="L709" s="193" t="s">
        <v>503</v>
      </c>
    </row>
    <row r="710" spans="1:12" x14ac:dyDescent="0.25">
      <c r="A710" s="197">
        <v>30</v>
      </c>
      <c r="B710" s="194" t="s">
        <v>158</v>
      </c>
      <c r="C710" s="199">
        <v>82</v>
      </c>
      <c r="D710" s="194" t="s">
        <v>150</v>
      </c>
      <c r="F710" s="199">
        <v>0</v>
      </c>
      <c r="G710" s="194" t="s">
        <v>755</v>
      </c>
      <c r="I710" s="197">
        <v>87000</v>
      </c>
      <c r="K710" s="200">
        <v>3380283</v>
      </c>
      <c r="L710" s="193" t="s">
        <v>503</v>
      </c>
    </row>
    <row r="711" spans="1:12" x14ac:dyDescent="0.25">
      <c r="A711" s="197">
        <v>30</v>
      </c>
      <c r="B711" s="194" t="s">
        <v>158</v>
      </c>
      <c r="C711" s="199">
        <v>82</v>
      </c>
      <c r="D711" s="194" t="s">
        <v>150</v>
      </c>
      <c r="F711" s="199">
        <v>0</v>
      </c>
      <c r="G711" s="194" t="s">
        <v>791</v>
      </c>
      <c r="I711" s="197">
        <v>32279</v>
      </c>
      <c r="K711" s="200">
        <v>3412562</v>
      </c>
      <c r="L711" s="193" t="s">
        <v>503</v>
      </c>
    </row>
    <row r="712" spans="1:12" x14ac:dyDescent="0.25">
      <c r="A712" s="197">
        <v>30</v>
      </c>
      <c r="B712" s="194" t="s">
        <v>158</v>
      </c>
      <c r="C712" s="199">
        <v>82</v>
      </c>
      <c r="D712" s="194" t="s">
        <v>150</v>
      </c>
      <c r="F712" s="199">
        <v>0</v>
      </c>
      <c r="G712" s="194" t="s">
        <v>792</v>
      </c>
      <c r="I712" s="197">
        <v>26353</v>
      </c>
      <c r="K712" s="200">
        <v>3438915</v>
      </c>
      <c r="L712" s="193" t="s">
        <v>503</v>
      </c>
    </row>
    <row r="713" spans="1:12" x14ac:dyDescent="0.25">
      <c r="A713" s="197">
        <v>30</v>
      </c>
      <c r="B713" s="194" t="s">
        <v>158</v>
      </c>
      <c r="C713" s="199">
        <v>82</v>
      </c>
      <c r="D713" s="194" t="s">
        <v>150</v>
      </c>
      <c r="F713" s="199">
        <v>0</v>
      </c>
      <c r="G713" s="194" t="s">
        <v>793</v>
      </c>
      <c r="I713" s="197">
        <v>38834</v>
      </c>
      <c r="K713" s="200">
        <v>3477749</v>
      </c>
      <c r="L713" s="193" t="s">
        <v>503</v>
      </c>
    </row>
    <row r="714" spans="1:12" x14ac:dyDescent="0.25">
      <c r="A714" s="197">
        <v>30</v>
      </c>
      <c r="B714" s="194" t="s">
        <v>158</v>
      </c>
      <c r="C714" s="199">
        <v>82</v>
      </c>
      <c r="D714" s="194" t="s">
        <v>150</v>
      </c>
      <c r="F714" s="199">
        <v>0</v>
      </c>
      <c r="G714" s="194" t="s">
        <v>754</v>
      </c>
      <c r="I714" s="197">
        <v>29000</v>
      </c>
      <c r="K714" s="200">
        <v>3506749</v>
      </c>
      <c r="L714" s="193" t="s">
        <v>503</v>
      </c>
    </row>
    <row r="715" spans="1:12" x14ac:dyDescent="0.25">
      <c r="A715" s="197">
        <v>30</v>
      </c>
      <c r="B715" s="194" t="s">
        <v>158</v>
      </c>
      <c r="C715" s="199">
        <v>82</v>
      </c>
      <c r="D715" s="194" t="s">
        <v>150</v>
      </c>
      <c r="F715" s="199">
        <v>0</v>
      </c>
      <c r="G715" s="194" t="s">
        <v>777</v>
      </c>
      <c r="I715" s="197">
        <v>40000</v>
      </c>
      <c r="K715" s="200">
        <v>3546749</v>
      </c>
      <c r="L715" s="193" t="s">
        <v>503</v>
      </c>
    </row>
    <row r="716" spans="1:12" x14ac:dyDescent="0.25">
      <c r="A716" s="197">
        <v>30</v>
      </c>
      <c r="B716" s="194" t="s">
        <v>158</v>
      </c>
      <c r="C716" s="199">
        <v>82</v>
      </c>
      <c r="D716" s="194" t="s">
        <v>150</v>
      </c>
      <c r="F716" s="199">
        <v>0</v>
      </c>
      <c r="G716" s="194" t="s">
        <v>787</v>
      </c>
      <c r="I716" s="197">
        <v>20000</v>
      </c>
      <c r="K716" s="200">
        <v>3566749</v>
      </c>
      <c r="L716" s="193" t="s">
        <v>503</v>
      </c>
    </row>
    <row r="717" spans="1:12" x14ac:dyDescent="0.25">
      <c r="A717" s="197">
        <v>30</v>
      </c>
      <c r="B717" s="194" t="s">
        <v>158</v>
      </c>
      <c r="C717" s="199">
        <v>82</v>
      </c>
      <c r="D717" s="194" t="s">
        <v>150</v>
      </c>
      <c r="F717" s="199">
        <v>0</v>
      </c>
      <c r="G717" s="194" t="s">
        <v>752</v>
      </c>
      <c r="I717" s="197">
        <v>20000</v>
      </c>
      <c r="K717" s="200">
        <v>3586749</v>
      </c>
      <c r="L717" s="193" t="s">
        <v>503</v>
      </c>
    </row>
    <row r="718" spans="1:12" x14ac:dyDescent="0.25">
      <c r="A718" s="197">
        <v>30</v>
      </c>
      <c r="B718" s="194" t="s">
        <v>158</v>
      </c>
      <c r="C718" s="199">
        <v>82</v>
      </c>
      <c r="D718" s="194" t="s">
        <v>150</v>
      </c>
      <c r="F718" s="199">
        <v>0</v>
      </c>
      <c r="G718" s="194" t="s">
        <v>794</v>
      </c>
      <c r="I718" s="197">
        <v>9450</v>
      </c>
      <c r="K718" s="200">
        <v>3596199</v>
      </c>
      <c r="L718" s="193" t="s">
        <v>503</v>
      </c>
    </row>
    <row r="719" spans="1:12" x14ac:dyDescent="0.25">
      <c r="A719" s="197">
        <v>30</v>
      </c>
      <c r="B719" s="194" t="s">
        <v>158</v>
      </c>
      <c r="C719" s="199">
        <v>83</v>
      </c>
      <c r="D719" s="194" t="s">
        <v>151</v>
      </c>
      <c r="F719" s="199">
        <v>0</v>
      </c>
      <c r="G719" s="194" t="s">
        <v>268</v>
      </c>
      <c r="J719" s="197">
        <v>14189</v>
      </c>
      <c r="K719" s="200">
        <v>3582010</v>
      </c>
      <c r="L719" s="193" t="s">
        <v>503</v>
      </c>
    </row>
    <row r="720" spans="1:12" x14ac:dyDescent="0.25">
      <c r="A720" s="197">
        <v>30</v>
      </c>
      <c r="B720" s="194" t="s">
        <v>158</v>
      </c>
      <c r="C720" s="199">
        <v>83</v>
      </c>
      <c r="D720" s="194" t="s">
        <v>151</v>
      </c>
      <c r="F720" s="199">
        <v>0</v>
      </c>
      <c r="G720" s="194" t="s">
        <v>269</v>
      </c>
      <c r="J720" s="197">
        <v>2696</v>
      </c>
      <c r="K720" s="200">
        <v>3579314</v>
      </c>
      <c r="L720" s="193" t="s">
        <v>503</v>
      </c>
    </row>
    <row r="721" spans="1:12" x14ac:dyDescent="0.25">
      <c r="A721" s="197">
        <v>30</v>
      </c>
      <c r="B721" s="194" t="s">
        <v>158</v>
      </c>
      <c r="C721" s="199">
        <v>83</v>
      </c>
      <c r="D721" s="194" t="s">
        <v>151</v>
      </c>
      <c r="F721" s="199">
        <v>39</v>
      </c>
      <c r="G721" s="194" t="s">
        <v>795</v>
      </c>
      <c r="J721" s="197">
        <v>2025616</v>
      </c>
      <c r="K721" s="200">
        <v>1553698</v>
      </c>
      <c r="L721" s="193" t="s">
        <v>503</v>
      </c>
    </row>
    <row r="722" spans="1:12" x14ac:dyDescent="0.25">
      <c r="A722" s="197">
        <v>30</v>
      </c>
      <c r="B722" s="194" t="s">
        <v>158</v>
      </c>
      <c r="C722" s="199">
        <v>83</v>
      </c>
      <c r="D722" s="194" t="s">
        <v>151</v>
      </c>
      <c r="F722" s="199">
        <v>38</v>
      </c>
      <c r="G722" s="194" t="s">
        <v>796</v>
      </c>
      <c r="J722" s="197">
        <v>665057</v>
      </c>
      <c r="K722" s="200">
        <v>888641</v>
      </c>
      <c r="L722" s="193" t="s">
        <v>503</v>
      </c>
    </row>
    <row r="723" spans="1:12" x14ac:dyDescent="0.25">
      <c r="G723" s="201" t="s">
        <v>644</v>
      </c>
      <c r="I723" s="202">
        <v>1245616</v>
      </c>
      <c r="J723" s="202">
        <v>2707558</v>
      </c>
      <c r="K723" s="202">
        <v>-1461942</v>
      </c>
      <c r="L723" s="203" t="s">
        <v>585</v>
      </c>
    </row>
    <row r="724" spans="1:12" x14ac:dyDescent="0.25">
      <c r="G724" s="201" t="s">
        <v>505</v>
      </c>
      <c r="I724" s="202">
        <v>8929029</v>
      </c>
      <c r="J724" s="202">
        <v>8040388</v>
      </c>
      <c r="K724" s="202">
        <v>888641</v>
      </c>
      <c r="L724" s="204" t="s">
        <v>506</v>
      </c>
    </row>
    <row r="725" spans="1:12" x14ac:dyDescent="0.25">
      <c r="A725" s="196" t="s">
        <v>254</v>
      </c>
      <c r="G725" s="153" t="s">
        <v>500</v>
      </c>
      <c r="I725" s="197">
        <v>8929029</v>
      </c>
      <c r="J725" s="197">
        <v>8040388</v>
      </c>
      <c r="K725" s="197">
        <v>888641</v>
      </c>
      <c r="L725" s="194" t="s">
        <v>503</v>
      </c>
    </row>
    <row r="726" spans="1:12" x14ac:dyDescent="0.25">
      <c r="A726" s="193" t="s">
        <v>139</v>
      </c>
      <c r="B726" s="193" t="s">
        <v>140</v>
      </c>
      <c r="C726" s="198" t="s">
        <v>141</v>
      </c>
      <c r="D726" s="193" t="s">
        <v>142</v>
      </c>
      <c r="E726" s="193" t="s">
        <v>143</v>
      </c>
      <c r="F726" s="198" t="s">
        <v>144</v>
      </c>
      <c r="G726" s="193" t="s">
        <v>145</v>
      </c>
      <c r="I726" s="198" t="s">
        <v>501</v>
      </c>
      <c r="J726" s="198" t="s">
        <v>502</v>
      </c>
      <c r="K726" s="198" t="s">
        <v>146</v>
      </c>
    </row>
    <row r="727" spans="1:12" x14ac:dyDescent="0.25">
      <c r="A727" s="197">
        <v>31</v>
      </c>
      <c r="B727" s="194" t="s">
        <v>254</v>
      </c>
      <c r="C727" s="199">
        <v>89</v>
      </c>
      <c r="D727" s="194" t="s">
        <v>147</v>
      </c>
      <c r="F727" s="199">
        <v>0</v>
      </c>
      <c r="G727" s="194" t="s">
        <v>797</v>
      </c>
      <c r="J727" s="197">
        <v>437170</v>
      </c>
      <c r="K727" s="200">
        <v>451471</v>
      </c>
      <c r="L727" s="193" t="s">
        <v>503</v>
      </c>
    </row>
    <row r="728" spans="1:12" x14ac:dyDescent="0.25">
      <c r="A728" s="197">
        <v>31</v>
      </c>
      <c r="B728" s="194" t="s">
        <v>254</v>
      </c>
      <c r="C728" s="199">
        <v>91</v>
      </c>
      <c r="D728" s="194" t="s">
        <v>150</v>
      </c>
      <c r="F728" s="199">
        <v>0</v>
      </c>
      <c r="G728" s="194" t="s">
        <v>798</v>
      </c>
      <c r="I728" s="197">
        <v>62000</v>
      </c>
      <c r="K728" s="200">
        <v>513471</v>
      </c>
      <c r="L728" s="193" t="s">
        <v>503</v>
      </c>
    </row>
    <row r="729" spans="1:12" x14ac:dyDescent="0.25">
      <c r="A729" s="197">
        <v>31</v>
      </c>
      <c r="B729" s="194" t="s">
        <v>254</v>
      </c>
      <c r="C729" s="199">
        <v>91</v>
      </c>
      <c r="D729" s="194" t="s">
        <v>150</v>
      </c>
      <c r="F729" s="199">
        <v>0</v>
      </c>
      <c r="G729" s="194" t="s">
        <v>755</v>
      </c>
      <c r="I729" s="197">
        <v>185000</v>
      </c>
      <c r="K729" s="200">
        <v>698471</v>
      </c>
      <c r="L729" s="193" t="s">
        <v>503</v>
      </c>
    </row>
    <row r="730" spans="1:12" x14ac:dyDescent="0.25">
      <c r="A730" s="197">
        <v>31</v>
      </c>
      <c r="B730" s="194" t="s">
        <v>254</v>
      </c>
      <c r="C730" s="199">
        <v>91</v>
      </c>
      <c r="D730" s="194" t="s">
        <v>150</v>
      </c>
      <c r="F730" s="199">
        <v>0</v>
      </c>
      <c r="G730" s="194" t="s">
        <v>799</v>
      </c>
      <c r="I730" s="197">
        <v>10216</v>
      </c>
      <c r="K730" s="200">
        <v>708687</v>
      </c>
      <c r="L730" s="193" t="s">
        <v>503</v>
      </c>
    </row>
    <row r="731" spans="1:12" x14ac:dyDescent="0.25">
      <c r="A731" s="197">
        <v>31</v>
      </c>
      <c r="B731" s="194" t="s">
        <v>254</v>
      </c>
      <c r="C731" s="199">
        <v>91</v>
      </c>
      <c r="D731" s="194" t="s">
        <v>150</v>
      </c>
      <c r="F731" s="199">
        <v>0</v>
      </c>
      <c r="G731" s="194" t="s">
        <v>788</v>
      </c>
      <c r="I731" s="197">
        <v>17350</v>
      </c>
      <c r="K731" s="200">
        <v>726037</v>
      </c>
      <c r="L731" s="193" t="s">
        <v>503</v>
      </c>
    </row>
    <row r="732" spans="1:12" x14ac:dyDescent="0.25">
      <c r="A732" s="197">
        <v>31</v>
      </c>
      <c r="B732" s="194" t="s">
        <v>254</v>
      </c>
      <c r="C732" s="199">
        <v>91</v>
      </c>
      <c r="D732" s="194" t="s">
        <v>150</v>
      </c>
      <c r="F732" s="199">
        <v>0</v>
      </c>
      <c r="G732" s="194" t="s">
        <v>800</v>
      </c>
      <c r="I732" s="197">
        <v>50000</v>
      </c>
      <c r="K732" s="200">
        <v>776037</v>
      </c>
      <c r="L732" s="193" t="s">
        <v>503</v>
      </c>
    </row>
    <row r="733" spans="1:12" x14ac:dyDescent="0.25">
      <c r="A733" s="197">
        <v>31</v>
      </c>
      <c r="B733" s="194" t="s">
        <v>254</v>
      </c>
      <c r="C733" s="199">
        <v>91</v>
      </c>
      <c r="D733" s="194" t="s">
        <v>150</v>
      </c>
      <c r="F733" s="199">
        <v>0</v>
      </c>
      <c r="G733" s="194" t="s">
        <v>787</v>
      </c>
      <c r="I733" s="197">
        <v>20000</v>
      </c>
      <c r="K733" s="200">
        <v>796037</v>
      </c>
      <c r="L733" s="193" t="s">
        <v>503</v>
      </c>
    </row>
    <row r="734" spans="1:12" x14ac:dyDescent="0.25">
      <c r="A734" s="197">
        <v>31</v>
      </c>
      <c r="B734" s="194" t="s">
        <v>254</v>
      </c>
      <c r="C734" s="199">
        <v>91</v>
      </c>
      <c r="D734" s="194" t="s">
        <v>150</v>
      </c>
      <c r="F734" s="199">
        <v>0</v>
      </c>
      <c r="G734" s="194" t="s">
        <v>786</v>
      </c>
      <c r="I734" s="197">
        <v>50000</v>
      </c>
      <c r="K734" s="200">
        <v>846037</v>
      </c>
      <c r="L734" s="193" t="s">
        <v>503</v>
      </c>
    </row>
    <row r="735" spans="1:12" x14ac:dyDescent="0.25">
      <c r="A735" s="197">
        <v>31</v>
      </c>
      <c r="B735" s="194" t="s">
        <v>254</v>
      </c>
      <c r="C735" s="199">
        <v>91</v>
      </c>
      <c r="D735" s="194" t="s">
        <v>150</v>
      </c>
      <c r="F735" s="199">
        <v>0</v>
      </c>
      <c r="G735" s="194" t="s">
        <v>801</v>
      </c>
      <c r="I735" s="197">
        <v>66666</v>
      </c>
      <c r="K735" s="200">
        <v>912703</v>
      </c>
      <c r="L735" s="193" t="s">
        <v>503</v>
      </c>
    </row>
    <row r="736" spans="1:12" x14ac:dyDescent="0.25">
      <c r="A736" s="197">
        <v>31</v>
      </c>
      <c r="B736" s="194" t="s">
        <v>254</v>
      </c>
      <c r="C736" s="199">
        <v>91</v>
      </c>
      <c r="D736" s="194" t="s">
        <v>150</v>
      </c>
      <c r="F736" s="199">
        <v>0</v>
      </c>
      <c r="G736" s="194" t="s">
        <v>802</v>
      </c>
      <c r="I736" s="197">
        <v>23850</v>
      </c>
      <c r="K736" s="200">
        <v>936553</v>
      </c>
      <c r="L736" s="193" t="s">
        <v>503</v>
      </c>
    </row>
    <row r="737" spans="1:12" x14ac:dyDescent="0.25">
      <c r="A737" s="197">
        <v>31</v>
      </c>
      <c r="B737" s="194" t="s">
        <v>254</v>
      </c>
      <c r="C737" s="199">
        <v>91</v>
      </c>
      <c r="D737" s="194" t="s">
        <v>150</v>
      </c>
      <c r="F737" s="199">
        <v>0</v>
      </c>
      <c r="G737" s="194" t="s">
        <v>803</v>
      </c>
      <c r="I737" s="197">
        <v>33342</v>
      </c>
      <c r="K737" s="200">
        <v>969895</v>
      </c>
      <c r="L737" s="193" t="s">
        <v>503</v>
      </c>
    </row>
    <row r="738" spans="1:12" x14ac:dyDescent="0.25">
      <c r="A738" s="197">
        <v>31</v>
      </c>
      <c r="B738" s="194" t="s">
        <v>254</v>
      </c>
      <c r="C738" s="199">
        <v>91</v>
      </c>
      <c r="D738" s="194" t="s">
        <v>150</v>
      </c>
      <c r="F738" s="199">
        <v>0</v>
      </c>
      <c r="G738" s="194" t="s">
        <v>744</v>
      </c>
      <c r="I738" s="197">
        <v>66264</v>
      </c>
      <c r="K738" s="200">
        <v>1036159</v>
      </c>
      <c r="L738" s="193" t="s">
        <v>503</v>
      </c>
    </row>
    <row r="739" spans="1:12" x14ac:dyDescent="0.25">
      <c r="A739" s="197">
        <v>31</v>
      </c>
      <c r="B739" s="194" t="s">
        <v>254</v>
      </c>
      <c r="C739" s="199">
        <v>91</v>
      </c>
      <c r="D739" s="194" t="s">
        <v>150</v>
      </c>
      <c r="F739" s="199">
        <v>0</v>
      </c>
      <c r="G739" s="194" t="s">
        <v>804</v>
      </c>
      <c r="I739" s="197">
        <v>9450</v>
      </c>
      <c r="K739" s="200">
        <v>1045609</v>
      </c>
      <c r="L739" s="193" t="s">
        <v>503</v>
      </c>
    </row>
    <row r="740" spans="1:12" x14ac:dyDescent="0.25">
      <c r="A740" s="197">
        <v>31</v>
      </c>
      <c r="B740" s="194" t="s">
        <v>254</v>
      </c>
      <c r="C740" s="199">
        <v>91</v>
      </c>
      <c r="D740" s="194" t="s">
        <v>150</v>
      </c>
      <c r="F740" s="199">
        <v>0</v>
      </c>
      <c r="G740" s="194" t="s">
        <v>805</v>
      </c>
      <c r="I740" s="197">
        <v>50000</v>
      </c>
      <c r="K740" s="200">
        <v>1095609</v>
      </c>
      <c r="L740" s="193" t="s">
        <v>503</v>
      </c>
    </row>
    <row r="741" spans="1:12" x14ac:dyDescent="0.25">
      <c r="A741" s="197">
        <v>31</v>
      </c>
      <c r="B741" s="194" t="s">
        <v>254</v>
      </c>
      <c r="C741" s="199">
        <v>91</v>
      </c>
      <c r="D741" s="194" t="s">
        <v>150</v>
      </c>
      <c r="F741" s="199">
        <v>0</v>
      </c>
      <c r="G741" s="194" t="s">
        <v>805</v>
      </c>
      <c r="I741" s="197">
        <v>25968</v>
      </c>
      <c r="K741" s="200">
        <v>1121577</v>
      </c>
      <c r="L741" s="193" t="s">
        <v>503</v>
      </c>
    </row>
    <row r="742" spans="1:12" x14ac:dyDescent="0.25">
      <c r="A742" s="197">
        <v>31</v>
      </c>
      <c r="B742" s="194" t="s">
        <v>254</v>
      </c>
      <c r="C742" s="199">
        <v>91</v>
      </c>
      <c r="D742" s="194" t="s">
        <v>150</v>
      </c>
      <c r="F742" s="199">
        <v>0</v>
      </c>
      <c r="G742" s="194" t="s">
        <v>806</v>
      </c>
      <c r="I742" s="197">
        <v>10216</v>
      </c>
      <c r="K742" s="200">
        <v>1131793</v>
      </c>
      <c r="L742" s="193" t="s">
        <v>503</v>
      </c>
    </row>
    <row r="743" spans="1:12" x14ac:dyDescent="0.25">
      <c r="A743" s="197">
        <v>31</v>
      </c>
      <c r="B743" s="194" t="s">
        <v>254</v>
      </c>
      <c r="C743" s="199">
        <v>91</v>
      </c>
      <c r="D743" s="194" t="s">
        <v>150</v>
      </c>
      <c r="F743" s="199">
        <v>0</v>
      </c>
      <c r="G743" s="194" t="s">
        <v>790</v>
      </c>
      <c r="I743" s="197">
        <v>19883</v>
      </c>
      <c r="K743" s="200">
        <v>1151676</v>
      </c>
      <c r="L743" s="193" t="s">
        <v>503</v>
      </c>
    </row>
    <row r="744" spans="1:12" x14ac:dyDescent="0.25">
      <c r="A744" s="197">
        <v>31</v>
      </c>
      <c r="B744" s="194" t="s">
        <v>254</v>
      </c>
      <c r="C744" s="199">
        <v>91</v>
      </c>
      <c r="D744" s="194" t="s">
        <v>150</v>
      </c>
      <c r="F744" s="199">
        <v>0</v>
      </c>
      <c r="G744" s="194" t="s">
        <v>785</v>
      </c>
      <c r="I744" s="197">
        <v>18750</v>
      </c>
      <c r="K744" s="200">
        <v>1170426</v>
      </c>
      <c r="L744" s="193" t="s">
        <v>503</v>
      </c>
    </row>
    <row r="745" spans="1:12" x14ac:dyDescent="0.25">
      <c r="A745" s="197">
        <v>31</v>
      </c>
      <c r="B745" s="194" t="s">
        <v>254</v>
      </c>
      <c r="C745" s="199">
        <v>91</v>
      </c>
      <c r="D745" s="194" t="s">
        <v>150</v>
      </c>
      <c r="F745" s="199">
        <v>0</v>
      </c>
      <c r="G745" s="194" t="s">
        <v>807</v>
      </c>
      <c r="I745" s="197">
        <v>44517</v>
      </c>
      <c r="K745" s="200">
        <v>1214943</v>
      </c>
      <c r="L745" s="193" t="s">
        <v>503</v>
      </c>
    </row>
    <row r="746" spans="1:12" x14ac:dyDescent="0.25">
      <c r="A746" s="197">
        <v>31</v>
      </c>
      <c r="B746" s="194" t="s">
        <v>254</v>
      </c>
      <c r="C746" s="199">
        <v>91</v>
      </c>
      <c r="D746" s="194" t="s">
        <v>150</v>
      </c>
      <c r="F746" s="199">
        <v>0</v>
      </c>
      <c r="G746" s="194" t="s">
        <v>802</v>
      </c>
      <c r="I746" s="197">
        <v>22200</v>
      </c>
      <c r="K746" s="200">
        <v>1237143</v>
      </c>
      <c r="L746" s="193" t="s">
        <v>503</v>
      </c>
    </row>
    <row r="747" spans="1:12" x14ac:dyDescent="0.25">
      <c r="A747" s="197">
        <v>31</v>
      </c>
      <c r="B747" s="194" t="s">
        <v>254</v>
      </c>
      <c r="C747" s="199">
        <v>91</v>
      </c>
      <c r="D747" s="194" t="s">
        <v>150</v>
      </c>
      <c r="F747" s="199">
        <v>0</v>
      </c>
      <c r="G747" s="194" t="s">
        <v>792</v>
      </c>
      <c r="I747" s="197">
        <v>26353</v>
      </c>
      <c r="K747" s="200">
        <v>1263496</v>
      </c>
      <c r="L747" s="193" t="s">
        <v>503</v>
      </c>
    </row>
    <row r="748" spans="1:12" x14ac:dyDescent="0.25">
      <c r="A748" s="197">
        <v>31</v>
      </c>
      <c r="B748" s="194" t="s">
        <v>254</v>
      </c>
      <c r="C748" s="199">
        <v>91</v>
      </c>
      <c r="D748" s="194" t="s">
        <v>150</v>
      </c>
      <c r="F748" s="199">
        <v>0</v>
      </c>
      <c r="G748" s="194" t="s">
        <v>808</v>
      </c>
      <c r="I748" s="197">
        <v>21963</v>
      </c>
      <c r="K748" s="200">
        <v>1285459</v>
      </c>
      <c r="L748" s="193" t="s">
        <v>503</v>
      </c>
    </row>
    <row r="749" spans="1:12" x14ac:dyDescent="0.25">
      <c r="A749" s="197">
        <v>31</v>
      </c>
      <c r="B749" s="194" t="s">
        <v>254</v>
      </c>
      <c r="C749" s="199">
        <v>91</v>
      </c>
      <c r="D749" s="194" t="s">
        <v>150</v>
      </c>
      <c r="F749" s="199">
        <v>0</v>
      </c>
      <c r="G749" s="194" t="s">
        <v>780</v>
      </c>
      <c r="I749" s="197">
        <v>58734</v>
      </c>
      <c r="K749" s="200">
        <v>1344193</v>
      </c>
      <c r="L749" s="193" t="s">
        <v>503</v>
      </c>
    </row>
    <row r="750" spans="1:12" x14ac:dyDescent="0.25">
      <c r="A750" s="197">
        <v>31</v>
      </c>
      <c r="B750" s="194" t="s">
        <v>254</v>
      </c>
      <c r="C750" s="199">
        <v>91</v>
      </c>
      <c r="D750" s="194" t="s">
        <v>150</v>
      </c>
      <c r="F750" s="199">
        <v>0</v>
      </c>
      <c r="G750" s="194" t="s">
        <v>754</v>
      </c>
      <c r="I750" s="197">
        <v>29000</v>
      </c>
      <c r="K750" s="200">
        <v>1373193</v>
      </c>
      <c r="L750" s="193" t="s">
        <v>503</v>
      </c>
    </row>
    <row r="751" spans="1:12" x14ac:dyDescent="0.25">
      <c r="A751" s="197">
        <v>31</v>
      </c>
      <c r="B751" s="194" t="s">
        <v>254</v>
      </c>
      <c r="C751" s="199">
        <v>91</v>
      </c>
      <c r="D751" s="194" t="s">
        <v>150</v>
      </c>
      <c r="F751" s="199">
        <v>0</v>
      </c>
      <c r="G751" s="194" t="s">
        <v>791</v>
      </c>
      <c r="I751" s="197">
        <v>32279</v>
      </c>
      <c r="K751" s="200">
        <v>1405472</v>
      </c>
      <c r="L751" s="193" t="s">
        <v>503</v>
      </c>
    </row>
    <row r="752" spans="1:12" x14ac:dyDescent="0.25">
      <c r="A752" s="197">
        <v>31</v>
      </c>
      <c r="B752" s="194" t="s">
        <v>254</v>
      </c>
      <c r="C752" s="199">
        <v>91</v>
      </c>
      <c r="D752" s="194" t="s">
        <v>150</v>
      </c>
      <c r="F752" s="199">
        <v>0</v>
      </c>
      <c r="G752" s="194" t="s">
        <v>809</v>
      </c>
      <c r="I752" s="197">
        <v>65270</v>
      </c>
      <c r="K752" s="200">
        <v>1470742</v>
      </c>
      <c r="L752" s="193" t="s">
        <v>503</v>
      </c>
    </row>
    <row r="753" spans="1:12" x14ac:dyDescent="0.25">
      <c r="A753" s="197">
        <v>31</v>
      </c>
      <c r="B753" s="194" t="s">
        <v>254</v>
      </c>
      <c r="C753" s="199">
        <v>91</v>
      </c>
      <c r="D753" s="194" t="s">
        <v>150</v>
      </c>
      <c r="F753" s="199">
        <v>0</v>
      </c>
      <c r="G753" s="194" t="s">
        <v>804</v>
      </c>
      <c r="I753" s="197">
        <v>9450</v>
      </c>
      <c r="K753" s="200">
        <v>1480192</v>
      </c>
      <c r="L753" s="193" t="s">
        <v>503</v>
      </c>
    </row>
    <row r="754" spans="1:12" x14ac:dyDescent="0.25">
      <c r="A754" s="197">
        <v>31</v>
      </c>
      <c r="B754" s="194" t="s">
        <v>254</v>
      </c>
      <c r="C754" s="199">
        <v>91</v>
      </c>
      <c r="D754" s="194" t="s">
        <v>150</v>
      </c>
      <c r="F754" s="199">
        <v>0</v>
      </c>
      <c r="G754" s="194" t="s">
        <v>798</v>
      </c>
      <c r="I754" s="197">
        <v>108980</v>
      </c>
      <c r="K754" s="200">
        <v>1589172</v>
      </c>
      <c r="L754" s="193" t="s">
        <v>503</v>
      </c>
    </row>
    <row r="755" spans="1:12" x14ac:dyDescent="0.25">
      <c r="A755" s="197">
        <v>31</v>
      </c>
      <c r="B755" s="194" t="s">
        <v>254</v>
      </c>
      <c r="C755" s="199">
        <v>91</v>
      </c>
      <c r="D755" s="194" t="s">
        <v>150</v>
      </c>
      <c r="F755" s="199">
        <v>0</v>
      </c>
      <c r="G755" s="194" t="s">
        <v>752</v>
      </c>
      <c r="I755" s="197">
        <v>20000</v>
      </c>
      <c r="K755" s="200">
        <v>1609172</v>
      </c>
      <c r="L755" s="193" t="s">
        <v>503</v>
      </c>
    </row>
    <row r="756" spans="1:12" x14ac:dyDescent="0.25">
      <c r="A756" s="197">
        <v>31</v>
      </c>
      <c r="B756" s="194" t="s">
        <v>254</v>
      </c>
      <c r="C756" s="199">
        <v>91</v>
      </c>
      <c r="D756" s="194" t="s">
        <v>150</v>
      </c>
      <c r="F756" s="199">
        <v>0</v>
      </c>
      <c r="G756" s="194" t="s">
        <v>810</v>
      </c>
      <c r="I756" s="197">
        <v>11250</v>
      </c>
      <c r="K756" s="200">
        <v>1620422</v>
      </c>
      <c r="L756" s="193" t="s">
        <v>503</v>
      </c>
    </row>
    <row r="757" spans="1:12" x14ac:dyDescent="0.25">
      <c r="A757" s="197">
        <v>31</v>
      </c>
      <c r="B757" s="194" t="s">
        <v>254</v>
      </c>
      <c r="C757" s="199">
        <v>91</v>
      </c>
      <c r="D757" s="194" t="s">
        <v>150</v>
      </c>
      <c r="F757" s="199">
        <v>0</v>
      </c>
      <c r="G757" s="194" t="s">
        <v>811</v>
      </c>
      <c r="I757" s="197">
        <v>5000</v>
      </c>
      <c r="K757" s="200">
        <v>1625422</v>
      </c>
      <c r="L757" s="193" t="s">
        <v>503</v>
      </c>
    </row>
    <row r="758" spans="1:12" x14ac:dyDescent="0.25">
      <c r="A758" s="197">
        <v>31</v>
      </c>
      <c r="B758" s="194" t="s">
        <v>254</v>
      </c>
      <c r="C758" s="199">
        <v>91</v>
      </c>
      <c r="D758" s="194" t="s">
        <v>150</v>
      </c>
      <c r="F758" s="199">
        <v>0</v>
      </c>
      <c r="G758" s="194" t="s">
        <v>786</v>
      </c>
      <c r="I758" s="197">
        <v>12000</v>
      </c>
      <c r="K758" s="200">
        <v>1637422</v>
      </c>
      <c r="L758" s="193" t="s">
        <v>503</v>
      </c>
    </row>
    <row r="759" spans="1:12" x14ac:dyDescent="0.25">
      <c r="A759" s="197">
        <v>31</v>
      </c>
      <c r="B759" s="194" t="s">
        <v>254</v>
      </c>
      <c r="C759" s="199">
        <v>91</v>
      </c>
      <c r="D759" s="194" t="s">
        <v>150</v>
      </c>
      <c r="F759" s="199">
        <v>0</v>
      </c>
      <c r="G759" s="194" t="s">
        <v>808</v>
      </c>
      <c r="I759" s="197">
        <v>21963</v>
      </c>
      <c r="K759" s="200">
        <v>1659385</v>
      </c>
      <c r="L759" s="193" t="s">
        <v>503</v>
      </c>
    </row>
    <row r="760" spans="1:12" x14ac:dyDescent="0.25">
      <c r="A760" s="197">
        <v>31</v>
      </c>
      <c r="B760" s="194" t="s">
        <v>254</v>
      </c>
      <c r="C760" s="199">
        <v>92</v>
      </c>
      <c r="D760" s="194" t="s">
        <v>151</v>
      </c>
      <c r="F760" s="199">
        <v>42</v>
      </c>
      <c r="G760" s="194" t="s">
        <v>812</v>
      </c>
      <c r="J760" s="197">
        <v>305473</v>
      </c>
      <c r="K760" s="200">
        <v>1353912</v>
      </c>
      <c r="L760" s="193" t="s">
        <v>503</v>
      </c>
    </row>
    <row r="761" spans="1:12" x14ac:dyDescent="0.25">
      <c r="A761" s="197">
        <v>31</v>
      </c>
      <c r="B761" s="194" t="s">
        <v>254</v>
      </c>
      <c r="C761" s="199">
        <v>92</v>
      </c>
      <c r="D761" s="194" t="s">
        <v>151</v>
      </c>
      <c r="F761" s="199">
        <v>40</v>
      </c>
      <c r="G761" s="194" t="s">
        <v>813</v>
      </c>
      <c r="J761" s="197">
        <v>737996</v>
      </c>
      <c r="K761" s="200">
        <v>615916</v>
      </c>
      <c r="L761" s="193" t="s">
        <v>503</v>
      </c>
    </row>
    <row r="762" spans="1:12" x14ac:dyDescent="0.25">
      <c r="A762" s="197">
        <v>31</v>
      </c>
      <c r="B762" s="194" t="s">
        <v>254</v>
      </c>
      <c r="C762" s="199">
        <v>92</v>
      </c>
      <c r="D762" s="194" t="s">
        <v>151</v>
      </c>
      <c r="F762" s="199">
        <v>0</v>
      </c>
      <c r="G762" s="194" t="s">
        <v>268</v>
      </c>
      <c r="J762" s="197">
        <v>4525</v>
      </c>
      <c r="K762" s="200">
        <v>611391</v>
      </c>
      <c r="L762" s="193" t="s">
        <v>503</v>
      </c>
    </row>
    <row r="763" spans="1:12" x14ac:dyDescent="0.25">
      <c r="A763" s="197">
        <v>31</v>
      </c>
      <c r="B763" s="194" t="s">
        <v>254</v>
      </c>
      <c r="C763" s="199">
        <v>92</v>
      </c>
      <c r="D763" s="194" t="s">
        <v>151</v>
      </c>
      <c r="F763" s="199">
        <v>0</v>
      </c>
      <c r="G763" s="194" t="s">
        <v>269</v>
      </c>
      <c r="J763" s="197">
        <v>860</v>
      </c>
      <c r="K763" s="200">
        <v>610531</v>
      </c>
      <c r="L763" s="193" t="s">
        <v>503</v>
      </c>
    </row>
    <row r="764" spans="1:12" x14ac:dyDescent="0.25">
      <c r="G764" s="201" t="s">
        <v>665</v>
      </c>
      <c r="I764" s="202">
        <v>1207914</v>
      </c>
      <c r="J764" s="202">
        <v>1486024</v>
      </c>
      <c r="K764" s="202">
        <v>-278110</v>
      </c>
      <c r="L764" s="203" t="s">
        <v>585</v>
      </c>
    </row>
    <row r="765" spans="1:12" x14ac:dyDescent="0.25">
      <c r="G765" s="201" t="s">
        <v>505</v>
      </c>
      <c r="I765" s="202">
        <v>10136943</v>
      </c>
      <c r="J765" s="202">
        <v>9526412</v>
      </c>
      <c r="K765" s="202">
        <v>610531</v>
      </c>
      <c r="L765" s="204" t="s">
        <v>506</v>
      </c>
    </row>
    <row r="766" spans="1:12" x14ac:dyDescent="0.25">
      <c r="A766" s="196" t="s">
        <v>160</v>
      </c>
      <c r="G766" s="153" t="s">
        <v>500</v>
      </c>
      <c r="I766" s="197">
        <v>10136943</v>
      </c>
      <c r="J766" s="197">
        <v>9526412</v>
      </c>
      <c r="K766" s="197">
        <v>610531</v>
      </c>
      <c r="L766" s="194" t="s">
        <v>503</v>
      </c>
    </row>
    <row r="767" spans="1:12" x14ac:dyDescent="0.25">
      <c r="A767" s="193" t="s">
        <v>139</v>
      </c>
      <c r="B767" s="193" t="s">
        <v>140</v>
      </c>
      <c r="C767" s="198" t="s">
        <v>141</v>
      </c>
      <c r="D767" s="193" t="s">
        <v>142</v>
      </c>
      <c r="E767" s="193" t="s">
        <v>143</v>
      </c>
      <c r="F767" s="198" t="s">
        <v>144</v>
      </c>
      <c r="G767" s="193" t="s">
        <v>145</v>
      </c>
      <c r="I767" s="198" t="s">
        <v>501</v>
      </c>
      <c r="J767" s="198" t="s">
        <v>502</v>
      </c>
      <c r="K767" s="198" t="s">
        <v>146</v>
      </c>
    </row>
    <row r="768" spans="1:12" x14ac:dyDescent="0.25">
      <c r="A768" s="197">
        <v>30</v>
      </c>
      <c r="B768" s="194" t="s">
        <v>160</v>
      </c>
      <c r="C768" s="199">
        <v>63</v>
      </c>
      <c r="D768" s="194" t="s">
        <v>150</v>
      </c>
      <c r="F768" s="199">
        <v>0</v>
      </c>
      <c r="G768" s="194" t="s">
        <v>787</v>
      </c>
      <c r="I768" s="197">
        <v>20000</v>
      </c>
      <c r="K768" s="200">
        <v>630531</v>
      </c>
      <c r="L768" s="193" t="s">
        <v>503</v>
      </c>
    </row>
    <row r="769" spans="1:12" x14ac:dyDescent="0.25">
      <c r="A769" s="197">
        <v>30</v>
      </c>
      <c r="B769" s="194" t="s">
        <v>160</v>
      </c>
      <c r="C769" s="199">
        <v>63</v>
      </c>
      <c r="D769" s="194" t="s">
        <v>150</v>
      </c>
      <c r="F769" s="199">
        <v>0</v>
      </c>
      <c r="G769" s="194" t="s">
        <v>721</v>
      </c>
      <c r="I769" s="197">
        <v>50000</v>
      </c>
      <c r="K769" s="200">
        <v>680531</v>
      </c>
      <c r="L769" s="193" t="s">
        <v>503</v>
      </c>
    </row>
    <row r="770" spans="1:12" x14ac:dyDescent="0.25">
      <c r="A770" s="197">
        <v>30</v>
      </c>
      <c r="B770" s="194" t="s">
        <v>160</v>
      </c>
      <c r="C770" s="199">
        <v>63</v>
      </c>
      <c r="D770" s="194" t="s">
        <v>150</v>
      </c>
      <c r="F770" s="199">
        <v>0</v>
      </c>
      <c r="G770" s="194" t="s">
        <v>814</v>
      </c>
      <c r="I770" s="197">
        <v>38834</v>
      </c>
      <c r="K770" s="200">
        <v>719365</v>
      </c>
      <c r="L770" s="193" t="s">
        <v>503</v>
      </c>
    </row>
    <row r="771" spans="1:12" x14ac:dyDescent="0.25">
      <c r="A771" s="197">
        <v>30</v>
      </c>
      <c r="B771" s="194" t="s">
        <v>160</v>
      </c>
      <c r="C771" s="199">
        <v>63</v>
      </c>
      <c r="D771" s="194" t="s">
        <v>150</v>
      </c>
      <c r="F771" s="199">
        <v>0</v>
      </c>
      <c r="G771" s="194" t="s">
        <v>815</v>
      </c>
      <c r="I771" s="197">
        <v>10216</v>
      </c>
      <c r="K771" s="200">
        <v>729581</v>
      </c>
      <c r="L771" s="193" t="s">
        <v>503</v>
      </c>
    </row>
    <row r="772" spans="1:12" x14ac:dyDescent="0.25">
      <c r="A772" s="197">
        <v>30</v>
      </c>
      <c r="B772" s="194" t="s">
        <v>160</v>
      </c>
      <c r="C772" s="199">
        <v>63</v>
      </c>
      <c r="D772" s="194" t="s">
        <v>150</v>
      </c>
      <c r="F772" s="199">
        <v>0</v>
      </c>
      <c r="G772" s="194" t="s">
        <v>816</v>
      </c>
      <c r="I772" s="197">
        <v>93331</v>
      </c>
      <c r="K772" s="200">
        <v>822912</v>
      </c>
      <c r="L772" s="193" t="s">
        <v>503</v>
      </c>
    </row>
    <row r="773" spans="1:12" x14ac:dyDescent="0.25">
      <c r="A773" s="197">
        <v>30</v>
      </c>
      <c r="B773" s="194" t="s">
        <v>160</v>
      </c>
      <c r="C773" s="199">
        <v>63</v>
      </c>
      <c r="D773" s="194" t="s">
        <v>150</v>
      </c>
      <c r="F773" s="199">
        <v>0</v>
      </c>
      <c r="G773" s="194" t="s">
        <v>732</v>
      </c>
      <c r="I773" s="197">
        <v>22500</v>
      </c>
      <c r="K773" s="200">
        <v>845412</v>
      </c>
      <c r="L773" s="193" t="s">
        <v>503</v>
      </c>
    </row>
    <row r="774" spans="1:12" x14ac:dyDescent="0.25">
      <c r="A774" s="197">
        <v>30</v>
      </c>
      <c r="B774" s="194" t="s">
        <v>160</v>
      </c>
      <c r="C774" s="199">
        <v>63</v>
      </c>
      <c r="D774" s="194" t="s">
        <v>150</v>
      </c>
      <c r="F774" s="199">
        <v>0</v>
      </c>
      <c r="G774" s="194" t="s">
        <v>726</v>
      </c>
      <c r="I774" s="197">
        <v>37985</v>
      </c>
      <c r="K774" s="200">
        <v>883397</v>
      </c>
      <c r="L774" s="193" t="s">
        <v>503</v>
      </c>
    </row>
    <row r="775" spans="1:12" x14ac:dyDescent="0.25">
      <c r="A775" s="197">
        <v>30</v>
      </c>
      <c r="B775" s="194" t="s">
        <v>160</v>
      </c>
      <c r="C775" s="199">
        <v>63</v>
      </c>
      <c r="D775" s="194" t="s">
        <v>150</v>
      </c>
      <c r="F775" s="199">
        <v>0</v>
      </c>
      <c r="G775" s="194" t="s">
        <v>817</v>
      </c>
      <c r="I775" s="197">
        <v>75000</v>
      </c>
      <c r="K775" s="200">
        <v>958397</v>
      </c>
      <c r="L775" s="193" t="s">
        <v>503</v>
      </c>
    </row>
    <row r="776" spans="1:12" x14ac:dyDescent="0.25">
      <c r="A776" s="197">
        <v>30</v>
      </c>
      <c r="B776" s="194" t="s">
        <v>160</v>
      </c>
      <c r="C776" s="199">
        <v>63</v>
      </c>
      <c r="D776" s="194" t="s">
        <v>150</v>
      </c>
      <c r="F776" s="199">
        <v>0</v>
      </c>
      <c r="G776" s="194" t="s">
        <v>755</v>
      </c>
      <c r="I776" s="197">
        <v>87000</v>
      </c>
      <c r="K776" s="200">
        <v>1045397</v>
      </c>
      <c r="L776" s="193" t="s">
        <v>503</v>
      </c>
    </row>
    <row r="777" spans="1:12" x14ac:dyDescent="0.25">
      <c r="A777" s="197">
        <v>30</v>
      </c>
      <c r="B777" s="194" t="s">
        <v>160</v>
      </c>
      <c r="C777" s="199">
        <v>63</v>
      </c>
      <c r="D777" s="194" t="s">
        <v>150</v>
      </c>
      <c r="F777" s="199">
        <v>0</v>
      </c>
      <c r="G777" s="194" t="s">
        <v>790</v>
      </c>
      <c r="I777" s="197">
        <v>19883</v>
      </c>
      <c r="K777" s="200">
        <v>1065280</v>
      </c>
      <c r="L777" s="193" t="s">
        <v>503</v>
      </c>
    </row>
    <row r="778" spans="1:12" x14ac:dyDescent="0.25">
      <c r="A778" s="197">
        <v>30</v>
      </c>
      <c r="B778" s="194" t="s">
        <v>160</v>
      </c>
      <c r="C778" s="199">
        <v>63</v>
      </c>
      <c r="D778" s="194" t="s">
        <v>150</v>
      </c>
      <c r="F778" s="199">
        <v>0</v>
      </c>
      <c r="G778" s="194" t="s">
        <v>818</v>
      </c>
      <c r="I778" s="197">
        <v>120000</v>
      </c>
      <c r="K778" s="200">
        <v>1185280</v>
      </c>
      <c r="L778" s="193" t="s">
        <v>503</v>
      </c>
    </row>
    <row r="779" spans="1:12" x14ac:dyDescent="0.25">
      <c r="A779" s="197">
        <v>30</v>
      </c>
      <c r="B779" s="194" t="s">
        <v>160</v>
      </c>
      <c r="C779" s="199">
        <v>63</v>
      </c>
      <c r="D779" s="194" t="s">
        <v>150</v>
      </c>
      <c r="F779" s="199">
        <v>0</v>
      </c>
      <c r="G779" s="194" t="s">
        <v>819</v>
      </c>
      <c r="I779" s="197">
        <v>50000</v>
      </c>
      <c r="K779" s="200">
        <v>1235280</v>
      </c>
      <c r="L779" s="193" t="s">
        <v>503</v>
      </c>
    </row>
    <row r="780" spans="1:12" x14ac:dyDescent="0.25">
      <c r="A780" s="197">
        <v>30</v>
      </c>
      <c r="B780" s="194" t="s">
        <v>160</v>
      </c>
      <c r="C780" s="199">
        <v>63</v>
      </c>
      <c r="D780" s="194" t="s">
        <v>150</v>
      </c>
      <c r="F780" s="199">
        <v>0</v>
      </c>
      <c r="G780" s="194" t="s">
        <v>814</v>
      </c>
      <c r="I780" s="197">
        <v>38834</v>
      </c>
      <c r="K780" s="200">
        <v>1274114</v>
      </c>
      <c r="L780" s="193" t="s">
        <v>503</v>
      </c>
    </row>
    <row r="781" spans="1:12" x14ac:dyDescent="0.25">
      <c r="A781" s="197">
        <v>30</v>
      </c>
      <c r="B781" s="194" t="s">
        <v>160</v>
      </c>
      <c r="C781" s="199">
        <v>63</v>
      </c>
      <c r="D781" s="194" t="s">
        <v>150</v>
      </c>
      <c r="F781" s="199">
        <v>0</v>
      </c>
      <c r="G781" s="194" t="s">
        <v>785</v>
      </c>
      <c r="I781" s="197">
        <v>18750</v>
      </c>
      <c r="K781" s="200">
        <v>1292864</v>
      </c>
      <c r="L781" s="193" t="s">
        <v>503</v>
      </c>
    </row>
    <row r="782" spans="1:12" x14ac:dyDescent="0.25">
      <c r="A782" s="197">
        <v>30</v>
      </c>
      <c r="B782" s="194" t="s">
        <v>160</v>
      </c>
      <c r="C782" s="199">
        <v>63</v>
      </c>
      <c r="D782" s="194" t="s">
        <v>150</v>
      </c>
      <c r="F782" s="199">
        <v>0</v>
      </c>
      <c r="G782" s="194" t="s">
        <v>780</v>
      </c>
      <c r="I782" s="197">
        <v>58734</v>
      </c>
      <c r="K782" s="200">
        <v>1351598</v>
      </c>
      <c r="L782" s="193" t="s">
        <v>503</v>
      </c>
    </row>
    <row r="783" spans="1:12" x14ac:dyDescent="0.25">
      <c r="A783" s="197">
        <v>30</v>
      </c>
      <c r="B783" s="194" t="s">
        <v>160</v>
      </c>
      <c r="C783" s="199">
        <v>63</v>
      </c>
      <c r="D783" s="194" t="s">
        <v>150</v>
      </c>
      <c r="F783" s="199">
        <v>0</v>
      </c>
      <c r="G783" s="194" t="s">
        <v>768</v>
      </c>
      <c r="I783" s="197">
        <v>50000</v>
      </c>
      <c r="K783" s="200">
        <v>1401598</v>
      </c>
      <c r="L783" s="193" t="s">
        <v>503</v>
      </c>
    </row>
    <row r="784" spans="1:12" x14ac:dyDescent="0.25">
      <c r="A784" s="197">
        <v>30</v>
      </c>
      <c r="B784" s="194" t="s">
        <v>160</v>
      </c>
      <c r="C784" s="199">
        <v>63</v>
      </c>
      <c r="D784" s="194" t="s">
        <v>150</v>
      </c>
      <c r="F784" s="199">
        <v>0</v>
      </c>
      <c r="G784" s="194" t="s">
        <v>820</v>
      </c>
      <c r="I784" s="197">
        <v>66666</v>
      </c>
      <c r="K784" s="200">
        <v>1468264</v>
      </c>
      <c r="L784" s="193" t="s">
        <v>503</v>
      </c>
    </row>
    <row r="785" spans="1:12" x14ac:dyDescent="0.25">
      <c r="A785" s="197">
        <v>30</v>
      </c>
      <c r="B785" s="194" t="s">
        <v>160</v>
      </c>
      <c r="C785" s="199">
        <v>63</v>
      </c>
      <c r="D785" s="194" t="s">
        <v>150</v>
      </c>
      <c r="F785" s="199">
        <v>0</v>
      </c>
      <c r="G785" s="194" t="s">
        <v>752</v>
      </c>
      <c r="I785" s="197">
        <v>20000</v>
      </c>
      <c r="K785" s="200">
        <v>1488264</v>
      </c>
      <c r="L785" s="193" t="s">
        <v>503</v>
      </c>
    </row>
    <row r="786" spans="1:12" x14ac:dyDescent="0.25">
      <c r="A786" s="197">
        <v>30</v>
      </c>
      <c r="B786" s="194" t="s">
        <v>160</v>
      </c>
      <c r="C786" s="199">
        <v>63</v>
      </c>
      <c r="D786" s="194" t="s">
        <v>150</v>
      </c>
      <c r="F786" s="199">
        <v>0</v>
      </c>
      <c r="G786" s="194" t="s">
        <v>821</v>
      </c>
      <c r="I786" s="197">
        <v>80000</v>
      </c>
      <c r="K786" s="200">
        <v>1568264</v>
      </c>
      <c r="L786" s="193" t="s">
        <v>503</v>
      </c>
    </row>
    <row r="787" spans="1:12" x14ac:dyDescent="0.25">
      <c r="A787" s="197">
        <v>30</v>
      </c>
      <c r="B787" s="194" t="s">
        <v>160</v>
      </c>
      <c r="C787" s="199">
        <v>63</v>
      </c>
      <c r="D787" s="194" t="s">
        <v>150</v>
      </c>
      <c r="F787" s="199">
        <v>0</v>
      </c>
      <c r="G787" s="194" t="s">
        <v>809</v>
      </c>
      <c r="I787" s="197">
        <v>32635</v>
      </c>
      <c r="K787" s="200">
        <v>1600899</v>
      </c>
      <c r="L787" s="193" t="s">
        <v>503</v>
      </c>
    </row>
    <row r="788" spans="1:12" x14ac:dyDescent="0.25">
      <c r="A788" s="197">
        <v>30</v>
      </c>
      <c r="B788" s="194" t="s">
        <v>160</v>
      </c>
      <c r="C788" s="199">
        <v>63</v>
      </c>
      <c r="D788" s="194" t="s">
        <v>150</v>
      </c>
      <c r="F788" s="199">
        <v>0</v>
      </c>
      <c r="G788" s="194" t="s">
        <v>822</v>
      </c>
      <c r="I788" s="197">
        <v>33332</v>
      </c>
      <c r="K788" s="200">
        <v>1634231</v>
      </c>
      <c r="L788" s="193" t="s">
        <v>503</v>
      </c>
    </row>
    <row r="789" spans="1:12" x14ac:dyDescent="0.25">
      <c r="A789" s="197">
        <v>30</v>
      </c>
      <c r="B789" s="194" t="s">
        <v>160</v>
      </c>
      <c r="C789" s="199">
        <v>63</v>
      </c>
      <c r="D789" s="194" t="s">
        <v>150</v>
      </c>
      <c r="F789" s="199">
        <v>0</v>
      </c>
      <c r="G789" s="194" t="s">
        <v>744</v>
      </c>
      <c r="I789" s="197">
        <v>33132</v>
      </c>
      <c r="K789" s="200">
        <v>1667363</v>
      </c>
      <c r="L789" s="193" t="s">
        <v>503</v>
      </c>
    </row>
    <row r="790" spans="1:12" x14ac:dyDescent="0.25">
      <c r="A790" s="197">
        <v>30</v>
      </c>
      <c r="B790" s="194" t="s">
        <v>160</v>
      </c>
      <c r="C790" s="199">
        <v>63</v>
      </c>
      <c r="D790" s="194" t="s">
        <v>150</v>
      </c>
      <c r="F790" s="199">
        <v>0</v>
      </c>
      <c r="G790" s="194" t="s">
        <v>823</v>
      </c>
      <c r="I790" s="197">
        <v>29434</v>
      </c>
      <c r="K790" s="200">
        <v>1696797</v>
      </c>
      <c r="L790" s="193" t="s">
        <v>503</v>
      </c>
    </row>
    <row r="791" spans="1:12" x14ac:dyDescent="0.25">
      <c r="A791" s="197">
        <v>30</v>
      </c>
      <c r="B791" s="194" t="s">
        <v>160</v>
      </c>
      <c r="C791" s="199">
        <v>63</v>
      </c>
      <c r="D791" s="194" t="s">
        <v>150</v>
      </c>
      <c r="F791" s="199">
        <v>0</v>
      </c>
      <c r="G791" s="194" t="s">
        <v>824</v>
      </c>
      <c r="I791" s="197">
        <v>100000</v>
      </c>
      <c r="K791" s="200">
        <v>1796797</v>
      </c>
      <c r="L791" s="193" t="s">
        <v>503</v>
      </c>
    </row>
    <row r="792" spans="1:12" x14ac:dyDescent="0.25">
      <c r="A792" s="197">
        <v>30</v>
      </c>
      <c r="B792" s="194" t="s">
        <v>160</v>
      </c>
      <c r="C792" s="199">
        <v>64</v>
      </c>
      <c r="D792" s="194" t="s">
        <v>151</v>
      </c>
      <c r="F792" s="199">
        <v>0</v>
      </c>
      <c r="G792" s="194" t="s">
        <v>268</v>
      </c>
      <c r="J792" s="197">
        <v>9070</v>
      </c>
      <c r="K792" s="200">
        <v>1787727</v>
      </c>
      <c r="L792" s="193" t="s">
        <v>503</v>
      </c>
    </row>
    <row r="793" spans="1:12" x14ac:dyDescent="0.25">
      <c r="A793" s="197">
        <v>30</v>
      </c>
      <c r="B793" s="194" t="s">
        <v>160</v>
      </c>
      <c r="C793" s="199">
        <v>64</v>
      </c>
      <c r="D793" s="194" t="s">
        <v>151</v>
      </c>
      <c r="F793" s="199">
        <v>0</v>
      </c>
      <c r="G793" s="194" t="s">
        <v>269</v>
      </c>
      <c r="J793" s="197">
        <v>1723</v>
      </c>
      <c r="K793" s="200">
        <v>1786004</v>
      </c>
      <c r="L793" s="193" t="s">
        <v>503</v>
      </c>
    </row>
    <row r="794" spans="1:12" x14ac:dyDescent="0.25">
      <c r="A794" s="197">
        <v>30</v>
      </c>
      <c r="B794" s="194" t="s">
        <v>160</v>
      </c>
      <c r="C794" s="199">
        <v>64</v>
      </c>
      <c r="D794" s="194" t="s">
        <v>151</v>
      </c>
      <c r="F794" s="199">
        <v>43</v>
      </c>
      <c r="G794" s="194" t="s">
        <v>825</v>
      </c>
      <c r="J794" s="197">
        <v>909895</v>
      </c>
      <c r="K794" s="200">
        <v>876109</v>
      </c>
      <c r="L794" s="193" t="s">
        <v>503</v>
      </c>
    </row>
    <row r="795" spans="1:12" x14ac:dyDescent="0.25">
      <c r="A795" s="197">
        <v>30</v>
      </c>
      <c r="B795" s="194" t="s">
        <v>160</v>
      </c>
      <c r="C795" s="199">
        <v>69</v>
      </c>
      <c r="D795" s="194" t="s">
        <v>151</v>
      </c>
      <c r="F795" s="199">
        <v>0</v>
      </c>
      <c r="G795" s="194" t="s">
        <v>1578</v>
      </c>
      <c r="J795" s="197">
        <v>10</v>
      </c>
      <c r="K795" s="200">
        <v>876099</v>
      </c>
      <c r="L795" s="193" t="s">
        <v>503</v>
      </c>
    </row>
    <row r="796" spans="1:12" x14ac:dyDescent="0.25">
      <c r="G796" s="201" t="s">
        <v>679</v>
      </c>
      <c r="I796" s="202">
        <v>1186266</v>
      </c>
      <c r="J796" s="202">
        <v>920698</v>
      </c>
      <c r="K796" s="202">
        <v>265568</v>
      </c>
      <c r="L796" s="203" t="s">
        <v>503</v>
      </c>
    </row>
    <row r="797" spans="1:12" x14ac:dyDescent="0.25">
      <c r="G797" s="201" t="s">
        <v>505</v>
      </c>
      <c r="I797" s="202">
        <v>11323209</v>
      </c>
      <c r="J797" s="202">
        <v>10447110</v>
      </c>
      <c r="K797" s="202">
        <v>876099</v>
      </c>
      <c r="L797" s="204" t="s">
        <v>506</v>
      </c>
    </row>
    <row r="798" spans="1:12" x14ac:dyDescent="0.25">
      <c r="A798" s="196" t="s">
        <v>438</v>
      </c>
      <c r="G798" s="153" t="s">
        <v>500</v>
      </c>
      <c r="I798" s="197">
        <v>11323209</v>
      </c>
      <c r="J798" s="197">
        <v>10447110</v>
      </c>
      <c r="K798" s="197">
        <v>876099</v>
      </c>
      <c r="L798" s="194" t="s">
        <v>503</v>
      </c>
    </row>
    <row r="799" spans="1:12" x14ac:dyDescent="0.25">
      <c r="A799" s="193" t="s">
        <v>139</v>
      </c>
      <c r="B799" s="193" t="s">
        <v>140</v>
      </c>
      <c r="C799" s="198" t="s">
        <v>141</v>
      </c>
      <c r="D799" s="193" t="s">
        <v>142</v>
      </c>
      <c r="E799" s="193" t="s">
        <v>143</v>
      </c>
      <c r="F799" s="198" t="s">
        <v>144</v>
      </c>
      <c r="G799" s="193" t="s">
        <v>145</v>
      </c>
      <c r="I799" s="198" t="s">
        <v>501</v>
      </c>
      <c r="J799" s="198" t="s">
        <v>502</v>
      </c>
      <c r="K799" s="198" t="s">
        <v>146</v>
      </c>
    </row>
    <row r="800" spans="1:12" x14ac:dyDescent="0.25">
      <c r="A800" s="197">
        <v>29</v>
      </c>
      <c r="B800" s="194" t="s">
        <v>438</v>
      </c>
      <c r="C800" s="199">
        <v>109</v>
      </c>
      <c r="D800" s="194" t="s">
        <v>151</v>
      </c>
      <c r="F800" s="199">
        <v>44</v>
      </c>
      <c r="G800" s="194" t="s">
        <v>826</v>
      </c>
      <c r="J800" s="197">
        <v>674576</v>
      </c>
      <c r="K800" s="200">
        <v>201523</v>
      </c>
      <c r="L800" s="193" t="s">
        <v>503</v>
      </c>
    </row>
    <row r="801" spans="1:12" x14ac:dyDescent="0.25">
      <c r="A801" s="197">
        <v>31</v>
      </c>
      <c r="B801" s="194" t="s">
        <v>438</v>
      </c>
      <c r="C801" s="199">
        <v>116</v>
      </c>
      <c r="D801" s="194" t="s">
        <v>151</v>
      </c>
      <c r="F801" s="199">
        <v>4</v>
      </c>
      <c r="G801" s="194" t="s">
        <v>495</v>
      </c>
      <c r="J801" s="197">
        <v>5420</v>
      </c>
      <c r="K801" s="200">
        <v>196103</v>
      </c>
      <c r="L801" s="193" t="s">
        <v>503</v>
      </c>
    </row>
    <row r="802" spans="1:12" x14ac:dyDescent="0.25">
      <c r="A802" s="197">
        <v>31</v>
      </c>
      <c r="B802" s="194" t="s">
        <v>438</v>
      </c>
      <c r="C802" s="199">
        <v>121</v>
      </c>
      <c r="D802" s="194" t="s">
        <v>150</v>
      </c>
      <c r="F802" s="199">
        <v>1</v>
      </c>
      <c r="G802" s="194" t="s">
        <v>827</v>
      </c>
      <c r="I802" s="197">
        <v>12000</v>
      </c>
      <c r="K802" s="200">
        <v>208103</v>
      </c>
      <c r="L802" s="193" t="s">
        <v>503</v>
      </c>
    </row>
    <row r="803" spans="1:12" x14ac:dyDescent="0.25">
      <c r="A803" s="197">
        <v>31</v>
      </c>
      <c r="B803" s="194" t="s">
        <v>438</v>
      </c>
      <c r="C803" s="199">
        <v>122</v>
      </c>
      <c r="D803" s="194" t="s">
        <v>150</v>
      </c>
      <c r="F803" s="199">
        <v>2</v>
      </c>
      <c r="G803" s="194" t="s">
        <v>827</v>
      </c>
      <c r="I803" s="197">
        <v>100000</v>
      </c>
      <c r="K803" s="200">
        <v>308103</v>
      </c>
      <c r="L803" s="193" t="s">
        <v>503</v>
      </c>
    </row>
    <row r="804" spans="1:12" x14ac:dyDescent="0.25">
      <c r="A804" s="197">
        <v>31</v>
      </c>
      <c r="B804" s="194" t="s">
        <v>438</v>
      </c>
      <c r="C804" s="199">
        <v>123</v>
      </c>
      <c r="D804" s="194" t="s">
        <v>150</v>
      </c>
      <c r="F804" s="199">
        <v>3</v>
      </c>
      <c r="G804" s="194" t="s">
        <v>828</v>
      </c>
      <c r="I804" s="197">
        <v>21963</v>
      </c>
      <c r="K804" s="200">
        <v>330066</v>
      </c>
      <c r="L804" s="193" t="s">
        <v>503</v>
      </c>
    </row>
    <row r="805" spans="1:12" x14ac:dyDescent="0.25">
      <c r="A805" s="197">
        <v>31</v>
      </c>
      <c r="B805" s="194" t="s">
        <v>438</v>
      </c>
      <c r="C805" s="199">
        <v>124</v>
      </c>
      <c r="D805" s="194" t="s">
        <v>150</v>
      </c>
      <c r="F805" s="199">
        <v>5</v>
      </c>
      <c r="G805" s="194" t="s">
        <v>829</v>
      </c>
      <c r="I805" s="197">
        <v>20000</v>
      </c>
      <c r="K805" s="200">
        <v>350066</v>
      </c>
      <c r="L805" s="193" t="s">
        <v>503</v>
      </c>
    </row>
    <row r="806" spans="1:12" x14ac:dyDescent="0.25">
      <c r="A806" s="197">
        <v>31</v>
      </c>
      <c r="B806" s="194" t="s">
        <v>438</v>
      </c>
      <c r="C806" s="199">
        <v>125</v>
      </c>
      <c r="D806" s="194" t="s">
        <v>150</v>
      </c>
      <c r="F806" s="199">
        <v>6</v>
      </c>
      <c r="G806" s="194" t="s">
        <v>829</v>
      </c>
      <c r="I806" s="197">
        <v>10216</v>
      </c>
      <c r="K806" s="200">
        <v>360282</v>
      </c>
      <c r="L806" s="193" t="s">
        <v>503</v>
      </c>
    </row>
    <row r="807" spans="1:12" x14ac:dyDescent="0.25">
      <c r="A807" s="197">
        <v>31</v>
      </c>
      <c r="B807" s="194" t="s">
        <v>438</v>
      </c>
      <c r="C807" s="199">
        <v>126</v>
      </c>
      <c r="D807" s="194" t="s">
        <v>150</v>
      </c>
      <c r="F807" s="199">
        <v>7</v>
      </c>
      <c r="G807" s="194" t="s">
        <v>829</v>
      </c>
      <c r="I807" s="197">
        <v>180000</v>
      </c>
      <c r="K807" s="200">
        <v>540282</v>
      </c>
      <c r="L807" s="193" t="s">
        <v>503</v>
      </c>
    </row>
    <row r="808" spans="1:12" x14ac:dyDescent="0.25">
      <c r="A808" s="197">
        <v>31</v>
      </c>
      <c r="B808" s="194" t="s">
        <v>438</v>
      </c>
      <c r="C808" s="199">
        <v>127</v>
      </c>
      <c r="D808" s="194" t="s">
        <v>150</v>
      </c>
      <c r="F808" s="199">
        <v>8</v>
      </c>
      <c r="G808" s="194" t="s">
        <v>829</v>
      </c>
      <c r="I808" s="197">
        <v>22500</v>
      </c>
      <c r="K808" s="200">
        <v>562782</v>
      </c>
      <c r="L808" s="193" t="s">
        <v>503</v>
      </c>
    </row>
    <row r="809" spans="1:12" x14ac:dyDescent="0.25">
      <c r="A809" s="197">
        <v>31</v>
      </c>
      <c r="B809" s="194" t="s">
        <v>438</v>
      </c>
      <c r="C809" s="199">
        <v>128</v>
      </c>
      <c r="D809" s="194" t="s">
        <v>150</v>
      </c>
      <c r="F809" s="199">
        <v>9</v>
      </c>
      <c r="G809" s="194" t="s">
        <v>829</v>
      </c>
      <c r="I809" s="197">
        <v>97000</v>
      </c>
      <c r="K809" s="200">
        <v>659782</v>
      </c>
      <c r="L809" s="193" t="s">
        <v>503</v>
      </c>
    </row>
    <row r="810" spans="1:12" x14ac:dyDescent="0.25">
      <c r="A810" s="197">
        <v>31</v>
      </c>
      <c r="B810" s="194" t="s">
        <v>438</v>
      </c>
      <c r="C810" s="199">
        <v>129</v>
      </c>
      <c r="D810" s="194" t="s">
        <v>150</v>
      </c>
      <c r="F810" s="199">
        <v>10</v>
      </c>
      <c r="G810" s="194" t="s">
        <v>829</v>
      </c>
      <c r="I810" s="197">
        <v>11250</v>
      </c>
      <c r="K810" s="200">
        <v>671032</v>
      </c>
      <c r="L810" s="193" t="s">
        <v>503</v>
      </c>
    </row>
    <row r="811" spans="1:12" x14ac:dyDescent="0.25">
      <c r="A811" s="197">
        <v>31</v>
      </c>
      <c r="B811" s="194" t="s">
        <v>438</v>
      </c>
      <c r="C811" s="199">
        <v>130</v>
      </c>
      <c r="D811" s="194" t="s">
        <v>150</v>
      </c>
      <c r="F811" s="199">
        <v>11</v>
      </c>
      <c r="G811" s="194" t="s">
        <v>829</v>
      </c>
      <c r="I811" s="197">
        <v>120000</v>
      </c>
      <c r="K811" s="200">
        <v>791032</v>
      </c>
      <c r="L811" s="193" t="s">
        <v>503</v>
      </c>
    </row>
    <row r="812" spans="1:12" x14ac:dyDescent="0.25">
      <c r="A812" s="197">
        <v>31</v>
      </c>
      <c r="B812" s="194" t="s">
        <v>438</v>
      </c>
      <c r="C812" s="199">
        <v>131</v>
      </c>
      <c r="D812" s="194" t="s">
        <v>150</v>
      </c>
      <c r="F812" s="199">
        <v>12</v>
      </c>
      <c r="G812" s="194" t="s">
        <v>829</v>
      </c>
      <c r="I812" s="197">
        <v>33132</v>
      </c>
      <c r="K812" s="200">
        <v>824164</v>
      </c>
      <c r="L812" s="193" t="s">
        <v>503</v>
      </c>
    </row>
    <row r="813" spans="1:12" x14ac:dyDescent="0.25">
      <c r="A813" s="197">
        <v>31</v>
      </c>
      <c r="B813" s="194" t="s">
        <v>438</v>
      </c>
      <c r="C813" s="199">
        <v>132</v>
      </c>
      <c r="D813" s="194" t="s">
        <v>150</v>
      </c>
      <c r="F813" s="199">
        <v>13</v>
      </c>
      <c r="G813" s="194" t="s">
        <v>829</v>
      </c>
      <c r="I813" s="197">
        <v>29434</v>
      </c>
      <c r="K813" s="200">
        <v>853598</v>
      </c>
      <c r="L813" s="193" t="s">
        <v>503</v>
      </c>
    </row>
    <row r="814" spans="1:12" x14ac:dyDescent="0.25">
      <c r="A814" s="197">
        <v>31</v>
      </c>
      <c r="B814" s="194" t="s">
        <v>438</v>
      </c>
      <c r="C814" s="199">
        <v>133</v>
      </c>
      <c r="D814" s="194" t="s">
        <v>150</v>
      </c>
      <c r="F814" s="199">
        <v>14</v>
      </c>
      <c r="G814" s="194" t="s">
        <v>829</v>
      </c>
      <c r="I814" s="197">
        <v>38834</v>
      </c>
      <c r="K814" s="200">
        <v>892432</v>
      </c>
      <c r="L814" s="193" t="s">
        <v>503</v>
      </c>
    </row>
    <row r="815" spans="1:12" x14ac:dyDescent="0.25">
      <c r="A815" s="197">
        <v>31</v>
      </c>
      <c r="B815" s="194" t="s">
        <v>438</v>
      </c>
      <c r="C815" s="199">
        <v>134</v>
      </c>
      <c r="D815" s="194" t="s">
        <v>150</v>
      </c>
      <c r="F815" s="199">
        <v>15</v>
      </c>
      <c r="G815" s="194" t="s">
        <v>829</v>
      </c>
      <c r="I815" s="197">
        <v>22500</v>
      </c>
      <c r="K815" s="200">
        <v>914932</v>
      </c>
      <c r="L815" s="193" t="s">
        <v>503</v>
      </c>
    </row>
    <row r="816" spans="1:12" x14ac:dyDescent="0.25">
      <c r="A816" s="197">
        <v>31</v>
      </c>
      <c r="B816" s="194" t="s">
        <v>438</v>
      </c>
      <c r="C816" s="199">
        <v>135</v>
      </c>
      <c r="D816" s="194" t="s">
        <v>150</v>
      </c>
      <c r="F816" s="199">
        <v>16</v>
      </c>
      <c r="G816" s="194" t="s">
        <v>829</v>
      </c>
      <c r="I816" s="197">
        <v>15000</v>
      </c>
      <c r="K816" s="200">
        <v>929932</v>
      </c>
      <c r="L816" s="193" t="s">
        <v>503</v>
      </c>
    </row>
    <row r="817" spans="1:12" x14ac:dyDescent="0.25">
      <c r="A817" s="197">
        <v>31</v>
      </c>
      <c r="B817" s="194" t="s">
        <v>438</v>
      </c>
      <c r="C817" s="199">
        <v>136</v>
      </c>
      <c r="D817" s="194" t="s">
        <v>150</v>
      </c>
      <c r="F817" s="199">
        <v>17</v>
      </c>
      <c r="G817" s="194" t="s">
        <v>829</v>
      </c>
      <c r="I817" s="197">
        <v>30000</v>
      </c>
      <c r="K817" s="200">
        <v>959932</v>
      </c>
      <c r="L817" s="193" t="s">
        <v>503</v>
      </c>
    </row>
    <row r="818" spans="1:12" x14ac:dyDescent="0.25">
      <c r="A818" s="197">
        <v>31</v>
      </c>
      <c r="B818" s="194" t="s">
        <v>438</v>
      </c>
      <c r="C818" s="199">
        <v>137</v>
      </c>
      <c r="D818" s="194" t="s">
        <v>150</v>
      </c>
      <c r="F818" s="199">
        <v>18</v>
      </c>
      <c r="G818" s="194" t="s">
        <v>829</v>
      </c>
      <c r="I818" s="197">
        <v>22500</v>
      </c>
      <c r="K818" s="200">
        <v>982432</v>
      </c>
      <c r="L818" s="193" t="s">
        <v>503</v>
      </c>
    </row>
    <row r="819" spans="1:12" x14ac:dyDescent="0.25">
      <c r="A819" s="197">
        <v>31</v>
      </c>
      <c r="B819" s="194" t="s">
        <v>438</v>
      </c>
      <c r="C819" s="199">
        <v>141</v>
      </c>
      <c r="D819" s="194" t="s">
        <v>150</v>
      </c>
      <c r="F819" s="199">
        <v>21</v>
      </c>
      <c r="G819" s="194" t="s">
        <v>830</v>
      </c>
      <c r="I819" s="197">
        <v>50000</v>
      </c>
      <c r="K819" s="200">
        <v>1032432</v>
      </c>
      <c r="L819" s="193" t="s">
        <v>503</v>
      </c>
    </row>
    <row r="820" spans="1:12" x14ac:dyDescent="0.25">
      <c r="G820" s="201" t="s">
        <v>718</v>
      </c>
      <c r="I820" s="202">
        <v>836329</v>
      </c>
      <c r="J820" s="202">
        <v>679996</v>
      </c>
      <c r="K820" s="202">
        <v>156333</v>
      </c>
      <c r="L820" s="203" t="s">
        <v>503</v>
      </c>
    </row>
    <row r="821" spans="1:12" x14ac:dyDescent="0.25">
      <c r="G821" s="201" t="s">
        <v>505</v>
      </c>
      <c r="I821" s="202">
        <v>12159538</v>
      </c>
      <c r="J821" s="202">
        <v>11127106</v>
      </c>
      <c r="K821" s="202">
        <v>1032432</v>
      </c>
      <c r="L821" s="204" t="s">
        <v>506</v>
      </c>
    </row>
    <row r="822" spans="1:12" x14ac:dyDescent="0.25">
      <c r="A822" s="196" t="s">
        <v>1532</v>
      </c>
      <c r="G822" s="153" t="s">
        <v>500</v>
      </c>
      <c r="I822" s="197">
        <v>12159538</v>
      </c>
      <c r="J822" s="197">
        <v>11127106</v>
      </c>
      <c r="K822" s="197">
        <v>1032432</v>
      </c>
      <c r="L822" s="194" t="s">
        <v>503</v>
      </c>
    </row>
    <row r="823" spans="1:12" x14ac:dyDescent="0.25">
      <c r="A823" s="193" t="s">
        <v>139</v>
      </c>
      <c r="B823" s="193" t="s">
        <v>140</v>
      </c>
      <c r="C823" s="198" t="s">
        <v>141</v>
      </c>
      <c r="D823" s="193" t="s">
        <v>142</v>
      </c>
      <c r="E823" s="193" t="s">
        <v>143</v>
      </c>
      <c r="F823" s="198" t="s">
        <v>144</v>
      </c>
      <c r="G823" s="193" t="s">
        <v>145</v>
      </c>
      <c r="I823" s="198" t="s">
        <v>501</v>
      </c>
      <c r="J823" s="198" t="s">
        <v>502</v>
      </c>
      <c r="K823" s="198" t="s">
        <v>146</v>
      </c>
    </row>
    <row r="824" spans="1:12" x14ac:dyDescent="0.25">
      <c r="A824" s="197">
        <v>31</v>
      </c>
      <c r="B824" s="194" t="s">
        <v>1532</v>
      </c>
      <c r="C824" s="199">
        <v>73</v>
      </c>
      <c r="D824" s="194" t="s">
        <v>151</v>
      </c>
      <c r="F824" s="199">
        <v>45</v>
      </c>
      <c r="G824" s="194" t="s">
        <v>1631</v>
      </c>
      <c r="J824" s="197">
        <v>1503051</v>
      </c>
      <c r="K824" s="200">
        <v>-470619</v>
      </c>
      <c r="L824" s="193" t="s">
        <v>585</v>
      </c>
    </row>
    <row r="825" spans="1:12" x14ac:dyDescent="0.25">
      <c r="A825" s="197">
        <v>31</v>
      </c>
      <c r="B825" s="194" t="s">
        <v>1532</v>
      </c>
      <c r="C825" s="199">
        <v>74</v>
      </c>
      <c r="D825" s="194" t="s">
        <v>151</v>
      </c>
      <c r="F825" s="199">
        <v>46</v>
      </c>
      <c r="G825" s="194" t="s">
        <v>1632</v>
      </c>
      <c r="J825" s="197">
        <v>169385</v>
      </c>
      <c r="K825" s="200">
        <v>-640004</v>
      </c>
      <c r="L825" s="193" t="s">
        <v>585</v>
      </c>
    </row>
    <row r="826" spans="1:12" x14ac:dyDescent="0.25">
      <c r="A826" s="197">
        <v>31</v>
      </c>
      <c r="B826" s="194" t="s">
        <v>1532</v>
      </c>
      <c r="C826" s="199">
        <v>77</v>
      </c>
      <c r="D826" s="194" t="s">
        <v>150</v>
      </c>
      <c r="F826" s="199">
        <v>108</v>
      </c>
      <c r="G826" s="194" t="s">
        <v>1633</v>
      </c>
      <c r="I826" s="197">
        <v>10216</v>
      </c>
      <c r="K826" s="200">
        <v>-629788</v>
      </c>
      <c r="L826" s="193" t="s">
        <v>585</v>
      </c>
    </row>
    <row r="827" spans="1:12" x14ac:dyDescent="0.25">
      <c r="A827" s="197">
        <v>31</v>
      </c>
      <c r="B827" s="194" t="s">
        <v>1532</v>
      </c>
      <c r="C827" s="199">
        <v>78</v>
      </c>
      <c r="D827" s="194" t="s">
        <v>150</v>
      </c>
      <c r="F827" s="199">
        <v>208</v>
      </c>
      <c r="G827" s="194" t="s">
        <v>1634</v>
      </c>
      <c r="I827" s="197">
        <v>20000</v>
      </c>
      <c r="K827" s="200">
        <v>-609788</v>
      </c>
      <c r="L827" s="193" t="s">
        <v>585</v>
      </c>
    </row>
    <row r="828" spans="1:12" x14ac:dyDescent="0.25">
      <c r="A828" s="197">
        <v>31</v>
      </c>
      <c r="B828" s="194" t="s">
        <v>1532</v>
      </c>
      <c r="C828" s="199">
        <v>79</v>
      </c>
      <c r="D828" s="194" t="s">
        <v>150</v>
      </c>
      <c r="F828" s="199">
        <v>308</v>
      </c>
      <c r="G828" s="194" t="s">
        <v>1635</v>
      </c>
      <c r="I828" s="197">
        <v>11250</v>
      </c>
      <c r="K828" s="200">
        <v>-598538</v>
      </c>
      <c r="L828" s="193" t="s">
        <v>585</v>
      </c>
    </row>
    <row r="829" spans="1:12" x14ac:dyDescent="0.25">
      <c r="A829" s="197">
        <v>31</v>
      </c>
      <c r="B829" s="194" t="s">
        <v>1532</v>
      </c>
      <c r="C829" s="199">
        <v>80</v>
      </c>
      <c r="D829" s="194" t="s">
        <v>150</v>
      </c>
      <c r="F829" s="199">
        <v>408</v>
      </c>
      <c r="G829" s="194" t="s">
        <v>1686</v>
      </c>
      <c r="I829" s="197">
        <v>18750</v>
      </c>
      <c r="K829" s="200">
        <v>-579788</v>
      </c>
      <c r="L829" s="193" t="s">
        <v>585</v>
      </c>
    </row>
    <row r="830" spans="1:12" x14ac:dyDescent="0.25">
      <c r="A830" s="197">
        <v>31</v>
      </c>
      <c r="B830" s="194" t="s">
        <v>1532</v>
      </c>
      <c r="C830" s="199">
        <v>81</v>
      </c>
      <c r="D830" s="194" t="s">
        <v>150</v>
      </c>
      <c r="F830" s="199">
        <v>508</v>
      </c>
      <c r="G830" s="194" t="s">
        <v>1636</v>
      </c>
      <c r="I830" s="197">
        <v>180000</v>
      </c>
      <c r="K830" s="200">
        <v>-399788</v>
      </c>
      <c r="L830" s="193" t="s">
        <v>585</v>
      </c>
    </row>
    <row r="831" spans="1:12" x14ac:dyDescent="0.25">
      <c r="A831" s="197">
        <v>31</v>
      </c>
      <c r="B831" s="194" t="s">
        <v>1532</v>
      </c>
      <c r="C831" s="199">
        <v>82</v>
      </c>
      <c r="D831" s="194" t="s">
        <v>150</v>
      </c>
      <c r="F831" s="199">
        <v>608</v>
      </c>
      <c r="G831" s="194" t="s">
        <v>1637</v>
      </c>
      <c r="I831" s="197">
        <v>12000</v>
      </c>
      <c r="K831" s="200">
        <v>-387788</v>
      </c>
      <c r="L831" s="193" t="s">
        <v>585</v>
      </c>
    </row>
    <row r="832" spans="1:12" x14ac:dyDescent="0.25">
      <c r="A832" s="197">
        <v>31</v>
      </c>
      <c r="B832" s="194" t="s">
        <v>1532</v>
      </c>
      <c r="C832" s="199">
        <v>83</v>
      </c>
      <c r="D832" s="194" t="s">
        <v>150</v>
      </c>
      <c r="F832" s="199">
        <v>708</v>
      </c>
      <c r="G832" s="194" t="s">
        <v>1638</v>
      </c>
      <c r="I832" s="197">
        <v>21963</v>
      </c>
      <c r="K832" s="200">
        <v>-365825</v>
      </c>
      <c r="L832" s="193" t="s">
        <v>585</v>
      </c>
    </row>
    <row r="833" spans="1:12" x14ac:dyDescent="0.25">
      <c r="A833" s="197">
        <v>31</v>
      </c>
      <c r="B833" s="194" t="s">
        <v>1532</v>
      </c>
      <c r="C833" s="199">
        <v>84</v>
      </c>
      <c r="D833" s="194" t="s">
        <v>150</v>
      </c>
      <c r="F833" s="199">
        <v>808</v>
      </c>
      <c r="G833" s="194" t="s">
        <v>1639</v>
      </c>
      <c r="I833" s="197">
        <v>32000</v>
      </c>
      <c r="K833" s="200">
        <v>-333825</v>
      </c>
      <c r="L833" s="193" t="s">
        <v>585</v>
      </c>
    </row>
    <row r="834" spans="1:12" x14ac:dyDescent="0.25">
      <c r="A834" s="197">
        <v>31</v>
      </c>
      <c r="B834" s="194" t="s">
        <v>1532</v>
      </c>
      <c r="C834" s="199">
        <v>85</v>
      </c>
      <c r="D834" s="194" t="s">
        <v>150</v>
      </c>
      <c r="F834" s="199">
        <v>908</v>
      </c>
      <c r="G834" s="194" t="s">
        <v>1640</v>
      </c>
      <c r="I834" s="197">
        <v>15000</v>
      </c>
      <c r="K834" s="200">
        <v>-318825</v>
      </c>
      <c r="L834" s="193" t="s">
        <v>585</v>
      </c>
    </row>
    <row r="835" spans="1:12" x14ac:dyDescent="0.25">
      <c r="A835" s="197">
        <v>31</v>
      </c>
      <c r="B835" s="194" t="s">
        <v>1532</v>
      </c>
      <c r="C835" s="199">
        <v>86</v>
      </c>
      <c r="D835" s="194" t="s">
        <v>150</v>
      </c>
      <c r="F835" s="199">
        <v>1008</v>
      </c>
      <c r="G835" s="194" t="s">
        <v>1641</v>
      </c>
      <c r="I835" s="197">
        <v>50000</v>
      </c>
      <c r="K835" s="200">
        <v>-268825</v>
      </c>
      <c r="L835" s="193" t="s">
        <v>585</v>
      </c>
    </row>
    <row r="836" spans="1:12" x14ac:dyDescent="0.25">
      <c r="A836" s="197">
        <v>31</v>
      </c>
      <c r="B836" s="194" t="s">
        <v>1532</v>
      </c>
      <c r="C836" s="199">
        <v>87</v>
      </c>
      <c r="D836" s="194" t="s">
        <v>151</v>
      </c>
      <c r="F836" s="199">
        <v>18</v>
      </c>
      <c r="G836" s="194" t="s">
        <v>1642</v>
      </c>
      <c r="J836" s="197">
        <v>17065</v>
      </c>
      <c r="K836" s="200">
        <v>-285890</v>
      </c>
      <c r="L836" s="193" t="s">
        <v>585</v>
      </c>
    </row>
    <row r="837" spans="1:12" x14ac:dyDescent="0.25">
      <c r="A837" s="197">
        <v>31</v>
      </c>
      <c r="B837" s="194" t="s">
        <v>1532</v>
      </c>
      <c r="C837" s="199">
        <v>88</v>
      </c>
      <c r="D837" s="194" t="s">
        <v>150</v>
      </c>
      <c r="F837" s="199">
        <v>1108</v>
      </c>
      <c r="G837" s="194" t="s">
        <v>1643</v>
      </c>
      <c r="I837" s="197">
        <v>32635</v>
      </c>
      <c r="K837" s="200">
        <v>-253255</v>
      </c>
      <c r="L837" s="193" t="s">
        <v>585</v>
      </c>
    </row>
    <row r="838" spans="1:12" x14ac:dyDescent="0.25">
      <c r="A838" s="197">
        <v>31</v>
      </c>
      <c r="B838" s="194" t="s">
        <v>1532</v>
      </c>
      <c r="C838" s="199">
        <v>89</v>
      </c>
      <c r="D838" s="194" t="s">
        <v>150</v>
      </c>
      <c r="F838" s="199">
        <v>28</v>
      </c>
      <c r="G838" s="194" t="s">
        <v>1644</v>
      </c>
      <c r="I838" s="197">
        <v>97000</v>
      </c>
      <c r="K838" s="200">
        <v>-156255</v>
      </c>
      <c r="L838" s="193" t="s">
        <v>585</v>
      </c>
    </row>
    <row r="839" spans="1:12" x14ac:dyDescent="0.25">
      <c r="A839" s="197">
        <v>31</v>
      </c>
      <c r="B839" s="194" t="s">
        <v>1532</v>
      </c>
      <c r="C839" s="199">
        <v>90</v>
      </c>
      <c r="D839" s="194" t="s">
        <v>150</v>
      </c>
      <c r="F839" s="199">
        <v>1208</v>
      </c>
      <c r="G839" s="194" t="s">
        <v>1645</v>
      </c>
      <c r="I839" s="197">
        <v>120000</v>
      </c>
      <c r="K839" s="200">
        <v>-36255</v>
      </c>
      <c r="L839" s="193" t="s">
        <v>585</v>
      </c>
    </row>
    <row r="840" spans="1:12" x14ac:dyDescent="0.25">
      <c r="A840" s="197">
        <v>31</v>
      </c>
      <c r="B840" s="194" t="s">
        <v>1532</v>
      </c>
      <c r="C840" s="199">
        <v>91</v>
      </c>
      <c r="D840" s="194" t="s">
        <v>150</v>
      </c>
      <c r="F840" s="199">
        <v>1408</v>
      </c>
      <c r="G840" s="194" t="s">
        <v>1646</v>
      </c>
      <c r="I840" s="197">
        <v>80000</v>
      </c>
      <c r="K840" s="200">
        <v>43745</v>
      </c>
      <c r="L840" s="193" t="s">
        <v>503</v>
      </c>
    </row>
    <row r="841" spans="1:12" x14ac:dyDescent="0.25">
      <c r="A841" s="197">
        <v>31</v>
      </c>
      <c r="B841" s="194" t="s">
        <v>1532</v>
      </c>
      <c r="C841" s="199">
        <v>92</v>
      </c>
      <c r="D841" s="194" t="s">
        <v>150</v>
      </c>
      <c r="F841" s="199">
        <v>1508</v>
      </c>
      <c r="G841" s="194" t="s">
        <v>1647</v>
      </c>
      <c r="I841" s="197">
        <v>29434</v>
      </c>
      <c r="K841" s="200">
        <v>73179</v>
      </c>
      <c r="L841" s="193" t="s">
        <v>503</v>
      </c>
    </row>
    <row r="842" spans="1:12" x14ac:dyDescent="0.25">
      <c r="A842" s="197">
        <v>31</v>
      </c>
      <c r="B842" s="194" t="s">
        <v>1532</v>
      </c>
      <c r="C842" s="199">
        <v>93</v>
      </c>
      <c r="D842" s="194" t="s">
        <v>150</v>
      </c>
      <c r="F842" s="199">
        <v>1608</v>
      </c>
      <c r="G842" s="194" t="s">
        <v>1648</v>
      </c>
      <c r="I842" s="197">
        <v>29423</v>
      </c>
      <c r="K842" s="200">
        <v>102602</v>
      </c>
      <c r="L842" s="193" t="s">
        <v>503</v>
      </c>
    </row>
    <row r="843" spans="1:12" x14ac:dyDescent="0.25">
      <c r="A843" s="197">
        <v>31</v>
      </c>
      <c r="B843" s="194" t="s">
        <v>1532</v>
      </c>
      <c r="C843" s="199">
        <v>94</v>
      </c>
      <c r="D843" s="194" t="s">
        <v>150</v>
      </c>
      <c r="F843" s="199">
        <v>1708</v>
      </c>
      <c r="G843" s="194" t="s">
        <v>1648</v>
      </c>
      <c r="I843" s="197">
        <v>74270</v>
      </c>
      <c r="K843" s="200">
        <v>176872</v>
      </c>
      <c r="L843" s="193" t="s">
        <v>503</v>
      </c>
    </row>
    <row r="844" spans="1:12" x14ac:dyDescent="0.25">
      <c r="A844" s="197">
        <v>31</v>
      </c>
      <c r="B844" s="194" t="s">
        <v>1532</v>
      </c>
      <c r="C844" s="199">
        <v>95</v>
      </c>
      <c r="D844" s="194" t="s">
        <v>150</v>
      </c>
      <c r="F844" s="199">
        <v>1808</v>
      </c>
      <c r="G844" s="194" t="s">
        <v>1649</v>
      </c>
      <c r="I844" s="197">
        <v>33132</v>
      </c>
      <c r="K844" s="200">
        <v>210004</v>
      </c>
      <c r="L844" s="193" t="s">
        <v>503</v>
      </c>
    </row>
    <row r="845" spans="1:12" x14ac:dyDescent="0.25">
      <c r="A845" s="197">
        <v>31</v>
      </c>
      <c r="B845" s="194" t="s">
        <v>1532</v>
      </c>
      <c r="C845" s="199">
        <v>96</v>
      </c>
      <c r="D845" s="194" t="s">
        <v>150</v>
      </c>
      <c r="F845" s="199">
        <v>1908</v>
      </c>
      <c r="G845" s="194" t="s">
        <v>1648</v>
      </c>
      <c r="I845" s="197">
        <v>38834</v>
      </c>
      <c r="K845" s="200">
        <v>248838</v>
      </c>
      <c r="L845" s="193" t="s">
        <v>503</v>
      </c>
    </row>
    <row r="846" spans="1:12" x14ac:dyDescent="0.25">
      <c r="A846" s="197">
        <v>31</v>
      </c>
      <c r="B846" s="194" t="s">
        <v>1532</v>
      </c>
      <c r="C846" s="199">
        <v>97</v>
      </c>
      <c r="D846" s="194" t="s">
        <v>150</v>
      </c>
      <c r="F846" s="199">
        <v>2008</v>
      </c>
      <c r="G846" s="194" t="s">
        <v>1648</v>
      </c>
      <c r="I846" s="197">
        <v>20000</v>
      </c>
      <c r="K846" s="200">
        <v>268838</v>
      </c>
      <c r="L846" s="193" t="s">
        <v>503</v>
      </c>
    </row>
    <row r="847" spans="1:12" x14ac:dyDescent="0.25">
      <c r="G847" s="201" t="s">
        <v>1630</v>
      </c>
      <c r="I847" s="202">
        <v>925907</v>
      </c>
      <c r="J847" s="202">
        <v>1689501</v>
      </c>
      <c r="K847" s="202">
        <v>-763594</v>
      </c>
      <c r="L847" s="203" t="s">
        <v>585</v>
      </c>
    </row>
    <row r="848" spans="1:12" x14ac:dyDescent="0.25">
      <c r="G848" s="201" t="s">
        <v>505</v>
      </c>
      <c r="I848" s="202">
        <v>13085445</v>
      </c>
      <c r="J848" s="202">
        <v>12816607</v>
      </c>
      <c r="K848" s="202">
        <v>268838</v>
      </c>
      <c r="L848" s="204" t="s">
        <v>506</v>
      </c>
    </row>
    <row r="849" spans="1:12" x14ac:dyDescent="0.25">
      <c r="A849" s="196" t="s">
        <v>831</v>
      </c>
    </row>
    <row r="850" spans="1:12" x14ac:dyDescent="0.25">
      <c r="A850" s="196" t="s">
        <v>138</v>
      </c>
      <c r="G850" s="153" t="s">
        <v>500</v>
      </c>
      <c r="I850" s="197">
        <v>0</v>
      </c>
      <c r="J850" s="197">
        <v>0</v>
      </c>
      <c r="K850" s="197">
        <v>0</v>
      </c>
    </row>
    <row r="851" spans="1:12" x14ac:dyDescent="0.25">
      <c r="A851" s="193" t="s">
        <v>139</v>
      </c>
      <c r="B851" s="193" t="s">
        <v>140</v>
      </c>
      <c r="C851" s="198" t="s">
        <v>141</v>
      </c>
      <c r="D851" s="193" t="s">
        <v>142</v>
      </c>
      <c r="E851" s="193" t="s">
        <v>143</v>
      </c>
      <c r="F851" s="198" t="s">
        <v>144</v>
      </c>
      <c r="G851" s="193" t="s">
        <v>145</v>
      </c>
      <c r="I851" s="198" t="s">
        <v>501</v>
      </c>
      <c r="J851" s="198" t="s">
        <v>502</v>
      </c>
      <c r="K851" s="198" t="s">
        <v>146</v>
      </c>
    </row>
    <row r="852" spans="1:12" x14ac:dyDescent="0.25">
      <c r="A852" s="197">
        <v>1</v>
      </c>
      <c r="B852" s="194" t="s">
        <v>138</v>
      </c>
      <c r="C852" s="199">
        <v>1</v>
      </c>
      <c r="D852" s="194" t="s">
        <v>147</v>
      </c>
      <c r="F852" s="199">
        <v>0</v>
      </c>
      <c r="G852" s="194" t="s">
        <v>832</v>
      </c>
      <c r="I852" s="197">
        <v>4508413</v>
      </c>
      <c r="K852" s="200">
        <v>4508413</v>
      </c>
      <c r="L852" s="193" t="s">
        <v>503</v>
      </c>
    </row>
    <row r="853" spans="1:12" x14ac:dyDescent="0.25">
      <c r="A853" s="197">
        <v>31</v>
      </c>
      <c r="B853" s="194" t="s">
        <v>138</v>
      </c>
      <c r="C853" s="199">
        <v>92</v>
      </c>
      <c r="D853" s="194" t="s">
        <v>150</v>
      </c>
      <c r="F853" s="199">
        <v>0</v>
      </c>
      <c r="G853" s="194" t="s">
        <v>833</v>
      </c>
      <c r="I853" s="197">
        <v>25000</v>
      </c>
      <c r="K853" s="200">
        <v>4533413</v>
      </c>
      <c r="L853" s="193" t="s">
        <v>503</v>
      </c>
    </row>
    <row r="854" spans="1:12" x14ac:dyDescent="0.25">
      <c r="A854" s="197">
        <v>31</v>
      </c>
      <c r="B854" s="194" t="s">
        <v>138</v>
      </c>
      <c r="C854" s="199">
        <v>92</v>
      </c>
      <c r="D854" s="194" t="s">
        <v>150</v>
      </c>
      <c r="F854" s="199">
        <v>0</v>
      </c>
      <c r="G854" s="194" t="s">
        <v>834</v>
      </c>
      <c r="I854" s="197">
        <v>25000</v>
      </c>
      <c r="K854" s="200">
        <v>4558413</v>
      </c>
      <c r="L854" s="193" t="s">
        <v>503</v>
      </c>
    </row>
    <row r="855" spans="1:12" x14ac:dyDescent="0.25">
      <c r="A855" s="197">
        <v>31</v>
      </c>
      <c r="B855" s="194" t="s">
        <v>138</v>
      </c>
      <c r="C855" s="199">
        <v>92</v>
      </c>
      <c r="D855" s="194" t="s">
        <v>150</v>
      </c>
      <c r="F855" s="199">
        <v>0</v>
      </c>
      <c r="G855" s="194" t="s">
        <v>835</v>
      </c>
      <c r="I855" s="197">
        <v>25000</v>
      </c>
      <c r="K855" s="200">
        <v>4583413</v>
      </c>
      <c r="L855" s="193" t="s">
        <v>503</v>
      </c>
    </row>
    <row r="856" spans="1:12" x14ac:dyDescent="0.25">
      <c r="A856" s="197">
        <v>31</v>
      </c>
      <c r="B856" s="194" t="s">
        <v>138</v>
      </c>
      <c r="C856" s="199">
        <v>92</v>
      </c>
      <c r="D856" s="194" t="s">
        <v>150</v>
      </c>
      <c r="F856" s="199">
        <v>0</v>
      </c>
      <c r="G856" s="194" t="s">
        <v>836</v>
      </c>
      <c r="I856" s="197">
        <v>25000</v>
      </c>
      <c r="K856" s="200">
        <v>4608413</v>
      </c>
      <c r="L856" s="193" t="s">
        <v>503</v>
      </c>
    </row>
    <row r="857" spans="1:12" x14ac:dyDescent="0.25">
      <c r="A857" s="197">
        <v>31</v>
      </c>
      <c r="B857" s="194" t="s">
        <v>138</v>
      </c>
      <c r="C857" s="199">
        <v>92</v>
      </c>
      <c r="D857" s="194" t="s">
        <v>150</v>
      </c>
      <c r="F857" s="199">
        <v>0</v>
      </c>
      <c r="G857" s="194" t="s">
        <v>837</v>
      </c>
      <c r="I857" s="197">
        <v>25000</v>
      </c>
      <c r="K857" s="200">
        <v>4633413</v>
      </c>
      <c r="L857" s="193" t="s">
        <v>503</v>
      </c>
    </row>
    <row r="858" spans="1:12" x14ac:dyDescent="0.25">
      <c r="A858" s="197">
        <v>31</v>
      </c>
      <c r="B858" s="194" t="s">
        <v>138</v>
      </c>
      <c r="C858" s="199">
        <v>92</v>
      </c>
      <c r="D858" s="194" t="s">
        <v>150</v>
      </c>
      <c r="F858" s="199">
        <v>0</v>
      </c>
      <c r="G858" s="194" t="s">
        <v>838</v>
      </c>
      <c r="I858" s="197">
        <v>25000</v>
      </c>
      <c r="K858" s="200">
        <v>4658413</v>
      </c>
      <c r="L858" s="193" t="s">
        <v>503</v>
      </c>
    </row>
    <row r="859" spans="1:12" x14ac:dyDescent="0.25">
      <c r="A859" s="197">
        <v>31</v>
      </c>
      <c r="B859" s="194" t="s">
        <v>138</v>
      </c>
      <c r="C859" s="199">
        <v>92</v>
      </c>
      <c r="D859" s="194" t="s">
        <v>150</v>
      </c>
      <c r="F859" s="199">
        <v>0</v>
      </c>
      <c r="G859" s="194" t="s">
        <v>839</v>
      </c>
      <c r="I859" s="197">
        <v>25000</v>
      </c>
      <c r="K859" s="200">
        <v>4683413</v>
      </c>
      <c r="L859" s="193" t="s">
        <v>503</v>
      </c>
    </row>
    <row r="860" spans="1:12" x14ac:dyDescent="0.25">
      <c r="A860" s="197">
        <v>31</v>
      </c>
      <c r="B860" s="194" t="s">
        <v>138</v>
      </c>
      <c r="C860" s="199">
        <v>92</v>
      </c>
      <c r="D860" s="194" t="s">
        <v>150</v>
      </c>
      <c r="F860" s="199">
        <v>0</v>
      </c>
      <c r="G860" s="194" t="s">
        <v>840</v>
      </c>
      <c r="I860" s="197">
        <v>100000</v>
      </c>
      <c r="K860" s="200">
        <v>4783413</v>
      </c>
      <c r="L860" s="193" t="s">
        <v>503</v>
      </c>
    </row>
    <row r="861" spans="1:12" x14ac:dyDescent="0.25">
      <c r="A861" s="197">
        <v>31</v>
      </c>
      <c r="B861" s="194" t="s">
        <v>138</v>
      </c>
      <c r="C861" s="199">
        <v>92</v>
      </c>
      <c r="D861" s="194" t="s">
        <v>150</v>
      </c>
      <c r="F861" s="199">
        <v>0</v>
      </c>
      <c r="G861" s="194" t="s">
        <v>841</v>
      </c>
      <c r="I861" s="197">
        <v>25000</v>
      </c>
      <c r="K861" s="200">
        <v>4808413</v>
      </c>
      <c r="L861" s="193" t="s">
        <v>503</v>
      </c>
    </row>
    <row r="862" spans="1:12" x14ac:dyDescent="0.25">
      <c r="A862" s="197">
        <v>31</v>
      </c>
      <c r="B862" s="194" t="s">
        <v>138</v>
      </c>
      <c r="C862" s="199">
        <v>92</v>
      </c>
      <c r="D862" s="194" t="s">
        <v>150</v>
      </c>
      <c r="F862" s="199">
        <v>0</v>
      </c>
      <c r="G862" s="194" t="s">
        <v>842</v>
      </c>
      <c r="I862" s="197">
        <v>25000</v>
      </c>
      <c r="K862" s="200">
        <v>4833413</v>
      </c>
      <c r="L862" s="193" t="s">
        <v>503</v>
      </c>
    </row>
    <row r="863" spans="1:12" x14ac:dyDescent="0.25">
      <c r="A863" s="197">
        <v>31</v>
      </c>
      <c r="B863" s="194" t="s">
        <v>138</v>
      </c>
      <c r="C863" s="199">
        <v>92</v>
      </c>
      <c r="D863" s="194" t="s">
        <v>150</v>
      </c>
      <c r="F863" s="199">
        <v>0</v>
      </c>
      <c r="G863" s="194" t="s">
        <v>843</v>
      </c>
      <c r="I863" s="197">
        <v>25000</v>
      </c>
      <c r="K863" s="200">
        <v>4858413</v>
      </c>
      <c r="L863" s="193" t="s">
        <v>503</v>
      </c>
    </row>
    <row r="864" spans="1:12" x14ac:dyDescent="0.25">
      <c r="A864" s="197">
        <v>31</v>
      </c>
      <c r="B864" s="194" t="s">
        <v>138</v>
      </c>
      <c r="C864" s="199">
        <v>92</v>
      </c>
      <c r="D864" s="194" t="s">
        <v>150</v>
      </c>
      <c r="F864" s="199">
        <v>0</v>
      </c>
      <c r="G864" s="194" t="s">
        <v>844</v>
      </c>
      <c r="I864" s="197">
        <v>25000</v>
      </c>
      <c r="K864" s="200">
        <v>4883413</v>
      </c>
      <c r="L864" s="193" t="s">
        <v>503</v>
      </c>
    </row>
    <row r="865" spans="1:12" x14ac:dyDescent="0.25">
      <c r="A865" s="197">
        <v>31</v>
      </c>
      <c r="B865" s="194" t="s">
        <v>138</v>
      </c>
      <c r="C865" s="199">
        <v>92</v>
      </c>
      <c r="D865" s="194" t="s">
        <v>150</v>
      </c>
      <c r="F865" s="199">
        <v>0</v>
      </c>
      <c r="G865" s="194" t="s">
        <v>845</v>
      </c>
      <c r="I865" s="197">
        <v>25000</v>
      </c>
      <c r="K865" s="200">
        <v>4908413</v>
      </c>
      <c r="L865" s="193" t="s">
        <v>503</v>
      </c>
    </row>
    <row r="866" spans="1:12" x14ac:dyDescent="0.25">
      <c r="A866" s="197">
        <v>31</v>
      </c>
      <c r="B866" s="194" t="s">
        <v>138</v>
      </c>
      <c r="C866" s="199">
        <v>92</v>
      </c>
      <c r="D866" s="194" t="s">
        <v>150</v>
      </c>
      <c r="F866" s="199">
        <v>0</v>
      </c>
      <c r="G866" s="194" t="s">
        <v>846</v>
      </c>
      <c r="I866" s="197">
        <v>25000</v>
      </c>
      <c r="K866" s="200">
        <v>4933413</v>
      </c>
      <c r="L866" s="193" t="s">
        <v>503</v>
      </c>
    </row>
    <row r="867" spans="1:12" x14ac:dyDescent="0.25">
      <c r="A867" s="197">
        <v>31</v>
      </c>
      <c r="B867" s="194" t="s">
        <v>138</v>
      </c>
      <c r="C867" s="199">
        <v>92</v>
      </c>
      <c r="D867" s="194" t="s">
        <v>150</v>
      </c>
      <c r="F867" s="199">
        <v>0</v>
      </c>
      <c r="G867" s="194" t="s">
        <v>847</v>
      </c>
      <c r="I867" s="197">
        <v>25000</v>
      </c>
      <c r="K867" s="200">
        <v>4958413</v>
      </c>
      <c r="L867" s="193" t="s">
        <v>503</v>
      </c>
    </row>
    <row r="868" spans="1:12" x14ac:dyDescent="0.25">
      <c r="A868" s="197">
        <v>31</v>
      </c>
      <c r="B868" s="194" t="s">
        <v>138</v>
      </c>
      <c r="C868" s="199">
        <v>92</v>
      </c>
      <c r="D868" s="194" t="s">
        <v>150</v>
      </c>
      <c r="F868" s="199">
        <v>0</v>
      </c>
      <c r="G868" s="194" t="s">
        <v>848</v>
      </c>
      <c r="I868" s="197">
        <v>25000</v>
      </c>
      <c r="K868" s="200">
        <v>4983413</v>
      </c>
      <c r="L868" s="193" t="s">
        <v>503</v>
      </c>
    </row>
    <row r="869" spans="1:12" x14ac:dyDescent="0.25">
      <c r="A869" s="197">
        <v>31</v>
      </c>
      <c r="B869" s="194" t="s">
        <v>138</v>
      </c>
      <c r="C869" s="199">
        <v>92</v>
      </c>
      <c r="D869" s="194" t="s">
        <v>150</v>
      </c>
      <c r="F869" s="199">
        <v>0</v>
      </c>
      <c r="G869" s="194" t="s">
        <v>849</v>
      </c>
      <c r="I869" s="197">
        <v>25000</v>
      </c>
      <c r="K869" s="200">
        <v>5008413</v>
      </c>
      <c r="L869" s="193" t="s">
        <v>503</v>
      </c>
    </row>
    <row r="870" spans="1:12" x14ac:dyDescent="0.25">
      <c r="A870" s="197">
        <v>31</v>
      </c>
      <c r="B870" s="194" t="s">
        <v>138</v>
      </c>
      <c r="C870" s="199">
        <v>92</v>
      </c>
      <c r="D870" s="194" t="s">
        <v>150</v>
      </c>
      <c r="F870" s="199">
        <v>0</v>
      </c>
      <c r="G870" s="194" t="s">
        <v>850</v>
      </c>
      <c r="I870" s="197">
        <v>25000</v>
      </c>
      <c r="K870" s="200">
        <v>5033413</v>
      </c>
      <c r="L870" s="193" t="s">
        <v>503</v>
      </c>
    </row>
    <row r="871" spans="1:12" x14ac:dyDescent="0.25">
      <c r="A871" s="197">
        <v>31</v>
      </c>
      <c r="B871" s="194" t="s">
        <v>138</v>
      </c>
      <c r="C871" s="199">
        <v>92</v>
      </c>
      <c r="D871" s="194" t="s">
        <v>150</v>
      </c>
      <c r="F871" s="199">
        <v>0</v>
      </c>
      <c r="G871" s="194" t="s">
        <v>851</v>
      </c>
      <c r="I871" s="197">
        <v>25000</v>
      </c>
      <c r="K871" s="200">
        <v>5058413</v>
      </c>
      <c r="L871" s="193" t="s">
        <v>503</v>
      </c>
    </row>
    <row r="872" spans="1:12" x14ac:dyDescent="0.25">
      <c r="A872" s="197">
        <v>31</v>
      </c>
      <c r="B872" s="194" t="s">
        <v>138</v>
      </c>
      <c r="C872" s="199">
        <v>92</v>
      </c>
      <c r="D872" s="194" t="s">
        <v>150</v>
      </c>
      <c r="F872" s="199">
        <v>0</v>
      </c>
      <c r="G872" s="194" t="s">
        <v>843</v>
      </c>
      <c r="I872" s="197">
        <v>25000</v>
      </c>
      <c r="K872" s="200">
        <v>5083413</v>
      </c>
      <c r="L872" s="193" t="s">
        <v>503</v>
      </c>
    </row>
    <row r="873" spans="1:12" x14ac:dyDescent="0.25">
      <c r="A873" s="197">
        <v>31</v>
      </c>
      <c r="B873" s="194" t="s">
        <v>138</v>
      </c>
      <c r="C873" s="199">
        <v>92</v>
      </c>
      <c r="D873" s="194" t="s">
        <v>150</v>
      </c>
      <c r="F873" s="199">
        <v>0</v>
      </c>
      <c r="G873" s="194" t="s">
        <v>852</v>
      </c>
      <c r="I873" s="197">
        <v>25000</v>
      </c>
      <c r="K873" s="200">
        <v>5108413</v>
      </c>
      <c r="L873" s="193" t="s">
        <v>503</v>
      </c>
    </row>
    <row r="874" spans="1:12" x14ac:dyDescent="0.25">
      <c r="A874" s="197">
        <v>31</v>
      </c>
      <c r="B874" s="194" t="s">
        <v>138</v>
      </c>
      <c r="C874" s="199">
        <v>92</v>
      </c>
      <c r="D874" s="194" t="s">
        <v>150</v>
      </c>
      <c r="F874" s="199">
        <v>0</v>
      </c>
      <c r="G874" s="194" t="s">
        <v>853</v>
      </c>
      <c r="I874" s="197">
        <v>25000</v>
      </c>
      <c r="K874" s="200">
        <v>5133413</v>
      </c>
      <c r="L874" s="193" t="s">
        <v>503</v>
      </c>
    </row>
    <row r="875" spans="1:12" x14ac:dyDescent="0.25">
      <c r="A875" s="197">
        <v>31</v>
      </c>
      <c r="B875" s="194" t="s">
        <v>138</v>
      </c>
      <c r="C875" s="199">
        <v>92</v>
      </c>
      <c r="D875" s="194" t="s">
        <v>150</v>
      </c>
      <c r="F875" s="199">
        <v>0</v>
      </c>
      <c r="G875" s="194" t="s">
        <v>854</v>
      </c>
      <c r="I875" s="197">
        <v>25000</v>
      </c>
      <c r="K875" s="200">
        <v>5158413</v>
      </c>
      <c r="L875" s="193" t="s">
        <v>503</v>
      </c>
    </row>
    <row r="876" spans="1:12" x14ac:dyDescent="0.25">
      <c r="A876" s="197">
        <v>31</v>
      </c>
      <c r="B876" s="194" t="s">
        <v>138</v>
      </c>
      <c r="C876" s="199">
        <v>92</v>
      </c>
      <c r="D876" s="194" t="s">
        <v>150</v>
      </c>
      <c r="F876" s="199">
        <v>0</v>
      </c>
      <c r="G876" s="194" t="s">
        <v>855</v>
      </c>
      <c r="I876" s="197">
        <v>25000</v>
      </c>
      <c r="K876" s="200">
        <v>5183413</v>
      </c>
      <c r="L876" s="193" t="s">
        <v>503</v>
      </c>
    </row>
    <row r="877" spans="1:12" x14ac:dyDescent="0.25">
      <c r="A877" s="197">
        <v>31</v>
      </c>
      <c r="B877" s="194" t="s">
        <v>138</v>
      </c>
      <c r="C877" s="199">
        <v>92</v>
      </c>
      <c r="D877" s="194" t="s">
        <v>150</v>
      </c>
      <c r="F877" s="199">
        <v>0</v>
      </c>
      <c r="G877" s="194" t="s">
        <v>856</v>
      </c>
      <c r="I877" s="197">
        <v>25000</v>
      </c>
      <c r="K877" s="200">
        <v>5208413</v>
      </c>
      <c r="L877" s="193" t="s">
        <v>503</v>
      </c>
    </row>
    <row r="878" spans="1:12" x14ac:dyDescent="0.25">
      <c r="A878" s="197">
        <v>31</v>
      </c>
      <c r="B878" s="194" t="s">
        <v>138</v>
      </c>
      <c r="C878" s="199">
        <v>92</v>
      </c>
      <c r="D878" s="194" t="s">
        <v>150</v>
      </c>
      <c r="F878" s="199">
        <v>0</v>
      </c>
      <c r="G878" s="194" t="s">
        <v>857</v>
      </c>
      <c r="I878" s="197">
        <v>25000</v>
      </c>
      <c r="K878" s="200">
        <v>5233413</v>
      </c>
      <c r="L878" s="193" t="s">
        <v>503</v>
      </c>
    </row>
    <row r="879" spans="1:12" x14ac:dyDescent="0.25">
      <c r="A879" s="197">
        <v>31</v>
      </c>
      <c r="B879" s="194" t="s">
        <v>138</v>
      </c>
      <c r="C879" s="199">
        <v>92</v>
      </c>
      <c r="D879" s="194" t="s">
        <v>150</v>
      </c>
      <c r="F879" s="199">
        <v>0</v>
      </c>
      <c r="G879" s="194" t="s">
        <v>858</v>
      </c>
      <c r="I879" s="197">
        <v>25000</v>
      </c>
      <c r="K879" s="200">
        <v>5258413</v>
      </c>
      <c r="L879" s="193" t="s">
        <v>503</v>
      </c>
    </row>
    <row r="880" spans="1:12" x14ac:dyDescent="0.25">
      <c r="A880" s="197">
        <v>31</v>
      </c>
      <c r="B880" s="194" t="s">
        <v>138</v>
      </c>
      <c r="C880" s="199">
        <v>92</v>
      </c>
      <c r="D880" s="194" t="s">
        <v>150</v>
      </c>
      <c r="F880" s="199">
        <v>0</v>
      </c>
      <c r="G880" s="194" t="s">
        <v>851</v>
      </c>
      <c r="I880" s="197">
        <v>25000</v>
      </c>
      <c r="K880" s="200">
        <v>5283413</v>
      </c>
      <c r="L880" s="193" t="s">
        <v>503</v>
      </c>
    </row>
    <row r="881" spans="1:12" x14ac:dyDescent="0.25">
      <c r="A881" s="197">
        <v>31</v>
      </c>
      <c r="B881" s="194" t="s">
        <v>138</v>
      </c>
      <c r="C881" s="199">
        <v>92</v>
      </c>
      <c r="D881" s="194" t="s">
        <v>150</v>
      </c>
      <c r="F881" s="199">
        <v>0</v>
      </c>
      <c r="G881" s="194" t="s">
        <v>859</v>
      </c>
      <c r="I881" s="197">
        <v>25000</v>
      </c>
      <c r="K881" s="200">
        <v>5308413</v>
      </c>
      <c r="L881" s="193" t="s">
        <v>503</v>
      </c>
    </row>
    <row r="882" spans="1:12" x14ac:dyDescent="0.25">
      <c r="A882" s="197">
        <v>31</v>
      </c>
      <c r="B882" s="194" t="s">
        <v>138</v>
      </c>
      <c r="C882" s="199">
        <v>92</v>
      </c>
      <c r="D882" s="194" t="s">
        <v>150</v>
      </c>
      <c r="F882" s="199">
        <v>0</v>
      </c>
      <c r="G882" s="194" t="s">
        <v>860</v>
      </c>
      <c r="I882" s="197">
        <v>25000</v>
      </c>
      <c r="K882" s="200">
        <v>5333413</v>
      </c>
      <c r="L882" s="193" t="s">
        <v>503</v>
      </c>
    </row>
    <row r="883" spans="1:12" x14ac:dyDescent="0.25">
      <c r="A883" s="197">
        <v>31</v>
      </c>
      <c r="B883" s="194" t="s">
        <v>138</v>
      </c>
      <c r="C883" s="199">
        <v>92</v>
      </c>
      <c r="D883" s="194" t="s">
        <v>150</v>
      </c>
      <c r="F883" s="199">
        <v>0</v>
      </c>
      <c r="G883" s="194" t="s">
        <v>861</v>
      </c>
      <c r="I883" s="197">
        <v>25000</v>
      </c>
      <c r="K883" s="200">
        <v>5358413</v>
      </c>
      <c r="L883" s="193" t="s">
        <v>503</v>
      </c>
    </row>
    <row r="884" spans="1:12" x14ac:dyDescent="0.25">
      <c r="A884" s="197">
        <v>31</v>
      </c>
      <c r="B884" s="194" t="s">
        <v>138</v>
      </c>
      <c r="C884" s="199">
        <v>92</v>
      </c>
      <c r="D884" s="194" t="s">
        <v>150</v>
      </c>
      <c r="F884" s="199">
        <v>0</v>
      </c>
      <c r="G884" s="194" t="s">
        <v>851</v>
      </c>
      <c r="I884" s="197">
        <v>25000</v>
      </c>
      <c r="K884" s="200">
        <v>5383413</v>
      </c>
      <c r="L884" s="193" t="s">
        <v>503</v>
      </c>
    </row>
    <row r="885" spans="1:12" x14ac:dyDescent="0.25">
      <c r="A885" s="197">
        <v>31</v>
      </c>
      <c r="B885" s="194" t="s">
        <v>138</v>
      </c>
      <c r="C885" s="199">
        <v>92</v>
      </c>
      <c r="D885" s="194" t="s">
        <v>150</v>
      </c>
      <c r="F885" s="199">
        <v>0</v>
      </c>
      <c r="G885" s="194" t="s">
        <v>862</v>
      </c>
      <c r="I885" s="197">
        <v>25000</v>
      </c>
      <c r="K885" s="200">
        <v>5408413</v>
      </c>
      <c r="L885" s="193" t="s">
        <v>503</v>
      </c>
    </row>
    <row r="886" spans="1:12" x14ac:dyDescent="0.25">
      <c r="A886" s="197">
        <v>31</v>
      </c>
      <c r="B886" s="194" t="s">
        <v>138</v>
      </c>
      <c r="C886" s="199">
        <v>92</v>
      </c>
      <c r="D886" s="194" t="s">
        <v>150</v>
      </c>
      <c r="F886" s="199">
        <v>0</v>
      </c>
      <c r="G886" s="194" t="s">
        <v>863</v>
      </c>
      <c r="I886" s="197">
        <v>25000</v>
      </c>
      <c r="K886" s="200">
        <v>5433413</v>
      </c>
      <c r="L886" s="193" t="s">
        <v>503</v>
      </c>
    </row>
    <row r="887" spans="1:12" x14ac:dyDescent="0.25">
      <c r="A887" s="197">
        <v>31</v>
      </c>
      <c r="B887" s="194" t="s">
        <v>138</v>
      </c>
      <c r="C887" s="199">
        <v>92</v>
      </c>
      <c r="D887" s="194" t="s">
        <v>150</v>
      </c>
      <c r="F887" s="199">
        <v>0</v>
      </c>
      <c r="G887" s="194" t="s">
        <v>864</v>
      </c>
      <c r="I887" s="197">
        <v>25000</v>
      </c>
      <c r="K887" s="200">
        <v>5458413</v>
      </c>
      <c r="L887" s="193" t="s">
        <v>503</v>
      </c>
    </row>
    <row r="888" spans="1:12" x14ac:dyDescent="0.25">
      <c r="A888" s="197">
        <v>31</v>
      </c>
      <c r="B888" s="194" t="s">
        <v>138</v>
      </c>
      <c r="C888" s="199">
        <v>92</v>
      </c>
      <c r="D888" s="194" t="s">
        <v>150</v>
      </c>
      <c r="F888" s="199">
        <v>0</v>
      </c>
      <c r="G888" s="194" t="s">
        <v>865</v>
      </c>
      <c r="I888" s="197">
        <v>100000</v>
      </c>
      <c r="K888" s="200">
        <v>5558413</v>
      </c>
      <c r="L888" s="193" t="s">
        <v>503</v>
      </c>
    </row>
    <row r="889" spans="1:12" x14ac:dyDescent="0.25">
      <c r="A889" s="197">
        <v>31</v>
      </c>
      <c r="B889" s="194" t="s">
        <v>138</v>
      </c>
      <c r="C889" s="199">
        <v>92</v>
      </c>
      <c r="D889" s="194" t="s">
        <v>150</v>
      </c>
      <c r="F889" s="199">
        <v>0</v>
      </c>
      <c r="G889" s="194" t="s">
        <v>866</v>
      </c>
      <c r="I889" s="197">
        <v>25000</v>
      </c>
      <c r="K889" s="200">
        <v>5583413</v>
      </c>
      <c r="L889" s="193" t="s">
        <v>503</v>
      </c>
    </row>
    <row r="890" spans="1:12" x14ac:dyDescent="0.25">
      <c r="A890" s="197">
        <v>31</v>
      </c>
      <c r="B890" s="194" t="s">
        <v>138</v>
      </c>
      <c r="C890" s="199">
        <v>92</v>
      </c>
      <c r="D890" s="194" t="s">
        <v>150</v>
      </c>
      <c r="F890" s="199">
        <v>0</v>
      </c>
      <c r="G890" s="194" t="s">
        <v>867</v>
      </c>
      <c r="I890" s="197">
        <v>25000</v>
      </c>
      <c r="K890" s="200">
        <v>5608413</v>
      </c>
      <c r="L890" s="193" t="s">
        <v>503</v>
      </c>
    </row>
    <row r="891" spans="1:12" x14ac:dyDescent="0.25">
      <c r="A891" s="197">
        <v>31</v>
      </c>
      <c r="B891" s="194" t="s">
        <v>138</v>
      </c>
      <c r="C891" s="199">
        <v>92</v>
      </c>
      <c r="D891" s="194" t="s">
        <v>150</v>
      </c>
      <c r="F891" s="199">
        <v>0</v>
      </c>
      <c r="G891" s="194" t="s">
        <v>868</v>
      </c>
      <c r="I891" s="197">
        <v>50000</v>
      </c>
      <c r="K891" s="200">
        <v>5658413</v>
      </c>
      <c r="L891" s="193" t="s">
        <v>503</v>
      </c>
    </row>
    <row r="892" spans="1:12" x14ac:dyDescent="0.25">
      <c r="A892" s="197">
        <v>31</v>
      </c>
      <c r="B892" s="194" t="s">
        <v>138</v>
      </c>
      <c r="C892" s="199">
        <v>92</v>
      </c>
      <c r="D892" s="194" t="s">
        <v>150</v>
      </c>
      <c r="F892" s="199">
        <v>0</v>
      </c>
      <c r="G892" s="194" t="s">
        <v>869</v>
      </c>
      <c r="I892" s="197">
        <v>25000</v>
      </c>
      <c r="K892" s="200">
        <v>5683413</v>
      </c>
      <c r="L892" s="193" t="s">
        <v>503</v>
      </c>
    </row>
    <row r="893" spans="1:12" x14ac:dyDescent="0.25">
      <c r="A893" s="197">
        <v>31</v>
      </c>
      <c r="B893" s="194" t="s">
        <v>138</v>
      </c>
      <c r="C893" s="199">
        <v>92</v>
      </c>
      <c r="D893" s="194" t="s">
        <v>150</v>
      </c>
      <c r="F893" s="199">
        <v>0</v>
      </c>
      <c r="G893" s="194" t="s">
        <v>870</v>
      </c>
      <c r="I893" s="197">
        <v>25000</v>
      </c>
      <c r="K893" s="200">
        <v>5708413</v>
      </c>
      <c r="L893" s="193" t="s">
        <v>503</v>
      </c>
    </row>
    <row r="894" spans="1:12" x14ac:dyDescent="0.25">
      <c r="A894" s="197">
        <v>31</v>
      </c>
      <c r="B894" s="194" t="s">
        <v>138</v>
      </c>
      <c r="C894" s="199">
        <v>92</v>
      </c>
      <c r="D894" s="194" t="s">
        <v>150</v>
      </c>
      <c r="F894" s="199">
        <v>0</v>
      </c>
      <c r="G894" s="194" t="s">
        <v>871</v>
      </c>
      <c r="I894" s="197">
        <v>100000</v>
      </c>
      <c r="K894" s="200">
        <v>5808413</v>
      </c>
      <c r="L894" s="193" t="s">
        <v>503</v>
      </c>
    </row>
    <row r="895" spans="1:12" x14ac:dyDescent="0.25">
      <c r="A895" s="197">
        <v>31</v>
      </c>
      <c r="B895" s="194" t="s">
        <v>138</v>
      </c>
      <c r="C895" s="199">
        <v>92</v>
      </c>
      <c r="D895" s="194" t="s">
        <v>150</v>
      </c>
      <c r="F895" s="199">
        <v>0</v>
      </c>
      <c r="G895" s="194" t="s">
        <v>861</v>
      </c>
      <c r="I895" s="197">
        <v>25000</v>
      </c>
      <c r="K895" s="200">
        <v>5833413</v>
      </c>
      <c r="L895" s="193" t="s">
        <v>503</v>
      </c>
    </row>
    <row r="896" spans="1:12" x14ac:dyDescent="0.25">
      <c r="A896" s="197">
        <v>31</v>
      </c>
      <c r="B896" s="194" t="s">
        <v>138</v>
      </c>
      <c r="C896" s="199">
        <v>92</v>
      </c>
      <c r="D896" s="194" t="s">
        <v>150</v>
      </c>
      <c r="F896" s="199">
        <v>0</v>
      </c>
      <c r="G896" s="194" t="s">
        <v>872</v>
      </c>
      <c r="I896" s="197">
        <v>25000</v>
      </c>
      <c r="K896" s="200">
        <v>5858413</v>
      </c>
      <c r="L896" s="193" t="s">
        <v>503</v>
      </c>
    </row>
    <row r="897" spans="1:12" x14ac:dyDescent="0.25">
      <c r="A897" s="197">
        <v>31</v>
      </c>
      <c r="B897" s="194" t="s">
        <v>138</v>
      </c>
      <c r="C897" s="199">
        <v>92</v>
      </c>
      <c r="D897" s="194" t="s">
        <v>150</v>
      </c>
      <c r="F897" s="199">
        <v>0</v>
      </c>
      <c r="G897" s="194" t="s">
        <v>861</v>
      </c>
      <c r="I897" s="197">
        <v>25000</v>
      </c>
      <c r="K897" s="200">
        <v>5883413</v>
      </c>
      <c r="L897" s="193" t="s">
        <v>503</v>
      </c>
    </row>
    <row r="898" spans="1:12" x14ac:dyDescent="0.25">
      <c r="A898" s="197">
        <v>31</v>
      </c>
      <c r="B898" s="194" t="s">
        <v>138</v>
      </c>
      <c r="C898" s="199">
        <v>92</v>
      </c>
      <c r="D898" s="194" t="s">
        <v>150</v>
      </c>
      <c r="F898" s="199">
        <v>0</v>
      </c>
      <c r="G898" s="194" t="s">
        <v>873</v>
      </c>
      <c r="I898" s="197">
        <v>25000</v>
      </c>
      <c r="K898" s="200">
        <v>5908413</v>
      </c>
      <c r="L898" s="193" t="s">
        <v>503</v>
      </c>
    </row>
    <row r="899" spans="1:12" x14ac:dyDescent="0.25">
      <c r="A899" s="197">
        <v>31</v>
      </c>
      <c r="B899" s="194" t="s">
        <v>138</v>
      </c>
      <c r="C899" s="199">
        <v>92</v>
      </c>
      <c r="D899" s="194" t="s">
        <v>150</v>
      </c>
      <c r="F899" s="199">
        <v>0</v>
      </c>
      <c r="G899" s="194" t="s">
        <v>874</v>
      </c>
      <c r="I899" s="197">
        <v>25000</v>
      </c>
      <c r="K899" s="200">
        <v>5933413</v>
      </c>
      <c r="L899" s="193" t="s">
        <v>503</v>
      </c>
    </row>
    <row r="900" spans="1:12" x14ac:dyDescent="0.25">
      <c r="A900" s="197">
        <v>31</v>
      </c>
      <c r="B900" s="194" t="s">
        <v>138</v>
      </c>
      <c r="C900" s="199">
        <v>92</v>
      </c>
      <c r="D900" s="194" t="s">
        <v>150</v>
      </c>
      <c r="F900" s="199">
        <v>0</v>
      </c>
      <c r="G900" s="194" t="s">
        <v>875</v>
      </c>
      <c r="I900" s="197">
        <v>150000</v>
      </c>
      <c r="K900" s="200">
        <v>6083413</v>
      </c>
      <c r="L900" s="193" t="s">
        <v>503</v>
      </c>
    </row>
    <row r="901" spans="1:12" x14ac:dyDescent="0.25">
      <c r="A901" s="197">
        <v>31</v>
      </c>
      <c r="B901" s="194" t="s">
        <v>138</v>
      </c>
      <c r="C901" s="199">
        <v>92</v>
      </c>
      <c r="D901" s="194" t="s">
        <v>150</v>
      </c>
      <c r="F901" s="199">
        <v>0</v>
      </c>
      <c r="G901" s="194" t="s">
        <v>876</v>
      </c>
      <c r="I901" s="197">
        <v>25000</v>
      </c>
      <c r="K901" s="200">
        <v>6108413</v>
      </c>
      <c r="L901" s="193" t="s">
        <v>503</v>
      </c>
    </row>
    <row r="902" spans="1:12" x14ac:dyDescent="0.25">
      <c r="A902" s="197">
        <v>31</v>
      </c>
      <c r="B902" s="194" t="s">
        <v>138</v>
      </c>
      <c r="C902" s="199">
        <v>92</v>
      </c>
      <c r="D902" s="194" t="s">
        <v>150</v>
      </c>
      <c r="F902" s="199">
        <v>0</v>
      </c>
      <c r="G902" s="194" t="s">
        <v>877</v>
      </c>
      <c r="I902" s="197">
        <v>25000</v>
      </c>
      <c r="K902" s="200">
        <v>6133413</v>
      </c>
      <c r="L902" s="193" t="s">
        <v>503</v>
      </c>
    </row>
    <row r="903" spans="1:12" x14ac:dyDescent="0.25">
      <c r="A903" s="197">
        <v>31</v>
      </c>
      <c r="B903" s="194" t="s">
        <v>138</v>
      </c>
      <c r="C903" s="199">
        <v>92</v>
      </c>
      <c r="D903" s="194" t="s">
        <v>150</v>
      </c>
      <c r="F903" s="199">
        <v>0</v>
      </c>
      <c r="G903" s="194" t="s">
        <v>878</v>
      </c>
      <c r="I903" s="197">
        <v>25000</v>
      </c>
      <c r="K903" s="200">
        <v>6158413</v>
      </c>
      <c r="L903" s="193" t="s">
        <v>503</v>
      </c>
    </row>
    <row r="904" spans="1:12" x14ac:dyDescent="0.25">
      <c r="A904" s="197">
        <v>31</v>
      </c>
      <c r="B904" s="194" t="s">
        <v>138</v>
      </c>
      <c r="C904" s="199">
        <v>92</v>
      </c>
      <c r="D904" s="194" t="s">
        <v>150</v>
      </c>
      <c r="F904" s="199">
        <v>0</v>
      </c>
      <c r="G904" s="194" t="s">
        <v>879</v>
      </c>
      <c r="I904" s="197">
        <v>25000</v>
      </c>
      <c r="K904" s="200">
        <v>6183413</v>
      </c>
      <c r="L904" s="193" t="s">
        <v>503</v>
      </c>
    </row>
    <row r="905" spans="1:12" x14ac:dyDescent="0.25">
      <c r="A905" s="197">
        <v>31</v>
      </c>
      <c r="B905" s="194" t="s">
        <v>138</v>
      </c>
      <c r="C905" s="199">
        <v>92</v>
      </c>
      <c r="D905" s="194" t="s">
        <v>150</v>
      </c>
      <c r="F905" s="199">
        <v>0</v>
      </c>
      <c r="G905" s="194" t="s">
        <v>880</v>
      </c>
      <c r="I905" s="197">
        <v>25000</v>
      </c>
      <c r="K905" s="200">
        <v>6208413</v>
      </c>
      <c r="L905" s="193" t="s">
        <v>503</v>
      </c>
    </row>
    <row r="906" spans="1:12" x14ac:dyDescent="0.25">
      <c r="A906" s="197">
        <v>31</v>
      </c>
      <c r="B906" s="194" t="s">
        <v>138</v>
      </c>
      <c r="C906" s="199">
        <v>92</v>
      </c>
      <c r="D906" s="194" t="s">
        <v>150</v>
      </c>
      <c r="F906" s="199">
        <v>0</v>
      </c>
      <c r="G906" s="194" t="s">
        <v>881</v>
      </c>
      <c r="I906" s="197">
        <v>25000</v>
      </c>
      <c r="K906" s="200">
        <v>6233413</v>
      </c>
      <c r="L906" s="193" t="s">
        <v>503</v>
      </c>
    </row>
    <row r="907" spans="1:12" x14ac:dyDescent="0.25">
      <c r="A907" s="197">
        <v>31</v>
      </c>
      <c r="B907" s="194" t="s">
        <v>138</v>
      </c>
      <c r="C907" s="199">
        <v>92</v>
      </c>
      <c r="D907" s="194" t="s">
        <v>150</v>
      </c>
      <c r="F907" s="199">
        <v>0</v>
      </c>
      <c r="G907" s="194" t="s">
        <v>882</v>
      </c>
      <c r="I907" s="197">
        <v>25000</v>
      </c>
      <c r="K907" s="200">
        <v>6258413</v>
      </c>
      <c r="L907" s="193" t="s">
        <v>503</v>
      </c>
    </row>
    <row r="908" spans="1:12" x14ac:dyDescent="0.25">
      <c r="A908" s="197">
        <v>31</v>
      </c>
      <c r="B908" s="194" t="s">
        <v>138</v>
      </c>
      <c r="C908" s="199">
        <v>92</v>
      </c>
      <c r="D908" s="194" t="s">
        <v>150</v>
      </c>
      <c r="F908" s="199">
        <v>0</v>
      </c>
      <c r="G908" s="194" t="s">
        <v>883</v>
      </c>
      <c r="I908" s="197">
        <v>25000</v>
      </c>
      <c r="K908" s="200">
        <v>6283413</v>
      </c>
      <c r="L908" s="193" t="s">
        <v>503</v>
      </c>
    </row>
    <row r="909" spans="1:12" x14ac:dyDescent="0.25">
      <c r="A909" s="197">
        <v>31</v>
      </c>
      <c r="B909" s="194" t="s">
        <v>138</v>
      </c>
      <c r="C909" s="199">
        <v>92</v>
      </c>
      <c r="D909" s="194" t="s">
        <v>150</v>
      </c>
      <c r="F909" s="199">
        <v>0</v>
      </c>
      <c r="G909" s="194" t="s">
        <v>884</v>
      </c>
      <c r="I909" s="197">
        <v>25000</v>
      </c>
      <c r="K909" s="200">
        <v>6308413</v>
      </c>
      <c r="L909" s="193" t="s">
        <v>503</v>
      </c>
    </row>
    <row r="910" spans="1:12" x14ac:dyDescent="0.25">
      <c r="A910" s="197">
        <v>31</v>
      </c>
      <c r="B910" s="194" t="s">
        <v>138</v>
      </c>
      <c r="C910" s="199">
        <v>92</v>
      </c>
      <c r="D910" s="194" t="s">
        <v>150</v>
      </c>
      <c r="F910" s="199">
        <v>0</v>
      </c>
      <c r="G910" s="194" t="s">
        <v>856</v>
      </c>
      <c r="I910" s="197">
        <v>25000</v>
      </c>
      <c r="K910" s="200">
        <v>6333413</v>
      </c>
      <c r="L910" s="193" t="s">
        <v>503</v>
      </c>
    </row>
    <row r="911" spans="1:12" x14ac:dyDescent="0.25">
      <c r="A911" s="197">
        <v>31</v>
      </c>
      <c r="B911" s="194" t="s">
        <v>138</v>
      </c>
      <c r="C911" s="199">
        <v>92</v>
      </c>
      <c r="D911" s="194" t="s">
        <v>150</v>
      </c>
      <c r="F911" s="199">
        <v>0</v>
      </c>
      <c r="G911" s="194" t="s">
        <v>860</v>
      </c>
      <c r="I911" s="197">
        <v>25000</v>
      </c>
      <c r="K911" s="200">
        <v>6358413</v>
      </c>
      <c r="L911" s="193" t="s">
        <v>503</v>
      </c>
    </row>
    <row r="912" spans="1:12" x14ac:dyDescent="0.25">
      <c r="A912" s="197">
        <v>31</v>
      </c>
      <c r="B912" s="194" t="s">
        <v>138</v>
      </c>
      <c r="C912" s="199">
        <v>92</v>
      </c>
      <c r="D912" s="194" t="s">
        <v>150</v>
      </c>
      <c r="F912" s="199">
        <v>0</v>
      </c>
      <c r="G912" s="194" t="s">
        <v>885</v>
      </c>
      <c r="I912" s="197">
        <v>25000</v>
      </c>
      <c r="K912" s="200">
        <v>6383413</v>
      </c>
      <c r="L912" s="193" t="s">
        <v>503</v>
      </c>
    </row>
    <row r="913" spans="1:12" x14ac:dyDescent="0.25">
      <c r="A913" s="197">
        <v>31</v>
      </c>
      <c r="B913" s="194" t="s">
        <v>138</v>
      </c>
      <c r="C913" s="199">
        <v>92</v>
      </c>
      <c r="D913" s="194" t="s">
        <v>150</v>
      </c>
      <c r="F913" s="199">
        <v>0</v>
      </c>
      <c r="G913" s="194" t="s">
        <v>886</v>
      </c>
      <c r="I913" s="197">
        <v>25000</v>
      </c>
      <c r="K913" s="200">
        <v>6408413</v>
      </c>
      <c r="L913" s="193" t="s">
        <v>503</v>
      </c>
    </row>
    <row r="914" spans="1:12" x14ac:dyDescent="0.25">
      <c r="A914" s="197">
        <v>31</v>
      </c>
      <c r="B914" s="194" t="s">
        <v>138</v>
      </c>
      <c r="C914" s="199">
        <v>92</v>
      </c>
      <c r="D914" s="194" t="s">
        <v>150</v>
      </c>
      <c r="F914" s="199">
        <v>0</v>
      </c>
      <c r="G914" s="194" t="s">
        <v>886</v>
      </c>
      <c r="I914" s="197">
        <v>25000</v>
      </c>
      <c r="K914" s="200">
        <v>6433413</v>
      </c>
      <c r="L914" s="193" t="s">
        <v>503</v>
      </c>
    </row>
    <row r="915" spans="1:12" x14ac:dyDescent="0.25">
      <c r="A915" s="197">
        <v>31</v>
      </c>
      <c r="B915" s="194" t="s">
        <v>138</v>
      </c>
      <c r="C915" s="199">
        <v>92</v>
      </c>
      <c r="D915" s="194" t="s">
        <v>150</v>
      </c>
      <c r="F915" s="199">
        <v>0</v>
      </c>
      <c r="G915" s="194" t="s">
        <v>887</v>
      </c>
      <c r="I915" s="197">
        <v>25000</v>
      </c>
      <c r="K915" s="200">
        <v>6458413</v>
      </c>
      <c r="L915" s="193" t="s">
        <v>503</v>
      </c>
    </row>
    <row r="916" spans="1:12" x14ac:dyDescent="0.25">
      <c r="A916" s="197">
        <v>31</v>
      </c>
      <c r="B916" s="194" t="s">
        <v>138</v>
      </c>
      <c r="C916" s="199">
        <v>92</v>
      </c>
      <c r="D916" s="194" t="s">
        <v>150</v>
      </c>
      <c r="F916" s="199">
        <v>0</v>
      </c>
      <c r="G916" s="194" t="s">
        <v>888</v>
      </c>
      <c r="I916" s="197">
        <v>25000</v>
      </c>
      <c r="K916" s="200">
        <v>6483413</v>
      </c>
      <c r="L916" s="193" t="s">
        <v>503</v>
      </c>
    </row>
    <row r="917" spans="1:12" x14ac:dyDescent="0.25">
      <c r="A917" s="197">
        <v>31</v>
      </c>
      <c r="B917" s="194" t="s">
        <v>138</v>
      </c>
      <c r="C917" s="199">
        <v>92</v>
      </c>
      <c r="D917" s="194" t="s">
        <v>150</v>
      </c>
      <c r="F917" s="199">
        <v>0</v>
      </c>
      <c r="G917" s="194" t="s">
        <v>889</v>
      </c>
      <c r="I917" s="197">
        <v>25000</v>
      </c>
      <c r="K917" s="200">
        <v>6508413</v>
      </c>
      <c r="L917" s="193" t="s">
        <v>503</v>
      </c>
    </row>
    <row r="918" spans="1:12" x14ac:dyDescent="0.25">
      <c r="A918" s="197">
        <v>31</v>
      </c>
      <c r="B918" s="194" t="s">
        <v>138</v>
      </c>
      <c r="C918" s="199">
        <v>92</v>
      </c>
      <c r="D918" s="194" t="s">
        <v>150</v>
      </c>
      <c r="F918" s="199">
        <v>0</v>
      </c>
      <c r="G918" s="194" t="s">
        <v>890</v>
      </c>
      <c r="I918" s="197">
        <v>25000</v>
      </c>
      <c r="K918" s="200">
        <v>6533413</v>
      </c>
      <c r="L918" s="193" t="s">
        <v>503</v>
      </c>
    </row>
    <row r="919" spans="1:12" x14ac:dyDescent="0.25">
      <c r="A919" s="197">
        <v>31</v>
      </c>
      <c r="B919" s="194" t="s">
        <v>138</v>
      </c>
      <c r="C919" s="199">
        <v>92</v>
      </c>
      <c r="D919" s="194" t="s">
        <v>150</v>
      </c>
      <c r="F919" s="199">
        <v>0</v>
      </c>
      <c r="G919" s="194" t="s">
        <v>891</v>
      </c>
      <c r="I919" s="197">
        <v>25000</v>
      </c>
      <c r="K919" s="200">
        <v>6558413</v>
      </c>
      <c r="L919" s="193" t="s">
        <v>503</v>
      </c>
    </row>
    <row r="920" spans="1:12" x14ac:dyDescent="0.25">
      <c r="A920" s="197">
        <v>31</v>
      </c>
      <c r="B920" s="194" t="s">
        <v>138</v>
      </c>
      <c r="C920" s="199">
        <v>92</v>
      </c>
      <c r="D920" s="194" t="s">
        <v>150</v>
      </c>
      <c r="F920" s="199">
        <v>0</v>
      </c>
      <c r="G920" s="194" t="s">
        <v>738</v>
      </c>
      <c r="I920" s="197">
        <v>150000</v>
      </c>
      <c r="K920" s="200">
        <v>6708413</v>
      </c>
      <c r="L920" s="193" t="s">
        <v>503</v>
      </c>
    </row>
    <row r="921" spans="1:12" x14ac:dyDescent="0.25">
      <c r="A921" s="197">
        <v>31</v>
      </c>
      <c r="B921" s="194" t="s">
        <v>138</v>
      </c>
      <c r="C921" s="199">
        <v>92</v>
      </c>
      <c r="D921" s="194" t="s">
        <v>150</v>
      </c>
      <c r="F921" s="199">
        <v>0</v>
      </c>
      <c r="G921" s="194" t="s">
        <v>892</v>
      </c>
      <c r="I921" s="197">
        <v>25000</v>
      </c>
      <c r="K921" s="200">
        <v>6733413</v>
      </c>
      <c r="L921" s="193" t="s">
        <v>503</v>
      </c>
    </row>
    <row r="922" spans="1:12" x14ac:dyDescent="0.25">
      <c r="A922" s="197">
        <v>31</v>
      </c>
      <c r="B922" s="194" t="s">
        <v>138</v>
      </c>
      <c r="C922" s="199">
        <v>92</v>
      </c>
      <c r="D922" s="194" t="s">
        <v>150</v>
      </c>
      <c r="F922" s="199">
        <v>0</v>
      </c>
      <c r="G922" s="194" t="s">
        <v>893</v>
      </c>
      <c r="I922" s="197">
        <v>25000</v>
      </c>
      <c r="K922" s="200">
        <v>6758413</v>
      </c>
      <c r="L922" s="193" t="s">
        <v>503</v>
      </c>
    </row>
    <row r="923" spans="1:12" x14ac:dyDescent="0.25">
      <c r="A923" s="197">
        <v>31</v>
      </c>
      <c r="B923" s="194" t="s">
        <v>138</v>
      </c>
      <c r="C923" s="199">
        <v>92</v>
      </c>
      <c r="D923" s="194" t="s">
        <v>150</v>
      </c>
      <c r="F923" s="199">
        <v>0</v>
      </c>
      <c r="G923" s="194" t="s">
        <v>894</v>
      </c>
      <c r="I923" s="197">
        <v>25000</v>
      </c>
      <c r="K923" s="200">
        <v>6783413</v>
      </c>
      <c r="L923" s="193" t="s">
        <v>503</v>
      </c>
    </row>
    <row r="924" spans="1:12" x14ac:dyDescent="0.25">
      <c r="A924" s="197">
        <v>31</v>
      </c>
      <c r="B924" s="194" t="s">
        <v>138</v>
      </c>
      <c r="C924" s="199">
        <v>92</v>
      </c>
      <c r="D924" s="194" t="s">
        <v>150</v>
      </c>
      <c r="F924" s="199">
        <v>0</v>
      </c>
      <c r="G924" s="194" t="s">
        <v>895</v>
      </c>
      <c r="I924" s="197">
        <v>100000</v>
      </c>
      <c r="K924" s="200">
        <v>6883413</v>
      </c>
      <c r="L924" s="193" t="s">
        <v>503</v>
      </c>
    </row>
    <row r="925" spans="1:12" x14ac:dyDescent="0.25">
      <c r="A925" s="197">
        <v>31</v>
      </c>
      <c r="B925" s="194" t="s">
        <v>138</v>
      </c>
      <c r="C925" s="199">
        <v>92</v>
      </c>
      <c r="D925" s="194" t="s">
        <v>150</v>
      </c>
      <c r="F925" s="199">
        <v>0</v>
      </c>
      <c r="G925" s="194" t="s">
        <v>896</v>
      </c>
      <c r="I925" s="197">
        <v>50000</v>
      </c>
      <c r="K925" s="200">
        <v>6933413</v>
      </c>
      <c r="L925" s="193" t="s">
        <v>503</v>
      </c>
    </row>
    <row r="926" spans="1:12" x14ac:dyDescent="0.25">
      <c r="A926" s="197">
        <v>31</v>
      </c>
      <c r="B926" s="194" t="s">
        <v>138</v>
      </c>
      <c r="C926" s="199">
        <v>92</v>
      </c>
      <c r="D926" s="194" t="s">
        <v>150</v>
      </c>
      <c r="F926" s="199">
        <v>0</v>
      </c>
      <c r="G926" s="194" t="s">
        <v>897</v>
      </c>
      <c r="I926" s="197">
        <v>25000</v>
      </c>
      <c r="K926" s="200">
        <v>6958413</v>
      </c>
      <c r="L926" s="193" t="s">
        <v>503</v>
      </c>
    </row>
    <row r="927" spans="1:12" x14ac:dyDescent="0.25">
      <c r="A927" s="197">
        <v>31</v>
      </c>
      <c r="B927" s="194" t="s">
        <v>138</v>
      </c>
      <c r="C927" s="199">
        <v>92</v>
      </c>
      <c r="D927" s="194" t="s">
        <v>150</v>
      </c>
      <c r="F927" s="199">
        <v>0</v>
      </c>
      <c r="G927" s="194" t="s">
        <v>898</v>
      </c>
      <c r="I927" s="197">
        <v>25000</v>
      </c>
      <c r="K927" s="200">
        <v>6983413</v>
      </c>
      <c r="L927" s="193" t="s">
        <v>503</v>
      </c>
    </row>
    <row r="928" spans="1:12" x14ac:dyDescent="0.25">
      <c r="A928" s="197">
        <v>31</v>
      </c>
      <c r="B928" s="194" t="s">
        <v>138</v>
      </c>
      <c r="C928" s="199">
        <v>92</v>
      </c>
      <c r="D928" s="194" t="s">
        <v>150</v>
      </c>
      <c r="F928" s="199">
        <v>0</v>
      </c>
      <c r="G928" s="194" t="s">
        <v>899</v>
      </c>
      <c r="I928" s="197">
        <v>50000</v>
      </c>
      <c r="K928" s="200">
        <v>7033413</v>
      </c>
      <c r="L928" s="193" t="s">
        <v>503</v>
      </c>
    </row>
    <row r="929" spans="1:12" x14ac:dyDescent="0.25">
      <c r="A929" s="197">
        <v>31</v>
      </c>
      <c r="B929" s="194" t="s">
        <v>138</v>
      </c>
      <c r="C929" s="199">
        <v>92</v>
      </c>
      <c r="D929" s="194" t="s">
        <v>150</v>
      </c>
      <c r="F929" s="199">
        <v>0</v>
      </c>
      <c r="G929" s="194" t="s">
        <v>900</v>
      </c>
      <c r="I929" s="197">
        <v>150000</v>
      </c>
      <c r="K929" s="200">
        <v>7183413</v>
      </c>
      <c r="L929" s="193" t="s">
        <v>503</v>
      </c>
    </row>
    <row r="930" spans="1:12" x14ac:dyDescent="0.25">
      <c r="A930" s="197">
        <v>31</v>
      </c>
      <c r="B930" s="194" t="s">
        <v>138</v>
      </c>
      <c r="C930" s="199">
        <v>92</v>
      </c>
      <c r="D930" s="194" t="s">
        <v>150</v>
      </c>
      <c r="F930" s="199">
        <v>0</v>
      </c>
      <c r="G930" s="194" t="s">
        <v>900</v>
      </c>
      <c r="I930" s="197">
        <v>25000</v>
      </c>
      <c r="K930" s="200">
        <v>7208413</v>
      </c>
      <c r="L930" s="193" t="s">
        <v>503</v>
      </c>
    </row>
    <row r="931" spans="1:12" x14ac:dyDescent="0.25">
      <c r="A931" s="197">
        <v>31</v>
      </c>
      <c r="B931" s="194" t="s">
        <v>138</v>
      </c>
      <c r="C931" s="199">
        <v>92</v>
      </c>
      <c r="D931" s="194" t="s">
        <v>150</v>
      </c>
      <c r="F931" s="199">
        <v>0</v>
      </c>
      <c r="G931" s="194" t="s">
        <v>900</v>
      </c>
      <c r="I931" s="197">
        <v>25000</v>
      </c>
      <c r="K931" s="200">
        <v>7233413</v>
      </c>
      <c r="L931" s="193" t="s">
        <v>503</v>
      </c>
    </row>
    <row r="932" spans="1:12" x14ac:dyDescent="0.25">
      <c r="A932" s="197">
        <v>31</v>
      </c>
      <c r="B932" s="194" t="s">
        <v>138</v>
      </c>
      <c r="C932" s="199">
        <v>92</v>
      </c>
      <c r="D932" s="194" t="s">
        <v>150</v>
      </c>
      <c r="F932" s="199">
        <v>0</v>
      </c>
      <c r="G932" s="194" t="s">
        <v>901</v>
      </c>
      <c r="I932" s="197">
        <v>25000</v>
      </c>
      <c r="K932" s="200">
        <v>7258413</v>
      </c>
      <c r="L932" s="193" t="s">
        <v>503</v>
      </c>
    </row>
    <row r="933" spans="1:12" x14ac:dyDescent="0.25">
      <c r="A933" s="197">
        <v>31</v>
      </c>
      <c r="B933" s="194" t="s">
        <v>138</v>
      </c>
      <c r="C933" s="199">
        <v>92</v>
      </c>
      <c r="D933" s="194" t="s">
        <v>150</v>
      </c>
      <c r="F933" s="199">
        <v>0</v>
      </c>
      <c r="G933" s="194" t="s">
        <v>862</v>
      </c>
      <c r="I933" s="197">
        <v>25000</v>
      </c>
      <c r="K933" s="200">
        <v>7283413</v>
      </c>
      <c r="L933" s="193" t="s">
        <v>503</v>
      </c>
    </row>
    <row r="934" spans="1:12" x14ac:dyDescent="0.25">
      <c r="A934" s="197">
        <v>31</v>
      </c>
      <c r="B934" s="194" t="s">
        <v>138</v>
      </c>
      <c r="C934" s="199">
        <v>92</v>
      </c>
      <c r="D934" s="194" t="s">
        <v>150</v>
      </c>
      <c r="F934" s="199">
        <v>0</v>
      </c>
      <c r="G934" s="194" t="s">
        <v>902</v>
      </c>
      <c r="I934" s="197">
        <v>25000</v>
      </c>
      <c r="K934" s="200">
        <v>7308413</v>
      </c>
      <c r="L934" s="193" t="s">
        <v>503</v>
      </c>
    </row>
    <row r="935" spans="1:12" x14ac:dyDescent="0.25">
      <c r="A935" s="197">
        <v>31</v>
      </c>
      <c r="B935" s="194" t="s">
        <v>138</v>
      </c>
      <c r="C935" s="199">
        <v>92</v>
      </c>
      <c r="D935" s="194" t="s">
        <v>150</v>
      </c>
      <c r="F935" s="199">
        <v>0</v>
      </c>
      <c r="G935" s="194" t="s">
        <v>903</v>
      </c>
      <c r="I935" s="197">
        <v>25000</v>
      </c>
      <c r="K935" s="200">
        <v>7333413</v>
      </c>
      <c r="L935" s="193" t="s">
        <v>503</v>
      </c>
    </row>
    <row r="936" spans="1:12" x14ac:dyDescent="0.25">
      <c r="A936" s="197">
        <v>31</v>
      </c>
      <c r="B936" s="194" t="s">
        <v>138</v>
      </c>
      <c r="C936" s="199">
        <v>92</v>
      </c>
      <c r="D936" s="194" t="s">
        <v>150</v>
      </c>
      <c r="F936" s="199">
        <v>0</v>
      </c>
      <c r="G936" s="194" t="s">
        <v>856</v>
      </c>
      <c r="I936" s="197">
        <v>25000</v>
      </c>
      <c r="K936" s="200">
        <v>7358413</v>
      </c>
      <c r="L936" s="193" t="s">
        <v>503</v>
      </c>
    </row>
    <row r="937" spans="1:12" x14ac:dyDescent="0.25">
      <c r="A937" s="197">
        <v>31</v>
      </c>
      <c r="B937" s="194" t="s">
        <v>138</v>
      </c>
      <c r="C937" s="199">
        <v>92</v>
      </c>
      <c r="D937" s="194" t="s">
        <v>150</v>
      </c>
      <c r="F937" s="199">
        <v>0</v>
      </c>
      <c r="G937" s="194" t="s">
        <v>892</v>
      </c>
      <c r="I937" s="197">
        <v>25000</v>
      </c>
      <c r="K937" s="200">
        <v>7383413</v>
      </c>
      <c r="L937" s="193" t="s">
        <v>503</v>
      </c>
    </row>
    <row r="938" spans="1:12" x14ac:dyDescent="0.25">
      <c r="A938" s="197">
        <v>31</v>
      </c>
      <c r="B938" s="194" t="s">
        <v>138</v>
      </c>
      <c r="C938" s="199">
        <v>92</v>
      </c>
      <c r="D938" s="194" t="s">
        <v>150</v>
      </c>
      <c r="F938" s="199">
        <v>0</v>
      </c>
      <c r="G938" s="194" t="s">
        <v>904</v>
      </c>
      <c r="I938" s="197">
        <v>25000</v>
      </c>
      <c r="K938" s="200">
        <v>7408413</v>
      </c>
      <c r="L938" s="193" t="s">
        <v>503</v>
      </c>
    </row>
    <row r="939" spans="1:12" x14ac:dyDescent="0.25">
      <c r="A939" s="197">
        <v>31</v>
      </c>
      <c r="B939" s="194" t="s">
        <v>138</v>
      </c>
      <c r="C939" s="199">
        <v>92</v>
      </c>
      <c r="D939" s="194" t="s">
        <v>150</v>
      </c>
      <c r="F939" s="199">
        <v>0</v>
      </c>
      <c r="G939" s="194" t="s">
        <v>905</v>
      </c>
      <c r="I939" s="197">
        <v>50000</v>
      </c>
      <c r="K939" s="200">
        <v>7458413</v>
      </c>
      <c r="L939" s="193" t="s">
        <v>503</v>
      </c>
    </row>
    <row r="940" spans="1:12" x14ac:dyDescent="0.25">
      <c r="A940" s="197">
        <v>31</v>
      </c>
      <c r="B940" s="194" t="s">
        <v>138</v>
      </c>
      <c r="C940" s="199">
        <v>92</v>
      </c>
      <c r="D940" s="194" t="s">
        <v>150</v>
      </c>
      <c r="F940" s="199">
        <v>0</v>
      </c>
      <c r="G940" s="194" t="s">
        <v>906</v>
      </c>
      <c r="I940" s="197">
        <v>25000</v>
      </c>
      <c r="K940" s="200">
        <v>7483413</v>
      </c>
      <c r="L940" s="193" t="s">
        <v>503</v>
      </c>
    </row>
    <row r="941" spans="1:12" x14ac:dyDescent="0.25">
      <c r="A941" s="197">
        <v>31</v>
      </c>
      <c r="B941" s="194" t="s">
        <v>138</v>
      </c>
      <c r="C941" s="199">
        <v>92</v>
      </c>
      <c r="D941" s="194" t="s">
        <v>150</v>
      </c>
      <c r="F941" s="199">
        <v>0</v>
      </c>
      <c r="G941" s="194" t="s">
        <v>878</v>
      </c>
      <c r="I941" s="197">
        <v>25000</v>
      </c>
      <c r="K941" s="200">
        <v>7508413</v>
      </c>
      <c r="L941" s="193" t="s">
        <v>503</v>
      </c>
    </row>
    <row r="942" spans="1:12" x14ac:dyDescent="0.25">
      <c r="A942" s="197">
        <v>31</v>
      </c>
      <c r="B942" s="194" t="s">
        <v>138</v>
      </c>
      <c r="C942" s="199">
        <v>92</v>
      </c>
      <c r="D942" s="194" t="s">
        <v>150</v>
      </c>
      <c r="F942" s="199">
        <v>0</v>
      </c>
      <c r="G942" s="194" t="s">
        <v>907</v>
      </c>
      <c r="I942" s="197">
        <v>100000</v>
      </c>
      <c r="K942" s="200">
        <v>7608413</v>
      </c>
      <c r="L942" s="193" t="s">
        <v>503</v>
      </c>
    </row>
    <row r="943" spans="1:12" x14ac:dyDescent="0.25">
      <c r="A943" s="197">
        <v>31</v>
      </c>
      <c r="B943" s="194" t="s">
        <v>138</v>
      </c>
      <c r="C943" s="199">
        <v>92</v>
      </c>
      <c r="D943" s="194" t="s">
        <v>150</v>
      </c>
      <c r="F943" s="199">
        <v>0</v>
      </c>
      <c r="G943" s="194" t="s">
        <v>908</v>
      </c>
      <c r="I943" s="197">
        <v>25000</v>
      </c>
      <c r="K943" s="200">
        <v>7633413</v>
      </c>
      <c r="L943" s="193" t="s">
        <v>503</v>
      </c>
    </row>
    <row r="944" spans="1:12" x14ac:dyDescent="0.25">
      <c r="A944" s="197">
        <v>31</v>
      </c>
      <c r="B944" s="194" t="s">
        <v>138</v>
      </c>
      <c r="C944" s="199">
        <v>92</v>
      </c>
      <c r="D944" s="194" t="s">
        <v>150</v>
      </c>
      <c r="F944" s="199">
        <v>0</v>
      </c>
      <c r="G944" s="194" t="s">
        <v>909</v>
      </c>
      <c r="I944" s="197">
        <v>25000</v>
      </c>
      <c r="K944" s="200">
        <v>7658413</v>
      </c>
      <c r="L944" s="193" t="s">
        <v>503</v>
      </c>
    </row>
    <row r="945" spans="1:12" x14ac:dyDescent="0.25">
      <c r="A945" s="197">
        <v>31</v>
      </c>
      <c r="B945" s="194" t="s">
        <v>138</v>
      </c>
      <c r="C945" s="199">
        <v>92</v>
      </c>
      <c r="D945" s="194" t="s">
        <v>150</v>
      </c>
      <c r="F945" s="199">
        <v>0</v>
      </c>
      <c r="G945" s="194" t="s">
        <v>910</v>
      </c>
      <c r="I945" s="197">
        <v>50000</v>
      </c>
      <c r="K945" s="200">
        <v>7708413</v>
      </c>
      <c r="L945" s="193" t="s">
        <v>503</v>
      </c>
    </row>
    <row r="946" spans="1:12" x14ac:dyDescent="0.25">
      <c r="A946" s="197">
        <v>31</v>
      </c>
      <c r="B946" s="194" t="s">
        <v>138</v>
      </c>
      <c r="C946" s="199">
        <v>92</v>
      </c>
      <c r="D946" s="194" t="s">
        <v>150</v>
      </c>
      <c r="F946" s="199">
        <v>0</v>
      </c>
      <c r="G946" s="194" t="s">
        <v>911</v>
      </c>
      <c r="I946" s="197">
        <v>25000</v>
      </c>
      <c r="K946" s="200">
        <v>7733413</v>
      </c>
      <c r="L946" s="193" t="s">
        <v>503</v>
      </c>
    </row>
    <row r="947" spans="1:12" x14ac:dyDescent="0.25">
      <c r="A947" s="197">
        <v>31</v>
      </c>
      <c r="B947" s="194" t="s">
        <v>138</v>
      </c>
      <c r="C947" s="199">
        <v>92</v>
      </c>
      <c r="D947" s="194" t="s">
        <v>150</v>
      </c>
      <c r="F947" s="199">
        <v>0</v>
      </c>
      <c r="G947" s="194" t="s">
        <v>912</v>
      </c>
      <c r="I947" s="197">
        <v>25000</v>
      </c>
      <c r="K947" s="200">
        <v>7758413</v>
      </c>
      <c r="L947" s="193" t="s">
        <v>503</v>
      </c>
    </row>
    <row r="948" spans="1:12" x14ac:dyDescent="0.25">
      <c r="A948" s="197">
        <v>31</v>
      </c>
      <c r="B948" s="194" t="s">
        <v>138</v>
      </c>
      <c r="C948" s="199">
        <v>92</v>
      </c>
      <c r="D948" s="194" t="s">
        <v>150</v>
      </c>
      <c r="F948" s="199">
        <v>0</v>
      </c>
      <c r="G948" s="194" t="s">
        <v>913</v>
      </c>
      <c r="I948" s="197">
        <v>25000</v>
      </c>
      <c r="K948" s="200">
        <v>7783413</v>
      </c>
      <c r="L948" s="193" t="s">
        <v>503</v>
      </c>
    </row>
    <row r="949" spans="1:12" x14ac:dyDescent="0.25">
      <c r="G949" s="201" t="s">
        <v>504</v>
      </c>
      <c r="I949" s="202">
        <v>7783413</v>
      </c>
      <c r="J949" s="202">
        <v>0</v>
      </c>
      <c r="K949" s="202">
        <v>7783413</v>
      </c>
      <c r="L949" s="203" t="s">
        <v>503</v>
      </c>
    </row>
    <row r="950" spans="1:12" x14ac:dyDescent="0.25">
      <c r="G950" s="201" t="s">
        <v>505</v>
      </c>
      <c r="I950" s="202">
        <v>7783413</v>
      </c>
      <c r="J950" s="202">
        <v>0</v>
      </c>
      <c r="K950" s="202">
        <v>7783413</v>
      </c>
      <c r="L950" s="204" t="s">
        <v>506</v>
      </c>
    </row>
    <row r="951" spans="1:12" x14ac:dyDescent="0.25">
      <c r="A951" s="196" t="s">
        <v>219</v>
      </c>
      <c r="G951" s="153" t="s">
        <v>500</v>
      </c>
      <c r="I951" s="197">
        <v>7783413</v>
      </c>
      <c r="J951" s="197">
        <v>0</v>
      </c>
      <c r="K951" s="197">
        <v>7783413</v>
      </c>
      <c r="L951" s="194" t="s">
        <v>503</v>
      </c>
    </row>
    <row r="952" spans="1:12" x14ac:dyDescent="0.25">
      <c r="A952" s="193" t="s">
        <v>139</v>
      </c>
      <c r="B952" s="193" t="s">
        <v>140</v>
      </c>
      <c r="C952" s="198" t="s">
        <v>141</v>
      </c>
      <c r="D952" s="193" t="s">
        <v>142</v>
      </c>
      <c r="E952" s="193" t="s">
        <v>143</v>
      </c>
      <c r="F952" s="198" t="s">
        <v>144</v>
      </c>
      <c r="G952" s="193" t="s">
        <v>145</v>
      </c>
      <c r="I952" s="198" t="s">
        <v>501</v>
      </c>
      <c r="J952" s="198" t="s">
        <v>502</v>
      </c>
      <c r="K952" s="198" t="s">
        <v>146</v>
      </c>
    </row>
    <row r="953" spans="1:12" x14ac:dyDescent="0.25">
      <c r="A953" s="197">
        <v>29</v>
      </c>
      <c r="B953" s="194" t="s">
        <v>219</v>
      </c>
      <c r="C953" s="199">
        <v>59</v>
      </c>
      <c r="D953" s="194" t="s">
        <v>150</v>
      </c>
      <c r="F953" s="199">
        <v>0</v>
      </c>
      <c r="G953" s="194" t="s">
        <v>914</v>
      </c>
      <c r="I953" s="197">
        <v>25000</v>
      </c>
      <c r="K953" s="200">
        <v>7808413</v>
      </c>
      <c r="L953" s="193" t="s">
        <v>503</v>
      </c>
    </row>
    <row r="954" spans="1:12" x14ac:dyDescent="0.25">
      <c r="A954" s="197">
        <v>29</v>
      </c>
      <c r="B954" s="194" t="s">
        <v>219</v>
      </c>
      <c r="C954" s="199">
        <v>59</v>
      </c>
      <c r="D954" s="194" t="s">
        <v>150</v>
      </c>
      <c r="F954" s="199">
        <v>0</v>
      </c>
      <c r="G954" s="194" t="s">
        <v>915</v>
      </c>
      <c r="I954" s="197">
        <v>25000</v>
      </c>
      <c r="K954" s="200">
        <v>7833413</v>
      </c>
      <c r="L954" s="193" t="s">
        <v>503</v>
      </c>
    </row>
    <row r="955" spans="1:12" x14ac:dyDescent="0.25">
      <c r="A955" s="197">
        <v>29</v>
      </c>
      <c r="B955" s="194" t="s">
        <v>219</v>
      </c>
      <c r="C955" s="199">
        <v>59</v>
      </c>
      <c r="D955" s="194" t="s">
        <v>150</v>
      </c>
      <c r="F955" s="199">
        <v>0</v>
      </c>
      <c r="G955" s="194" t="s">
        <v>916</v>
      </c>
      <c r="I955" s="197">
        <v>25000</v>
      </c>
      <c r="K955" s="200">
        <v>7858413</v>
      </c>
      <c r="L955" s="193" t="s">
        <v>503</v>
      </c>
    </row>
    <row r="956" spans="1:12" x14ac:dyDescent="0.25">
      <c r="A956" s="197">
        <v>29</v>
      </c>
      <c r="B956" s="194" t="s">
        <v>219</v>
      </c>
      <c r="C956" s="199">
        <v>59</v>
      </c>
      <c r="D956" s="194" t="s">
        <v>150</v>
      </c>
      <c r="F956" s="199">
        <v>0</v>
      </c>
      <c r="G956" s="194" t="s">
        <v>917</v>
      </c>
      <c r="I956" s="197">
        <v>25000</v>
      </c>
      <c r="K956" s="200">
        <v>7883413</v>
      </c>
      <c r="L956" s="193" t="s">
        <v>503</v>
      </c>
    </row>
    <row r="957" spans="1:12" x14ac:dyDescent="0.25">
      <c r="A957" s="197">
        <v>29</v>
      </c>
      <c r="B957" s="194" t="s">
        <v>219</v>
      </c>
      <c r="C957" s="199">
        <v>59</v>
      </c>
      <c r="D957" s="194" t="s">
        <v>150</v>
      </c>
      <c r="F957" s="199">
        <v>0</v>
      </c>
      <c r="G957" s="194" t="s">
        <v>918</v>
      </c>
      <c r="I957" s="197">
        <v>25000</v>
      </c>
      <c r="K957" s="200">
        <v>7908413</v>
      </c>
      <c r="L957" s="193" t="s">
        <v>503</v>
      </c>
    </row>
    <row r="958" spans="1:12" x14ac:dyDescent="0.25">
      <c r="A958" s="197">
        <v>29</v>
      </c>
      <c r="B958" s="194" t="s">
        <v>219</v>
      </c>
      <c r="C958" s="199">
        <v>59</v>
      </c>
      <c r="D958" s="194" t="s">
        <v>150</v>
      </c>
      <c r="F958" s="199">
        <v>0</v>
      </c>
      <c r="G958" s="194" t="s">
        <v>919</v>
      </c>
      <c r="I958" s="197">
        <v>150000</v>
      </c>
      <c r="K958" s="200">
        <v>8058413</v>
      </c>
      <c r="L958" s="193" t="s">
        <v>503</v>
      </c>
    </row>
    <row r="959" spans="1:12" x14ac:dyDescent="0.25">
      <c r="A959" s="197">
        <v>29</v>
      </c>
      <c r="B959" s="194" t="s">
        <v>219</v>
      </c>
      <c r="C959" s="199">
        <v>59</v>
      </c>
      <c r="D959" s="194" t="s">
        <v>150</v>
      </c>
      <c r="F959" s="199">
        <v>0</v>
      </c>
      <c r="G959" s="194" t="s">
        <v>920</v>
      </c>
      <c r="I959" s="197">
        <v>25000</v>
      </c>
      <c r="K959" s="200">
        <v>8083413</v>
      </c>
      <c r="L959" s="193" t="s">
        <v>503</v>
      </c>
    </row>
    <row r="960" spans="1:12" x14ac:dyDescent="0.25">
      <c r="A960" s="197">
        <v>29</v>
      </c>
      <c r="B960" s="194" t="s">
        <v>219</v>
      </c>
      <c r="C960" s="199">
        <v>59</v>
      </c>
      <c r="D960" s="194" t="s">
        <v>150</v>
      </c>
      <c r="F960" s="199">
        <v>0</v>
      </c>
      <c r="G960" s="194" t="s">
        <v>921</v>
      </c>
      <c r="I960" s="197">
        <v>25000</v>
      </c>
      <c r="K960" s="200">
        <v>8108413</v>
      </c>
      <c r="L960" s="193" t="s">
        <v>503</v>
      </c>
    </row>
    <row r="961" spans="1:12" x14ac:dyDescent="0.25">
      <c r="A961" s="197">
        <v>29</v>
      </c>
      <c r="B961" s="194" t="s">
        <v>219</v>
      </c>
      <c r="C961" s="199">
        <v>59</v>
      </c>
      <c r="D961" s="194" t="s">
        <v>150</v>
      </c>
      <c r="F961" s="199">
        <v>0</v>
      </c>
      <c r="G961" s="194" t="s">
        <v>922</v>
      </c>
      <c r="I961" s="197">
        <v>25000</v>
      </c>
      <c r="K961" s="200">
        <v>8133413</v>
      </c>
      <c r="L961" s="193" t="s">
        <v>503</v>
      </c>
    </row>
    <row r="962" spans="1:12" x14ac:dyDescent="0.25">
      <c r="A962" s="197">
        <v>29</v>
      </c>
      <c r="B962" s="194" t="s">
        <v>219</v>
      </c>
      <c r="C962" s="199">
        <v>59</v>
      </c>
      <c r="D962" s="194" t="s">
        <v>150</v>
      </c>
      <c r="F962" s="199">
        <v>0</v>
      </c>
      <c r="G962" s="194" t="s">
        <v>895</v>
      </c>
      <c r="I962" s="197">
        <v>25000</v>
      </c>
      <c r="K962" s="200">
        <v>8158413</v>
      </c>
      <c r="L962" s="193" t="s">
        <v>503</v>
      </c>
    </row>
    <row r="963" spans="1:12" x14ac:dyDescent="0.25">
      <c r="A963" s="197">
        <v>29</v>
      </c>
      <c r="B963" s="194" t="s">
        <v>219</v>
      </c>
      <c r="C963" s="199">
        <v>59</v>
      </c>
      <c r="D963" s="194" t="s">
        <v>150</v>
      </c>
      <c r="F963" s="199">
        <v>0</v>
      </c>
      <c r="G963" s="194" t="s">
        <v>923</v>
      </c>
      <c r="I963" s="197">
        <v>100000</v>
      </c>
      <c r="K963" s="200">
        <v>8258413</v>
      </c>
      <c r="L963" s="193" t="s">
        <v>503</v>
      </c>
    </row>
    <row r="964" spans="1:12" x14ac:dyDescent="0.25">
      <c r="A964" s="197">
        <v>29</v>
      </c>
      <c r="B964" s="194" t="s">
        <v>219</v>
      </c>
      <c r="C964" s="199">
        <v>59</v>
      </c>
      <c r="D964" s="194" t="s">
        <v>150</v>
      </c>
      <c r="F964" s="199">
        <v>0</v>
      </c>
      <c r="G964" s="194" t="s">
        <v>924</v>
      </c>
      <c r="I964" s="197">
        <v>100000</v>
      </c>
      <c r="K964" s="200">
        <v>8358413</v>
      </c>
      <c r="L964" s="193" t="s">
        <v>503</v>
      </c>
    </row>
    <row r="965" spans="1:12" x14ac:dyDescent="0.25">
      <c r="A965" s="197">
        <v>29</v>
      </c>
      <c r="B965" s="194" t="s">
        <v>219</v>
      </c>
      <c r="C965" s="199">
        <v>59</v>
      </c>
      <c r="D965" s="194" t="s">
        <v>150</v>
      </c>
      <c r="F965" s="199">
        <v>0</v>
      </c>
      <c r="G965" s="194" t="s">
        <v>925</v>
      </c>
      <c r="I965" s="197">
        <v>25000</v>
      </c>
      <c r="K965" s="200">
        <v>8383413</v>
      </c>
      <c r="L965" s="193" t="s">
        <v>503</v>
      </c>
    </row>
    <row r="966" spans="1:12" x14ac:dyDescent="0.25">
      <c r="A966" s="197">
        <v>29</v>
      </c>
      <c r="B966" s="194" t="s">
        <v>219</v>
      </c>
      <c r="C966" s="199">
        <v>59</v>
      </c>
      <c r="D966" s="194" t="s">
        <v>150</v>
      </c>
      <c r="F966" s="199">
        <v>0</v>
      </c>
      <c r="G966" s="194" t="s">
        <v>926</v>
      </c>
      <c r="I966" s="197">
        <v>100000</v>
      </c>
      <c r="K966" s="200">
        <v>8483413</v>
      </c>
      <c r="L966" s="193" t="s">
        <v>503</v>
      </c>
    </row>
    <row r="967" spans="1:12" x14ac:dyDescent="0.25">
      <c r="A967" s="197">
        <v>29</v>
      </c>
      <c r="B967" s="194" t="s">
        <v>219</v>
      </c>
      <c r="C967" s="199">
        <v>59</v>
      </c>
      <c r="D967" s="194" t="s">
        <v>150</v>
      </c>
      <c r="F967" s="199">
        <v>0</v>
      </c>
      <c r="G967" s="194" t="s">
        <v>927</v>
      </c>
      <c r="I967" s="197">
        <v>25000</v>
      </c>
      <c r="K967" s="200">
        <v>8508413</v>
      </c>
      <c r="L967" s="193" t="s">
        <v>503</v>
      </c>
    </row>
    <row r="968" spans="1:12" x14ac:dyDescent="0.25">
      <c r="A968" s="197">
        <v>29</v>
      </c>
      <c r="B968" s="194" t="s">
        <v>219</v>
      </c>
      <c r="C968" s="199">
        <v>59</v>
      </c>
      <c r="D968" s="194" t="s">
        <v>150</v>
      </c>
      <c r="F968" s="199">
        <v>0</v>
      </c>
      <c r="G968" s="194" t="s">
        <v>927</v>
      </c>
      <c r="I968" s="197">
        <v>25000</v>
      </c>
      <c r="K968" s="200">
        <v>8533413</v>
      </c>
      <c r="L968" s="193" t="s">
        <v>503</v>
      </c>
    </row>
    <row r="969" spans="1:12" x14ac:dyDescent="0.25">
      <c r="A969" s="197">
        <v>29</v>
      </c>
      <c r="B969" s="194" t="s">
        <v>219</v>
      </c>
      <c r="C969" s="199">
        <v>59</v>
      </c>
      <c r="D969" s="194" t="s">
        <v>150</v>
      </c>
      <c r="F969" s="199">
        <v>0</v>
      </c>
      <c r="G969" s="194" t="s">
        <v>928</v>
      </c>
      <c r="I969" s="197">
        <v>150000</v>
      </c>
      <c r="K969" s="200">
        <v>8683413</v>
      </c>
      <c r="L969" s="193" t="s">
        <v>503</v>
      </c>
    </row>
    <row r="970" spans="1:12" x14ac:dyDescent="0.25">
      <c r="A970" s="197">
        <v>29</v>
      </c>
      <c r="B970" s="194" t="s">
        <v>219</v>
      </c>
      <c r="C970" s="199">
        <v>59</v>
      </c>
      <c r="D970" s="194" t="s">
        <v>150</v>
      </c>
      <c r="F970" s="199">
        <v>0</v>
      </c>
      <c r="G970" s="194" t="s">
        <v>929</v>
      </c>
      <c r="I970" s="197">
        <v>150000</v>
      </c>
      <c r="K970" s="200">
        <v>8833413</v>
      </c>
      <c r="L970" s="193" t="s">
        <v>503</v>
      </c>
    </row>
    <row r="971" spans="1:12" x14ac:dyDescent="0.25">
      <c r="A971" s="197">
        <v>29</v>
      </c>
      <c r="B971" s="194" t="s">
        <v>219</v>
      </c>
      <c r="C971" s="199">
        <v>59</v>
      </c>
      <c r="D971" s="194" t="s">
        <v>150</v>
      </c>
      <c r="F971" s="199">
        <v>0</v>
      </c>
      <c r="G971" s="194" t="s">
        <v>930</v>
      </c>
      <c r="I971" s="197">
        <v>250000</v>
      </c>
      <c r="K971" s="200">
        <v>9083413</v>
      </c>
      <c r="L971" s="193" t="s">
        <v>503</v>
      </c>
    </row>
    <row r="972" spans="1:12" x14ac:dyDescent="0.25">
      <c r="A972" s="197">
        <v>29</v>
      </c>
      <c r="B972" s="194" t="s">
        <v>219</v>
      </c>
      <c r="C972" s="199">
        <v>59</v>
      </c>
      <c r="D972" s="194" t="s">
        <v>150</v>
      </c>
      <c r="F972" s="199">
        <v>0</v>
      </c>
      <c r="G972" s="194" t="s">
        <v>931</v>
      </c>
      <c r="I972" s="197">
        <v>25000</v>
      </c>
      <c r="K972" s="200">
        <v>9108413</v>
      </c>
      <c r="L972" s="193" t="s">
        <v>503</v>
      </c>
    </row>
    <row r="973" spans="1:12" x14ac:dyDescent="0.25">
      <c r="A973" s="197">
        <v>29</v>
      </c>
      <c r="B973" s="194" t="s">
        <v>219</v>
      </c>
      <c r="C973" s="199">
        <v>59</v>
      </c>
      <c r="D973" s="194" t="s">
        <v>150</v>
      </c>
      <c r="F973" s="199">
        <v>0</v>
      </c>
      <c r="G973" s="194" t="s">
        <v>932</v>
      </c>
      <c r="I973" s="197">
        <v>25000</v>
      </c>
      <c r="K973" s="200">
        <v>9133413</v>
      </c>
      <c r="L973" s="193" t="s">
        <v>503</v>
      </c>
    </row>
    <row r="974" spans="1:12" x14ac:dyDescent="0.25">
      <c r="A974" s="197">
        <v>29</v>
      </c>
      <c r="B974" s="194" t="s">
        <v>219</v>
      </c>
      <c r="C974" s="199">
        <v>59</v>
      </c>
      <c r="D974" s="194" t="s">
        <v>150</v>
      </c>
      <c r="F974" s="199">
        <v>0</v>
      </c>
      <c r="G974" s="194" t="s">
        <v>933</v>
      </c>
      <c r="I974" s="197">
        <v>25000</v>
      </c>
      <c r="K974" s="200">
        <v>9158413</v>
      </c>
      <c r="L974" s="193" t="s">
        <v>503</v>
      </c>
    </row>
    <row r="975" spans="1:12" x14ac:dyDescent="0.25">
      <c r="A975" s="197">
        <v>29</v>
      </c>
      <c r="B975" s="194" t="s">
        <v>219</v>
      </c>
      <c r="C975" s="199">
        <v>59</v>
      </c>
      <c r="D975" s="194" t="s">
        <v>150</v>
      </c>
      <c r="F975" s="199">
        <v>0</v>
      </c>
      <c r="G975" s="194" t="s">
        <v>934</v>
      </c>
      <c r="I975" s="197">
        <v>25000</v>
      </c>
      <c r="K975" s="200">
        <v>9183413</v>
      </c>
      <c r="L975" s="193" t="s">
        <v>503</v>
      </c>
    </row>
    <row r="976" spans="1:12" x14ac:dyDescent="0.25">
      <c r="A976" s="197">
        <v>29</v>
      </c>
      <c r="B976" s="194" t="s">
        <v>219</v>
      </c>
      <c r="C976" s="199">
        <v>59</v>
      </c>
      <c r="D976" s="194" t="s">
        <v>150</v>
      </c>
      <c r="F976" s="199">
        <v>0</v>
      </c>
      <c r="G976" s="194" t="s">
        <v>935</v>
      </c>
      <c r="I976" s="197">
        <v>25000</v>
      </c>
      <c r="K976" s="200">
        <v>9208413</v>
      </c>
      <c r="L976" s="193" t="s">
        <v>503</v>
      </c>
    </row>
    <row r="977" spans="1:12" x14ac:dyDescent="0.25">
      <c r="A977" s="197">
        <v>29</v>
      </c>
      <c r="B977" s="194" t="s">
        <v>219</v>
      </c>
      <c r="C977" s="199">
        <v>59</v>
      </c>
      <c r="D977" s="194" t="s">
        <v>150</v>
      </c>
      <c r="F977" s="199">
        <v>0</v>
      </c>
      <c r="G977" s="194" t="s">
        <v>936</v>
      </c>
      <c r="I977" s="197">
        <v>25000</v>
      </c>
      <c r="K977" s="200">
        <v>9233413</v>
      </c>
      <c r="L977" s="193" t="s">
        <v>503</v>
      </c>
    </row>
    <row r="978" spans="1:12" x14ac:dyDescent="0.25">
      <c r="A978" s="197">
        <v>29</v>
      </c>
      <c r="B978" s="194" t="s">
        <v>219</v>
      </c>
      <c r="C978" s="199">
        <v>59</v>
      </c>
      <c r="D978" s="194" t="s">
        <v>150</v>
      </c>
      <c r="F978" s="199">
        <v>0</v>
      </c>
      <c r="G978" s="194" t="s">
        <v>859</v>
      </c>
      <c r="I978" s="197">
        <v>25000</v>
      </c>
      <c r="K978" s="200">
        <v>9258413</v>
      </c>
      <c r="L978" s="193" t="s">
        <v>503</v>
      </c>
    </row>
    <row r="979" spans="1:12" x14ac:dyDescent="0.25">
      <c r="A979" s="197">
        <v>29</v>
      </c>
      <c r="B979" s="194" t="s">
        <v>219</v>
      </c>
      <c r="C979" s="199">
        <v>59</v>
      </c>
      <c r="D979" s="194" t="s">
        <v>150</v>
      </c>
      <c r="F979" s="199">
        <v>0</v>
      </c>
      <c r="G979" s="194" t="s">
        <v>937</v>
      </c>
      <c r="I979" s="197">
        <v>25000</v>
      </c>
      <c r="K979" s="200">
        <v>9283413</v>
      </c>
      <c r="L979" s="193" t="s">
        <v>503</v>
      </c>
    </row>
    <row r="980" spans="1:12" x14ac:dyDescent="0.25">
      <c r="A980" s="197">
        <v>29</v>
      </c>
      <c r="B980" s="194" t="s">
        <v>219</v>
      </c>
      <c r="C980" s="199">
        <v>59</v>
      </c>
      <c r="D980" s="194" t="s">
        <v>150</v>
      </c>
      <c r="F980" s="199">
        <v>0</v>
      </c>
      <c r="G980" s="194" t="s">
        <v>938</v>
      </c>
      <c r="I980" s="197">
        <v>50000</v>
      </c>
      <c r="K980" s="200">
        <v>9333413</v>
      </c>
      <c r="L980" s="193" t="s">
        <v>503</v>
      </c>
    </row>
    <row r="981" spans="1:12" x14ac:dyDescent="0.25">
      <c r="A981" s="197">
        <v>29</v>
      </c>
      <c r="B981" s="194" t="s">
        <v>219</v>
      </c>
      <c r="C981" s="199">
        <v>59</v>
      </c>
      <c r="D981" s="194" t="s">
        <v>150</v>
      </c>
      <c r="F981" s="199">
        <v>0</v>
      </c>
      <c r="G981" s="194" t="s">
        <v>939</v>
      </c>
      <c r="I981" s="197">
        <v>25000</v>
      </c>
      <c r="K981" s="200">
        <v>9358413</v>
      </c>
      <c r="L981" s="193" t="s">
        <v>503</v>
      </c>
    </row>
    <row r="982" spans="1:12" x14ac:dyDescent="0.25">
      <c r="A982" s="197">
        <v>29</v>
      </c>
      <c r="B982" s="194" t="s">
        <v>219</v>
      </c>
      <c r="C982" s="199">
        <v>59</v>
      </c>
      <c r="D982" s="194" t="s">
        <v>150</v>
      </c>
      <c r="F982" s="199">
        <v>0</v>
      </c>
      <c r="G982" s="194" t="s">
        <v>940</v>
      </c>
      <c r="I982" s="197">
        <v>25000</v>
      </c>
      <c r="K982" s="200">
        <v>9383413</v>
      </c>
      <c r="L982" s="193" t="s">
        <v>503</v>
      </c>
    </row>
    <row r="983" spans="1:12" x14ac:dyDescent="0.25">
      <c r="A983" s="197">
        <v>29</v>
      </c>
      <c r="B983" s="194" t="s">
        <v>219</v>
      </c>
      <c r="C983" s="199">
        <v>59</v>
      </c>
      <c r="D983" s="194" t="s">
        <v>150</v>
      </c>
      <c r="F983" s="199">
        <v>0</v>
      </c>
      <c r="G983" s="194" t="s">
        <v>941</v>
      </c>
      <c r="I983" s="197">
        <v>25000</v>
      </c>
      <c r="K983" s="200">
        <v>9408413</v>
      </c>
      <c r="L983" s="193" t="s">
        <v>503</v>
      </c>
    </row>
    <row r="984" spans="1:12" x14ac:dyDescent="0.25">
      <c r="A984" s="197">
        <v>29</v>
      </c>
      <c r="B984" s="194" t="s">
        <v>219</v>
      </c>
      <c r="C984" s="199">
        <v>59</v>
      </c>
      <c r="D984" s="194" t="s">
        <v>150</v>
      </c>
      <c r="F984" s="199">
        <v>0</v>
      </c>
      <c r="G984" s="194" t="s">
        <v>942</v>
      </c>
      <c r="I984" s="197">
        <v>50000</v>
      </c>
      <c r="K984" s="200">
        <v>9458413</v>
      </c>
      <c r="L984" s="193" t="s">
        <v>503</v>
      </c>
    </row>
    <row r="985" spans="1:12" x14ac:dyDescent="0.25">
      <c r="A985" s="197">
        <v>29</v>
      </c>
      <c r="B985" s="194" t="s">
        <v>219</v>
      </c>
      <c r="C985" s="199">
        <v>59</v>
      </c>
      <c r="D985" s="194" t="s">
        <v>150</v>
      </c>
      <c r="F985" s="199">
        <v>0</v>
      </c>
      <c r="G985" s="194" t="s">
        <v>928</v>
      </c>
      <c r="I985" s="197">
        <v>25000</v>
      </c>
      <c r="K985" s="200">
        <v>9483413</v>
      </c>
      <c r="L985" s="193" t="s">
        <v>503</v>
      </c>
    </row>
    <row r="986" spans="1:12" x14ac:dyDescent="0.25">
      <c r="A986" s="197">
        <v>29</v>
      </c>
      <c r="B986" s="194" t="s">
        <v>219</v>
      </c>
      <c r="C986" s="199">
        <v>59</v>
      </c>
      <c r="D986" s="194" t="s">
        <v>150</v>
      </c>
      <c r="F986" s="199">
        <v>0</v>
      </c>
      <c r="G986" s="194" t="s">
        <v>943</v>
      </c>
      <c r="I986" s="197">
        <v>100000</v>
      </c>
      <c r="K986" s="200">
        <v>9583413</v>
      </c>
      <c r="L986" s="193" t="s">
        <v>503</v>
      </c>
    </row>
    <row r="987" spans="1:12" x14ac:dyDescent="0.25">
      <c r="A987" s="197">
        <v>29</v>
      </c>
      <c r="B987" s="194" t="s">
        <v>219</v>
      </c>
      <c r="C987" s="199">
        <v>59</v>
      </c>
      <c r="D987" s="194" t="s">
        <v>150</v>
      </c>
      <c r="F987" s="199">
        <v>0</v>
      </c>
      <c r="G987" s="194" t="s">
        <v>944</v>
      </c>
      <c r="I987" s="197">
        <v>50000</v>
      </c>
      <c r="K987" s="200">
        <v>9633413</v>
      </c>
      <c r="L987" s="193" t="s">
        <v>503</v>
      </c>
    </row>
    <row r="988" spans="1:12" x14ac:dyDescent="0.25">
      <c r="A988" s="197">
        <v>29</v>
      </c>
      <c r="B988" s="194" t="s">
        <v>219</v>
      </c>
      <c r="C988" s="199">
        <v>59</v>
      </c>
      <c r="D988" s="194" t="s">
        <v>150</v>
      </c>
      <c r="F988" s="199">
        <v>0</v>
      </c>
      <c r="G988" s="194" t="s">
        <v>945</v>
      </c>
      <c r="I988" s="197">
        <v>25000</v>
      </c>
      <c r="K988" s="200">
        <v>9658413</v>
      </c>
      <c r="L988" s="193" t="s">
        <v>503</v>
      </c>
    </row>
    <row r="989" spans="1:12" x14ac:dyDescent="0.25">
      <c r="A989" s="197">
        <v>29</v>
      </c>
      <c r="B989" s="194" t="s">
        <v>219</v>
      </c>
      <c r="C989" s="199">
        <v>59</v>
      </c>
      <c r="D989" s="194" t="s">
        <v>150</v>
      </c>
      <c r="F989" s="199">
        <v>0</v>
      </c>
      <c r="G989" s="194" t="s">
        <v>946</v>
      </c>
      <c r="I989" s="197">
        <v>25000</v>
      </c>
      <c r="K989" s="200">
        <v>9683413</v>
      </c>
      <c r="L989" s="193" t="s">
        <v>503</v>
      </c>
    </row>
    <row r="990" spans="1:12" x14ac:dyDescent="0.25">
      <c r="A990" s="197">
        <v>29</v>
      </c>
      <c r="B990" s="194" t="s">
        <v>219</v>
      </c>
      <c r="C990" s="199">
        <v>59</v>
      </c>
      <c r="D990" s="194" t="s">
        <v>150</v>
      </c>
      <c r="F990" s="199">
        <v>0</v>
      </c>
      <c r="G990" s="194" t="s">
        <v>947</v>
      </c>
      <c r="I990" s="197">
        <v>100000</v>
      </c>
      <c r="K990" s="200">
        <v>9783413</v>
      </c>
      <c r="L990" s="193" t="s">
        <v>503</v>
      </c>
    </row>
    <row r="991" spans="1:12" x14ac:dyDescent="0.25">
      <c r="A991" s="197">
        <v>29</v>
      </c>
      <c r="B991" s="194" t="s">
        <v>219</v>
      </c>
      <c r="C991" s="199">
        <v>59</v>
      </c>
      <c r="D991" s="194" t="s">
        <v>150</v>
      </c>
      <c r="F991" s="199">
        <v>0</v>
      </c>
      <c r="G991" s="194" t="s">
        <v>948</v>
      </c>
      <c r="I991" s="197">
        <v>75000</v>
      </c>
      <c r="K991" s="200">
        <v>9858413</v>
      </c>
      <c r="L991" s="193" t="s">
        <v>503</v>
      </c>
    </row>
    <row r="992" spans="1:12" x14ac:dyDescent="0.25">
      <c r="A992" s="197">
        <v>29</v>
      </c>
      <c r="B992" s="194" t="s">
        <v>219</v>
      </c>
      <c r="C992" s="199">
        <v>59</v>
      </c>
      <c r="D992" s="194" t="s">
        <v>150</v>
      </c>
      <c r="F992" s="199">
        <v>0</v>
      </c>
      <c r="G992" s="194" t="s">
        <v>949</v>
      </c>
      <c r="I992" s="197">
        <v>25000</v>
      </c>
      <c r="K992" s="200">
        <v>9883413</v>
      </c>
      <c r="L992" s="193" t="s">
        <v>503</v>
      </c>
    </row>
    <row r="993" spans="1:12" x14ac:dyDescent="0.25">
      <c r="A993" s="197">
        <v>29</v>
      </c>
      <c r="B993" s="194" t="s">
        <v>219</v>
      </c>
      <c r="C993" s="199">
        <v>59</v>
      </c>
      <c r="D993" s="194" t="s">
        <v>150</v>
      </c>
      <c r="F993" s="199">
        <v>0</v>
      </c>
      <c r="G993" s="194" t="s">
        <v>950</v>
      </c>
      <c r="I993" s="197">
        <v>25000</v>
      </c>
      <c r="K993" s="200">
        <v>9908413</v>
      </c>
      <c r="L993" s="193" t="s">
        <v>503</v>
      </c>
    </row>
    <row r="994" spans="1:12" x14ac:dyDescent="0.25">
      <c r="A994" s="197">
        <v>29</v>
      </c>
      <c r="B994" s="194" t="s">
        <v>219</v>
      </c>
      <c r="C994" s="199">
        <v>59</v>
      </c>
      <c r="D994" s="194" t="s">
        <v>150</v>
      </c>
      <c r="F994" s="199">
        <v>0</v>
      </c>
      <c r="G994" s="194" t="s">
        <v>859</v>
      </c>
      <c r="I994" s="197">
        <v>25000</v>
      </c>
      <c r="K994" s="200">
        <v>9933413</v>
      </c>
      <c r="L994" s="193" t="s">
        <v>503</v>
      </c>
    </row>
    <row r="995" spans="1:12" x14ac:dyDescent="0.25">
      <c r="A995" s="197">
        <v>29</v>
      </c>
      <c r="B995" s="194" t="s">
        <v>219</v>
      </c>
      <c r="C995" s="199">
        <v>59</v>
      </c>
      <c r="D995" s="194" t="s">
        <v>150</v>
      </c>
      <c r="F995" s="199">
        <v>0</v>
      </c>
      <c r="G995" s="194" t="s">
        <v>951</v>
      </c>
      <c r="I995" s="197">
        <v>25000</v>
      </c>
      <c r="K995" s="200">
        <v>9958413</v>
      </c>
      <c r="L995" s="193" t="s">
        <v>503</v>
      </c>
    </row>
    <row r="996" spans="1:12" x14ac:dyDescent="0.25">
      <c r="A996" s="197">
        <v>29</v>
      </c>
      <c r="B996" s="194" t="s">
        <v>219</v>
      </c>
      <c r="C996" s="199">
        <v>59</v>
      </c>
      <c r="D996" s="194" t="s">
        <v>150</v>
      </c>
      <c r="F996" s="199">
        <v>0</v>
      </c>
      <c r="G996" s="194" t="s">
        <v>952</v>
      </c>
      <c r="I996" s="197">
        <v>25000</v>
      </c>
      <c r="K996" s="200">
        <v>9983413</v>
      </c>
      <c r="L996" s="193" t="s">
        <v>503</v>
      </c>
    </row>
    <row r="997" spans="1:12" x14ac:dyDescent="0.25">
      <c r="A997" s="197">
        <v>29</v>
      </c>
      <c r="B997" s="194" t="s">
        <v>219</v>
      </c>
      <c r="C997" s="199">
        <v>59</v>
      </c>
      <c r="D997" s="194" t="s">
        <v>150</v>
      </c>
      <c r="F997" s="199">
        <v>0</v>
      </c>
      <c r="G997" s="194" t="s">
        <v>953</v>
      </c>
      <c r="I997" s="197">
        <v>25000</v>
      </c>
      <c r="K997" s="200">
        <v>10008413</v>
      </c>
      <c r="L997" s="193" t="s">
        <v>503</v>
      </c>
    </row>
    <row r="998" spans="1:12" x14ac:dyDescent="0.25">
      <c r="A998" s="197">
        <v>29</v>
      </c>
      <c r="B998" s="194" t="s">
        <v>219</v>
      </c>
      <c r="C998" s="199">
        <v>59</v>
      </c>
      <c r="D998" s="194" t="s">
        <v>150</v>
      </c>
      <c r="F998" s="199">
        <v>0</v>
      </c>
      <c r="G998" s="194" t="s">
        <v>878</v>
      </c>
      <c r="I998" s="197">
        <v>25000</v>
      </c>
      <c r="K998" s="200">
        <v>10033413</v>
      </c>
      <c r="L998" s="193" t="s">
        <v>503</v>
      </c>
    </row>
    <row r="999" spans="1:12" x14ac:dyDescent="0.25">
      <c r="A999" s="197">
        <v>29</v>
      </c>
      <c r="B999" s="194" t="s">
        <v>219</v>
      </c>
      <c r="C999" s="199">
        <v>59</v>
      </c>
      <c r="D999" s="194" t="s">
        <v>150</v>
      </c>
      <c r="F999" s="199">
        <v>0</v>
      </c>
      <c r="G999" s="194" t="s">
        <v>892</v>
      </c>
      <c r="I999" s="197">
        <v>25000</v>
      </c>
      <c r="K999" s="200">
        <v>10058413</v>
      </c>
      <c r="L999" s="193" t="s">
        <v>503</v>
      </c>
    </row>
    <row r="1000" spans="1:12" x14ac:dyDescent="0.25">
      <c r="A1000" s="197">
        <v>29</v>
      </c>
      <c r="B1000" s="194" t="s">
        <v>219</v>
      </c>
      <c r="C1000" s="199">
        <v>59</v>
      </c>
      <c r="D1000" s="194" t="s">
        <v>150</v>
      </c>
      <c r="F1000" s="199">
        <v>0</v>
      </c>
      <c r="G1000" s="194" t="s">
        <v>954</v>
      </c>
      <c r="I1000" s="197">
        <v>25000</v>
      </c>
      <c r="K1000" s="200">
        <v>10083413</v>
      </c>
      <c r="L1000" s="193" t="s">
        <v>503</v>
      </c>
    </row>
    <row r="1001" spans="1:12" x14ac:dyDescent="0.25">
      <c r="A1001" s="197">
        <v>29</v>
      </c>
      <c r="B1001" s="194" t="s">
        <v>219</v>
      </c>
      <c r="C1001" s="199">
        <v>59</v>
      </c>
      <c r="D1001" s="194" t="s">
        <v>150</v>
      </c>
      <c r="F1001" s="199">
        <v>0</v>
      </c>
      <c r="G1001" s="194" t="s">
        <v>955</v>
      </c>
      <c r="I1001" s="197">
        <v>25000</v>
      </c>
      <c r="K1001" s="200">
        <v>10108413</v>
      </c>
      <c r="L1001" s="193" t="s">
        <v>503</v>
      </c>
    </row>
    <row r="1002" spans="1:12" x14ac:dyDescent="0.25">
      <c r="A1002" s="197">
        <v>29</v>
      </c>
      <c r="B1002" s="194" t="s">
        <v>219</v>
      </c>
      <c r="C1002" s="199">
        <v>59</v>
      </c>
      <c r="D1002" s="194" t="s">
        <v>150</v>
      </c>
      <c r="F1002" s="199">
        <v>0</v>
      </c>
      <c r="G1002" s="194" t="s">
        <v>956</v>
      </c>
      <c r="I1002" s="197">
        <v>25000</v>
      </c>
      <c r="K1002" s="200">
        <v>10133413</v>
      </c>
      <c r="L1002" s="193" t="s">
        <v>503</v>
      </c>
    </row>
    <row r="1003" spans="1:12" x14ac:dyDescent="0.25">
      <c r="A1003" s="197">
        <v>29</v>
      </c>
      <c r="B1003" s="194" t="s">
        <v>219</v>
      </c>
      <c r="C1003" s="199">
        <v>59</v>
      </c>
      <c r="D1003" s="194" t="s">
        <v>150</v>
      </c>
      <c r="F1003" s="199">
        <v>0</v>
      </c>
      <c r="G1003" s="194" t="s">
        <v>866</v>
      </c>
      <c r="I1003" s="197">
        <v>50000</v>
      </c>
      <c r="K1003" s="200">
        <v>10183413</v>
      </c>
      <c r="L1003" s="193" t="s">
        <v>503</v>
      </c>
    </row>
    <row r="1004" spans="1:12" x14ac:dyDescent="0.25">
      <c r="A1004" s="197">
        <v>29</v>
      </c>
      <c r="B1004" s="194" t="s">
        <v>219</v>
      </c>
      <c r="C1004" s="199">
        <v>59</v>
      </c>
      <c r="D1004" s="194" t="s">
        <v>150</v>
      </c>
      <c r="F1004" s="199">
        <v>0</v>
      </c>
      <c r="G1004" s="194" t="s">
        <v>957</v>
      </c>
      <c r="I1004" s="197">
        <v>25000</v>
      </c>
      <c r="K1004" s="200">
        <v>10208413</v>
      </c>
      <c r="L1004" s="193" t="s">
        <v>503</v>
      </c>
    </row>
    <row r="1005" spans="1:12" x14ac:dyDescent="0.25">
      <c r="A1005" s="197">
        <v>29</v>
      </c>
      <c r="B1005" s="194" t="s">
        <v>219</v>
      </c>
      <c r="C1005" s="199">
        <v>59</v>
      </c>
      <c r="D1005" s="194" t="s">
        <v>150</v>
      </c>
      <c r="F1005" s="199">
        <v>0</v>
      </c>
      <c r="G1005" s="194" t="s">
        <v>958</v>
      </c>
      <c r="I1005" s="197">
        <v>25000</v>
      </c>
      <c r="K1005" s="200">
        <v>10233413</v>
      </c>
      <c r="L1005" s="193" t="s">
        <v>503</v>
      </c>
    </row>
    <row r="1006" spans="1:12" x14ac:dyDescent="0.25">
      <c r="A1006" s="197">
        <v>29</v>
      </c>
      <c r="B1006" s="194" t="s">
        <v>219</v>
      </c>
      <c r="C1006" s="199">
        <v>59</v>
      </c>
      <c r="D1006" s="194" t="s">
        <v>150</v>
      </c>
      <c r="F1006" s="199">
        <v>0</v>
      </c>
      <c r="G1006" s="194" t="s">
        <v>948</v>
      </c>
      <c r="I1006" s="197">
        <v>25000</v>
      </c>
      <c r="K1006" s="200">
        <v>10258413</v>
      </c>
      <c r="L1006" s="193" t="s">
        <v>503</v>
      </c>
    </row>
    <row r="1007" spans="1:12" x14ac:dyDescent="0.25">
      <c r="A1007" s="197">
        <v>29</v>
      </c>
      <c r="B1007" s="194" t="s">
        <v>219</v>
      </c>
      <c r="C1007" s="199">
        <v>59</v>
      </c>
      <c r="D1007" s="194" t="s">
        <v>150</v>
      </c>
      <c r="F1007" s="199">
        <v>0</v>
      </c>
      <c r="G1007" s="194" t="s">
        <v>959</v>
      </c>
      <c r="I1007" s="197">
        <v>25000</v>
      </c>
      <c r="K1007" s="200">
        <v>10283413</v>
      </c>
      <c r="L1007" s="193" t="s">
        <v>503</v>
      </c>
    </row>
    <row r="1008" spans="1:12" x14ac:dyDescent="0.25">
      <c r="A1008" s="197">
        <v>29</v>
      </c>
      <c r="B1008" s="194" t="s">
        <v>219</v>
      </c>
      <c r="C1008" s="199">
        <v>59</v>
      </c>
      <c r="D1008" s="194" t="s">
        <v>150</v>
      </c>
      <c r="F1008" s="199">
        <v>0</v>
      </c>
      <c r="G1008" s="194" t="s">
        <v>960</v>
      </c>
      <c r="I1008" s="197">
        <v>25000</v>
      </c>
      <c r="K1008" s="200">
        <v>10308413</v>
      </c>
      <c r="L1008" s="193" t="s">
        <v>503</v>
      </c>
    </row>
    <row r="1009" spans="1:12" x14ac:dyDescent="0.25">
      <c r="A1009" s="197">
        <v>29</v>
      </c>
      <c r="B1009" s="194" t="s">
        <v>219</v>
      </c>
      <c r="C1009" s="199">
        <v>59</v>
      </c>
      <c r="D1009" s="194" t="s">
        <v>150</v>
      </c>
      <c r="F1009" s="199">
        <v>0</v>
      </c>
      <c r="G1009" s="194" t="s">
        <v>961</v>
      </c>
      <c r="I1009" s="197">
        <v>25000</v>
      </c>
      <c r="K1009" s="200">
        <v>10333413</v>
      </c>
      <c r="L1009" s="193" t="s">
        <v>503</v>
      </c>
    </row>
    <row r="1010" spans="1:12" x14ac:dyDescent="0.25">
      <c r="A1010" s="197">
        <v>29</v>
      </c>
      <c r="B1010" s="194" t="s">
        <v>219</v>
      </c>
      <c r="C1010" s="199">
        <v>59</v>
      </c>
      <c r="D1010" s="194" t="s">
        <v>150</v>
      </c>
      <c r="F1010" s="199">
        <v>0</v>
      </c>
      <c r="G1010" s="194" t="s">
        <v>962</v>
      </c>
      <c r="I1010" s="197">
        <v>25000</v>
      </c>
      <c r="K1010" s="200">
        <v>10358413</v>
      </c>
      <c r="L1010" s="193" t="s">
        <v>503</v>
      </c>
    </row>
    <row r="1011" spans="1:12" x14ac:dyDescent="0.25">
      <c r="A1011" s="197">
        <v>29</v>
      </c>
      <c r="B1011" s="194" t="s">
        <v>219</v>
      </c>
      <c r="C1011" s="199">
        <v>59</v>
      </c>
      <c r="D1011" s="194" t="s">
        <v>150</v>
      </c>
      <c r="F1011" s="199">
        <v>0</v>
      </c>
      <c r="G1011" s="194" t="s">
        <v>734</v>
      </c>
      <c r="I1011" s="197">
        <v>75000</v>
      </c>
      <c r="K1011" s="200">
        <v>10433413</v>
      </c>
      <c r="L1011" s="193" t="s">
        <v>503</v>
      </c>
    </row>
    <row r="1012" spans="1:12" x14ac:dyDescent="0.25">
      <c r="A1012" s="197">
        <v>29</v>
      </c>
      <c r="B1012" s="194" t="s">
        <v>219</v>
      </c>
      <c r="C1012" s="199">
        <v>59</v>
      </c>
      <c r="D1012" s="194" t="s">
        <v>150</v>
      </c>
      <c r="F1012" s="199">
        <v>0</v>
      </c>
      <c r="G1012" s="194" t="s">
        <v>892</v>
      </c>
      <c r="I1012" s="197">
        <v>25000</v>
      </c>
      <c r="K1012" s="200">
        <v>10458413</v>
      </c>
      <c r="L1012" s="193" t="s">
        <v>503</v>
      </c>
    </row>
    <row r="1013" spans="1:12" x14ac:dyDescent="0.25">
      <c r="A1013" s="197">
        <v>29</v>
      </c>
      <c r="B1013" s="194" t="s">
        <v>219</v>
      </c>
      <c r="C1013" s="199">
        <v>59</v>
      </c>
      <c r="D1013" s="194" t="s">
        <v>150</v>
      </c>
      <c r="F1013" s="199">
        <v>0</v>
      </c>
      <c r="G1013" s="194" t="s">
        <v>963</v>
      </c>
      <c r="I1013" s="197">
        <v>25000</v>
      </c>
      <c r="K1013" s="200">
        <v>10483413</v>
      </c>
      <c r="L1013" s="193" t="s">
        <v>503</v>
      </c>
    </row>
    <row r="1014" spans="1:12" x14ac:dyDescent="0.25">
      <c r="A1014" s="197">
        <v>29</v>
      </c>
      <c r="B1014" s="194" t="s">
        <v>219</v>
      </c>
      <c r="C1014" s="199">
        <v>59</v>
      </c>
      <c r="D1014" s="194" t="s">
        <v>150</v>
      </c>
      <c r="F1014" s="199">
        <v>0</v>
      </c>
      <c r="G1014" s="194" t="s">
        <v>964</v>
      </c>
      <c r="I1014" s="197">
        <v>25000</v>
      </c>
      <c r="K1014" s="200">
        <v>10508413</v>
      </c>
      <c r="L1014" s="193" t="s">
        <v>503</v>
      </c>
    </row>
    <row r="1015" spans="1:12" x14ac:dyDescent="0.25">
      <c r="A1015" s="197">
        <v>29</v>
      </c>
      <c r="B1015" s="194" t="s">
        <v>219</v>
      </c>
      <c r="C1015" s="199">
        <v>59</v>
      </c>
      <c r="D1015" s="194" t="s">
        <v>150</v>
      </c>
      <c r="F1015" s="199">
        <v>0</v>
      </c>
      <c r="G1015" s="194" t="s">
        <v>965</v>
      </c>
      <c r="I1015" s="197">
        <v>25000</v>
      </c>
      <c r="K1015" s="200">
        <v>10533413</v>
      </c>
      <c r="L1015" s="193" t="s">
        <v>503</v>
      </c>
    </row>
    <row r="1016" spans="1:12" x14ac:dyDescent="0.25">
      <c r="A1016" s="197">
        <v>29</v>
      </c>
      <c r="B1016" s="194" t="s">
        <v>219</v>
      </c>
      <c r="C1016" s="199">
        <v>59</v>
      </c>
      <c r="D1016" s="194" t="s">
        <v>150</v>
      </c>
      <c r="F1016" s="199">
        <v>0</v>
      </c>
      <c r="G1016" s="194" t="s">
        <v>965</v>
      </c>
      <c r="I1016" s="197">
        <v>25000</v>
      </c>
      <c r="K1016" s="200">
        <v>10558413</v>
      </c>
      <c r="L1016" s="193" t="s">
        <v>503</v>
      </c>
    </row>
    <row r="1017" spans="1:12" x14ac:dyDescent="0.25">
      <c r="A1017" s="197">
        <v>29</v>
      </c>
      <c r="B1017" s="194" t="s">
        <v>219</v>
      </c>
      <c r="C1017" s="199">
        <v>59</v>
      </c>
      <c r="D1017" s="194" t="s">
        <v>150</v>
      </c>
      <c r="F1017" s="199">
        <v>0</v>
      </c>
      <c r="G1017" s="194" t="s">
        <v>872</v>
      </c>
      <c r="I1017" s="197">
        <v>25000</v>
      </c>
      <c r="K1017" s="200">
        <v>10583413</v>
      </c>
      <c r="L1017" s="193" t="s">
        <v>503</v>
      </c>
    </row>
    <row r="1018" spans="1:12" x14ac:dyDescent="0.25">
      <c r="A1018" s="197">
        <v>29</v>
      </c>
      <c r="B1018" s="194" t="s">
        <v>219</v>
      </c>
      <c r="C1018" s="199">
        <v>59</v>
      </c>
      <c r="D1018" s="194" t="s">
        <v>150</v>
      </c>
      <c r="F1018" s="199">
        <v>0</v>
      </c>
      <c r="G1018" s="194" t="s">
        <v>966</v>
      </c>
      <c r="I1018" s="197">
        <v>50000</v>
      </c>
      <c r="K1018" s="200">
        <v>10633413</v>
      </c>
      <c r="L1018" s="193" t="s">
        <v>503</v>
      </c>
    </row>
    <row r="1019" spans="1:12" x14ac:dyDescent="0.25">
      <c r="A1019" s="197">
        <v>29</v>
      </c>
      <c r="B1019" s="194" t="s">
        <v>219</v>
      </c>
      <c r="C1019" s="199">
        <v>59</v>
      </c>
      <c r="D1019" s="194" t="s">
        <v>150</v>
      </c>
      <c r="F1019" s="199">
        <v>0</v>
      </c>
      <c r="G1019" s="194" t="s">
        <v>967</v>
      </c>
      <c r="I1019" s="197">
        <v>27000</v>
      </c>
      <c r="K1019" s="200">
        <v>10660413</v>
      </c>
      <c r="L1019" s="193" t="s">
        <v>503</v>
      </c>
    </row>
    <row r="1020" spans="1:12" x14ac:dyDescent="0.25">
      <c r="A1020" s="197">
        <v>29</v>
      </c>
      <c r="B1020" s="194" t="s">
        <v>219</v>
      </c>
      <c r="C1020" s="199">
        <v>59</v>
      </c>
      <c r="D1020" s="194" t="s">
        <v>150</v>
      </c>
      <c r="F1020" s="199">
        <v>0</v>
      </c>
      <c r="G1020" s="194" t="s">
        <v>968</v>
      </c>
      <c r="I1020" s="197">
        <v>25000</v>
      </c>
      <c r="K1020" s="200">
        <v>10685413</v>
      </c>
      <c r="L1020" s="193" t="s">
        <v>503</v>
      </c>
    </row>
    <row r="1021" spans="1:12" x14ac:dyDescent="0.25">
      <c r="A1021" s="197">
        <v>29</v>
      </c>
      <c r="B1021" s="194" t="s">
        <v>219</v>
      </c>
      <c r="C1021" s="199">
        <v>59</v>
      </c>
      <c r="D1021" s="194" t="s">
        <v>150</v>
      </c>
      <c r="F1021" s="199">
        <v>0</v>
      </c>
      <c r="G1021" s="194" t="s">
        <v>969</v>
      </c>
      <c r="I1021" s="197">
        <v>25000</v>
      </c>
      <c r="K1021" s="200">
        <v>10710413</v>
      </c>
      <c r="L1021" s="193" t="s">
        <v>503</v>
      </c>
    </row>
    <row r="1022" spans="1:12" x14ac:dyDescent="0.25">
      <c r="A1022" s="197">
        <v>29</v>
      </c>
      <c r="B1022" s="194" t="s">
        <v>219</v>
      </c>
      <c r="C1022" s="199">
        <v>59</v>
      </c>
      <c r="D1022" s="194" t="s">
        <v>150</v>
      </c>
      <c r="F1022" s="199">
        <v>0</v>
      </c>
      <c r="G1022" s="194" t="s">
        <v>970</v>
      </c>
      <c r="I1022" s="197">
        <v>25000</v>
      </c>
      <c r="K1022" s="200">
        <v>10735413</v>
      </c>
      <c r="L1022" s="193" t="s">
        <v>503</v>
      </c>
    </row>
    <row r="1023" spans="1:12" x14ac:dyDescent="0.25">
      <c r="A1023" s="197">
        <v>29</v>
      </c>
      <c r="B1023" s="194" t="s">
        <v>219</v>
      </c>
      <c r="C1023" s="199">
        <v>59</v>
      </c>
      <c r="D1023" s="194" t="s">
        <v>150</v>
      </c>
      <c r="F1023" s="199">
        <v>0</v>
      </c>
      <c r="G1023" s="194" t="s">
        <v>971</v>
      </c>
      <c r="I1023" s="197">
        <v>25000</v>
      </c>
      <c r="K1023" s="200">
        <v>10760413</v>
      </c>
      <c r="L1023" s="193" t="s">
        <v>503</v>
      </c>
    </row>
    <row r="1024" spans="1:12" x14ac:dyDescent="0.25">
      <c r="A1024" s="197">
        <v>29</v>
      </c>
      <c r="B1024" s="194" t="s">
        <v>219</v>
      </c>
      <c r="C1024" s="199">
        <v>59</v>
      </c>
      <c r="D1024" s="194" t="s">
        <v>150</v>
      </c>
      <c r="F1024" s="199">
        <v>0</v>
      </c>
      <c r="G1024" s="194" t="s">
        <v>972</v>
      </c>
      <c r="I1024" s="197">
        <v>25000</v>
      </c>
      <c r="K1024" s="200">
        <v>10785413</v>
      </c>
      <c r="L1024" s="193" t="s">
        <v>503</v>
      </c>
    </row>
    <row r="1025" spans="1:12" x14ac:dyDescent="0.25">
      <c r="A1025" s="197">
        <v>29</v>
      </c>
      <c r="B1025" s="194" t="s">
        <v>219</v>
      </c>
      <c r="C1025" s="199">
        <v>59</v>
      </c>
      <c r="D1025" s="194" t="s">
        <v>150</v>
      </c>
      <c r="F1025" s="199">
        <v>0</v>
      </c>
      <c r="G1025" s="194" t="s">
        <v>973</v>
      </c>
      <c r="I1025" s="197">
        <v>25000</v>
      </c>
      <c r="K1025" s="200">
        <v>10810413</v>
      </c>
      <c r="L1025" s="193" t="s">
        <v>503</v>
      </c>
    </row>
    <row r="1026" spans="1:12" x14ac:dyDescent="0.25">
      <c r="A1026" s="197">
        <v>29</v>
      </c>
      <c r="B1026" s="194" t="s">
        <v>219</v>
      </c>
      <c r="C1026" s="199">
        <v>59</v>
      </c>
      <c r="D1026" s="194" t="s">
        <v>150</v>
      </c>
      <c r="F1026" s="199">
        <v>0</v>
      </c>
      <c r="G1026" s="194" t="s">
        <v>974</v>
      </c>
      <c r="I1026" s="197">
        <v>25000</v>
      </c>
      <c r="K1026" s="200">
        <v>10835413</v>
      </c>
      <c r="L1026" s="193" t="s">
        <v>503</v>
      </c>
    </row>
    <row r="1027" spans="1:12" x14ac:dyDescent="0.25">
      <c r="A1027" s="197">
        <v>29</v>
      </c>
      <c r="B1027" s="194" t="s">
        <v>219</v>
      </c>
      <c r="C1027" s="199">
        <v>60</v>
      </c>
      <c r="D1027" s="194" t="s">
        <v>151</v>
      </c>
      <c r="F1027" s="199">
        <v>0</v>
      </c>
      <c r="G1027" s="194" t="s">
        <v>975</v>
      </c>
      <c r="J1027" s="197">
        <v>225000</v>
      </c>
      <c r="K1027" s="200">
        <v>10610413</v>
      </c>
      <c r="L1027" s="193" t="s">
        <v>503</v>
      </c>
    </row>
    <row r="1028" spans="1:12" x14ac:dyDescent="0.25">
      <c r="A1028" s="197">
        <v>29</v>
      </c>
      <c r="B1028" s="194" t="s">
        <v>219</v>
      </c>
      <c r="C1028" s="199">
        <v>60</v>
      </c>
      <c r="D1028" s="194" t="s">
        <v>151</v>
      </c>
      <c r="F1028" s="199">
        <v>0</v>
      </c>
      <c r="G1028" s="194" t="s">
        <v>220</v>
      </c>
      <c r="J1028" s="197">
        <v>2088000</v>
      </c>
      <c r="K1028" s="200">
        <v>8522413</v>
      </c>
      <c r="L1028" s="193" t="s">
        <v>503</v>
      </c>
    </row>
    <row r="1029" spans="1:12" x14ac:dyDescent="0.25">
      <c r="A1029" s="197">
        <v>29</v>
      </c>
      <c r="B1029" s="194" t="s">
        <v>219</v>
      </c>
      <c r="C1029" s="199">
        <v>60</v>
      </c>
      <c r="D1029" s="194" t="s">
        <v>151</v>
      </c>
      <c r="F1029" s="199">
        <v>0</v>
      </c>
      <c r="G1029" s="194" t="s">
        <v>976</v>
      </c>
      <c r="J1029" s="197">
        <v>100335</v>
      </c>
      <c r="K1029" s="200">
        <v>8422078</v>
      </c>
      <c r="L1029" s="193" t="s">
        <v>503</v>
      </c>
    </row>
    <row r="1030" spans="1:12" x14ac:dyDescent="0.25">
      <c r="G1030" s="201" t="s">
        <v>507</v>
      </c>
      <c r="I1030" s="202">
        <v>3052000</v>
      </c>
      <c r="J1030" s="202">
        <v>2413335</v>
      </c>
      <c r="K1030" s="202">
        <v>638665</v>
      </c>
      <c r="L1030" s="203" t="s">
        <v>503</v>
      </c>
    </row>
    <row r="1031" spans="1:12" x14ac:dyDescent="0.25">
      <c r="G1031" s="201" t="s">
        <v>505</v>
      </c>
      <c r="I1031" s="202">
        <v>10835413</v>
      </c>
      <c r="J1031" s="202">
        <v>2413335</v>
      </c>
      <c r="K1031" s="202">
        <v>8422078</v>
      </c>
      <c r="L1031" s="204" t="s">
        <v>506</v>
      </c>
    </row>
    <row r="1032" spans="1:12" x14ac:dyDescent="0.25">
      <c r="A1032" s="196" t="s">
        <v>242</v>
      </c>
      <c r="G1032" s="153" t="s">
        <v>500</v>
      </c>
      <c r="I1032" s="197">
        <v>10835413</v>
      </c>
      <c r="J1032" s="197">
        <v>2413335</v>
      </c>
      <c r="K1032" s="197">
        <v>8422078</v>
      </c>
      <c r="L1032" s="194" t="s">
        <v>503</v>
      </c>
    </row>
    <row r="1033" spans="1:12" x14ac:dyDescent="0.25">
      <c r="A1033" s="193" t="s">
        <v>139</v>
      </c>
      <c r="B1033" s="193" t="s">
        <v>140</v>
      </c>
      <c r="C1033" s="198" t="s">
        <v>141</v>
      </c>
      <c r="D1033" s="193" t="s">
        <v>142</v>
      </c>
      <c r="E1033" s="193" t="s">
        <v>143</v>
      </c>
      <c r="F1033" s="198" t="s">
        <v>144</v>
      </c>
      <c r="G1033" s="193" t="s">
        <v>145</v>
      </c>
      <c r="I1033" s="198" t="s">
        <v>501</v>
      </c>
      <c r="J1033" s="198" t="s">
        <v>502</v>
      </c>
      <c r="K1033" s="198" t="s">
        <v>146</v>
      </c>
    </row>
    <row r="1034" spans="1:12" x14ac:dyDescent="0.25">
      <c r="A1034" s="197">
        <v>31</v>
      </c>
      <c r="B1034" s="194" t="s">
        <v>242</v>
      </c>
      <c r="C1034" s="199">
        <v>90</v>
      </c>
      <c r="D1034" s="194" t="s">
        <v>150</v>
      </c>
      <c r="F1034" s="199">
        <v>0</v>
      </c>
      <c r="G1034" s="194" t="s">
        <v>974</v>
      </c>
      <c r="I1034" s="197">
        <v>25000</v>
      </c>
      <c r="K1034" s="200">
        <v>8447078</v>
      </c>
      <c r="L1034" s="193" t="s">
        <v>503</v>
      </c>
    </row>
    <row r="1035" spans="1:12" x14ac:dyDescent="0.25">
      <c r="A1035" s="197">
        <v>31</v>
      </c>
      <c r="B1035" s="194" t="s">
        <v>242</v>
      </c>
      <c r="C1035" s="199">
        <v>90</v>
      </c>
      <c r="D1035" s="194" t="s">
        <v>150</v>
      </c>
      <c r="F1035" s="199">
        <v>0</v>
      </c>
      <c r="G1035" s="194" t="s">
        <v>977</v>
      </c>
      <c r="I1035" s="197">
        <v>25000</v>
      </c>
      <c r="K1035" s="200">
        <v>8472078</v>
      </c>
      <c r="L1035" s="193" t="s">
        <v>503</v>
      </c>
    </row>
    <row r="1036" spans="1:12" x14ac:dyDescent="0.25">
      <c r="A1036" s="197">
        <v>31</v>
      </c>
      <c r="B1036" s="194" t="s">
        <v>242</v>
      </c>
      <c r="C1036" s="199">
        <v>90</v>
      </c>
      <c r="D1036" s="194" t="s">
        <v>150</v>
      </c>
      <c r="F1036" s="199">
        <v>0</v>
      </c>
      <c r="G1036" s="194" t="s">
        <v>978</v>
      </c>
      <c r="I1036" s="197">
        <v>25000</v>
      </c>
      <c r="K1036" s="200">
        <v>8497078</v>
      </c>
      <c r="L1036" s="193" t="s">
        <v>503</v>
      </c>
    </row>
    <row r="1037" spans="1:12" x14ac:dyDescent="0.25">
      <c r="A1037" s="197">
        <v>31</v>
      </c>
      <c r="B1037" s="194" t="s">
        <v>242</v>
      </c>
      <c r="C1037" s="199">
        <v>90</v>
      </c>
      <c r="D1037" s="194" t="s">
        <v>150</v>
      </c>
      <c r="F1037" s="199">
        <v>0</v>
      </c>
      <c r="G1037" s="194" t="s">
        <v>872</v>
      </c>
      <c r="I1037" s="197">
        <v>25000</v>
      </c>
      <c r="K1037" s="200">
        <v>8522078</v>
      </c>
      <c r="L1037" s="193" t="s">
        <v>503</v>
      </c>
    </row>
    <row r="1038" spans="1:12" x14ac:dyDescent="0.25">
      <c r="A1038" s="197">
        <v>31</v>
      </c>
      <c r="B1038" s="194" t="s">
        <v>242</v>
      </c>
      <c r="C1038" s="199">
        <v>90</v>
      </c>
      <c r="D1038" s="194" t="s">
        <v>150</v>
      </c>
      <c r="F1038" s="199">
        <v>0</v>
      </c>
      <c r="G1038" s="194" t="s">
        <v>979</v>
      </c>
      <c r="I1038" s="197">
        <v>25000</v>
      </c>
      <c r="K1038" s="200">
        <v>8547078</v>
      </c>
      <c r="L1038" s="193" t="s">
        <v>503</v>
      </c>
    </row>
    <row r="1039" spans="1:12" x14ac:dyDescent="0.25">
      <c r="A1039" s="197">
        <v>31</v>
      </c>
      <c r="B1039" s="194" t="s">
        <v>242</v>
      </c>
      <c r="C1039" s="199">
        <v>90</v>
      </c>
      <c r="D1039" s="194" t="s">
        <v>150</v>
      </c>
      <c r="F1039" s="199">
        <v>0</v>
      </c>
      <c r="G1039" s="194" t="s">
        <v>973</v>
      </c>
      <c r="I1039" s="197">
        <v>25000</v>
      </c>
      <c r="K1039" s="200">
        <v>8572078</v>
      </c>
      <c r="L1039" s="193" t="s">
        <v>503</v>
      </c>
    </row>
    <row r="1040" spans="1:12" x14ac:dyDescent="0.25">
      <c r="A1040" s="197">
        <v>31</v>
      </c>
      <c r="B1040" s="194" t="s">
        <v>242</v>
      </c>
      <c r="C1040" s="199">
        <v>90</v>
      </c>
      <c r="D1040" s="194" t="s">
        <v>150</v>
      </c>
      <c r="F1040" s="199">
        <v>0</v>
      </c>
      <c r="G1040" s="194" t="s">
        <v>980</v>
      </c>
      <c r="I1040" s="197">
        <v>25000</v>
      </c>
      <c r="K1040" s="200">
        <v>8597078</v>
      </c>
      <c r="L1040" s="193" t="s">
        <v>503</v>
      </c>
    </row>
    <row r="1041" spans="1:12" x14ac:dyDescent="0.25">
      <c r="A1041" s="197">
        <v>31</v>
      </c>
      <c r="B1041" s="194" t="s">
        <v>242</v>
      </c>
      <c r="C1041" s="199">
        <v>90</v>
      </c>
      <c r="D1041" s="194" t="s">
        <v>150</v>
      </c>
      <c r="F1041" s="199">
        <v>0</v>
      </c>
      <c r="G1041" s="194" t="s">
        <v>981</v>
      </c>
      <c r="I1041" s="197">
        <v>50000</v>
      </c>
      <c r="K1041" s="200">
        <v>8647078</v>
      </c>
      <c r="L1041" s="193" t="s">
        <v>503</v>
      </c>
    </row>
    <row r="1042" spans="1:12" x14ac:dyDescent="0.25">
      <c r="A1042" s="197">
        <v>31</v>
      </c>
      <c r="B1042" s="194" t="s">
        <v>242</v>
      </c>
      <c r="C1042" s="199">
        <v>90</v>
      </c>
      <c r="D1042" s="194" t="s">
        <v>150</v>
      </c>
      <c r="F1042" s="199">
        <v>0</v>
      </c>
      <c r="G1042" s="194" t="s">
        <v>982</v>
      </c>
      <c r="I1042" s="197">
        <v>50000</v>
      </c>
      <c r="K1042" s="200">
        <v>8697078</v>
      </c>
      <c r="L1042" s="193" t="s">
        <v>503</v>
      </c>
    </row>
    <row r="1043" spans="1:12" x14ac:dyDescent="0.25">
      <c r="A1043" s="197">
        <v>31</v>
      </c>
      <c r="B1043" s="194" t="s">
        <v>242</v>
      </c>
      <c r="C1043" s="199">
        <v>90</v>
      </c>
      <c r="D1043" s="194" t="s">
        <v>150</v>
      </c>
      <c r="F1043" s="199">
        <v>0</v>
      </c>
      <c r="G1043" s="194" t="s">
        <v>983</v>
      </c>
      <c r="I1043" s="197">
        <v>25000</v>
      </c>
      <c r="K1043" s="200">
        <v>8722078</v>
      </c>
      <c r="L1043" s="193" t="s">
        <v>503</v>
      </c>
    </row>
    <row r="1044" spans="1:12" x14ac:dyDescent="0.25">
      <c r="A1044" s="197">
        <v>31</v>
      </c>
      <c r="B1044" s="194" t="s">
        <v>242</v>
      </c>
      <c r="C1044" s="199">
        <v>90</v>
      </c>
      <c r="D1044" s="194" t="s">
        <v>150</v>
      </c>
      <c r="F1044" s="199">
        <v>0</v>
      </c>
      <c r="G1044" s="194" t="s">
        <v>984</v>
      </c>
      <c r="I1044" s="197">
        <v>25000</v>
      </c>
      <c r="K1044" s="200">
        <v>8747078</v>
      </c>
      <c r="L1044" s="193" t="s">
        <v>503</v>
      </c>
    </row>
    <row r="1045" spans="1:12" x14ac:dyDescent="0.25">
      <c r="A1045" s="197">
        <v>31</v>
      </c>
      <c r="B1045" s="194" t="s">
        <v>242</v>
      </c>
      <c r="C1045" s="199">
        <v>90</v>
      </c>
      <c r="D1045" s="194" t="s">
        <v>150</v>
      </c>
      <c r="F1045" s="199">
        <v>0</v>
      </c>
      <c r="G1045" s="194" t="s">
        <v>985</v>
      </c>
      <c r="I1045" s="197">
        <v>25000</v>
      </c>
      <c r="K1045" s="200">
        <v>8772078</v>
      </c>
      <c r="L1045" s="193" t="s">
        <v>503</v>
      </c>
    </row>
    <row r="1046" spans="1:12" x14ac:dyDescent="0.25">
      <c r="A1046" s="197">
        <v>31</v>
      </c>
      <c r="B1046" s="194" t="s">
        <v>242</v>
      </c>
      <c r="C1046" s="199">
        <v>90</v>
      </c>
      <c r="D1046" s="194" t="s">
        <v>150</v>
      </c>
      <c r="F1046" s="199">
        <v>0</v>
      </c>
      <c r="G1046" s="194" t="s">
        <v>986</v>
      </c>
      <c r="I1046" s="197">
        <v>25000</v>
      </c>
      <c r="K1046" s="200">
        <v>8797078</v>
      </c>
      <c r="L1046" s="193" t="s">
        <v>503</v>
      </c>
    </row>
    <row r="1047" spans="1:12" x14ac:dyDescent="0.25">
      <c r="A1047" s="197">
        <v>31</v>
      </c>
      <c r="B1047" s="194" t="s">
        <v>242</v>
      </c>
      <c r="C1047" s="199">
        <v>90</v>
      </c>
      <c r="D1047" s="194" t="s">
        <v>150</v>
      </c>
      <c r="F1047" s="199">
        <v>0</v>
      </c>
      <c r="G1047" s="194" t="s">
        <v>987</v>
      </c>
      <c r="I1047" s="197">
        <v>25000</v>
      </c>
      <c r="K1047" s="200">
        <v>8822078</v>
      </c>
      <c r="L1047" s="193" t="s">
        <v>503</v>
      </c>
    </row>
    <row r="1048" spans="1:12" x14ac:dyDescent="0.25">
      <c r="A1048" s="197">
        <v>31</v>
      </c>
      <c r="B1048" s="194" t="s">
        <v>242</v>
      </c>
      <c r="C1048" s="199">
        <v>90</v>
      </c>
      <c r="D1048" s="194" t="s">
        <v>150</v>
      </c>
      <c r="F1048" s="199">
        <v>0</v>
      </c>
      <c r="G1048" s="194" t="s">
        <v>856</v>
      </c>
      <c r="I1048" s="197">
        <v>25000</v>
      </c>
      <c r="K1048" s="200">
        <v>8847078</v>
      </c>
      <c r="L1048" s="193" t="s">
        <v>503</v>
      </c>
    </row>
    <row r="1049" spans="1:12" x14ac:dyDescent="0.25">
      <c r="A1049" s="197">
        <v>31</v>
      </c>
      <c r="B1049" s="194" t="s">
        <v>242</v>
      </c>
      <c r="C1049" s="199">
        <v>90</v>
      </c>
      <c r="D1049" s="194" t="s">
        <v>150</v>
      </c>
      <c r="F1049" s="199">
        <v>0</v>
      </c>
      <c r="G1049" s="194" t="s">
        <v>856</v>
      </c>
      <c r="I1049" s="197">
        <v>25000</v>
      </c>
      <c r="K1049" s="200">
        <v>8872078</v>
      </c>
      <c r="L1049" s="193" t="s">
        <v>503</v>
      </c>
    </row>
    <row r="1050" spans="1:12" x14ac:dyDescent="0.25">
      <c r="A1050" s="197">
        <v>31</v>
      </c>
      <c r="B1050" s="194" t="s">
        <v>242</v>
      </c>
      <c r="C1050" s="199">
        <v>90</v>
      </c>
      <c r="D1050" s="194" t="s">
        <v>150</v>
      </c>
      <c r="F1050" s="199">
        <v>0</v>
      </c>
      <c r="G1050" s="194" t="s">
        <v>988</v>
      </c>
      <c r="I1050" s="197">
        <v>100000</v>
      </c>
      <c r="K1050" s="200">
        <v>8972078</v>
      </c>
      <c r="L1050" s="193" t="s">
        <v>503</v>
      </c>
    </row>
    <row r="1051" spans="1:12" x14ac:dyDescent="0.25">
      <c r="A1051" s="197">
        <v>31</v>
      </c>
      <c r="B1051" s="194" t="s">
        <v>242</v>
      </c>
      <c r="C1051" s="199">
        <v>90</v>
      </c>
      <c r="D1051" s="194" t="s">
        <v>150</v>
      </c>
      <c r="F1051" s="199">
        <v>0</v>
      </c>
      <c r="G1051" s="194" t="s">
        <v>989</v>
      </c>
      <c r="I1051" s="197">
        <v>25000</v>
      </c>
      <c r="K1051" s="200">
        <v>8997078</v>
      </c>
      <c r="L1051" s="193" t="s">
        <v>503</v>
      </c>
    </row>
    <row r="1052" spans="1:12" x14ac:dyDescent="0.25">
      <c r="A1052" s="197">
        <v>31</v>
      </c>
      <c r="B1052" s="194" t="s">
        <v>242</v>
      </c>
      <c r="C1052" s="199">
        <v>90</v>
      </c>
      <c r="D1052" s="194" t="s">
        <v>150</v>
      </c>
      <c r="F1052" s="199">
        <v>0</v>
      </c>
      <c r="G1052" s="194" t="s">
        <v>990</v>
      </c>
      <c r="I1052" s="197">
        <v>25000</v>
      </c>
      <c r="K1052" s="200">
        <v>9022078</v>
      </c>
      <c r="L1052" s="193" t="s">
        <v>503</v>
      </c>
    </row>
    <row r="1053" spans="1:12" x14ac:dyDescent="0.25">
      <c r="A1053" s="197">
        <v>31</v>
      </c>
      <c r="B1053" s="194" t="s">
        <v>242</v>
      </c>
      <c r="C1053" s="199">
        <v>90</v>
      </c>
      <c r="D1053" s="194" t="s">
        <v>150</v>
      </c>
      <c r="F1053" s="199">
        <v>0</v>
      </c>
      <c r="G1053" s="194" t="s">
        <v>991</v>
      </c>
      <c r="I1053" s="197">
        <v>25000</v>
      </c>
      <c r="K1053" s="200">
        <v>9047078</v>
      </c>
      <c r="L1053" s="193" t="s">
        <v>503</v>
      </c>
    </row>
    <row r="1054" spans="1:12" x14ac:dyDescent="0.25">
      <c r="A1054" s="197">
        <v>31</v>
      </c>
      <c r="B1054" s="194" t="s">
        <v>242</v>
      </c>
      <c r="C1054" s="199">
        <v>90</v>
      </c>
      <c r="D1054" s="194" t="s">
        <v>150</v>
      </c>
      <c r="F1054" s="199">
        <v>0</v>
      </c>
      <c r="G1054" s="194" t="s">
        <v>992</v>
      </c>
      <c r="I1054" s="197">
        <v>25000</v>
      </c>
      <c r="K1054" s="200">
        <v>9072078</v>
      </c>
      <c r="L1054" s="193" t="s">
        <v>503</v>
      </c>
    </row>
    <row r="1055" spans="1:12" x14ac:dyDescent="0.25">
      <c r="A1055" s="197">
        <v>31</v>
      </c>
      <c r="B1055" s="194" t="s">
        <v>242</v>
      </c>
      <c r="C1055" s="199">
        <v>90</v>
      </c>
      <c r="D1055" s="194" t="s">
        <v>150</v>
      </c>
      <c r="F1055" s="199">
        <v>0</v>
      </c>
      <c r="G1055" s="194" t="s">
        <v>973</v>
      </c>
      <c r="I1055" s="197">
        <v>25000</v>
      </c>
      <c r="K1055" s="200">
        <v>9097078</v>
      </c>
      <c r="L1055" s="193" t="s">
        <v>503</v>
      </c>
    </row>
    <row r="1056" spans="1:12" x14ac:dyDescent="0.25">
      <c r="A1056" s="197">
        <v>31</v>
      </c>
      <c r="B1056" s="194" t="s">
        <v>242</v>
      </c>
      <c r="C1056" s="199">
        <v>90</v>
      </c>
      <c r="D1056" s="194" t="s">
        <v>150</v>
      </c>
      <c r="F1056" s="199">
        <v>0</v>
      </c>
      <c r="G1056" s="194" t="s">
        <v>993</v>
      </c>
      <c r="I1056" s="197">
        <v>25000</v>
      </c>
      <c r="K1056" s="200">
        <v>9122078</v>
      </c>
      <c r="L1056" s="193" t="s">
        <v>503</v>
      </c>
    </row>
    <row r="1057" spans="1:12" x14ac:dyDescent="0.25">
      <c r="A1057" s="197">
        <v>31</v>
      </c>
      <c r="B1057" s="194" t="s">
        <v>242</v>
      </c>
      <c r="C1057" s="199">
        <v>90</v>
      </c>
      <c r="D1057" s="194" t="s">
        <v>150</v>
      </c>
      <c r="F1057" s="199">
        <v>0</v>
      </c>
      <c r="G1057" s="194" t="s">
        <v>994</v>
      </c>
      <c r="I1057" s="197">
        <v>25000</v>
      </c>
      <c r="K1057" s="200">
        <v>9147078</v>
      </c>
      <c r="L1057" s="193" t="s">
        <v>503</v>
      </c>
    </row>
    <row r="1058" spans="1:12" x14ac:dyDescent="0.25">
      <c r="A1058" s="197">
        <v>31</v>
      </c>
      <c r="B1058" s="194" t="s">
        <v>242</v>
      </c>
      <c r="C1058" s="199">
        <v>90</v>
      </c>
      <c r="D1058" s="194" t="s">
        <v>150</v>
      </c>
      <c r="F1058" s="199">
        <v>0</v>
      </c>
      <c r="G1058" s="194" t="s">
        <v>811</v>
      </c>
      <c r="I1058" s="197">
        <v>25000</v>
      </c>
      <c r="K1058" s="200">
        <v>9172078</v>
      </c>
      <c r="L1058" s="193" t="s">
        <v>503</v>
      </c>
    </row>
    <row r="1059" spans="1:12" x14ac:dyDescent="0.25">
      <c r="A1059" s="197">
        <v>31</v>
      </c>
      <c r="B1059" s="194" t="s">
        <v>242</v>
      </c>
      <c r="C1059" s="199">
        <v>90</v>
      </c>
      <c r="D1059" s="194" t="s">
        <v>150</v>
      </c>
      <c r="F1059" s="199">
        <v>0</v>
      </c>
      <c r="G1059" s="194" t="s">
        <v>995</v>
      </c>
      <c r="I1059" s="197">
        <v>25000</v>
      </c>
      <c r="K1059" s="200">
        <v>9197078</v>
      </c>
      <c r="L1059" s="193" t="s">
        <v>503</v>
      </c>
    </row>
    <row r="1060" spans="1:12" x14ac:dyDescent="0.25">
      <c r="A1060" s="197">
        <v>31</v>
      </c>
      <c r="B1060" s="194" t="s">
        <v>242</v>
      </c>
      <c r="C1060" s="199">
        <v>90</v>
      </c>
      <c r="D1060" s="194" t="s">
        <v>150</v>
      </c>
      <c r="F1060" s="199">
        <v>0</v>
      </c>
      <c r="G1060" s="194" t="s">
        <v>996</v>
      </c>
      <c r="I1060" s="197">
        <v>25000</v>
      </c>
      <c r="K1060" s="200">
        <v>9222078</v>
      </c>
      <c r="L1060" s="193" t="s">
        <v>503</v>
      </c>
    </row>
    <row r="1061" spans="1:12" x14ac:dyDescent="0.25">
      <c r="A1061" s="197">
        <v>31</v>
      </c>
      <c r="B1061" s="194" t="s">
        <v>242</v>
      </c>
      <c r="C1061" s="199">
        <v>90</v>
      </c>
      <c r="D1061" s="194" t="s">
        <v>150</v>
      </c>
      <c r="F1061" s="199">
        <v>0</v>
      </c>
      <c r="G1061" s="194" t="s">
        <v>997</v>
      </c>
      <c r="I1061" s="197">
        <v>25000</v>
      </c>
      <c r="K1061" s="200">
        <v>9247078</v>
      </c>
      <c r="L1061" s="193" t="s">
        <v>503</v>
      </c>
    </row>
    <row r="1062" spans="1:12" x14ac:dyDescent="0.25">
      <c r="A1062" s="197">
        <v>31</v>
      </c>
      <c r="B1062" s="194" t="s">
        <v>242</v>
      </c>
      <c r="C1062" s="199">
        <v>90</v>
      </c>
      <c r="D1062" s="194" t="s">
        <v>150</v>
      </c>
      <c r="F1062" s="199">
        <v>0</v>
      </c>
      <c r="G1062" s="194" t="s">
        <v>156</v>
      </c>
      <c r="I1062" s="197">
        <v>50000</v>
      </c>
      <c r="K1062" s="200">
        <v>9297078</v>
      </c>
      <c r="L1062" s="193" t="s">
        <v>503</v>
      </c>
    </row>
    <row r="1063" spans="1:12" x14ac:dyDescent="0.25">
      <c r="A1063" s="197">
        <v>31</v>
      </c>
      <c r="B1063" s="194" t="s">
        <v>242</v>
      </c>
      <c r="C1063" s="199">
        <v>90</v>
      </c>
      <c r="D1063" s="194" t="s">
        <v>150</v>
      </c>
      <c r="F1063" s="199">
        <v>0</v>
      </c>
      <c r="G1063" s="194" t="s">
        <v>998</v>
      </c>
      <c r="I1063" s="197">
        <v>25000</v>
      </c>
      <c r="K1063" s="200">
        <v>9322078</v>
      </c>
      <c r="L1063" s="193" t="s">
        <v>503</v>
      </c>
    </row>
    <row r="1064" spans="1:12" x14ac:dyDescent="0.25">
      <c r="A1064" s="197">
        <v>31</v>
      </c>
      <c r="B1064" s="194" t="s">
        <v>242</v>
      </c>
      <c r="C1064" s="199">
        <v>90</v>
      </c>
      <c r="D1064" s="194" t="s">
        <v>150</v>
      </c>
      <c r="F1064" s="199">
        <v>0</v>
      </c>
      <c r="G1064" s="194" t="s">
        <v>892</v>
      </c>
      <c r="I1064" s="197">
        <v>25000</v>
      </c>
      <c r="K1064" s="200">
        <v>9347078</v>
      </c>
      <c r="L1064" s="193" t="s">
        <v>503</v>
      </c>
    </row>
    <row r="1065" spans="1:12" x14ac:dyDescent="0.25">
      <c r="A1065" s="197">
        <v>31</v>
      </c>
      <c r="B1065" s="194" t="s">
        <v>242</v>
      </c>
      <c r="C1065" s="199">
        <v>91</v>
      </c>
      <c r="D1065" s="194" t="s">
        <v>151</v>
      </c>
      <c r="F1065" s="199">
        <v>1315</v>
      </c>
      <c r="G1065" s="194" t="s">
        <v>999</v>
      </c>
      <c r="J1065" s="197">
        <v>4760902</v>
      </c>
      <c r="K1065" s="200">
        <v>4586176</v>
      </c>
      <c r="L1065" s="193" t="s">
        <v>503</v>
      </c>
    </row>
    <row r="1066" spans="1:12" x14ac:dyDescent="0.25">
      <c r="A1066" s="197">
        <v>31</v>
      </c>
      <c r="B1066" s="194" t="s">
        <v>242</v>
      </c>
      <c r="C1066" s="199">
        <v>91</v>
      </c>
      <c r="D1066" s="194" t="s">
        <v>151</v>
      </c>
      <c r="F1066" s="199">
        <v>0</v>
      </c>
      <c r="G1066" s="194" t="s">
        <v>1000</v>
      </c>
      <c r="J1066" s="197">
        <v>131542</v>
      </c>
      <c r="K1066" s="200">
        <v>4454634</v>
      </c>
      <c r="L1066" s="193" t="s">
        <v>503</v>
      </c>
    </row>
    <row r="1067" spans="1:12" x14ac:dyDescent="0.25">
      <c r="A1067" s="197">
        <v>31</v>
      </c>
      <c r="B1067" s="194" t="s">
        <v>242</v>
      </c>
      <c r="C1067" s="199">
        <v>91</v>
      </c>
      <c r="D1067" s="194" t="s">
        <v>151</v>
      </c>
      <c r="F1067" s="199">
        <v>0</v>
      </c>
      <c r="G1067" s="194" t="s">
        <v>1001</v>
      </c>
      <c r="J1067" s="197">
        <v>600000</v>
      </c>
      <c r="K1067" s="200">
        <v>3854634</v>
      </c>
      <c r="L1067" s="193" t="s">
        <v>503</v>
      </c>
    </row>
    <row r="1068" spans="1:12" x14ac:dyDescent="0.25">
      <c r="G1068" s="201" t="s">
        <v>612</v>
      </c>
      <c r="I1068" s="202">
        <v>925000</v>
      </c>
      <c r="J1068" s="202">
        <v>5492444</v>
      </c>
      <c r="K1068" s="202">
        <v>-4567444</v>
      </c>
      <c r="L1068" s="203" t="s">
        <v>585</v>
      </c>
    </row>
    <row r="1069" spans="1:12" x14ac:dyDescent="0.25">
      <c r="G1069" s="201" t="s">
        <v>505</v>
      </c>
      <c r="I1069" s="202">
        <v>11760413</v>
      </c>
      <c r="J1069" s="202">
        <v>7905779</v>
      </c>
      <c r="K1069" s="202">
        <v>3854634</v>
      </c>
      <c r="L1069" s="204" t="s">
        <v>506</v>
      </c>
    </row>
    <row r="1070" spans="1:12" x14ac:dyDescent="0.25">
      <c r="A1070" s="196" t="s">
        <v>158</v>
      </c>
      <c r="G1070" s="153" t="s">
        <v>500</v>
      </c>
      <c r="I1070" s="197">
        <v>11760413</v>
      </c>
      <c r="J1070" s="197">
        <v>7905779</v>
      </c>
      <c r="K1070" s="197">
        <v>3854634</v>
      </c>
      <c r="L1070" s="194" t="s">
        <v>503</v>
      </c>
    </row>
    <row r="1071" spans="1:12" x14ac:dyDescent="0.25">
      <c r="A1071" s="193" t="s">
        <v>139</v>
      </c>
      <c r="B1071" s="193" t="s">
        <v>140</v>
      </c>
      <c r="C1071" s="198" t="s">
        <v>141</v>
      </c>
      <c r="D1071" s="193" t="s">
        <v>142</v>
      </c>
      <c r="E1071" s="193" t="s">
        <v>143</v>
      </c>
      <c r="F1071" s="198" t="s">
        <v>144</v>
      </c>
      <c r="G1071" s="193" t="s">
        <v>145</v>
      </c>
      <c r="I1071" s="198" t="s">
        <v>501</v>
      </c>
      <c r="J1071" s="198" t="s">
        <v>502</v>
      </c>
      <c r="K1071" s="198" t="s">
        <v>146</v>
      </c>
    </row>
    <row r="1072" spans="1:12" x14ac:dyDescent="0.25">
      <c r="A1072" s="197">
        <v>22</v>
      </c>
      <c r="B1072" s="194" t="s">
        <v>158</v>
      </c>
      <c r="C1072" s="199">
        <v>68</v>
      </c>
      <c r="D1072" s="194" t="s">
        <v>150</v>
      </c>
      <c r="F1072" s="199">
        <v>0</v>
      </c>
      <c r="G1072" s="194" t="s">
        <v>641</v>
      </c>
      <c r="J1072" s="197">
        <v>3854634</v>
      </c>
      <c r="K1072" s="200">
        <v>0</v>
      </c>
    </row>
    <row r="1073" spans="1:12" x14ac:dyDescent="0.25">
      <c r="G1073" s="201" t="s">
        <v>644</v>
      </c>
      <c r="I1073" s="202">
        <v>0</v>
      </c>
      <c r="J1073" s="202">
        <v>3854634</v>
      </c>
      <c r="K1073" s="202">
        <v>-3854634</v>
      </c>
      <c r="L1073" s="203" t="s">
        <v>585</v>
      </c>
    </row>
    <row r="1074" spans="1:12" x14ac:dyDescent="0.25">
      <c r="G1074" s="201" t="s">
        <v>505</v>
      </c>
      <c r="I1074" s="202">
        <v>11760413</v>
      </c>
      <c r="J1074" s="202">
        <v>11760413</v>
      </c>
      <c r="K1074" s="202">
        <v>0</v>
      </c>
    </row>
    <row r="1075" spans="1:12" x14ac:dyDescent="0.25">
      <c r="A1075" s="196" t="s">
        <v>254</v>
      </c>
      <c r="G1075" s="153" t="s">
        <v>500</v>
      </c>
      <c r="I1075" s="197">
        <v>11760413</v>
      </c>
      <c r="J1075" s="197">
        <v>11760413</v>
      </c>
      <c r="K1075" s="197">
        <v>0</v>
      </c>
    </row>
    <row r="1076" spans="1:12" x14ac:dyDescent="0.25">
      <c r="A1076" s="193" t="s">
        <v>139</v>
      </c>
      <c r="B1076" s="193" t="s">
        <v>140</v>
      </c>
      <c r="C1076" s="198" t="s">
        <v>141</v>
      </c>
      <c r="D1076" s="193" t="s">
        <v>142</v>
      </c>
      <c r="E1076" s="193" t="s">
        <v>143</v>
      </c>
      <c r="F1076" s="198" t="s">
        <v>144</v>
      </c>
      <c r="G1076" s="193" t="s">
        <v>145</v>
      </c>
      <c r="I1076" s="198" t="s">
        <v>501</v>
      </c>
      <c r="J1076" s="198" t="s">
        <v>502</v>
      </c>
      <c r="K1076" s="198" t="s">
        <v>146</v>
      </c>
    </row>
    <row r="1077" spans="1:12" x14ac:dyDescent="0.25">
      <c r="A1077" s="197">
        <v>31</v>
      </c>
      <c r="B1077" s="194" t="s">
        <v>254</v>
      </c>
      <c r="C1077" s="199">
        <v>89</v>
      </c>
      <c r="D1077" s="194" t="s">
        <v>147</v>
      </c>
      <c r="F1077" s="199">
        <v>0</v>
      </c>
      <c r="G1077" s="194" t="s">
        <v>797</v>
      </c>
      <c r="I1077" s="197">
        <v>437170</v>
      </c>
      <c r="K1077" s="200">
        <v>437170</v>
      </c>
      <c r="L1077" s="193" t="s">
        <v>503</v>
      </c>
    </row>
    <row r="1078" spans="1:12" x14ac:dyDescent="0.25">
      <c r="A1078" s="197">
        <v>31</v>
      </c>
      <c r="B1078" s="194" t="s">
        <v>254</v>
      </c>
      <c r="C1078" s="199">
        <v>90</v>
      </c>
      <c r="D1078" s="194" t="s">
        <v>151</v>
      </c>
      <c r="F1078" s="199">
        <v>0</v>
      </c>
      <c r="G1078" s="194" t="s">
        <v>1002</v>
      </c>
      <c r="J1078" s="197">
        <v>437170</v>
      </c>
      <c r="K1078" s="200">
        <v>0</v>
      </c>
    </row>
    <row r="1079" spans="1:12" x14ac:dyDescent="0.25">
      <c r="G1079" s="201" t="s">
        <v>665</v>
      </c>
      <c r="I1079" s="202">
        <v>437170</v>
      </c>
      <c r="J1079" s="202">
        <v>437170</v>
      </c>
      <c r="K1079" s="202">
        <v>0</v>
      </c>
    </row>
    <row r="1080" spans="1:12" x14ac:dyDescent="0.25">
      <c r="G1080" s="201" t="s">
        <v>505</v>
      </c>
      <c r="I1080" s="202">
        <v>12197583</v>
      </c>
      <c r="J1080" s="202">
        <v>12197583</v>
      </c>
      <c r="K1080" s="202">
        <v>0</v>
      </c>
    </row>
    <row r="1081" spans="1:12" x14ac:dyDescent="0.25">
      <c r="A1081" s="196" t="s">
        <v>439</v>
      </c>
    </row>
    <row r="1082" spans="1:12" x14ac:dyDescent="0.25">
      <c r="A1082" s="196" t="s">
        <v>438</v>
      </c>
      <c r="G1082" s="153" t="s">
        <v>500</v>
      </c>
      <c r="I1082" s="197">
        <v>0</v>
      </c>
      <c r="J1082" s="197">
        <v>0</v>
      </c>
      <c r="K1082" s="197">
        <v>0</v>
      </c>
    </row>
    <row r="1083" spans="1:12" x14ac:dyDescent="0.25">
      <c r="A1083" s="193" t="s">
        <v>139</v>
      </c>
      <c r="B1083" s="193" t="s">
        <v>140</v>
      </c>
      <c r="C1083" s="198" t="s">
        <v>141</v>
      </c>
      <c r="D1083" s="193" t="s">
        <v>142</v>
      </c>
      <c r="E1083" s="193" t="s">
        <v>143</v>
      </c>
      <c r="F1083" s="198" t="s">
        <v>144</v>
      </c>
      <c r="G1083" s="193" t="s">
        <v>145</v>
      </c>
      <c r="I1083" s="198" t="s">
        <v>501</v>
      </c>
      <c r="J1083" s="198" t="s">
        <v>502</v>
      </c>
      <c r="K1083" s="198" t="s">
        <v>146</v>
      </c>
    </row>
    <row r="1084" spans="1:12" x14ac:dyDescent="0.25">
      <c r="A1084" s="197">
        <v>4</v>
      </c>
      <c r="B1084" s="194" t="s">
        <v>438</v>
      </c>
      <c r="C1084" s="199">
        <v>1</v>
      </c>
      <c r="D1084" s="194" t="s">
        <v>151</v>
      </c>
      <c r="F1084" s="199">
        <v>32</v>
      </c>
      <c r="G1084" s="194" t="s">
        <v>647</v>
      </c>
      <c r="J1084" s="197">
        <v>600000</v>
      </c>
      <c r="K1084" s="200">
        <v>-600000</v>
      </c>
      <c r="L1084" s="193" t="s">
        <v>585</v>
      </c>
    </row>
    <row r="1085" spans="1:12" x14ac:dyDescent="0.25">
      <c r="A1085" s="197">
        <v>4</v>
      </c>
      <c r="B1085" s="194" t="s">
        <v>438</v>
      </c>
      <c r="C1085" s="199">
        <v>2</v>
      </c>
      <c r="D1085" s="194" t="s">
        <v>151</v>
      </c>
      <c r="F1085" s="199">
        <v>33</v>
      </c>
      <c r="G1085" s="194" t="s">
        <v>258</v>
      </c>
      <c r="J1085" s="197">
        <v>600000</v>
      </c>
      <c r="K1085" s="200">
        <v>-1200000</v>
      </c>
      <c r="L1085" s="193" t="s">
        <v>585</v>
      </c>
    </row>
    <row r="1086" spans="1:12" x14ac:dyDescent="0.25">
      <c r="A1086" s="197">
        <v>4</v>
      </c>
      <c r="B1086" s="194" t="s">
        <v>438</v>
      </c>
      <c r="C1086" s="199">
        <v>3</v>
      </c>
      <c r="D1086" s="194" t="s">
        <v>151</v>
      </c>
      <c r="F1086" s="199">
        <v>31</v>
      </c>
      <c r="G1086" s="194" t="s">
        <v>248</v>
      </c>
      <c r="J1086" s="197">
        <v>260000</v>
      </c>
      <c r="K1086" s="200">
        <v>-1460000</v>
      </c>
      <c r="L1086" s="193" t="s">
        <v>585</v>
      </c>
    </row>
    <row r="1087" spans="1:12" x14ac:dyDescent="0.25">
      <c r="A1087" s="197">
        <v>4</v>
      </c>
      <c r="B1087" s="194" t="s">
        <v>438</v>
      </c>
      <c r="C1087" s="199">
        <v>4</v>
      </c>
      <c r="D1087" s="194" t="s">
        <v>151</v>
      </c>
      <c r="F1087" s="199">
        <v>19</v>
      </c>
      <c r="G1087" s="194" t="s">
        <v>240</v>
      </c>
      <c r="J1087" s="197">
        <v>749073</v>
      </c>
      <c r="K1087" s="200">
        <v>-2209073</v>
      </c>
      <c r="L1087" s="193" t="s">
        <v>585</v>
      </c>
    </row>
    <row r="1088" spans="1:12" x14ac:dyDescent="0.25">
      <c r="A1088" s="197">
        <v>4</v>
      </c>
      <c r="B1088" s="194" t="s">
        <v>438</v>
      </c>
      <c r="C1088" s="199">
        <v>5</v>
      </c>
      <c r="D1088" s="194" t="s">
        <v>151</v>
      </c>
      <c r="F1088" s="199">
        <v>27</v>
      </c>
      <c r="G1088" s="194" t="s">
        <v>611</v>
      </c>
      <c r="J1088" s="197">
        <v>508736</v>
      </c>
      <c r="K1088" s="200">
        <v>-2717809</v>
      </c>
      <c r="L1088" s="193" t="s">
        <v>585</v>
      </c>
    </row>
    <row r="1089" spans="1:12" x14ac:dyDescent="0.25">
      <c r="A1089" s="197">
        <v>4</v>
      </c>
      <c r="B1089" s="194" t="s">
        <v>438</v>
      </c>
      <c r="C1089" s="199">
        <v>6</v>
      </c>
      <c r="D1089" s="194" t="s">
        <v>151</v>
      </c>
      <c r="F1089" s="199">
        <v>21</v>
      </c>
      <c r="G1089" s="194" t="s">
        <v>249</v>
      </c>
      <c r="J1089" s="197">
        <v>487873</v>
      </c>
      <c r="K1089" s="200">
        <v>-3205682</v>
      </c>
      <c r="L1089" s="193" t="s">
        <v>585</v>
      </c>
    </row>
    <row r="1090" spans="1:12" x14ac:dyDescent="0.25">
      <c r="A1090" s="197">
        <v>4</v>
      </c>
      <c r="B1090" s="194" t="s">
        <v>438</v>
      </c>
      <c r="C1090" s="199">
        <v>7</v>
      </c>
      <c r="D1090" s="194" t="s">
        <v>151</v>
      </c>
      <c r="F1090" s="199">
        <v>18</v>
      </c>
      <c r="G1090" s="194" t="s">
        <v>440</v>
      </c>
      <c r="J1090" s="197">
        <v>689518</v>
      </c>
      <c r="K1090" s="200">
        <v>-3895200</v>
      </c>
      <c r="L1090" s="193" t="s">
        <v>585</v>
      </c>
    </row>
    <row r="1091" spans="1:12" x14ac:dyDescent="0.25">
      <c r="A1091" s="197">
        <v>5</v>
      </c>
      <c r="B1091" s="194" t="s">
        <v>438</v>
      </c>
      <c r="C1091" s="199">
        <v>9</v>
      </c>
      <c r="D1091" s="194" t="s">
        <v>151</v>
      </c>
      <c r="F1091" s="199">
        <v>34</v>
      </c>
      <c r="G1091" s="194" t="s">
        <v>260</v>
      </c>
      <c r="J1091" s="197">
        <v>2000000</v>
      </c>
      <c r="K1091" s="200">
        <v>-5895200</v>
      </c>
      <c r="L1091" s="193" t="s">
        <v>585</v>
      </c>
    </row>
    <row r="1092" spans="1:12" x14ac:dyDescent="0.25">
      <c r="A1092" s="197">
        <v>5</v>
      </c>
      <c r="B1092" s="194" t="s">
        <v>438</v>
      </c>
      <c r="C1092" s="199">
        <v>10</v>
      </c>
      <c r="D1092" s="194" t="s">
        <v>151</v>
      </c>
      <c r="F1092" s="199">
        <v>45</v>
      </c>
      <c r="G1092" s="194" t="s">
        <v>238</v>
      </c>
      <c r="J1092" s="197">
        <v>491388</v>
      </c>
      <c r="K1092" s="200">
        <v>-6386588</v>
      </c>
      <c r="L1092" s="193" t="s">
        <v>585</v>
      </c>
    </row>
    <row r="1093" spans="1:12" x14ac:dyDescent="0.25">
      <c r="A1093" s="197">
        <v>5</v>
      </c>
      <c r="B1093" s="194" t="s">
        <v>438</v>
      </c>
      <c r="C1093" s="199">
        <v>11</v>
      </c>
      <c r="D1093" s="194" t="s">
        <v>151</v>
      </c>
      <c r="F1093" s="199">
        <v>44</v>
      </c>
      <c r="G1093" s="194" t="s">
        <v>238</v>
      </c>
      <c r="J1093" s="197">
        <v>93042</v>
      </c>
      <c r="K1093" s="200">
        <v>-6479630</v>
      </c>
      <c r="L1093" s="193" t="s">
        <v>585</v>
      </c>
    </row>
    <row r="1094" spans="1:12" x14ac:dyDescent="0.25">
      <c r="A1094" s="197">
        <v>5</v>
      </c>
      <c r="B1094" s="194" t="s">
        <v>438</v>
      </c>
      <c r="C1094" s="199">
        <v>12</v>
      </c>
      <c r="D1094" s="194" t="s">
        <v>151</v>
      </c>
      <c r="F1094" s="199">
        <v>30</v>
      </c>
      <c r="G1094" s="194" t="s">
        <v>1003</v>
      </c>
      <c r="J1094" s="197">
        <v>250000</v>
      </c>
      <c r="K1094" s="200">
        <v>-6729630</v>
      </c>
      <c r="L1094" s="193" t="s">
        <v>585</v>
      </c>
    </row>
    <row r="1095" spans="1:12" x14ac:dyDescent="0.25">
      <c r="A1095" s="197">
        <v>5</v>
      </c>
      <c r="B1095" s="194" t="s">
        <v>438</v>
      </c>
      <c r="C1095" s="199">
        <v>13</v>
      </c>
      <c r="D1095" s="194" t="s">
        <v>151</v>
      </c>
      <c r="F1095" s="199">
        <v>22</v>
      </c>
      <c r="G1095" s="194" t="s">
        <v>243</v>
      </c>
      <c r="J1095" s="197">
        <v>202150</v>
      </c>
      <c r="K1095" s="200">
        <v>-6931780</v>
      </c>
      <c r="L1095" s="193" t="s">
        <v>585</v>
      </c>
    </row>
    <row r="1096" spans="1:12" x14ac:dyDescent="0.25">
      <c r="A1096" s="197">
        <v>5</v>
      </c>
      <c r="B1096" s="194" t="s">
        <v>438</v>
      </c>
      <c r="C1096" s="199">
        <v>14</v>
      </c>
      <c r="D1096" s="194" t="s">
        <v>151</v>
      </c>
      <c r="F1096" s="199">
        <v>23</v>
      </c>
      <c r="G1096" s="194" t="s">
        <v>1004</v>
      </c>
      <c r="J1096" s="197">
        <v>453120</v>
      </c>
      <c r="K1096" s="200">
        <v>-7384900</v>
      </c>
      <c r="L1096" s="193" t="s">
        <v>585</v>
      </c>
    </row>
    <row r="1097" spans="1:12" x14ac:dyDescent="0.25">
      <c r="A1097" s="197">
        <v>5</v>
      </c>
      <c r="B1097" s="194" t="s">
        <v>438</v>
      </c>
      <c r="C1097" s="199">
        <v>15</v>
      </c>
      <c r="D1097" s="194" t="s">
        <v>151</v>
      </c>
      <c r="F1097" s="199">
        <v>28</v>
      </c>
      <c r="G1097" s="194" t="s">
        <v>334</v>
      </c>
      <c r="J1097" s="197">
        <v>800000</v>
      </c>
      <c r="K1097" s="200">
        <v>-8184900</v>
      </c>
      <c r="L1097" s="193" t="s">
        <v>585</v>
      </c>
    </row>
    <row r="1098" spans="1:12" x14ac:dyDescent="0.25">
      <c r="A1098" s="197">
        <v>6</v>
      </c>
      <c r="B1098" s="194" t="s">
        <v>438</v>
      </c>
      <c r="C1098" s="199">
        <v>16</v>
      </c>
      <c r="D1098" s="194" t="s">
        <v>150</v>
      </c>
      <c r="F1098" s="199">
        <v>0</v>
      </c>
      <c r="G1098" s="194" t="s">
        <v>441</v>
      </c>
      <c r="I1098" s="197">
        <v>269505406</v>
      </c>
      <c r="K1098" s="200">
        <v>261320506</v>
      </c>
      <c r="L1098" s="193" t="s">
        <v>503</v>
      </c>
    </row>
    <row r="1099" spans="1:12" x14ac:dyDescent="0.25">
      <c r="A1099" s="197">
        <v>6</v>
      </c>
      <c r="B1099" s="194" t="s">
        <v>438</v>
      </c>
      <c r="C1099" s="199">
        <v>17</v>
      </c>
      <c r="D1099" s="194" t="s">
        <v>151</v>
      </c>
      <c r="F1099" s="199">
        <v>51</v>
      </c>
      <c r="G1099" s="194" t="s">
        <v>1005</v>
      </c>
      <c r="J1099" s="197">
        <v>1209805</v>
      </c>
      <c r="K1099" s="200">
        <v>260110701</v>
      </c>
      <c r="L1099" s="193" t="s">
        <v>503</v>
      </c>
    </row>
    <row r="1100" spans="1:12" x14ac:dyDescent="0.25">
      <c r="A1100" s="197">
        <v>6</v>
      </c>
      <c r="B1100" s="194" t="s">
        <v>438</v>
      </c>
      <c r="C1100" s="199">
        <v>18</v>
      </c>
      <c r="D1100" s="194" t="s">
        <v>151</v>
      </c>
      <c r="F1100" s="199">
        <v>35</v>
      </c>
      <c r="G1100" s="194" t="s">
        <v>263</v>
      </c>
      <c r="J1100" s="197">
        <v>300000</v>
      </c>
      <c r="K1100" s="200">
        <v>259810701</v>
      </c>
      <c r="L1100" s="193" t="s">
        <v>503</v>
      </c>
    </row>
    <row r="1101" spans="1:12" x14ac:dyDescent="0.25">
      <c r="A1101" s="197">
        <v>7</v>
      </c>
      <c r="B1101" s="194" t="s">
        <v>438</v>
      </c>
      <c r="C1101" s="199">
        <v>19</v>
      </c>
      <c r="D1101" s="194" t="s">
        <v>151</v>
      </c>
      <c r="F1101" s="199">
        <v>29</v>
      </c>
      <c r="G1101" s="194" t="s">
        <v>1006</v>
      </c>
      <c r="J1101" s="197">
        <v>600000</v>
      </c>
      <c r="K1101" s="200">
        <v>259210701</v>
      </c>
      <c r="L1101" s="193" t="s">
        <v>503</v>
      </c>
    </row>
    <row r="1102" spans="1:12" x14ac:dyDescent="0.25">
      <c r="A1102" s="197">
        <v>11</v>
      </c>
      <c r="B1102" s="194" t="s">
        <v>438</v>
      </c>
      <c r="C1102" s="199">
        <v>20</v>
      </c>
      <c r="D1102" s="194" t="s">
        <v>151</v>
      </c>
      <c r="F1102" s="199">
        <v>43</v>
      </c>
      <c r="G1102" s="194" t="s">
        <v>537</v>
      </c>
      <c r="J1102" s="197">
        <v>256758</v>
      </c>
      <c r="K1102" s="200">
        <v>258953943</v>
      </c>
      <c r="L1102" s="193" t="s">
        <v>503</v>
      </c>
    </row>
    <row r="1103" spans="1:12" x14ac:dyDescent="0.25">
      <c r="A1103" s="197">
        <v>11</v>
      </c>
      <c r="B1103" s="194" t="s">
        <v>438</v>
      </c>
      <c r="C1103" s="199">
        <v>21</v>
      </c>
      <c r="D1103" s="194" t="s">
        <v>151</v>
      </c>
      <c r="F1103" s="199">
        <v>54</v>
      </c>
      <c r="G1103" s="194" t="s">
        <v>1007</v>
      </c>
      <c r="J1103" s="197">
        <v>1053504</v>
      </c>
      <c r="K1103" s="200">
        <v>257900439</v>
      </c>
      <c r="L1103" s="193" t="s">
        <v>503</v>
      </c>
    </row>
    <row r="1104" spans="1:12" x14ac:dyDescent="0.25">
      <c r="A1104" s="197">
        <v>11</v>
      </c>
      <c r="B1104" s="194" t="s">
        <v>438</v>
      </c>
      <c r="C1104" s="199">
        <v>22</v>
      </c>
      <c r="D1104" s="194" t="s">
        <v>151</v>
      </c>
      <c r="F1104" s="199">
        <v>53</v>
      </c>
      <c r="G1104" s="194" t="s">
        <v>442</v>
      </c>
      <c r="J1104" s="197">
        <v>652604</v>
      </c>
      <c r="K1104" s="200">
        <v>257247835</v>
      </c>
      <c r="L1104" s="193" t="s">
        <v>503</v>
      </c>
    </row>
    <row r="1105" spans="1:12" x14ac:dyDescent="0.25">
      <c r="A1105" s="197">
        <v>11</v>
      </c>
      <c r="B1105" s="194" t="s">
        <v>438</v>
      </c>
      <c r="C1105" s="199">
        <v>23</v>
      </c>
      <c r="D1105" s="194" t="s">
        <v>151</v>
      </c>
      <c r="F1105" s="199">
        <v>40</v>
      </c>
      <c r="G1105" s="194" t="s">
        <v>537</v>
      </c>
      <c r="J1105" s="197">
        <v>97486</v>
      </c>
      <c r="K1105" s="200">
        <v>257150349</v>
      </c>
      <c r="L1105" s="193" t="s">
        <v>503</v>
      </c>
    </row>
    <row r="1106" spans="1:12" x14ac:dyDescent="0.25">
      <c r="A1106" s="197">
        <v>11</v>
      </c>
      <c r="B1106" s="194" t="s">
        <v>438</v>
      </c>
      <c r="C1106" s="199">
        <v>24</v>
      </c>
      <c r="D1106" s="194" t="s">
        <v>151</v>
      </c>
      <c r="F1106" s="199">
        <v>41</v>
      </c>
      <c r="G1106" s="194" t="s">
        <v>537</v>
      </c>
      <c r="J1106" s="197">
        <v>60319</v>
      </c>
      <c r="K1106" s="200">
        <v>257090030</v>
      </c>
      <c r="L1106" s="193" t="s">
        <v>503</v>
      </c>
    </row>
    <row r="1107" spans="1:12" x14ac:dyDescent="0.25">
      <c r="A1107" s="197">
        <v>12</v>
      </c>
      <c r="B1107" s="194" t="s">
        <v>438</v>
      </c>
      <c r="C1107" s="199">
        <v>25</v>
      </c>
      <c r="D1107" s="194" t="s">
        <v>151</v>
      </c>
      <c r="F1107" s="199">
        <v>55</v>
      </c>
      <c r="G1107" s="194" t="s">
        <v>1008</v>
      </c>
      <c r="J1107" s="197">
        <v>742205</v>
      </c>
      <c r="K1107" s="200">
        <v>256347825</v>
      </c>
      <c r="L1107" s="193" t="s">
        <v>503</v>
      </c>
    </row>
    <row r="1108" spans="1:12" x14ac:dyDescent="0.25">
      <c r="A1108" s="197">
        <v>12</v>
      </c>
      <c r="B1108" s="194" t="s">
        <v>438</v>
      </c>
      <c r="C1108" s="199">
        <v>39</v>
      </c>
      <c r="D1108" s="194" t="s">
        <v>151</v>
      </c>
      <c r="F1108" s="199">
        <v>92</v>
      </c>
      <c r="G1108" s="194" t="s">
        <v>1797</v>
      </c>
      <c r="J1108" s="197">
        <v>800000</v>
      </c>
      <c r="K1108" s="200">
        <v>255547825</v>
      </c>
      <c r="L1108" s="193" t="s">
        <v>503</v>
      </c>
    </row>
    <row r="1109" spans="1:12" x14ac:dyDescent="0.25">
      <c r="A1109" s="197">
        <v>13</v>
      </c>
      <c r="B1109" s="194" t="s">
        <v>438</v>
      </c>
      <c r="C1109" s="199">
        <v>26</v>
      </c>
      <c r="D1109" s="194" t="s">
        <v>151</v>
      </c>
      <c r="F1109" s="199">
        <v>25</v>
      </c>
      <c r="G1109" s="194" t="s">
        <v>155</v>
      </c>
      <c r="J1109" s="197">
        <v>289944</v>
      </c>
      <c r="K1109" s="200">
        <v>255257881</v>
      </c>
      <c r="L1109" s="193" t="s">
        <v>503</v>
      </c>
    </row>
    <row r="1110" spans="1:12" x14ac:dyDescent="0.25">
      <c r="A1110" s="197">
        <v>14</v>
      </c>
      <c r="B1110" s="194" t="s">
        <v>438</v>
      </c>
      <c r="C1110" s="199">
        <v>27</v>
      </c>
      <c r="D1110" s="194" t="s">
        <v>151</v>
      </c>
      <c r="F1110" s="199">
        <v>48</v>
      </c>
      <c r="G1110" s="194" t="s">
        <v>1010</v>
      </c>
      <c r="J1110" s="197">
        <v>42385</v>
      </c>
      <c r="K1110" s="200">
        <v>255215496</v>
      </c>
      <c r="L1110" s="193" t="s">
        <v>503</v>
      </c>
    </row>
    <row r="1111" spans="1:12" x14ac:dyDescent="0.25">
      <c r="A1111" s="197">
        <v>14</v>
      </c>
      <c r="B1111" s="194" t="s">
        <v>438</v>
      </c>
      <c r="C1111" s="199">
        <v>28</v>
      </c>
      <c r="D1111" s="194" t="s">
        <v>151</v>
      </c>
      <c r="F1111" s="199">
        <v>49</v>
      </c>
      <c r="G1111" s="194" t="s">
        <v>1010</v>
      </c>
      <c r="J1111" s="197">
        <v>57220</v>
      </c>
      <c r="K1111" s="200">
        <v>255158276</v>
      </c>
      <c r="L1111" s="193" t="s">
        <v>503</v>
      </c>
    </row>
    <row r="1112" spans="1:12" x14ac:dyDescent="0.25">
      <c r="A1112" s="197">
        <v>14</v>
      </c>
      <c r="B1112" s="194" t="s">
        <v>438</v>
      </c>
      <c r="C1112" s="199">
        <v>29</v>
      </c>
      <c r="D1112" s="194" t="s">
        <v>151</v>
      </c>
      <c r="F1112" s="199">
        <v>47</v>
      </c>
      <c r="G1112" s="194" t="s">
        <v>1010</v>
      </c>
      <c r="J1112" s="197">
        <v>45539</v>
      </c>
      <c r="K1112" s="200">
        <v>255112737</v>
      </c>
      <c r="L1112" s="193" t="s">
        <v>503</v>
      </c>
    </row>
    <row r="1113" spans="1:12" x14ac:dyDescent="0.25">
      <c r="A1113" s="197">
        <v>14</v>
      </c>
      <c r="B1113" s="194" t="s">
        <v>438</v>
      </c>
      <c r="C1113" s="199">
        <v>30</v>
      </c>
      <c r="D1113" s="194" t="s">
        <v>151</v>
      </c>
      <c r="F1113" s="199">
        <v>46</v>
      </c>
      <c r="G1113" s="194" t="s">
        <v>1010</v>
      </c>
      <c r="J1113" s="197">
        <v>41397</v>
      </c>
      <c r="K1113" s="200">
        <v>255071340</v>
      </c>
      <c r="L1113" s="193" t="s">
        <v>503</v>
      </c>
    </row>
    <row r="1114" spans="1:12" x14ac:dyDescent="0.25">
      <c r="A1114" s="197">
        <v>18</v>
      </c>
      <c r="B1114" s="194" t="s">
        <v>438</v>
      </c>
      <c r="C1114" s="199">
        <v>54</v>
      </c>
      <c r="D1114" s="194" t="s">
        <v>147</v>
      </c>
      <c r="F1114" s="199">
        <v>62</v>
      </c>
      <c r="G1114" s="194" t="s">
        <v>443</v>
      </c>
      <c r="K1114" s="200">
        <v>255071340</v>
      </c>
      <c r="L1114" s="193" t="s">
        <v>503</v>
      </c>
    </row>
    <row r="1115" spans="1:12" x14ac:dyDescent="0.25">
      <c r="A1115" s="197">
        <v>18</v>
      </c>
      <c r="B1115" s="194" t="s">
        <v>438</v>
      </c>
      <c r="C1115" s="199">
        <v>60</v>
      </c>
      <c r="D1115" s="194" t="s">
        <v>151</v>
      </c>
      <c r="F1115" s="199">
        <v>77</v>
      </c>
      <c r="G1115" s="194" t="s">
        <v>444</v>
      </c>
      <c r="J1115" s="197">
        <v>1058806</v>
      </c>
      <c r="K1115" s="200">
        <v>254012534</v>
      </c>
      <c r="L1115" s="193" t="s">
        <v>503</v>
      </c>
    </row>
    <row r="1116" spans="1:12" x14ac:dyDescent="0.25">
      <c r="A1116" s="197">
        <v>19</v>
      </c>
      <c r="B1116" s="194" t="s">
        <v>438</v>
      </c>
      <c r="C1116" s="199">
        <v>70</v>
      </c>
      <c r="D1116" s="194" t="s">
        <v>151</v>
      </c>
      <c r="F1116" s="199">
        <v>65</v>
      </c>
      <c r="G1116" s="194" t="s">
        <v>445</v>
      </c>
      <c r="J1116" s="197">
        <v>1201952</v>
      </c>
      <c r="K1116" s="200">
        <v>252810582</v>
      </c>
      <c r="L1116" s="193" t="s">
        <v>503</v>
      </c>
    </row>
    <row r="1117" spans="1:12" x14ac:dyDescent="0.25">
      <c r="A1117" s="197">
        <v>20</v>
      </c>
      <c r="B1117" s="194" t="s">
        <v>438</v>
      </c>
      <c r="C1117" s="199">
        <v>59</v>
      </c>
      <c r="D1117" s="194" t="s">
        <v>151</v>
      </c>
      <c r="F1117" s="199">
        <v>75</v>
      </c>
      <c r="G1117" s="194" t="s">
        <v>446</v>
      </c>
      <c r="J1117" s="197">
        <v>2500000</v>
      </c>
      <c r="K1117" s="200">
        <v>250310582</v>
      </c>
      <c r="L1117" s="193" t="s">
        <v>503</v>
      </c>
    </row>
    <row r="1118" spans="1:12" x14ac:dyDescent="0.25">
      <c r="A1118" s="197">
        <v>22</v>
      </c>
      <c r="B1118" s="194" t="s">
        <v>438</v>
      </c>
      <c r="C1118" s="199">
        <v>31</v>
      </c>
      <c r="D1118" s="194" t="s">
        <v>151</v>
      </c>
      <c r="F1118" s="199">
        <v>57</v>
      </c>
      <c r="G1118" s="194" t="s">
        <v>1011</v>
      </c>
      <c r="J1118" s="197">
        <v>2580724</v>
      </c>
      <c r="K1118" s="200">
        <v>247729858</v>
      </c>
      <c r="L1118" s="193" t="s">
        <v>503</v>
      </c>
    </row>
    <row r="1119" spans="1:12" x14ac:dyDescent="0.25">
      <c r="A1119" s="197">
        <v>22</v>
      </c>
      <c r="B1119" s="194" t="s">
        <v>438</v>
      </c>
      <c r="C1119" s="199">
        <v>32</v>
      </c>
      <c r="D1119" s="194" t="s">
        <v>151</v>
      </c>
      <c r="F1119" s="199">
        <v>58</v>
      </c>
      <c r="G1119" s="194" t="s">
        <v>1012</v>
      </c>
      <c r="J1119" s="197">
        <v>1256398</v>
      </c>
      <c r="K1119" s="200">
        <v>246473460</v>
      </c>
      <c r="L1119" s="193" t="s">
        <v>503</v>
      </c>
    </row>
    <row r="1120" spans="1:12" x14ac:dyDescent="0.25">
      <c r="A1120" s="197">
        <v>22</v>
      </c>
      <c r="B1120" s="194" t="s">
        <v>438</v>
      </c>
      <c r="C1120" s="199">
        <v>33</v>
      </c>
      <c r="D1120" s="194" t="s">
        <v>151</v>
      </c>
      <c r="F1120" s="199">
        <v>66</v>
      </c>
      <c r="G1120" s="194" t="s">
        <v>447</v>
      </c>
      <c r="J1120" s="197">
        <v>212415</v>
      </c>
      <c r="K1120" s="200">
        <v>246261045</v>
      </c>
      <c r="L1120" s="193" t="s">
        <v>503</v>
      </c>
    </row>
    <row r="1121" spans="1:12" x14ac:dyDescent="0.25">
      <c r="A1121" s="197">
        <v>22</v>
      </c>
      <c r="B1121" s="194" t="s">
        <v>438</v>
      </c>
      <c r="C1121" s="199">
        <v>34</v>
      </c>
      <c r="D1121" s="194" t="s">
        <v>151</v>
      </c>
      <c r="F1121" s="199">
        <v>59</v>
      </c>
      <c r="G1121" s="194" t="s">
        <v>534</v>
      </c>
      <c r="J1121" s="197">
        <v>707060</v>
      </c>
      <c r="K1121" s="200">
        <v>245553985</v>
      </c>
      <c r="L1121" s="193" t="s">
        <v>503</v>
      </c>
    </row>
    <row r="1122" spans="1:12" x14ac:dyDescent="0.25">
      <c r="A1122" s="197">
        <v>22</v>
      </c>
      <c r="B1122" s="194" t="s">
        <v>438</v>
      </c>
      <c r="C1122" s="199">
        <v>35</v>
      </c>
      <c r="D1122" s="194" t="s">
        <v>151</v>
      </c>
      <c r="F1122" s="199">
        <v>60</v>
      </c>
      <c r="G1122" s="194" t="s">
        <v>534</v>
      </c>
      <c r="J1122" s="197">
        <v>84943</v>
      </c>
      <c r="K1122" s="200">
        <v>245469042</v>
      </c>
      <c r="L1122" s="193" t="s">
        <v>503</v>
      </c>
    </row>
    <row r="1123" spans="1:12" x14ac:dyDescent="0.25">
      <c r="A1123" s="197">
        <v>22</v>
      </c>
      <c r="B1123" s="194" t="s">
        <v>438</v>
      </c>
      <c r="C1123" s="199">
        <v>36</v>
      </c>
      <c r="D1123" s="194" t="s">
        <v>151</v>
      </c>
      <c r="F1123" s="199">
        <v>56</v>
      </c>
      <c r="G1123" s="194" t="s">
        <v>1011</v>
      </c>
      <c r="J1123" s="197">
        <v>82510</v>
      </c>
      <c r="K1123" s="200">
        <v>245386532</v>
      </c>
      <c r="L1123" s="193" t="s">
        <v>503</v>
      </c>
    </row>
    <row r="1124" spans="1:12" x14ac:dyDescent="0.25">
      <c r="A1124" s="197">
        <v>25</v>
      </c>
      <c r="B1124" s="194" t="s">
        <v>438</v>
      </c>
      <c r="C1124" s="199">
        <v>37</v>
      </c>
      <c r="D1124" s="194" t="s">
        <v>151</v>
      </c>
      <c r="F1124" s="199">
        <v>64</v>
      </c>
      <c r="G1124" s="194" t="s">
        <v>255</v>
      </c>
      <c r="J1124" s="197">
        <v>15000000</v>
      </c>
      <c r="K1124" s="200">
        <v>230386532</v>
      </c>
      <c r="L1124" s="193" t="s">
        <v>503</v>
      </c>
    </row>
    <row r="1125" spans="1:12" x14ac:dyDescent="0.25">
      <c r="A1125" s="197">
        <v>25</v>
      </c>
      <c r="B1125" s="194" t="s">
        <v>438</v>
      </c>
      <c r="C1125" s="199">
        <v>38</v>
      </c>
      <c r="D1125" s="194" t="s">
        <v>151</v>
      </c>
      <c r="F1125" s="199">
        <v>69</v>
      </c>
      <c r="G1125" s="194" t="s">
        <v>448</v>
      </c>
      <c r="J1125" s="197">
        <v>2264503</v>
      </c>
      <c r="K1125" s="200">
        <v>228122029</v>
      </c>
      <c r="L1125" s="193" t="s">
        <v>503</v>
      </c>
    </row>
    <row r="1126" spans="1:12" x14ac:dyDescent="0.25">
      <c r="A1126" s="197">
        <v>25</v>
      </c>
      <c r="B1126" s="194" t="s">
        <v>438</v>
      </c>
      <c r="C1126" s="199">
        <v>38</v>
      </c>
      <c r="D1126" s="194" t="s">
        <v>151</v>
      </c>
      <c r="F1126" s="199">
        <v>72</v>
      </c>
      <c r="G1126" s="194" t="s">
        <v>448</v>
      </c>
      <c r="J1126" s="197">
        <v>2718144</v>
      </c>
      <c r="K1126" s="200">
        <v>225403885</v>
      </c>
      <c r="L1126" s="193" t="s">
        <v>503</v>
      </c>
    </row>
    <row r="1127" spans="1:12" x14ac:dyDescent="0.25">
      <c r="A1127" s="197">
        <v>25</v>
      </c>
      <c r="B1127" s="194" t="s">
        <v>438</v>
      </c>
      <c r="C1127" s="199">
        <v>55</v>
      </c>
      <c r="D1127" s="194" t="s">
        <v>147</v>
      </c>
      <c r="F1127" s="199">
        <v>78</v>
      </c>
      <c r="G1127" s="194" t="s">
        <v>443</v>
      </c>
      <c r="K1127" s="200">
        <v>225403885</v>
      </c>
      <c r="L1127" s="193" t="s">
        <v>503</v>
      </c>
    </row>
    <row r="1128" spans="1:12" x14ac:dyDescent="0.25">
      <c r="A1128" s="197">
        <v>25</v>
      </c>
      <c r="B1128" s="194" t="s">
        <v>438</v>
      </c>
      <c r="C1128" s="199">
        <v>64</v>
      </c>
      <c r="D1128" s="194" t="s">
        <v>151</v>
      </c>
      <c r="F1128" s="199">
        <v>74</v>
      </c>
      <c r="G1128" s="194" t="s">
        <v>449</v>
      </c>
      <c r="J1128" s="197">
        <v>184450</v>
      </c>
      <c r="K1128" s="200">
        <v>225219435</v>
      </c>
      <c r="L1128" s="193" t="s">
        <v>503</v>
      </c>
    </row>
    <row r="1129" spans="1:12" x14ac:dyDescent="0.25">
      <c r="A1129" s="197">
        <v>26</v>
      </c>
      <c r="B1129" s="194" t="s">
        <v>438</v>
      </c>
      <c r="C1129" s="199">
        <v>40</v>
      </c>
      <c r="D1129" s="194" t="s">
        <v>151</v>
      </c>
      <c r="F1129" s="199">
        <v>61</v>
      </c>
      <c r="G1129" s="194" t="s">
        <v>450</v>
      </c>
      <c r="J1129" s="197">
        <v>2913192</v>
      </c>
      <c r="K1129" s="200">
        <v>222306243</v>
      </c>
      <c r="L1129" s="193" t="s">
        <v>503</v>
      </c>
    </row>
    <row r="1130" spans="1:12" x14ac:dyDescent="0.25">
      <c r="A1130" s="197">
        <v>26</v>
      </c>
      <c r="B1130" s="194" t="s">
        <v>438</v>
      </c>
      <c r="C1130" s="199">
        <v>41</v>
      </c>
      <c r="D1130" s="194" t="s">
        <v>151</v>
      </c>
      <c r="F1130" s="199">
        <v>71</v>
      </c>
      <c r="G1130" s="194" t="s">
        <v>451</v>
      </c>
      <c r="J1130" s="197">
        <v>113050</v>
      </c>
      <c r="K1130" s="200">
        <v>222193193</v>
      </c>
      <c r="L1130" s="193" t="s">
        <v>503</v>
      </c>
    </row>
    <row r="1131" spans="1:12" x14ac:dyDescent="0.25">
      <c r="A1131" s="197">
        <v>26</v>
      </c>
      <c r="B1131" s="194" t="s">
        <v>438</v>
      </c>
      <c r="C1131" s="199">
        <v>41</v>
      </c>
      <c r="D1131" s="194" t="s">
        <v>151</v>
      </c>
      <c r="F1131" s="199">
        <v>79</v>
      </c>
      <c r="G1131" s="194" t="s">
        <v>452</v>
      </c>
      <c r="J1131" s="197">
        <v>113050</v>
      </c>
      <c r="K1131" s="200">
        <v>222080143</v>
      </c>
      <c r="L1131" s="193" t="s">
        <v>503</v>
      </c>
    </row>
    <row r="1132" spans="1:12" x14ac:dyDescent="0.25">
      <c r="A1132" s="197">
        <v>26</v>
      </c>
      <c r="B1132" s="194" t="s">
        <v>438</v>
      </c>
      <c r="C1132" s="199">
        <v>42</v>
      </c>
      <c r="D1132" s="194" t="s">
        <v>151</v>
      </c>
      <c r="F1132" s="199">
        <v>67</v>
      </c>
      <c r="G1132" s="194" t="s">
        <v>453</v>
      </c>
      <c r="J1132" s="197">
        <v>1077545</v>
      </c>
      <c r="K1132" s="200">
        <v>221002598</v>
      </c>
      <c r="L1132" s="193" t="s">
        <v>503</v>
      </c>
    </row>
    <row r="1133" spans="1:12" x14ac:dyDescent="0.25">
      <c r="A1133" s="197">
        <v>26</v>
      </c>
      <c r="B1133" s="194" t="s">
        <v>438</v>
      </c>
      <c r="C1133" s="199">
        <v>58</v>
      </c>
      <c r="D1133" s="194" t="s">
        <v>151</v>
      </c>
      <c r="F1133" s="199">
        <v>100</v>
      </c>
      <c r="G1133" s="194" t="s">
        <v>454</v>
      </c>
      <c r="J1133" s="197">
        <v>11000000</v>
      </c>
      <c r="K1133" s="200">
        <v>210002598</v>
      </c>
      <c r="L1133" s="193" t="s">
        <v>503</v>
      </c>
    </row>
    <row r="1134" spans="1:12" x14ac:dyDescent="0.25">
      <c r="A1134" s="197">
        <v>26</v>
      </c>
      <c r="B1134" s="194" t="s">
        <v>438</v>
      </c>
      <c r="C1134" s="199">
        <v>66</v>
      </c>
      <c r="D1134" s="194" t="s">
        <v>151</v>
      </c>
      <c r="F1134" s="199">
        <v>88</v>
      </c>
      <c r="G1134" s="194" t="s">
        <v>455</v>
      </c>
      <c r="J1134" s="197">
        <v>613998</v>
      </c>
      <c r="K1134" s="200">
        <v>209388600</v>
      </c>
      <c r="L1134" s="193" t="s">
        <v>503</v>
      </c>
    </row>
    <row r="1135" spans="1:12" x14ac:dyDescent="0.25">
      <c r="A1135" s="197">
        <v>26</v>
      </c>
      <c r="B1135" s="194" t="s">
        <v>438</v>
      </c>
      <c r="C1135" s="199">
        <v>67</v>
      </c>
      <c r="D1135" s="194" t="s">
        <v>151</v>
      </c>
      <c r="F1135" s="199">
        <v>87</v>
      </c>
      <c r="G1135" s="194" t="s">
        <v>456</v>
      </c>
      <c r="J1135" s="197">
        <v>796946</v>
      </c>
      <c r="K1135" s="200">
        <v>208591654</v>
      </c>
      <c r="L1135" s="193" t="s">
        <v>503</v>
      </c>
    </row>
    <row r="1136" spans="1:12" x14ac:dyDescent="0.25">
      <c r="A1136" s="197">
        <v>26</v>
      </c>
      <c r="B1136" s="194" t="s">
        <v>438</v>
      </c>
      <c r="C1136" s="199">
        <v>68</v>
      </c>
      <c r="D1136" s="194" t="s">
        <v>151</v>
      </c>
      <c r="F1136" s="199">
        <v>85</v>
      </c>
      <c r="G1136" s="194" t="s">
        <v>457</v>
      </c>
      <c r="J1136" s="197">
        <v>208214</v>
      </c>
      <c r="K1136" s="200">
        <v>208383440</v>
      </c>
      <c r="L1136" s="193" t="s">
        <v>503</v>
      </c>
    </row>
    <row r="1137" spans="1:12" x14ac:dyDescent="0.25">
      <c r="A1137" s="197">
        <v>27</v>
      </c>
      <c r="B1137" s="194" t="s">
        <v>438</v>
      </c>
      <c r="C1137" s="199">
        <v>57</v>
      </c>
      <c r="D1137" s="194" t="s">
        <v>151</v>
      </c>
      <c r="F1137" s="199">
        <v>80</v>
      </c>
      <c r="G1137" s="194" t="s">
        <v>458</v>
      </c>
      <c r="J1137" s="197">
        <v>2000000</v>
      </c>
      <c r="K1137" s="200">
        <v>206383440</v>
      </c>
      <c r="L1137" s="193" t="s">
        <v>503</v>
      </c>
    </row>
    <row r="1138" spans="1:12" x14ac:dyDescent="0.25">
      <c r="A1138" s="197">
        <v>28</v>
      </c>
      <c r="B1138" s="194" t="s">
        <v>438</v>
      </c>
      <c r="C1138" s="199">
        <v>61</v>
      </c>
      <c r="D1138" s="194" t="s">
        <v>151</v>
      </c>
      <c r="F1138" s="199">
        <v>82</v>
      </c>
      <c r="G1138" s="194" t="s">
        <v>459</v>
      </c>
      <c r="J1138" s="197">
        <v>208250</v>
      </c>
      <c r="K1138" s="200">
        <v>206175190</v>
      </c>
      <c r="L1138" s="193" t="s">
        <v>503</v>
      </c>
    </row>
    <row r="1139" spans="1:12" x14ac:dyDescent="0.25">
      <c r="A1139" s="197">
        <v>28</v>
      </c>
      <c r="B1139" s="194" t="s">
        <v>438</v>
      </c>
      <c r="C1139" s="199">
        <v>65</v>
      </c>
      <c r="D1139" s="194" t="s">
        <v>151</v>
      </c>
      <c r="F1139" s="199">
        <v>68</v>
      </c>
      <c r="G1139" s="194" t="s">
        <v>460</v>
      </c>
      <c r="J1139" s="197">
        <v>184450</v>
      </c>
      <c r="K1139" s="200">
        <v>205990740</v>
      </c>
      <c r="L1139" s="193" t="s">
        <v>503</v>
      </c>
    </row>
    <row r="1140" spans="1:12" x14ac:dyDescent="0.25">
      <c r="A1140" s="197">
        <v>28</v>
      </c>
      <c r="B1140" s="194" t="s">
        <v>438</v>
      </c>
      <c r="C1140" s="199">
        <v>69</v>
      </c>
      <c r="D1140" s="194" t="s">
        <v>151</v>
      </c>
      <c r="F1140" s="199">
        <v>101</v>
      </c>
      <c r="G1140" s="194" t="s">
        <v>461</v>
      </c>
      <c r="J1140" s="197">
        <v>4300000</v>
      </c>
      <c r="K1140" s="200">
        <v>201690740</v>
      </c>
      <c r="L1140" s="193" t="s">
        <v>503</v>
      </c>
    </row>
    <row r="1141" spans="1:12" x14ac:dyDescent="0.25">
      <c r="A1141" s="197">
        <v>29</v>
      </c>
      <c r="B1141" s="194" t="s">
        <v>438</v>
      </c>
      <c r="C1141" s="199">
        <v>43</v>
      </c>
      <c r="D1141" s="194" t="s">
        <v>151</v>
      </c>
      <c r="F1141" s="199">
        <v>73</v>
      </c>
      <c r="G1141" s="194" t="s">
        <v>447</v>
      </c>
      <c r="J1141" s="197">
        <v>212415</v>
      </c>
      <c r="K1141" s="200">
        <v>201478325</v>
      </c>
      <c r="L1141" s="193" t="s">
        <v>503</v>
      </c>
    </row>
    <row r="1142" spans="1:12" x14ac:dyDescent="0.25">
      <c r="A1142" s="197">
        <v>29</v>
      </c>
      <c r="B1142" s="194" t="s">
        <v>438</v>
      </c>
      <c r="C1142" s="199">
        <v>44</v>
      </c>
      <c r="D1142" s="194" t="s">
        <v>151</v>
      </c>
      <c r="F1142" s="199">
        <v>76</v>
      </c>
      <c r="G1142" s="194" t="s">
        <v>1013</v>
      </c>
      <c r="J1142" s="197">
        <v>4542500</v>
      </c>
      <c r="K1142" s="200">
        <v>196935825</v>
      </c>
      <c r="L1142" s="193" t="s">
        <v>503</v>
      </c>
    </row>
    <row r="1143" spans="1:12" x14ac:dyDescent="0.25">
      <c r="A1143" s="197">
        <v>29</v>
      </c>
      <c r="B1143" s="194" t="s">
        <v>438</v>
      </c>
      <c r="C1143" s="199">
        <v>45</v>
      </c>
      <c r="D1143" s="194" t="s">
        <v>151</v>
      </c>
      <c r="F1143" s="199">
        <v>84</v>
      </c>
      <c r="G1143" s="194" t="s">
        <v>234</v>
      </c>
      <c r="J1143" s="197">
        <v>1026171</v>
      </c>
      <c r="K1143" s="200">
        <v>195909654</v>
      </c>
      <c r="L1143" s="193" t="s">
        <v>503</v>
      </c>
    </row>
    <row r="1144" spans="1:12" x14ac:dyDescent="0.25">
      <c r="A1144" s="197">
        <v>29</v>
      </c>
      <c r="B1144" s="194" t="s">
        <v>438</v>
      </c>
      <c r="C1144" s="199">
        <v>46</v>
      </c>
      <c r="D1144" s="194" t="s">
        <v>151</v>
      </c>
      <c r="F1144" s="199">
        <v>91</v>
      </c>
      <c r="G1144" s="194" t="s">
        <v>462</v>
      </c>
      <c r="J1144" s="197">
        <v>288000</v>
      </c>
      <c r="K1144" s="200">
        <v>195621654</v>
      </c>
      <c r="L1144" s="193" t="s">
        <v>503</v>
      </c>
    </row>
    <row r="1145" spans="1:12" x14ac:dyDescent="0.25">
      <c r="A1145" s="197">
        <v>29</v>
      </c>
      <c r="B1145" s="194" t="s">
        <v>438</v>
      </c>
      <c r="C1145" s="199">
        <v>47</v>
      </c>
      <c r="D1145" s="194" t="s">
        <v>151</v>
      </c>
      <c r="F1145" s="199">
        <v>93</v>
      </c>
      <c r="G1145" s="194" t="s">
        <v>1014</v>
      </c>
      <c r="J1145" s="197">
        <v>600000</v>
      </c>
      <c r="K1145" s="200">
        <v>195021654</v>
      </c>
      <c r="L1145" s="193" t="s">
        <v>503</v>
      </c>
    </row>
    <row r="1146" spans="1:12" x14ac:dyDescent="0.25">
      <c r="A1146" s="197">
        <v>29</v>
      </c>
      <c r="B1146" s="194" t="s">
        <v>438</v>
      </c>
      <c r="C1146" s="199">
        <v>48</v>
      </c>
      <c r="D1146" s="194" t="s">
        <v>151</v>
      </c>
      <c r="F1146" s="199">
        <v>81</v>
      </c>
      <c r="G1146" s="194" t="s">
        <v>152</v>
      </c>
      <c r="J1146" s="197">
        <v>999040</v>
      </c>
      <c r="K1146" s="200">
        <v>194022614</v>
      </c>
      <c r="L1146" s="193" t="s">
        <v>503</v>
      </c>
    </row>
    <row r="1147" spans="1:12" x14ac:dyDescent="0.25">
      <c r="A1147" s="197">
        <v>29</v>
      </c>
      <c r="B1147" s="194" t="s">
        <v>438</v>
      </c>
      <c r="C1147" s="199">
        <v>49</v>
      </c>
      <c r="D1147" s="194" t="s">
        <v>151</v>
      </c>
      <c r="F1147" s="199">
        <v>90</v>
      </c>
      <c r="G1147" s="194" t="s">
        <v>463</v>
      </c>
      <c r="J1147" s="197">
        <v>1178746</v>
      </c>
      <c r="K1147" s="200">
        <v>192843868</v>
      </c>
      <c r="L1147" s="193" t="s">
        <v>503</v>
      </c>
    </row>
    <row r="1148" spans="1:12" x14ac:dyDescent="0.25">
      <c r="A1148" s="197">
        <v>29</v>
      </c>
      <c r="B1148" s="194" t="s">
        <v>438</v>
      </c>
      <c r="C1148" s="199">
        <v>50</v>
      </c>
      <c r="D1148" s="194" t="s">
        <v>151</v>
      </c>
      <c r="F1148" s="199">
        <v>95</v>
      </c>
      <c r="G1148" s="194" t="s">
        <v>1015</v>
      </c>
      <c r="J1148" s="197">
        <v>252160</v>
      </c>
      <c r="K1148" s="200">
        <v>192591708</v>
      </c>
      <c r="L1148" s="193" t="s">
        <v>503</v>
      </c>
    </row>
    <row r="1149" spans="1:12" x14ac:dyDescent="0.25">
      <c r="A1149" s="197">
        <v>29</v>
      </c>
      <c r="B1149" s="194" t="s">
        <v>438</v>
      </c>
      <c r="C1149" s="199">
        <v>51</v>
      </c>
      <c r="D1149" s="194" t="s">
        <v>151</v>
      </c>
      <c r="F1149" s="199">
        <v>86</v>
      </c>
      <c r="G1149" s="194" t="s">
        <v>154</v>
      </c>
      <c r="J1149" s="197">
        <v>809749</v>
      </c>
      <c r="K1149" s="200">
        <v>191781959</v>
      </c>
      <c r="L1149" s="193" t="s">
        <v>503</v>
      </c>
    </row>
    <row r="1150" spans="1:12" x14ac:dyDescent="0.25">
      <c r="A1150" s="197">
        <v>29</v>
      </c>
      <c r="B1150" s="194" t="s">
        <v>438</v>
      </c>
      <c r="C1150" s="199">
        <v>52</v>
      </c>
      <c r="D1150" s="194" t="s">
        <v>151</v>
      </c>
      <c r="F1150" s="199">
        <v>89</v>
      </c>
      <c r="G1150" s="194" t="s">
        <v>1006</v>
      </c>
      <c r="J1150" s="197">
        <v>600000</v>
      </c>
      <c r="K1150" s="200">
        <v>191181959</v>
      </c>
      <c r="L1150" s="193" t="s">
        <v>503</v>
      </c>
    </row>
    <row r="1151" spans="1:12" x14ac:dyDescent="0.25">
      <c r="A1151" s="197">
        <v>29</v>
      </c>
      <c r="B1151" s="194" t="s">
        <v>438</v>
      </c>
      <c r="C1151" s="199">
        <v>53</v>
      </c>
      <c r="D1151" s="194" t="s">
        <v>151</v>
      </c>
      <c r="F1151" s="199">
        <v>94</v>
      </c>
      <c r="G1151" s="194" t="s">
        <v>1016</v>
      </c>
      <c r="J1151" s="197">
        <v>600000</v>
      </c>
      <c r="K1151" s="200">
        <v>190581959</v>
      </c>
      <c r="L1151" s="193" t="s">
        <v>503</v>
      </c>
    </row>
    <row r="1152" spans="1:12" x14ac:dyDescent="0.25">
      <c r="A1152" s="197">
        <v>29</v>
      </c>
      <c r="B1152" s="194" t="s">
        <v>438</v>
      </c>
      <c r="C1152" s="199">
        <v>56</v>
      </c>
      <c r="D1152" s="194" t="s">
        <v>151</v>
      </c>
      <c r="F1152" s="199">
        <v>96</v>
      </c>
      <c r="G1152" s="194" t="s">
        <v>464</v>
      </c>
      <c r="J1152" s="197">
        <v>300000</v>
      </c>
      <c r="K1152" s="200">
        <v>190281959</v>
      </c>
      <c r="L1152" s="193" t="s">
        <v>503</v>
      </c>
    </row>
    <row r="1153" spans="1:12" x14ac:dyDescent="0.25">
      <c r="A1153" s="197">
        <v>29</v>
      </c>
      <c r="B1153" s="194" t="s">
        <v>438</v>
      </c>
      <c r="C1153" s="199">
        <v>62</v>
      </c>
      <c r="D1153" s="194" t="s">
        <v>151</v>
      </c>
      <c r="F1153" s="199">
        <v>99</v>
      </c>
      <c r="G1153" s="194" t="s">
        <v>465</v>
      </c>
      <c r="J1153" s="197">
        <v>33520000</v>
      </c>
      <c r="K1153" s="200">
        <v>156761959</v>
      </c>
      <c r="L1153" s="193" t="s">
        <v>503</v>
      </c>
    </row>
    <row r="1154" spans="1:12" x14ac:dyDescent="0.25">
      <c r="A1154" s="197">
        <v>29</v>
      </c>
      <c r="B1154" s="194" t="s">
        <v>438</v>
      </c>
      <c r="C1154" s="199">
        <v>63</v>
      </c>
      <c r="D1154" s="194" t="s">
        <v>151</v>
      </c>
      <c r="F1154" s="199">
        <v>97</v>
      </c>
      <c r="G1154" s="194" t="s">
        <v>466</v>
      </c>
      <c r="J1154" s="197">
        <v>31649517</v>
      </c>
      <c r="K1154" s="200">
        <v>125112442</v>
      </c>
      <c r="L1154" s="193" t="s">
        <v>503</v>
      </c>
    </row>
    <row r="1155" spans="1:12" x14ac:dyDescent="0.25">
      <c r="A1155" s="197">
        <v>31</v>
      </c>
      <c r="B1155" s="194" t="s">
        <v>438</v>
      </c>
      <c r="C1155" s="199">
        <v>115</v>
      </c>
      <c r="D1155" s="194" t="s">
        <v>150</v>
      </c>
      <c r="F1155" s="199">
        <v>0</v>
      </c>
      <c r="G1155" s="194" t="s">
        <v>1524</v>
      </c>
      <c r="I1155" s="197">
        <v>273623453</v>
      </c>
      <c r="K1155" s="200">
        <v>398735895</v>
      </c>
      <c r="L1155" s="193" t="s">
        <v>503</v>
      </c>
    </row>
    <row r="1156" spans="1:12" x14ac:dyDescent="0.25">
      <c r="G1156" s="201" t="s">
        <v>718</v>
      </c>
      <c r="I1156" s="202">
        <v>543128859</v>
      </c>
      <c r="J1156" s="202">
        <v>144392964</v>
      </c>
      <c r="K1156" s="202">
        <v>398735895</v>
      </c>
      <c r="L1156" s="203" t="s">
        <v>503</v>
      </c>
    </row>
    <row r="1157" spans="1:12" x14ac:dyDescent="0.25">
      <c r="G1157" s="201" t="s">
        <v>505</v>
      </c>
      <c r="I1157" s="202">
        <v>543128859</v>
      </c>
      <c r="J1157" s="202">
        <v>144392964</v>
      </c>
      <c r="K1157" s="202">
        <v>398735895</v>
      </c>
      <c r="L1157" s="204" t="s">
        <v>506</v>
      </c>
    </row>
    <row r="1158" spans="1:12" x14ac:dyDescent="0.25">
      <c r="A1158" s="196" t="s">
        <v>1532</v>
      </c>
      <c r="G1158" s="153" t="s">
        <v>500</v>
      </c>
      <c r="I1158" s="197">
        <v>543128859</v>
      </c>
      <c r="J1158" s="197">
        <v>144392964</v>
      </c>
      <c r="K1158" s="197">
        <v>398735895</v>
      </c>
      <c r="L1158" s="194" t="s">
        <v>503</v>
      </c>
    </row>
    <row r="1159" spans="1:12" x14ac:dyDescent="0.25">
      <c r="A1159" s="193" t="s">
        <v>139</v>
      </c>
      <c r="B1159" s="193" t="s">
        <v>140</v>
      </c>
      <c r="C1159" s="198" t="s">
        <v>141</v>
      </c>
      <c r="D1159" s="193" t="s">
        <v>142</v>
      </c>
      <c r="E1159" s="193" t="s">
        <v>143</v>
      </c>
      <c r="F1159" s="198" t="s">
        <v>144</v>
      </c>
      <c r="G1159" s="193" t="s">
        <v>145</v>
      </c>
      <c r="I1159" s="198" t="s">
        <v>501</v>
      </c>
      <c r="J1159" s="198" t="s">
        <v>502</v>
      </c>
      <c r="K1159" s="198" t="s">
        <v>146</v>
      </c>
    </row>
    <row r="1160" spans="1:12" x14ac:dyDescent="0.25">
      <c r="A1160" s="197">
        <v>1</v>
      </c>
      <c r="B1160" s="194" t="s">
        <v>1532</v>
      </c>
      <c r="C1160" s="199">
        <v>11</v>
      </c>
      <c r="D1160" s="194" t="s">
        <v>151</v>
      </c>
      <c r="F1160" s="199">
        <v>121</v>
      </c>
      <c r="G1160" s="194" t="s">
        <v>1650</v>
      </c>
      <c r="J1160" s="197">
        <v>541488</v>
      </c>
      <c r="K1160" s="200">
        <v>398194407</v>
      </c>
      <c r="L1160" s="193" t="s">
        <v>503</v>
      </c>
    </row>
    <row r="1161" spans="1:12" x14ac:dyDescent="0.25">
      <c r="A1161" s="197">
        <v>1</v>
      </c>
      <c r="B1161" s="194" t="s">
        <v>1532</v>
      </c>
      <c r="C1161" s="199">
        <v>12</v>
      </c>
      <c r="D1161" s="194" t="s">
        <v>151</v>
      </c>
      <c r="F1161" s="199">
        <v>123</v>
      </c>
      <c r="G1161" s="194" t="s">
        <v>1651</v>
      </c>
      <c r="J1161" s="197">
        <v>141097</v>
      </c>
      <c r="K1161" s="200">
        <v>398053310</v>
      </c>
      <c r="L1161" s="193" t="s">
        <v>503</v>
      </c>
    </row>
    <row r="1162" spans="1:12" x14ac:dyDescent="0.25">
      <c r="A1162" s="197">
        <v>4</v>
      </c>
      <c r="B1162" s="194" t="s">
        <v>1532</v>
      </c>
      <c r="C1162" s="199">
        <v>1</v>
      </c>
      <c r="D1162" s="194" t="s">
        <v>151</v>
      </c>
      <c r="F1162" s="199">
        <v>105</v>
      </c>
      <c r="G1162" s="194" t="s">
        <v>1652</v>
      </c>
      <c r="J1162" s="197">
        <v>150000</v>
      </c>
      <c r="K1162" s="200">
        <v>397903310</v>
      </c>
      <c r="L1162" s="193" t="s">
        <v>503</v>
      </c>
    </row>
    <row r="1163" spans="1:12" x14ac:dyDescent="0.25">
      <c r="A1163" s="197">
        <v>4</v>
      </c>
      <c r="B1163" s="194" t="s">
        <v>1532</v>
      </c>
      <c r="C1163" s="199">
        <v>2</v>
      </c>
      <c r="D1163" s="194" t="s">
        <v>151</v>
      </c>
      <c r="F1163" s="199">
        <v>106</v>
      </c>
      <c r="G1163" s="194" t="s">
        <v>1653</v>
      </c>
      <c r="J1163" s="197">
        <v>98475</v>
      </c>
      <c r="K1163" s="200">
        <v>397804835</v>
      </c>
      <c r="L1163" s="193" t="s">
        <v>503</v>
      </c>
    </row>
    <row r="1164" spans="1:12" x14ac:dyDescent="0.25">
      <c r="A1164" s="197">
        <v>4</v>
      </c>
      <c r="B1164" s="194" t="s">
        <v>1532</v>
      </c>
      <c r="C1164" s="199">
        <v>7</v>
      </c>
      <c r="D1164" s="194" t="s">
        <v>151</v>
      </c>
      <c r="F1164" s="199">
        <v>118</v>
      </c>
      <c r="G1164" s="194" t="s">
        <v>1654</v>
      </c>
      <c r="J1164" s="197">
        <v>3475000</v>
      </c>
      <c r="K1164" s="200">
        <v>394329835</v>
      </c>
      <c r="L1164" s="193" t="s">
        <v>503</v>
      </c>
    </row>
    <row r="1165" spans="1:12" x14ac:dyDescent="0.25">
      <c r="A1165" s="197">
        <v>5</v>
      </c>
      <c r="B1165" s="194" t="s">
        <v>1532</v>
      </c>
      <c r="C1165" s="199">
        <v>4</v>
      </c>
      <c r="D1165" s="194" t="s">
        <v>151</v>
      </c>
      <c r="F1165" s="199">
        <v>110</v>
      </c>
      <c r="G1165" s="194" t="s">
        <v>1655</v>
      </c>
      <c r="J1165" s="197">
        <v>1243181</v>
      </c>
      <c r="K1165" s="200">
        <v>393086654</v>
      </c>
      <c r="L1165" s="193" t="s">
        <v>503</v>
      </c>
    </row>
    <row r="1166" spans="1:12" x14ac:dyDescent="0.25">
      <c r="A1166" s="197">
        <v>5</v>
      </c>
      <c r="B1166" s="194" t="s">
        <v>1532</v>
      </c>
      <c r="C1166" s="199">
        <v>5</v>
      </c>
      <c r="D1166" s="194" t="s">
        <v>151</v>
      </c>
      <c r="F1166" s="199">
        <v>109</v>
      </c>
      <c r="G1166" s="194" t="s">
        <v>1006</v>
      </c>
      <c r="J1166" s="197">
        <v>200000</v>
      </c>
      <c r="K1166" s="200">
        <v>392886654</v>
      </c>
      <c r="L1166" s="193" t="s">
        <v>503</v>
      </c>
    </row>
    <row r="1167" spans="1:12" x14ac:dyDescent="0.25">
      <c r="A1167" s="197">
        <v>5</v>
      </c>
      <c r="B1167" s="194" t="s">
        <v>1532</v>
      </c>
      <c r="C1167" s="199">
        <v>8</v>
      </c>
      <c r="D1167" s="194" t="s">
        <v>151</v>
      </c>
      <c r="F1167" s="199">
        <v>102</v>
      </c>
      <c r="G1167" s="194" t="s">
        <v>1656</v>
      </c>
      <c r="J1167" s="197">
        <v>2800000</v>
      </c>
      <c r="K1167" s="200">
        <v>390086654</v>
      </c>
      <c r="L1167" s="193" t="s">
        <v>503</v>
      </c>
    </row>
    <row r="1168" spans="1:12" x14ac:dyDescent="0.25">
      <c r="A1168" s="197">
        <v>5</v>
      </c>
      <c r="B1168" s="194" t="s">
        <v>1532</v>
      </c>
      <c r="C1168" s="199">
        <v>9</v>
      </c>
      <c r="D1168" s="194" t="s">
        <v>151</v>
      </c>
      <c r="F1168" s="199">
        <v>108</v>
      </c>
      <c r="G1168" s="194" t="s">
        <v>1657</v>
      </c>
      <c r="J1168" s="197">
        <v>200000</v>
      </c>
      <c r="K1168" s="200">
        <v>389886654</v>
      </c>
      <c r="L1168" s="193" t="s">
        <v>503</v>
      </c>
    </row>
    <row r="1169" spans="1:12" x14ac:dyDescent="0.25">
      <c r="A1169" s="197">
        <v>8</v>
      </c>
      <c r="B1169" s="194" t="s">
        <v>1532</v>
      </c>
      <c r="C1169" s="199">
        <v>13</v>
      </c>
      <c r="D1169" s="194" t="s">
        <v>151</v>
      </c>
      <c r="F1169" s="199">
        <v>124</v>
      </c>
      <c r="G1169" s="194" t="s">
        <v>1658</v>
      </c>
      <c r="J1169" s="197">
        <v>83063</v>
      </c>
      <c r="K1169" s="200">
        <v>389803591</v>
      </c>
      <c r="L1169" s="193" t="s">
        <v>503</v>
      </c>
    </row>
    <row r="1170" spans="1:12" x14ac:dyDescent="0.25">
      <c r="A1170" s="197">
        <v>8</v>
      </c>
      <c r="B1170" s="194" t="s">
        <v>1532</v>
      </c>
      <c r="C1170" s="199">
        <v>14</v>
      </c>
      <c r="D1170" s="194" t="s">
        <v>151</v>
      </c>
      <c r="F1170" s="199">
        <v>125</v>
      </c>
      <c r="G1170" s="194" t="s">
        <v>1659</v>
      </c>
      <c r="J1170" s="197">
        <v>592994</v>
      </c>
      <c r="K1170" s="200">
        <v>389210597</v>
      </c>
      <c r="L1170" s="193" t="s">
        <v>503</v>
      </c>
    </row>
    <row r="1171" spans="1:12" x14ac:dyDescent="0.25">
      <c r="A1171" s="197">
        <v>9</v>
      </c>
      <c r="B1171" s="194" t="s">
        <v>1532</v>
      </c>
      <c r="C1171" s="199">
        <v>6</v>
      </c>
      <c r="D1171" s="194" t="s">
        <v>151</v>
      </c>
      <c r="F1171" s="199">
        <v>112</v>
      </c>
      <c r="G1171" s="194" t="s">
        <v>1660</v>
      </c>
      <c r="J1171" s="197">
        <v>211377</v>
      </c>
      <c r="K1171" s="200">
        <v>388999220</v>
      </c>
      <c r="L1171" s="193" t="s">
        <v>503</v>
      </c>
    </row>
    <row r="1172" spans="1:12" x14ac:dyDescent="0.25">
      <c r="A1172" s="197">
        <v>10</v>
      </c>
      <c r="B1172" s="194" t="s">
        <v>1532</v>
      </c>
      <c r="C1172" s="199">
        <v>10</v>
      </c>
      <c r="D1172" s="194" t="s">
        <v>151</v>
      </c>
      <c r="F1172" s="199">
        <v>116</v>
      </c>
      <c r="G1172" s="194" t="s">
        <v>1661</v>
      </c>
      <c r="J1172" s="197">
        <v>592099</v>
      </c>
      <c r="K1172" s="200">
        <v>388407121</v>
      </c>
      <c r="L1172" s="193" t="s">
        <v>503</v>
      </c>
    </row>
    <row r="1173" spans="1:12" x14ac:dyDescent="0.25">
      <c r="A1173" s="197">
        <v>12</v>
      </c>
      <c r="B1173" s="194" t="s">
        <v>1532</v>
      </c>
      <c r="C1173" s="199">
        <v>3</v>
      </c>
      <c r="D1173" s="194" t="s">
        <v>151</v>
      </c>
      <c r="F1173" s="199">
        <v>117</v>
      </c>
      <c r="G1173" s="194" t="s">
        <v>1662</v>
      </c>
      <c r="J1173" s="197">
        <v>178248</v>
      </c>
      <c r="K1173" s="200">
        <v>388228873</v>
      </c>
      <c r="L1173" s="193" t="s">
        <v>503</v>
      </c>
    </row>
    <row r="1174" spans="1:12" x14ac:dyDescent="0.25">
      <c r="A1174" s="197">
        <v>12</v>
      </c>
      <c r="B1174" s="194" t="s">
        <v>1532</v>
      </c>
      <c r="C1174" s="199">
        <v>16</v>
      </c>
      <c r="D1174" s="194" t="s">
        <v>151</v>
      </c>
      <c r="F1174" s="199">
        <v>113</v>
      </c>
      <c r="G1174" s="194" t="s">
        <v>1663</v>
      </c>
      <c r="J1174" s="197">
        <v>257501</v>
      </c>
      <c r="K1174" s="200">
        <v>387971372</v>
      </c>
      <c r="L1174" s="193" t="s">
        <v>503</v>
      </c>
    </row>
    <row r="1175" spans="1:12" x14ac:dyDescent="0.25">
      <c r="A1175" s="197">
        <v>16</v>
      </c>
      <c r="B1175" s="194" t="s">
        <v>1532</v>
      </c>
      <c r="C1175" s="199">
        <v>20</v>
      </c>
      <c r="D1175" s="194" t="s">
        <v>151</v>
      </c>
      <c r="F1175" s="199">
        <v>119</v>
      </c>
      <c r="G1175" s="194" t="s">
        <v>1664</v>
      </c>
      <c r="J1175" s="197">
        <v>7176675</v>
      </c>
      <c r="K1175" s="200">
        <v>380794697</v>
      </c>
      <c r="L1175" s="193" t="s">
        <v>503</v>
      </c>
    </row>
    <row r="1176" spans="1:12" x14ac:dyDescent="0.25">
      <c r="A1176" s="197">
        <v>18</v>
      </c>
      <c r="B1176" s="194" t="s">
        <v>1532</v>
      </c>
      <c r="C1176" s="199">
        <v>17</v>
      </c>
      <c r="D1176" s="194" t="s">
        <v>151</v>
      </c>
      <c r="F1176" s="199">
        <v>126</v>
      </c>
      <c r="G1176" s="194" t="s">
        <v>1665</v>
      </c>
      <c r="J1176" s="197">
        <v>1880493</v>
      </c>
      <c r="K1176" s="200">
        <v>378914204</v>
      </c>
      <c r="L1176" s="193" t="s">
        <v>503</v>
      </c>
    </row>
    <row r="1177" spans="1:12" x14ac:dyDescent="0.25">
      <c r="A1177" s="197">
        <v>20</v>
      </c>
      <c r="B1177" s="194" t="s">
        <v>1532</v>
      </c>
      <c r="C1177" s="199">
        <v>15</v>
      </c>
      <c r="D1177" s="194" t="s">
        <v>151</v>
      </c>
      <c r="F1177" s="199">
        <v>127</v>
      </c>
      <c r="G1177" s="194" t="s">
        <v>1666</v>
      </c>
      <c r="J1177" s="197">
        <v>50932</v>
      </c>
      <c r="K1177" s="200">
        <v>378863272</v>
      </c>
      <c r="L1177" s="193" t="s">
        <v>503</v>
      </c>
    </row>
    <row r="1178" spans="1:12" x14ac:dyDescent="0.25">
      <c r="A1178" s="197">
        <v>23</v>
      </c>
      <c r="B1178" s="194" t="s">
        <v>1532</v>
      </c>
      <c r="C1178" s="199">
        <v>19</v>
      </c>
      <c r="D1178" s="194" t="s">
        <v>151</v>
      </c>
      <c r="F1178" s="199">
        <v>104</v>
      </c>
      <c r="G1178" s="194" t="s">
        <v>1667</v>
      </c>
      <c r="J1178" s="197">
        <v>3890400</v>
      </c>
      <c r="K1178" s="200">
        <v>374972872</v>
      </c>
      <c r="L1178" s="193" t="s">
        <v>503</v>
      </c>
    </row>
    <row r="1179" spans="1:12" x14ac:dyDescent="0.25">
      <c r="A1179" s="197">
        <v>29</v>
      </c>
      <c r="B1179" s="194" t="s">
        <v>1532</v>
      </c>
      <c r="C1179" s="199">
        <v>21</v>
      </c>
      <c r="D1179" s="194" t="s">
        <v>151</v>
      </c>
      <c r="F1179" s="199">
        <v>128</v>
      </c>
      <c r="G1179" s="194" t="s">
        <v>1668</v>
      </c>
      <c r="J1179" s="197">
        <v>351298</v>
      </c>
      <c r="K1179" s="200">
        <v>374621574</v>
      </c>
      <c r="L1179" s="193" t="s">
        <v>503</v>
      </c>
    </row>
    <row r="1180" spans="1:12" x14ac:dyDescent="0.25">
      <c r="A1180" s="197">
        <v>29</v>
      </c>
      <c r="B1180" s="194" t="s">
        <v>1532</v>
      </c>
      <c r="C1180" s="199">
        <v>23</v>
      </c>
      <c r="D1180" s="194" t="s">
        <v>151</v>
      </c>
      <c r="F1180" s="199">
        <v>130</v>
      </c>
      <c r="G1180" s="194" t="s">
        <v>1669</v>
      </c>
      <c r="J1180" s="197">
        <v>491055</v>
      </c>
      <c r="K1180" s="200">
        <v>374130519</v>
      </c>
      <c r="L1180" s="193" t="s">
        <v>503</v>
      </c>
    </row>
    <row r="1181" spans="1:12" x14ac:dyDescent="0.25">
      <c r="A1181" s="197">
        <v>29</v>
      </c>
      <c r="B1181" s="194" t="s">
        <v>1532</v>
      </c>
      <c r="C1181" s="199">
        <v>24</v>
      </c>
      <c r="D1181" s="194" t="s">
        <v>151</v>
      </c>
      <c r="F1181" s="199">
        <v>131</v>
      </c>
      <c r="G1181" s="194" t="s">
        <v>1670</v>
      </c>
      <c r="J1181" s="197">
        <v>208215</v>
      </c>
      <c r="K1181" s="200">
        <v>373922304</v>
      </c>
      <c r="L1181" s="193" t="s">
        <v>503</v>
      </c>
    </row>
    <row r="1182" spans="1:12" x14ac:dyDescent="0.25">
      <c r="A1182" s="197">
        <v>29</v>
      </c>
      <c r="B1182" s="194" t="s">
        <v>1532</v>
      </c>
      <c r="C1182" s="199">
        <v>25</v>
      </c>
      <c r="D1182" s="194" t="s">
        <v>151</v>
      </c>
      <c r="F1182" s="199">
        <v>132</v>
      </c>
      <c r="G1182" s="194" t="s">
        <v>1671</v>
      </c>
      <c r="J1182" s="197">
        <v>795857</v>
      </c>
      <c r="K1182" s="200">
        <v>373126447</v>
      </c>
      <c r="L1182" s="193" t="s">
        <v>503</v>
      </c>
    </row>
    <row r="1183" spans="1:12" x14ac:dyDescent="0.25">
      <c r="A1183" s="197">
        <v>29</v>
      </c>
      <c r="B1183" s="194" t="s">
        <v>1532</v>
      </c>
      <c r="C1183" s="199">
        <v>26</v>
      </c>
      <c r="D1183" s="194" t="s">
        <v>151</v>
      </c>
      <c r="F1183" s="199">
        <v>133</v>
      </c>
      <c r="G1183" s="194" t="s">
        <v>1672</v>
      </c>
      <c r="J1183" s="197">
        <v>288000</v>
      </c>
      <c r="K1183" s="200">
        <v>372838447</v>
      </c>
      <c r="L1183" s="193" t="s">
        <v>503</v>
      </c>
    </row>
    <row r="1184" spans="1:12" x14ac:dyDescent="0.25">
      <c r="A1184" s="197">
        <v>29</v>
      </c>
      <c r="B1184" s="194" t="s">
        <v>1532</v>
      </c>
      <c r="C1184" s="199">
        <v>27</v>
      </c>
      <c r="D1184" s="194" t="s">
        <v>151</v>
      </c>
      <c r="F1184" s="199">
        <v>134</v>
      </c>
      <c r="G1184" s="194" t="s">
        <v>1673</v>
      </c>
      <c r="J1184" s="197">
        <v>450086</v>
      </c>
      <c r="K1184" s="200">
        <v>372388361</v>
      </c>
      <c r="L1184" s="193" t="s">
        <v>503</v>
      </c>
    </row>
    <row r="1185" spans="1:12" x14ac:dyDescent="0.25">
      <c r="A1185" s="197">
        <v>29</v>
      </c>
      <c r="B1185" s="194" t="s">
        <v>1532</v>
      </c>
      <c r="C1185" s="199">
        <v>28</v>
      </c>
      <c r="D1185" s="194" t="s">
        <v>151</v>
      </c>
      <c r="F1185" s="199">
        <v>135</v>
      </c>
      <c r="G1185" s="194" t="s">
        <v>1674</v>
      </c>
      <c r="J1185" s="197">
        <v>544744</v>
      </c>
      <c r="K1185" s="200">
        <v>371843617</v>
      </c>
      <c r="L1185" s="193" t="s">
        <v>503</v>
      </c>
    </row>
    <row r="1186" spans="1:12" x14ac:dyDescent="0.25">
      <c r="A1186" s="197">
        <v>29</v>
      </c>
      <c r="B1186" s="194" t="s">
        <v>1532</v>
      </c>
      <c r="C1186" s="199">
        <v>29</v>
      </c>
      <c r="D1186" s="194" t="s">
        <v>151</v>
      </c>
      <c r="F1186" s="199">
        <v>137</v>
      </c>
      <c r="G1186" s="194" t="s">
        <v>1675</v>
      </c>
      <c r="J1186" s="197">
        <v>269246</v>
      </c>
      <c r="K1186" s="200">
        <v>371574371</v>
      </c>
      <c r="L1186" s="193" t="s">
        <v>503</v>
      </c>
    </row>
    <row r="1187" spans="1:12" x14ac:dyDescent="0.25">
      <c r="A1187" s="197">
        <v>29</v>
      </c>
      <c r="B1187" s="194" t="s">
        <v>1532</v>
      </c>
      <c r="C1187" s="199">
        <v>30</v>
      </c>
      <c r="D1187" s="194" t="s">
        <v>151</v>
      </c>
      <c r="F1187" s="199">
        <v>139</v>
      </c>
      <c r="G1187" s="194" t="s">
        <v>1676</v>
      </c>
      <c r="J1187" s="197">
        <v>1200000</v>
      </c>
      <c r="K1187" s="200">
        <v>370374371</v>
      </c>
      <c r="L1187" s="193" t="s">
        <v>503</v>
      </c>
    </row>
    <row r="1188" spans="1:12" x14ac:dyDescent="0.25">
      <c r="A1188" s="197">
        <v>29</v>
      </c>
      <c r="B1188" s="194" t="s">
        <v>1532</v>
      </c>
      <c r="C1188" s="199">
        <v>31</v>
      </c>
      <c r="D1188" s="194" t="s">
        <v>151</v>
      </c>
      <c r="F1188" s="199">
        <v>138</v>
      </c>
      <c r="G1188" s="194" t="s">
        <v>1677</v>
      </c>
      <c r="J1188" s="197">
        <v>1201374</v>
      </c>
      <c r="K1188" s="200">
        <v>369172997</v>
      </c>
      <c r="L1188" s="193" t="s">
        <v>503</v>
      </c>
    </row>
    <row r="1189" spans="1:12" x14ac:dyDescent="0.25">
      <c r="A1189" s="197">
        <v>29</v>
      </c>
      <c r="B1189" s="194" t="s">
        <v>1532</v>
      </c>
      <c r="C1189" s="199">
        <v>33</v>
      </c>
      <c r="D1189" s="194" t="s">
        <v>151</v>
      </c>
      <c r="F1189" s="199">
        <v>141</v>
      </c>
      <c r="G1189" s="194" t="s">
        <v>1678</v>
      </c>
      <c r="J1189" s="197">
        <v>600000</v>
      </c>
      <c r="K1189" s="200">
        <v>368572997</v>
      </c>
      <c r="L1189" s="193" t="s">
        <v>503</v>
      </c>
    </row>
    <row r="1190" spans="1:12" x14ac:dyDescent="0.25">
      <c r="A1190" s="197">
        <v>29</v>
      </c>
      <c r="B1190" s="194" t="s">
        <v>1532</v>
      </c>
      <c r="C1190" s="199">
        <v>34</v>
      </c>
      <c r="D1190" s="194" t="s">
        <v>151</v>
      </c>
      <c r="F1190" s="199">
        <v>142</v>
      </c>
      <c r="G1190" s="194" t="s">
        <v>1679</v>
      </c>
      <c r="J1190" s="197">
        <v>600000</v>
      </c>
      <c r="K1190" s="200">
        <v>367972997</v>
      </c>
      <c r="L1190" s="193" t="s">
        <v>503</v>
      </c>
    </row>
    <row r="1191" spans="1:12" x14ac:dyDescent="0.25">
      <c r="A1191" s="197">
        <v>29</v>
      </c>
      <c r="B1191" s="194" t="s">
        <v>1532</v>
      </c>
      <c r="C1191" s="199">
        <v>35</v>
      </c>
      <c r="D1191" s="194" t="s">
        <v>151</v>
      </c>
      <c r="F1191" s="199">
        <v>143</v>
      </c>
      <c r="G1191" s="194" t="s">
        <v>1680</v>
      </c>
      <c r="J1191" s="197">
        <v>800000</v>
      </c>
      <c r="K1191" s="200">
        <v>367172997</v>
      </c>
      <c r="L1191" s="193" t="s">
        <v>503</v>
      </c>
    </row>
    <row r="1192" spans="1:12" x14ac:dyDescent="0.25">
      <c r="A1192" s="197">
        <v>29</v>
      </c>
      <c r="B1192" s="194" t="s">
        <v>1532</v>
      </c>
      <c r="C1192" s="199">
        <v>36</v>
      </c>
      <c r="D1192" s="194" t="s">
        <v>151</v>
      </c>
      <c r="F1192" s="199">
        <v>144</v>
      </c>
      <c r="G1192" s="194" t="s">
        <v>1681</v>
      </c>
      <c r="J1192" s="197">
        <v>300000</v>
      </c>
      <c r="K1192" s="200">
        <v>366872997</v>
      </c>
      <c r="L1192" s="193" t="s">
        <v>503</v>
      </c>
    </row>
    <row r="1193" spans="1:12" x14ac:dyDescent="0.25">
      <c r="A1193" s="197">
        <v>29</v>
      </c>
      <c r="B1193" s="194" t="s">
        <v>1532</v>
      </c>
      <c r="C1193" s="199">
        <v>37</v>
      </c>
      <c r="D1193" s="194" t="s">
        <v>151</v>
      </c>
      <c r="F1193" s="199">
        <v>145</v>
      </c>
      <c r="G1193" s="194" t="s">
        <v>1682</v>
      </c>
      <c r="J1193" s="197">
        <v>2000000</v>
      </c>
      <c r="K1193" s="200">
        <v>364872997</v>
      </c>
      <c r="L1193" s="193" t="s">
        <v>503</v>
      </c>
    </row>
    <row r="1194" spans="1:12" x14ac:dyDescent="0.25">
      <c r="A1194" s="197">
        <v>29</v>
      </c>
      <c r="B1194" s="194" t="s">
        <v>1532</v>
      </c>
      <c r="C1194" s="199">
        <v>38</v>
      </c>
      <c r="D1194" s="194" t="s">
        <v>151</v>
      </c>
      <c r="F1194" s="199">
        <v>148</v>
      </c>
      <c r="G1194" s="194" t="s">
        <v>1683</v>
      </c>
      <c r="J1194" s="197">
        <v>4300000</v>
      </c>
      <c r="K1194" s="200">
        <v>360572997</v>
      </c>
      <c r="L1194" s="193" t="s">
        <v>503</v>
      </c>
    </row>
    <row r="1195" spans="1:12" x14ac:dyDescent="0.25">
      <c r="A1195" s="197">
        <v>31</v>
      </c>
      <c r="B1195" s="194" t="s">
        <v>1532</v>
      </c>
      <c r="C1195" s="199">
        <v>71</v>
      </c>
      <c r="D1195" s="194" t="s">
        <v>151</v>
      </c>
      <c r="F1195" s="199">
        <v>140</v>
      </c>
      <c r="G1195" s="194" t="s">
        <v>1684</v>
      </c>
      <c r="J1195" s="197">
        <v>8193533</v>
      </c>
      <c r="K1195" s="200">
        <v>352379464</v>
      </c>
      <c r="L1195" s="193" t="s">
        <v>503</v>
      </c>
    </row>
    <row r="1196" spans="1:12" x14ac:dyDescent="0.25">
      <c r="A1196" s="197">
        <v>31</v>
      </c>
      <c r="B1196" s="194" t="s">
        <v>1532</v>
      </c>
      <c r="C1196" s="199">
        <v>76</v>
      </c>
      <c r="D1196" s="194" t="s">
        <v>151</v>
      </c>
      <c r="F1196" s="199">
        <v>120</v>
      </c>
      <c r="G1196" s="194" t="s">
        <v>1685</v>
      </c>
      <c r="J1196" s="197">
        <v>14484</v>
      </c>
      <c r="K1196" s="200">
        <v>352364980</v>
      </c>
      <c r="L1196" s="193" t="s">
        <v>503</v>
      </c>
    </row>
    <row r="1197" spans="1:12" x14ac:dyDescent="0.25">
      <c r="A1197" s="197">
        <v>31</v>
      </c>
      <c r="B1197" s="194" t="s">
        <v>1532</v>
      </c>
      <c r="C1197" s="199">
        <v>108</v>
      </c>
      <c r="D1197" s="194" t="s">
        <v>151</v>
      </c>
      <c r="F1197" s="199">
        <v>92</v>
      </c>
      <c r="G1197" s="194" t="s">
        <v>1009</v>
      </c>
      <c r="J1197" s="197">
        <v>800000</v>
      </c>
      <c r="K1197" s="200">
        <v>351564980</v>
      </c>
      <c r="L1197" s="193" t="s">
        <v>503</v>
      </c>
    </row>
    <row r="1198" spans="1:12" x14ac:dyDescent="0.25">
      <c r="A1198" s="197">
        <v>31</v>
      </c>
      <c r="B1198" s="194" t="s">
        <v>1532</v>
      </c>
      <c r="C1198" s="199">
        <v>109</v>
      </c>
      <c r="D1198" s="194" t="s">
        <v>151</v>
      </c>
      <c r="F1198" s="199">
        <v>146</v>
      </c>
      <c r="G1198" s="194" t="s">
        <v>1763</v>
      </c>
      <c r="J1198" s="197">
        <v>38000000</v>
      </c>
      <c r="K1198" s="200">
        <v>313564980</v>
      </c>
      <c r="L1198" s="193" t="s">
        <v>503</v>
      </c>
    </row>
    <row r="1199" spans="1:12" x14ac:dyDescent="0.25">
      <c r="G1199" s="201" t="s">
        <v>1630</v>
      </c>
      <c r="I1199" s="202">
        <v>0</v>
      </c>
      <c r="J1199" s="202">
        <v>85170915</v>
      </c>
      <c r="K1199" s="202">
        <v>-85170915</v>
      </c>
      <c r="L1199" s="203" t="s">
        <v>585</v>
      </c>
    </row>
    <row r="1200" spans="1:12" x14ac:dyDescent="0.25">
      <c r="G1200" s="201" t="s">
        <v>505</v>
      </c>
      <c r="I1200" s="202">
        <v>543128859</v>
      </c>
      <c r="J1200" s="202">
        <v>229563879</v>
      </c>
      <c r="K1200" s="202">
        <v>313564980</v>
      </c>
      <c r="L1200" s="204" t="s">
        <v>506</v>
      </c>
    </row>
    <row r="1201" spans="1:12" x14ac:dyDescent="0.25">
      <c r="A1201" s="196" t="s">
        <v>1687</v>
      </c>
    </row>
    <row r="1202" spans="1:12" x14ac:dyDescent="0.25">
      <c r="A1202" s="196" t="s">
        <v>160</v>
      </c>
      <c r="G1202" s="153" t="s">
        <v>500</v>
      </c>
      <c r="I1202" s="197">
        <v>0</v>
      </c>
      <c r="J1202" s="197">
        <v>0</v>
      </c>
      <c r="K1202" s="197">
        <v>0</v>
      </c>
    </row>
    <row r="1203" spans="1:12" x14ac:dyDescent="0.25">
      <c r="A1203" s="193" t="s">
        <v>139</v>
      </c>
      <c r="B1203" s="193" t="s">
        <v>140</v>
      </c>
      <c r="C1203" s="198" t="s">
        <v>141</v>
      </c>
      <c r="D1203" s="193" t="s">
        <v>142</v>
      </c>
      <c r="E1203" s="193" t="s">
        <v>143</v>
      </c>
      <c r="F1203" s="198" t="s">
        <v>144</v>
      </c>
      <c r="G1203" s="193" t="s">
        <v>145</v>
      </c>
      <c r="I1203" s="198" t="s">
        <v>501</v>
      </c>
      <c r="J1203" s="198" t="s">
        <v>502</v>
      </c>
      <c r="K1203" s="198" t="s">
        <v>146</v>
      </c>
    </row>
    <row r="1204" spans="1:12" x14ac:dyDescent="0.25">
      <c r="A1204" s="197">
        <v>30</v>
      </c>
      <c r="B1204" s="194" t="s">
        <v>160</v>
      </c>
      <c r="C1204" s="199">
        <v>71</v>
      </c>
      <c r="D1204" s="194" t="s">
        <v>150</v>
      </c>
      <c r="F1204" s="199">
        <v>0</v>
      </c>
      <c r="G1204" s="194" t="s">
        <v>1579</v>
      </c>
      <c r="I1204" s="197">
        <v>40000000</v>
      </c>
      <c r="K1204" s="200">
        <v>40000000</v>
      </c>
      <c r="L1204" s="193" t="s">
        <v>503</v>
      </c>
    </row>
    <row r="1205" spans="1:12" x14ac:dyDescent="0.25">
      <c r="A1205" s="197">
        <v>30</v>
      </c>
      <c r="B1205" s="194" t="s">
        <v>160</v>
      </c>
      <c r="C1205" s="199">
        <v>72</v>
      </c>
      <c r="D1205" s="194" t="s">
        <v>151</v>
      </c>
      <c r="F1205" s="199">
        <v>3347751</v>
      </c>
      <c r="G1205" s="194" t="s">
        <v>1798</v>
      </c>
      <c r="J1205" s="197">
        <v>40000000</v>
      </c>
      <c r="K1205" s="200">
        <v>0</v>
      </c>
    </row>
    <row r="1206" spans="1:12" x14ac:dyDescent="0.25">
      <c r="A1206" s="197">
        <v>30</v>
      </c>
      <c r="B1206" s="194" t="s">
        <v>160</v>
      </c>
      <c r="C1206" s="199">
        <v>73</v>
      </c>
      <c r="D1206" s="194" t="s">
        <v>150</v>
      </c>
      <c r="F1206" s="199">
        <v>0</v>
      </c>
      <c r="G1206" s="194" t="s">
        <v>1798</v>
      </c>
      <c r="I1206" s="197">
        <v>5544723</v>
      </c>
      <c r="K1206" s="200">
        <v>5544723</v>
      </c>
      <c r="L1206" s="193" t="s">
        <v>503</v>
      </c>
    </row>
    <row r="1207" spans="1:12" x14ac:dyDescent="0.25">
      <c r="A1207" s="197">
        <v>30</v>
      </c>
      <c r="B1207" s="194" t="s">
        <v>160</v>
      </c>
      <c r="C1207" s="199">
        <v>74</v>
      </c>
      <c r="D1207" s="194" t="s">
        <v>151</v>
      </c>
      <c r="F1207" s="199">
        <v>3347753</v>
      </c>
      <c r="G1207" s="194" t="s">
        <v>1798</v>
      </c>
      <c r="J1207" s="197">
        <v>3814020</v>
      </c>
      <c r="K1207" s="200">
        <v>1730703</v>
      </c>
      <c r="L1207" s="193" t="s">
        <v>503</v>
      </c>
    </row>
    <row r="1208" spans="1:12" x14ac:dyDescent="0.25">
      <c r="G1208" s="201" t="s">
        <v>679</v>
      </c>
      <c r="I1208" s="202">
        <v>45544723</v>
      </c>
      <c r="J1208" s="202">
        <v>43814020</v>
      </c>
      <c r="K1208" s="202">
        <v>1730703</v>
      </c>
      <c r="L1208" s="203" t="s">
        <v>503</v>
      </c>
    </row>
    <row r="1209" spans="1:12" x14ac:dyDescent="0.25">
      <c r="G1209" s="201" t="s">
        <v>505</v>
      </c>
      <c r="I1209" s="202">
        <v>45544723</v>
      </c>
      <c r="J1209" s="202">
        <v>43814020</v>
      </c>
      <c r="K1209" s="202">
        <v>1730703</v>
      </c>
      <c r="L1209" s="204" t="s">
        <v>506</v>
      </c>
    </row>
    <row r="1210" spans="1:12" x14ac:dyDescent="0.25">
      <c r="A1210" s="196" t="s">
        <v>271</v>
      </c>
    </row>
    <row r="1211" spans="1:12" x14ac:dyDescent="0.25">
      <c r="A1211" s="196" t="s">
        <v>138</v>
      </c>
      <c r="G1211" s="153" t="s">
        <v>500</v>
      </c>
      <c r="I1211" s="197">
        <v>0</v>
      </c>
      <c r="J1211" s="197">
        <v>0</v>
      </c>
      <c r="K1211" s="197">
        <v>0</v>
      </c>
    </row>
    <row r="1212" spans="1:12" x14ac:dyDescent="0.25">
      <c r="A1212" s="193" t="s">
        <v>139</v>
      </c>
      <c r="B1212" s="193" t="s">
        <v>140</v>
      </c>
      <c r="C1212" s="198" t="s">
        <v>141</v>
      </c>
      <c r="D1212" s="193" t="s">
        <v>142</v>
      </c>
      <c r="E1212" s="193" t="s">
        <v>143</v>
      </c>
      <c r="F1212" s="198" t="s">
        <v>144</v>
      </c>
      <c r="G1212" s="193" t="s">
        <v>145</v>
      </c>
      <c r="I1212" s="198" t="s">
        <v>501</v>
      </c>
      <c r="J1212" s="198" t="s">
        <v>502</v>
      </c>
      <c r="K1212" s="198" t="s">
        <v>146</v>
      </c>
    </row>
    <row r="1213" spans="1:12" x14ac:dyDescent="0.25">
      <c r="A1213" s="197">
        <v>1</v>
      </c>
      <c r="B1213" s="194" t="s">
        <v>138</v>
      </c>
      <c r="C1213" s="199">
        <v>1</v>
      </c>
      <c r="D1213" s="194" t="s">
        <v>147</v>
      </c>
      <c r="E1213" s="194" t="s">
        <v>156</v>
      </c>
      <c r="F1213" s="199">
        <v>0</v>
      </c>
      <c r="G1213" s="194" t="s">
        <v>164</v>
      </c>
      <c r="I1213" s="197">
        <v>1917229</v>
      </c>
      <c r="K1213" s="200">
        <v>1917229</v>
      </c>
      <c r="L1213" s="193" t="s">
        <v>503</v>
      </c>
    </row>
    <row r="1214" spans="1:12" x14ac:dyDescent="0.25">
      <c r="A1214" s="197">
        <v>5</v>
      </c>
      <c r="B1214" s="194" t="s">
        <v>138</v>
      </c>
      <c r="C1214" s="199">
        <v>10</v>
      </c>
      <c r="D1214" s="194" t="s">
        <v>150</v>
      </c>
      <c r="E1214" s="194" t="s">
        <v>156</v>
      </c>
      <c r="F1214" s="199">
        <v>201601</v>
      </c>
      <c r="G1214" s="194" t="s">
        <v>224</v>
      </c>
      <c r="J1214" s="197">
        <v>26300</v>
      </c>
      <c r="K1214" s="200">
        <v>1890929</v>
      </c>
      <c r="L1214" s="193" t="s">
        <v>503</v>
      </c>
    </row>
    <row r="1215" spans="1:12" x14ac:dyDescent="0.25">
      <c r="A1215" s="197">
        <v>11</v>
      </c>
      <c r="B1215" s="194" t="s">
        <v>138</v>
      </c>
      <c r="C1215" s="199">
        <v>26</v>
      </c>
      <c r="D1215" s="194" t="s">
        <v>151</v>
      </c>
      <c r="E1215" s="194" t="s">
        <v>156</v>
      </c>
      <c r="F1215" s="199">
        <v>201601</v>
      </c>
      <c r="G1215" s="194" t="s">
        <v>1017</v>
      </c>
      <c r="I1215" s="197">
        <v>204208</v>
      </c>
      <c r="K1215" s="200">
        <v>2095137</v>
      </c>
      <c r="L1215" s="193" t="s">
        <v>503</v>
      </c>
    </row>
    <row r="1216" spans="1:12" x14ac:dyDescent="0.25">
      <c r="A1216" s="197">
        <v>13</v>
      </c>
      <c r="B1216" s="194" t="s">
        <v>138</v>
      </c>
      <c r="C1216" s="199">
        <v>29</v>
      </c>
      <c r="D1216" s="194" t="s">
        <v>150</v>
      </c>
      <c r="E1216" s="194" t="s">
        <v>156</v>
      </c>
      <c r="F1216" s="199">
        <v>201502</v>
      </c>
      <c r="G1216" s="194" t="s">
        <v>228</v>
      </c>
      <c r="J1216" s="197">
        <v>3839</v>
      </c>
      <c r="K1216" s="200">
        <v>2091298</v>
      </c>
      <c r="L1216" s="193" t="s">
        <v>503</v>
      </c>
    </row>
    <row r="1217" spans="1:12" x14ac:dyDescent="0.25">
      <c r="A1217" s="197">
        <v>15</v>
      </c>
      <c r="B1217" s="194" t="s">
        <v>138</v>
      </c>
      <c r="C1217" s="199">
        <v>33</v>
      </c>
      <c r="D1217" s="194" t="s">
        <v>151</v>
      </c>
      <c r="E1217" s="194" t="s">
        <v>156</v>
      </c>
      <c r="F1217" s="199">
        <v>201602</v>
      </c>
      <c r="G1217" s="194" t="s">
        <v>529</v>
      </c>
      <c r="I1217" s="197">
        <v>200000</v>
      </c>
      <c r="K1217" s="200">
        <v>2291298</v>
      </c>
      <c r="L1217" s="193" t="s">
        <v>503</v>
      </c>
    </row>
    <row r="1218" spans="1:12" x14ac:dyDescent="0.25">
      <c r="A1218" s="197">
        <v>15</v>
      </c>
      <c r="B1218" s="194" t="s">
        <v>138</v>
      </c>
      <c r="C1218" s="199">
        <v>96</v>
      </c>
      <c r="D1218" s="194" t="s">
        <v>151</v>
      </c>
      <c r="E1218" s="194" t="s">
        <v>156</v>
      </c>
      <c r="F1218" s="199">
        <v>201602</v>
      </c>
      <c r="G1218" s="194" t="s">
        <v>272</v>
      </c>
      <c r="J1218" s="197">
        <v>190796</v>
      </c>
      <c r="K1218" s="200">
        <v>2100502</v>
      </c>
      <c r="L1218" s="193" t="s">
        <v>503</v>
      </c>
    </row>
    <row r="1219" spans="1:12" x14ac:dyDescent="0.25">
      <c r="A1219" s="197">
        <v>18</v>
      </c>
      <c r="B1219" s="194" t="s">
        <v>138</v>
      </c>
      <c r="C1219" s="199">
        <v>34</v>
      </c>
      <c r="D1219" s="194" t="s">
        <v>150</v>
      </c>
      <c r="E1219" s="194" t="s">
        <v>156</v>
      </c>
      <c r="F1219" s="199">
        <v>2016031</v>
      </c>
      <c r="G1219" s="194" t="s">
        <v>530</v>
      </c>
      <c r="J1219" s="197">
        <v>550000</v>
      </c>
      <c r="K1219" s="200">
        <v>1550502</v>
      </c>
      <c r="L1219" s="193" t="s">
        <v>503</v>
      </c>
    </row>
    <row r="1220" spans="1:12" x14ac:dyDescent="0.25">
      <c r="A1220" s="197">
        <v>18</v>
      </c>
      <c r="B1220" s="194" t="s">
        <v>138</v>
      </c>
      <c r="C1220" s="199">
        <v>35</v>
      </c>
      <c r="D1220" s="194" t="s">
        <v>151</v>
      </c>
      <c r="E1220" s="194" t="s">
        <v>156</v>
      </c>
      <c r="F1220" s="199">
        <v>2016031</v>
      </c>
      <c r="G1220" s="194" t="s">
        <v>530</v>
      </c>
      <c r="I1220" s="197">
        <v>550000</v>
      </c>
      <c r="K1220" s="200">
        <v>2100502</v>
      </c>
      <c r="L1220" s="193" t="s">
        <v>503</v>
      </c>
    </row>
    <row r="1221" spans="1:12" x14ac:dyDescent="0.25">
      <c r="A1221" s="197">
        <v>19</v>
      </c>
      <c r="B1221" s="194" t="s">
        <v>138</v>
      </c>
      <c r="C1221" s="199">
        <v>39</v>
      </c>
      <c r="D1221" s="194" t="s">
        <v>151</v>
      </c>
      <c r="E1221" s="194" t="s">
        <v>156</v>
      </c>
      <c r="F1221" s="199">
        <v>201603</v>
      </c>
      <c r="G1221" s="194" t="s">
        <v>229</v>
      </c>
      <c r="I1221" s="197">
        <v>550000</v>
      </c>
      <c r="K1221" s="200">
        <v>2650502</v>
      </c>
      <c r="L1221" s="193" t="s">
        <v>503</v>
      </c>
    </row>
    <row r="1222" spans="1:12" x14ac:dyDescent="0.25">
      <c r="A1222" s="197">
        <v>19</v>
      </c>
      <c r="B1222" s="194" t="s">
        <v>138</v>
      </c>
      <c r="C1222" s="199">
        <v>97</v>
      </c>
      <c r="D1222" s="194" t="s">
        <v>147</v>
      </c>
      <c r="E1222" s="194" t="s">
        <v>156</v>
      </c>
      <c r="F1222" s="199">
        <v>201603</v>
      </c>
      <c r="G1222" s="194" t="s">
        <v>273</v>
      </c>
      <c r="J1222" s="197">
        <v>549788</v>
      </c>
      <c r="K1222" s="200">
        <v>2100714</v>
      </c>
      <c r="L1222" s="193" t="s">
        <v>503</v>
      </c>
    </row>
    <row r="1223" spans="1:12" x14ac:dyDescent="0.25">
      <c r="A1223" s="197">
        <v>20</v>
      </c>
      <c r="B1223" s="194" t="s">
        <v>138</v>
      </c>
      <c r="C1223" s="199">
        <v>42</v>
      </c>
      <c r="D1223" s="194" t="s">
        <v>150</v>
      </c>
      <c r="E1223" s="194" t="s">
        <v>156</v>
      </c>
      <c r="F1223" s="199">
        <v>201503</v>
      </c>
      <c r="G1223" s="194" t="s">
        <v>230</v>
      </c>
      <c r="J1223" s="197">
        <v>24440</v>
      </c>
      <c r="K1223" s="200">
        <v>2076274</v>
      </c>
      <c r="L1223" s="193" t="s">
        <v>503</v>
      </c>
    </row>
    <row r="1224" spans="1:12" x14ac:dyDescent="0.25">
      <c r="A1224" s="197">
        <v>25</v>
      </c>
      <c r="B1224" s="194" t="s">
        <v>138</v>
      </c>
      <c r="C1224" s="199">
        <v>57</v>
      </c>
      <c r="D1224" s="194" t="s">
        <v>151</v>
      </c>
      <c r="E1224" s="194" t="s">
        <v>156</v>
      </c>
      <c r="F1224" s="199">
        <v>201604</v>
      </c>
      <c r="G1224" s="194" t="s">
        <v>231</v>
      </c>
      <c r="I1224" s="197">
        <v>200000</v>
      </c>
      <c r="K1224" s="200">
        <v>2276274</v>
      </c>
      <c r="L1224" s="193" t="s">
        <v>503</v>
      </c>
    </row>
    <row r="1225" spans="1:12" x14ac:dyDescent="0.25">
      <c r="A1225" s="197">
        <v>25</v>
      </c>
      <c r="B1225" s="194" t="s">
        <v>138</v>
      </c>
      <c r="C1225" s="199">
        <v>98</v>
      </c>
      <c r="D1225" s="194" t="s">
        <v>151</v>
      </c>
      <c r="E1225" s="194" t="s">
        <v>156</v>
      </c>
      <c r="F1225" s="199">
        <v>201604</v>
      </c>
      <c r="G1225" s="194" t="s">
        <v>274</v>
      </c>
      <c r="J1225" s="197">
        <v>200020</v>
      </c>
      <c r="K1225" s="200">
        <v>2076254</v>
      </c>
      <c r="L1225" s="193" t="s">
        <v>503</v>
      </c>
    </row>
    <row r="1226" spans="1:12" x14ac:dyDescent="0.25">
      <c r="A1226" s="197">
        <v>25</v>
      </c>
      <c r="B1226" s="194" t="s">
        <v>138</v>
      </c>
      <c r="C1226" s="199">
        <v>99</v>
      </c>
      <c r="D1226" s="194" t="s">
        <v>151</v>
      </c>
      <c r="E1226" s="194" t="s">
        <v>156</v>
      </c>
      <c r="F1226" s="199">
        <v>201605</v>
      </c>
      <c r="G1226" s="194" t="s">
        <v>275</v>
      </c>
      <c r="J1226" s="197">
        <v>399300</v>
      </c>
      <c r="K1226" s="200">
        <v>1676954</v>
      </c>
      <c r="L1226" s="193" t="s">
        <v>503</v>
      </c>
    </row>
    <row r="1227" spans="1:12" x14ac:dyDescent="0.25">
      <c r="A1227" s="197">
        <v>27</v>
      </c>
      <c r="B1227" s="194" t="s">
        <v>138</v>
      </c>
      <c r="C1227" s="199">
        <v>67</v>
      </c>
      <c r="D1227" s="194" t="s">
        <v>151</v>
      </c>
      <c r="E1227" s="194" t="s">
        <v>156</v>
      </c>
      <c r="F1227" s="199">
        <v>201605</v>
      </c>
      <c r="G1227" s="194" t="s">
        <v>233</v>
      </c>
      <c r="I1227" s="197">
        <v>400000</v>
      </c>
      <c r="K1227" s="200">
        <v>2076954</v>
      </c>
      <c r="L1227" s="193" t="s">
        <v>503</v>
      </c>
    </row>
    <row r="1228" spans="1:12" x14ac:dyDescent="0.25">
      <c r="A1228" s="197">
        <v>29</v>
      </c>
      <c r="B1228" s="194" t="s">
        <v>138</v>
      </c>
      <c r="C1228" s="199">
        <v>86</v>
      </c>
      <c r="D1228" s="194" t="s">
        <v>151</v>
      </c>
      <c r="E1228" s="194" t="s">
        <v>156</v>
      </c>
      <c r="F1228" s="199">
        <v>201606</v>
      </c>
      <c r="G1228" s="194" t="s">
        <v>566</v>
      </c>
      <c r="I1228" s="197">
        <v>650000</v>
      </c>
      <c r="K1228" s="200">
        <v>2726954</v>
      </c>
      <c r="L1228" s="193" t="s">
        <v>503</v>
      </c>
    </row>
    <row r="1229" spans="1:12" x14ac:dyDescent="0.25">
      <c r="A1229" s="197">
        <v>29</v>
      </c>
      <c r="B1229" s="194" t="s">
        <v>138</v>
      </c>
      <c r="C1229" s="199">
        <v>100</v>
      </c>
      <c r="D1229" s="194" t="s">
        <v>151</v>
      </c>
      <c r="E1229" s="194" t="s">
        <v>156</v>
      </c>
      <c r="F1229" s="199">
        <v>201606</v>
      </c>
      <c r="G1229" s="194" t="s">
        <v>1018</v>
      </c>
      <c r="J1229" s="197">
        <v>626271</v>
      </c>
      <c r="K1229" s="200">
        <v>2100683</v>
      </c>
      <c r="L1229" s="193" t="s">
        <v>503</v>
      </c>
    </row>
    <row r="1230" spans="1:12" x14ac:dyDescent="0.25">
      <c r="A1230" s="197">
        <v>31</v>
      </c>
      <c r="B1230" s="194" t="s">
        <v>138</v>
      </c>
      <c r="C1230" s="199">
        <v>90</v>
      </c>
      <c r="D1230" s="194" t="s">
        <v>147</v>
      </c>
      <c r="E1230" s="194" t="s">
        <v>156</v>
      </c>
      <c r="F1230" s="199">
        <v>201633</v>
      </c>
      <c r="G1230" s="194" t="s">
        <v>1801</v>
      </c>
      <c r="I1230" s="197">
        <v>138311</v>
      </c>
      <c r="K1230" s="200">
        <v>2238994</v>
      </c>
      <c r="L1230" s="193" t="s">
        <v>503</v>
      </c>
    </row>
    <row r="1231" spans="1:12" x14ac:dyDescent="0.25">
      <c r="A1231" s="197">
        <v>31</v>
      </c>
      <c r="B1231" s="194" t="s">
        <v>138</v>
      </c>
      <c r="C1231" s="199">
        <v>95</v>
      </c>
      <c r="D1231" s="194" t="s">
        <v>151</v>
      </c>
      <c r="E1231" s="194" t="s">
        <v>156</v>
      </c>
      <c r="F1231" s="199">
        <v>201608</v>
      </c>
      <c r="G1231" s="194" t="s">
        <v>750</v>
      </c>
      <c r="I1231" s="197">
        <v>375101</v>
      </c>
      <c r="K1231" s="200">
        <v>2614095</v>
      </c>
      <c r="L1231" s="193" t="s">
        <v>503</v>
      </c>
    </row>
    <row r="1232" spans="1:12" x14ac:dyDescent="0.25">
      <c r="A1232" s="197">
        <v>31</v>
      </c>
      <c r="B1232" s="194" t="s">
        <v>138</v>
      </c>
      <c r="C1232" s="199">
        <v>95</v>
      </c>
      <c r="D1232" s="194" t="s">
        <v>151</v>
      </c>
      <c r="E1232" s="194" t="s">
        <v>156</v>
      </c>
      <c r="F1232" s="199">
        <v>201607</v>
      </c>
      <c r="G1232" s="194" t="s">
        <v>270</v>
      </c>
      <c r="I1232" s="197">
        <v>3320340</v>
      </c>
      <c r="K1232" s="200">
        <v>5934435</v>
      </c>
      <c r="L1232" s="193" t="s">
        <v>503</v>
      </c>
    </row>
    <row r="1233" spans="1:12" x14ac:dyDescent="0.25">
      <c r="A1233" s="197">
        <v>31</v>
      </c>
      <c r="B1233" s="194" t="s">
        <v>138</v>
      </c>
      <c r="C1233" s="199">
        <v>101</v>
      </c>
      <c r="D1233" s="194" t="s">
        <v>151</v>
      </c>
      <c r="E1233" s="194" t="s">
        <v>156</v>
      </c>
      <c r="F1233" s="199">
        <v>201601</v>
      </c>
      <c r="G1233" s="194" t="s">
        <v>1017</v>
      </c>
      <c r="J1233" s="197">
        <v>204208</v>
      </c>
      <c r="K1233" s="200">
        <v>5730227</v>
      </c>
      <c r="L1233" s="193" t="s">
        <v>503</v>
      </c>
    </row>
    <row r="1234" spans="1:12" x14ac:dyDescent="0.25">
      <c r="A1234" s="197">
        <v>31</v>
      </c>
      <c r="B1234" s="194" t="s">
        <v>138</v>
      </c>
      <c r="C1234" s="199">
        <v>102</v>
      </c>
      <c r="D1234" s="194" t="s">
        <v>151</v>
      </c>
      <c r="E1234" s="194" t="s">
        <v>156</v>
      </c>
      <c r="F1234" s="199">
        <v>201608</v>
      </c>
      <c r="G1234" s="194" t="s">
        <v>750</v>
      </c>
      <c r="J1234" s="197">
        <v>375101</v>
      </c>
      <c r="K1234" s="200">
        <v>5355126</v>
      </c>
      <c r="L1234" s="193" t="s">
        <v>503</v>
      </c>
    </row>
    <row r="1235" spans="1:12" x14ac:dyDescent="0.25">
      <c r="G1235" s="201" t="s">
        <v>504</v>
      </c>
      <c r="I1235" s="202">
        <v>8505189</v>
      </c>
      <c r="J1235" s="202">
        <v>3150063</v>
      </c>
      <c r="K1235" s="202">
        <v>5355126</v>
      </c>
      <c r="L1235" s="203" t="s">
        <v>503</v>
      </c>
    </row>
    <row r="1236" spans="1:12" x14ac:dyDescent="0.25">
      <c r="G1236" s="201" t="s">
        <v>505</v>
      </c>
      <c r="I1236" s="202">
        <v>8505189</v>
      </c>
      <c r="J1236" s="202">
        <v>3150063</v>
      </c>
      <c r="K1236" s="202">
        <v>5355126</v>
      </c>
      <c r="L1236" s="204" t="s">
        <v>506</v>
      </c>
    </row>
    <row r="1237" spans="1:12" x14ac:dyDescent="0.25">
      <c r="A1237" s="196" t="s">
        <v>219</v>
      </c>
      <c r="G1237" s="153" t="s">
        <v>500</v>
      </c>
      <c r="I1237" s="197">
        <v>8505189</v>
      </c>
      <c r="J1237" s="197">
        <v>3150063</v>
      </c>
      <c r="K1237" s="197">
        <v>5355126</v>
      </c>
      <c r="L1237" s="194" t="s">
        <v>503</v>
      </c>
    </row>
    <row r="1238" spans="1:12" x14ac:dyDescent="0.25">
      <c r="A1238" s="193" t="s">
        <v>139</v>
      </c>
      <c r="B1238" s="193" t="s">
        <v>140</v>
      </c>
      <c r="C1238" s="198" t="s">
        <v>141</v>
      </c>
      <c r="D1238" s="193" t="s">
        <v>142</v>
      </c>
      <c r="E1238" s="193" t="s">
        <v>143</v>
      </c>
      <c r="F1238" s="198" t="s">
        <v>144</v>
      </c>
      <c r="G1238" s="193" t="s">
        <v>145</v>
      </c>
      <c r="I1238" s="198" t="s">
        <v>501</v>
      </c>
      <c r="J1238" s="198" t="s">
        <v>502</v>
      </c>
      <c r="K1238" s="198" t="s">
        <v>146</v>
      </c>
    </row>
    <row r="1239" spans="1:12" x14ac:dyDescent="0.25">
      <c r="A1239" s="197">
        <v>16</v>
      </c>
      <c r="B1239" s="194" t="s">
        <v>219</v>
      </c>
      <c r="C1239" s="199">
        <v>27</v>
      </c>
      <c r="D1239" s="194" t="s">
        <v>150</v>
      </c>
      <c r="E1239" s="194" t="s">
        <v>156</v>
      </c>
      <c r="F1239" s="199">
        <v>201606</v>
      </c>
      <c r="G1239" s="194" t="s">
        <v>566</v>
      </c>
      <c r="J1239" s="197">
        <v>23729</v>
      </c>
      <c r="K1239" s="200">
        <v>5331397</v>
      </c>
      <c r="L1239" s="193" t="s">
        <v>503</v>
      </c>
    </row>
    <row r="1240" spans="1:12" x14ac:dyDescent="0.25">
      <c r="A1240" s="197">
        <v>29</v>
      </c>
      <c r="B1240" s="194" t="s">
        <v>219</v>
      </c>
      <c r="C1240" s="199">
        <v>62</v>
      </c>
      <c r="D1240" s="194" t="s">
        <v>151</v>
      </c>
      <c r="E1240" s="194" t="s">
        <v>156</v>
      </c>
      <c r="F1240" s="199">
        <v>201611</v>
      </c>
      <c r="G1240" s="194" t="s">
        <v>763</v>
      </c>
      <c r="I1240" s="197">
        <v>164510</v>
      </c>
      <c r="K1240" s="200">
        <v>5495907</v>
      </c>
      <c r="L1240" s="193" t="s">
        <v>503</v>
      </c>
    </row>
    <row r="1241" spans="1:12" x14ac:dyDescent="0.25">
      <c r="A1241" s="197">
        <v>29</v>
      </c>
      <c r="B1241" s="194" t="s">
        <v>219</v>
      </c>
      <c r="C1241" s="199">
        <v>63</v>
      </c>
      <c r="D1241" s="194" t="s">
        <v>151</v>
      </c>
      <c r="E1241" s="194" t="s">
        <v>156</v>
      </c>
      <c r="F1241" s="199">
        <v>201612</v>
      </c>
      <c r="G1241" s="194" t="s">
        <v>775</v>
      </c>
      <c r="J1241" s="197">
        <v>1419460</v>
      </c>
      <c r="K1241" s="200">
        <v>4076447</v>
      </c>
      <c r="L1241" s="193" t="s">
        <v>503</v>
      </c>
    </row>
    <row r="1242" spans="1:12" x14ac:dyDescent="0.25">
      <c r="A1242" s="197">
        <v>29</v>
      </c>
      <c r="B1242" s="194" t="s">
        <v>219</v>
      </c>
      <c r="C1242" s="199">
        <v>64</v>
      </c>
      <c r="D1242" s="194" t="s">
        <v>151</v>
      </c>
      <c r="E1242" s="194" t="s">
        <v>156</v>
      </c>
      <c r="F1242" s="199">
        <v>201611</v>
      </c>
      <c r="G1242" s="194" t="s">
        <v>763</v>
      </c>
      <c r="J1242" s="197">
        <v>164510</v>
      </c>
      <c r="K1242" s="200">
        <v>3911937</v>
      </c>
      <c r="L1242" s="193" t="s">
        <v>503</v>
      </c>
    </row>
    <row r="1243" spans="1:12" x14ac:dyDescent="0.25">
      <c r="A1243" s="197">
        <v>29</v>
      </c>
      <c r="B1243" s="194" t="s">
        <v>219</v>
      </c>
      <c r="C1243" s="199">
        <v>65</v>
      </c>
      <c r="D1243" s="194" t="s">
        <v>151</v>
      </c>
      <c r="E1243" s="194" t="s">
        <v>156</v>
      </c>
      <c r="F1243" s="199">
        <v>201609</v>
      </c>
      <c r="G1243" s="194" t="s">
        <v>244</v>
      </c>
      <c r="J1243" s="197">
        <v>583205</v>
      </c>
      <c r="K1243" s="200">
        <v>3328732</v>
      </c>
      <c r="L1243" s="193" t="s">
        <v>503</v>
      </c>
    </row>
    <row r="1244" spans="1:12" x14ac:dyDescent="0.25">
      <c r="A1244" s="197">
        <v>29</v>
      </c>
      <c r="B1244" s="194" t="s">
        <v>219</v>
      </c>
      <c r="C1244" s="199">
        <v>66</v>
      </c>
      <c r="D1244" s="194" t="s">
        <v>151</v>
      </c>
      <c r="E1244" s="194" t="s">
        <v>156</v>
      </c>
      <c r="F1244" s="199">
        <v>201607</v>
      </c>
      <c r="G1244" s="194" t="s">
        <v>270</v>
      </c>
      <c r="J1244" s="197">
        <v>3320417</v>
      </c>
      <c r="K1244" s="200">
        <v>8315</v>
      </c>
      <c r="L1244" s="193" t="s">
        <v>503</v>
      </c>
    </row>
    <row r="1245" spans="1:12" x14ac:dyDescent="0.25">
      <c r="G1245" s="201" t="s">
        <v>507</v>
      </c>
      <c r="I1245" s="202">
        <v>164510</v>
      </c>
      <c r="J1245" s="202">
        <v>5511321</v>
      </c>
      <c r="K1245" s="202">
        <v>-5346811</v>
      </c>
      <c r="L1245" s="203" t="s">
        <v>585</v>
      </c>
    </row>
    <row r="1246" spans="1:12" x14ac:dyDescent="0.25">
      <c r="G1246" s="201" t="s">
        <v>505</v>
      </c>
      <c r="I1246" s="202">
        <v>8669699</v>
      </c>
      <c r="J1246" s="202">
        <v>8661384</v>
      </c>
      <c r="K1246" s="202">
        <v>8315</v>
      </c>
      <c r="L1246" s="204" t="s">
        <v>506</v>
      </c>
    </row>
    <row r="1247" spans="1:12" x14ac:dyDescent="0.25">
      <c r="A1247" s="196" t="s">
        <v>242</v>
      </c>
      <c r="G1247" s="153" t="s">
        <v>500</v>
      </c>
      <c r="I1247" s="197">
        <v>8669699</v>
      </c>
      <c r="J1247" s="197">
        <v>8661384</v>
      </c>
      <c r="K1247" s="197">
        <v>8315</v>
      </c>
      <c r="L1247" s="194" t="s">
        <v>503</v>
      </c>
    </row>
    <row r="1248" spans="1:12" x14ac:dyDescent="0.25">
      <c r="A1248" s="193" t="s">
        <v>139</v>
      </c>
      <c r="B1248" s="193" t="s">
        <v>140</v>
      </c>
      <c r="C1248" s="198" t="s">
        <v>141</v>
      </c>
      <c r="D1248" s="193" t="s">
        <v>142</v>
      </c>
      <c r="E1248" s="193" t="s">
        <v>143</v>
      </c>
      <c r="F1248" s="198" t="s">
        <v>144</v>
      </c>
      <c r="G1248" s="193" t="s">
        <v>145</v>
      </c>
      <c r="I1248" s="198" t="s">
        <v>501</v>
      </c>
      <c r="J1248" s="198" t="s">
        <v>502</v>
      </c>
      <c r="K1248" s="198" t="s">
        <v>146</v>
      </c>
    </row>
    <row r="1249" spans="1:12" x14ac:dyDescent="0.25">
      <c r="A1249" s="197">
        <v>8</v>
      </c>
      <c r="B1249" s="194" t="s">
        <v>242</v>
      </c>
      <c r="C1249" s="199">
        <v>19</v>
      </c>
      <c r="D1249" s="194" t="s">
        <v>150</v>
      </c>
      <c r="E1249" s="194" t="s">
        <v>156</v>
      </c>
      <c r="F1249" s="199">
        <v>201609</v>
      </c>
      <c r="G1249" s="194" t="s">
        <v>244</v>
      </c>
      <c r="J1249" s="197">
        <v>16800</v>
      </c>
      <c r="K1249" s="200">
        <v>-8485</v>
      </c>
      <c r="L1249" s="193" t="s">
        <v>585</v>
      </c>
    </row>
    <row r="1250" spans="1:12" x14ac:dyDescent="0.25">
      <c r="A1250" s="197">
        <v>17</v>
      </c>
      <c r="B1250" s="194" t="s">
        <v>242</v>
      </c>
      <c r="C1250" s="199">
        <v>39</v>
      </c>
      <c r="D1250" s="194" t="s">
        <v>150</v>
      </c>
      <c r="E1250" s="194" t="s">
        <v>156</v>
      </c>
      <c r="F1250" s="199">
        <v>201602</v>
      </c>
      <c r="G1250" s="194" t="s">
        <v>529</v>
      </c>
      <c r="J1250" s="197">
        <v>9204</v>
      </c>
      <c r="K1250" s="200">
        <v>-17689</v>
      </c>
      <c r="L1250" s="193" t="s">
        <v>585</v>
      </c>
    </row>
    <row r="1251" spans="1:12" x14ac:dyDescent="0.25">
      <c r="A1251" s="197">
        <v>30</v>
      </c>
      <c r="B1251" s="194" t="s">
        <v>242</v>
      </c>
      <c r="C1251" s="199">
        <v>73</v>
      </c>
      <c r="D1251" s="194" t="s">
        <v>151</v>
      </c>
      <c r="E1251" s="194" t="s">
        <v>156</v>
      </c>
      <c r="F1251" s="199">
        <v>201613</v>
      </c>
      <c r="G1251" s="194" t="s">
        <v>607</v>
      </c>
      <c r="I1251" s="197">
        <v>93138</v>
      </c>
      <c r="K1251" s="200">
        <v>75449</v>
      </c>
      <c r="L1251" s="193" t="s">
        <v>503</v>
      </c>
    </row>
    <row r="1252" spans="1:12" x14ac:dyDescent="0.25">
      <c r="A1252" s="197">
        <v>30</v>
      </c>
      <c r="B1252" s="194" t="s">
        <v>242</v>
      </c>
      <c r="C1252" s="199">
        <v>95</v>
      </c>
      <c r="D1252" s="194" t="s">
        <v>151</v>
      </c>
      <c r="E1252" s="194" t="s">
        <v>156</v>
      </c>
      <c r="F1252" s="199">
        <v>201613</v>
      </c>
      <c r="G1252" s="194" t="s">
        <v>607</v>
      </c>
      <c r="J1252" s="197">
        <v>93138</v>
      </c>
      <c r="K1252" s="200">
        <v>-17689</v>
      </c>
      <c r="L1252" s="193" t="s">
        <v>585</v>
      </c>
    </row>
    <row r="1253" spans="1:12" x14ac:dyDescent="0.25">
      <c r="A1253" s="197">
        <v>31</v>
      </c>
      <c r="B1253" s="194" t="s">
        <v>242</v>
      </c>
      <c r="C1253" s="199">
        <v>91</v>
      </c>
      <c r="D1253" s="194" t="s">
        <v>151</v>
      </c>
      <c r="E1253" s="194" t="s">
        <v>156</v>
      </c>
      <c r="F1253" s="199">
        <v>201610</v>
      </c>
      <c r="G1253" s="194" t="s">
        <v>1020</v>
      </c>
      <c r="I1253" s="197">
        <v>131542</v>
      </c>
      <c r="K1253" s="200">
        <v>113853</v>
      </c>
      <c r="L1253" s="193" t="s">
        <v>503</v>
      </c>
    </row>
    <row r="1254" spans="1:12" x14ac:dyDescent="0.25">
      <c r="A1254" s="197">
        <v>31</v>
      </c>
      <c r="B1254" s="194" t="s">
        <v>242</v>
      </c>
      <c r="C1254" s="199">
        <v>91</v>
      </c>
      <c r="D1254" s="194" t="s">
        <v>151</v>
      </c>
      <c r="E1254" s="194" t="s">
        <v>156</v>
      </c>
      <c r="F1254" s="199">
        <v>201609</v>
      </c>
      <c r="G1254" s="194" t="s">
        <v>244</v>
      </c>
      <c r="I1254" s="197">
        <v>600000</v>
      </c>
      <c r="K1254" s="200">
        <v>713853</v>
      </c>
      <c r="L1254" s="193" t="s">
        <v>503</v>
      </c>
    </row>
    <row r="1255" spans="1:12" x14ac:dyDescent="0.25">
      <c r="A1255" s="197">
        <v>31</v>
      </c>
      <c r="B1255" s="194" t="s">
        <v>242</v>
      </c>
      <c r="C1255" s="199">
        <v>94</v>
      </c>
      <c r="D1255" s="194" t="s">
        <v>151</v>
      </c>
      <c r="E1255" s="194" t="s">
        <v>156</v>
      </c>
      <c r="F1255" s="199">
        <v>201612</v>
      </c>
      <c r="G1255" s="194" t="s">
        <v>775</v>
      </c>
      <c r="I1255" s="197">
        <v>1419460</v>
      </c>
      <c r="K1255" s="200">
        <v>2133313</v>
      </c>
      <c r="L1255" s="193" t="s">
        <v>503</v>
      </c>
    </row>
    <row r="1256" spans="1:12" x14ac:dyDescent="0.25">
      <c r="A1256" s="197">
        <v>31</v>
      </c>
      <c r="B1256" s="194" t="s">
        <v>242</v>
      </c>
      <c r="C1256" s="199">
        <v>96</v>
      </c>
      <c r="D1256" s="194" t="s">
        <v>151</v>
      </c>
      <c r="E1256" s="194" t="s">
        <v>156</v>
      </c>
      <c r="F1256" s="199">
        <v>201610</v>
      </c>
      <c r="G1256" s="194" t="s">
        <v>1020</v>
      </c>
      <c r="J1256" s="197">
        <v>131542</v>
      </c>
      <c r="K1256" s="200">
        <v>2001771</v>
      </c>
      <c r="L1256" s="193" t="s">
        <v>503</v>
      </c>
    </row>
    <row r="1257" spans="1:12" x14ac:dyDescent="0.25">
      <c r="G1257" s="201" t="s">
        <v>612</v>
      </c>
      <c r="I1257" s="202">
        <v>2244140</v>
      </c>
      <c r="J1257" s="202">
        <v>250684</v>
      </c>
      <c r="K1257" s="202">
        <v>1993456</v>
      </c>
      <c r="L1257" s="203" t="s">
        <v>503</v>
      </c>
    </row>
    <row r="1258" spans="1:12" x14ac:dyDescent="0.25">
      <c r="G1258" s="201" t="s">
        <v>505</v>
      </c>
      <c r="I1258" s="202">
        <v>10913839</v>
      </c>
      <c r="J1258" s="202">
        <v>8912068</v>
      </c>
      <c r="K1258" s="202">
        <v>2001771</v>
      </c>
      <c r="L1258" s="204" t="s">
        <v>506</v>
      </c>
    </row>
    <row r="1259" spans="1:12" x14ac:dyDescent="0.25">
      <c r="A1259" s="196" t="s">
        <v>158</v>
      </c>
      <c r="G1259" s="153" t="s">
        <v>500</v>
      </c>
      <c r="I1259" s="197">
        <v>10913839</v>
      </c>
      <c r="J1259" s="197">
        <v>8912068</v>
      </c>
      <c r="K1259" s="197">
        <v>2001771</v>
      </c>
      <c r="L1259" s="194" t="s">
        <v>503</v>
      </c>
    </row>
    <row r="1260" spans="1:12" x14ac:dyDescent="0.25">
      <c r="A1260" s="193" t="s">
        <v>139</v>
      </c>
      <c r="B1260" s="193" t="s">
        <v>140</v>
      </c>
      <c r="C1260" s="198" t="s">
        <v>141</v>
      </c>
      <c r="D1260" s="193" t="s">
        <v>142</v>
      </c>
      <c r="E1260" s="193" t="s">
        <v>143</v>
      </c>
      <c r="F1260" s="198" t="s">
        <v>144</v>
      </c>
      <c r="G1260" s="193" t="s">
        <v>145</v>
      </c>
      <c r="I1260" s="198" t="s">
        <v>501</v>
      </c>
      <c r="J1260" s="198" t="s">
        <v>502</v>
      </c>
      <c r="K1260" s="198" t="s">
        <v>146</v>
      </c>
    </row>
    <row r="1261" spans="1:12" x14ac:dyDescent="0.25">
      <c r="A1261" s="197">
        <v>15</v>
      </c>
      <c r="B1261" s="194" t="s">
        <v>158</v>
      </c>
      <c r="C1261" s="199">
        <v>48</v>
      </c>
      <c r="D1261" s="194" t="s">
        <v>151</v>
      </c>
      <c r="E1261" s="194" t="s">
        <v>156</v>
      </c>
      <c r="F1261" s="199">
        <v>201626</v>
      </c>
      <c r="G1261" s="194" t="s">
        <v>634</v>
      </c>
      <c r="I1261" s="197">
        <v>1367245</v>
      </c>
      <c r="K1261" s="200">
        <v>3369016</v>
      </c>
      <c r="L1261" s="193" t="s">
        <v>503</v>
      </c>
    </row>
    <row r="1262" spans="1:12" x14ac:dyDescent="0.25">
      <c r="A1262" s="197">
        <v>19</v>
      </c>
      <c r="B1262" s="194" t="s">
        <v>158</v>
      </c>
      <c r="C1262" s="199">
        <v>49</v>
      </c>
      <c r="D1262" s="194" t="s">
        <v>151</v>
      </c>
      <c r="E1262" s="194" t="s">
        <v>156</v>
      </c>
      <c r="F1262" s="199">
        <v>201627</v>
      </c>
      <c r="G1262" s="194" t="s">
        <v>635</v>
      </c>
      <c r="I1262" s="197">
        <v>95080</v>
      </c>
      <c r="K1262" s="200">
        <v>3464096</v>
      </c>
      <c r="L1262" s="193" t="s">
        <v>503</v>
      </c>
    </row>
    <row r="1263" spans="1:12" x14ac:dyDescent="0.25">
      <c r="A1263" s="197">
        <v>19</v>
      </c>
      <c r="B1263" s="194" t="s">
        <v>158</v>
      </c>
      <c r="C1263" s="199">
        <v>51</v>
      </c>
      <c r="D1263" s="194" t="s">
        <v>151</v>
      </c>
      <c r="E1263" s="194" t="s">
        <v>156</v>
      </c>
      <c r="F1263" s="199">
        <v>201616</v>
      </c>
      <c r="G1263" s="194" t="s">
        <v>253</v>
      </c>
      <c r="I1263" s="197">
        <v>200000</v>
      </c>
      <c r="K1263" s="200">
        <v>3664096</v>
      </c>
      <c r="L1263" s="193" t="s">
        <v>503</v>
      </c>
    </row>
    <row r="1264" spans="1:12" x14ac:dyDescent="0.25">
      <c r="A1264" s="197">
        <v>19</v>
      </c>
      <c r="B1264" s="194" t="s">
        <v>158</v>
      </c>
      <c r="C1264" s="199">
        <v>85</v>
      </c>
      <c r="D1264" s="194" t="s">
        <v>151</v>
      </c>
      <c r="E1264" s="194" t="s">
        <v>156</v>
      </c>
      <c r="F1264" s="199">
        <v>201616</v>
      </c>
      <c r="G1264" s="194" t="s">
        <v>276</v>
      </c>
      <c r="J1264" s="197">
        <v>185194</v>
      </c>
      <c r="K1264" s="200">
        <v>3478902</v>
      </c>
      <c r="L1264" s="193" t="s">
        <v>503</v>
      </c>
    </row>
    <row r="1265" spans="1:12" x14ac:dyDescent="0.25">
      <c r="A1265" s="197">
        <v>30</v>
      </c>
      <c r="B1265" s="194" t="s">
        <v>158</v>
      </c>
      <c r="C1265" s="199">
        <v>83</v>
      </c>
      <c r="D1265" s="194" t="s">
        <v>151</v>
      </c>
      <c r="E1265" s="194" t="s">
        <v>156</v>
      </c>
      <c r="F1265" s="199">
        <v>201615</v>
      </c>
      <c r="G1265" s="194" t="s">
        <v>795</v>
      </c>
      <c r="I1265" s="197">
        <v>2025616</v>
      </c>
      <c r="K1265" s="200">
        <v>5504518</v>
      </c>
      <c r="L1265" s="193" t="s">
        <v>503</v>
      </c>
    </row>
    <row r="1266" spans="1:12" x14ac:dyDescent="0.25">
      <c r="A1266" s="197">
        <v>30</v>
      </c>
      <c r="B1266" s="194" t="s">
        <v>158</v>
      </c>
      <c r="C1266" s="199">
        <v>83</v>
      </c>
      <c r="D1266" s="194" t="s">
        <v>151</v>
      </c>
      <c r="E1266" s="194" t="s">
        <v>156</v>
      </c>
      <c r="F1266" s="199">
        <v>201614</v>
      </c>
      <c r="G1266" s="194" t="s">
        <v>796</v>
      </c>
      <c r="I1266" s="197">
        <v>665057</v>
      </c>
      <c r="K1266" s="200">
        <v>6169575</v>
      </c>
      <c r="L1266" s="193" t="s">
        <v>503</v>
      </c>
    </row>
    <row r="1267" spans="1:12" x14ac:dyDescent="0.25">
      <c r="A1267" s="197">
        <v>30</v>
      </c>
      <c r="B1267" s="194" t="s">
        <v>158</v>
      </c>
      <c r="C1267" s="199">
        <v>87</v>
      </c>
      <c r="D1267" s="194" t="s">
        <v>151</v>
      </c>
      <c r="E1267" s="194" t="s">
        <v>156</v>
      </c>
      <c r="F1267" s="199">
        <v>201626</v>
      </c>
      <c r="G1267" s="194" t="s">
        <v>634</v>
      </c>
      <c r="J1267" s="197">
        <v>1367245</v>
      </c>
      <c r="K1267" s="200">
        <v>4802330</v>
      </c>
      <c r="L1267" s="193" t="s">
        <v>503</v>
      </c>
    </row>
    <row r="1268" spans="1:12" x14ac:dyDescent="0.25">
      <c r="A1268" s="197">
        <v>30</v>
      </c>
      <c r="B1268" s="194" t="s">
        <v>158</v>
      </c>
      <c r="C1268" s="199">
        <v>88</v>
      </c>
      <c r="D1268" s="194" t="s">
        <v>151</v>
      </c>
      <c r="E1268" s="194" t="s">
        <v>156</v>
      </c>
      <c r="F1268" s="199">
        <v>201619</v>
      </c>
      <c r="G1268" s="194" t="s">
        <v>813</v>
      </c>
      <c r="J1268" s="197">
        <v>737996</v>
      </c>
      <c r="K1268" s="200">
        <v>4064334</v>
      </c>
      <c r="L1268" s="193" t="s">
        <v>503</v>
      </c>
    </row>
    <row r="1269" spans="1:12" x14ac:dyDescent="0.25">
      <c r="A1269" s="197">
        <v>30</v>
      </c>
      <c r="B1269" s="194" t="s">
        <v>158</v>
      </c>
      <c r="C1269" s="199">
        <v>89</v>
      </c>
      <c r="D1269" s="194" t="s">
        <v>151</v>
      </c>
      <c r="E1269" s="194" t="s">
        <v>156</v>
      </c>
      <c r="F1269" s="199">
        <v>201618</v>
      </c>
      <c r="G1269" s="194" t="s">
        <v>1002</v>
      </c>
      <c r="J1269" s="197">
        <v>437170</v>
      </c>
      <c r="K1269" s="200">
        <v>3627164</v>
      </c>
      <c r="L1269" s="193" t="s">
        <v>503</v>
      </c>
    </row>
    <row r="1270" spans="1:12" x14ac:dyDescent="0.25">
      <c r="A1270" s="197">
        <v>30</v>
      </c>
      <c r="B1270" s="194" t="s">
        <v>158</v>
      </c>
      <c r="C1270" s="199">
        <v>90</v>
      </c>
      <c r="D1270" s="194" t="s">
        <v>151</v>
      </c>
      <c r="E1270" s="194" t="s">
        <v>156</v>
      </c>
      <c r="F1270" s="199">
        <v>201614</v>
      </c>
      <c r="G1270" s="194" t="s">
        <v>796</v>
      </c>
      <c r="J1270" s="197">
        <v>665057</v>
      </c>
      <c r="K1270" s="200">
        <v>2962107</v>
      </c>
      <c r="L1270" s="193" t="s">
        <v>503</v>
      </c>
    </row>
    <row r="1271" spans="1:12" x14ac:dyDescent="0.25">
      <c r="A1271" s="197">
        <v>30</v>
      </c>
      <c r="B1271" s="194" t="s">
        <v>158</v>
      </c>
      <c r="C1271" s="199">
        <v>91</v>
      </c>
      <c r="D1271" s="194" t="s">
        <v>151</v>
      </c>
      <c r="E1271" s="194" t="s">
        <v>156</v>
      </c>
      <c r="F1271" s="199">
        <v>201615</v>
      </c>
      <c r="G1271" s="194" t="s">
        <v>795</v>
      </c>
      <c r="J1271" s="197">
        <v>2025616</v>
      </c>
      <c r="K1271" s="200">
        <v>936491</v>
      </c>
      <c r="L1271" s="193" t="s">
        <v>503</v>
      </c>
    </row>
    <row r="1272" spans="1:12" x14ac:dyDescent="0.25">
      <c r="G1272" s="201" t="s">
        <v>644</v>
      </c>
      <c r="I1272" s="202">
        <v>4352998</v>
      </c>
      <c r="J1272" s="202">
        <v>5418278</v>
      </c>
      <c r="K1272" s="202">
        <v>-1065280</v>
      </c>
      <c r="L1272" s="203" t="s">
        <v>585</v>
      </c>
    </row>
    <row r="1273" spans="1:12" x14ac:dyDescent="0.25">
      <c r="G1273" s="201" t="s">
        <v>505</v>
      </c>
      <c r="I1273" s="202">
        <v>15266837</v>
      </c>
      <c r="J1273" s="202">
        <v>14330346</v>
      </c>
      <c r="K1273" s="202">
        <v>936491</v>
      </c>
      <c r="L1273" s="204" t="s">
        <v>506</v>
      </c>
    </row>
    <row r="1274" spans="1:12" x14ac:dyDescent="0.25">
      <c r="A1274" s="196" t="s">
        <v>254</v>
      </c>
      <c r="G1274" s="153" t="s">
        <v>500</v>
      </c>
      <c r="I1274" s="197">
        <v>15266837</v>
      </c>
      <c r="J1274" s="197">
        <v>14330346</v>
      </c>
      <c r="K1274" s="197">
        <v>936491</v>
      </c>
      <c r="L1274" s="194" t="s">
        <v>503</v>
      </c>
    </row>
    <row r="1275" spans="1:12" x14ac:dyDescent="0.25">
      <c r="A1275" s="193" t="s">
        <v>139</v>
      </c>
      <c r="B1275" s="193" t="s">
        <v>140</v>
      </c>
      <c r="C1275" s="198" t="s">
        <v>141</v>
      </c>
      <c r="D1275" s="193" t="s">
        <v>142</v>
      </c>
      <c r="E1275" s="193" t="s">
        <v>143</v>
      </c>
      <c r="F1275" s="198" t="s">
        <v>144</v>
      </c>
      <c r="G1275" s="193" t="s">
        <v>145</v>
      </c>
      <c r="I1275" s="198" t="s">
        <v>501</v>
      </c>
      <c r="J1275" s="198" t="s">
        <v>502</v>
      </c>
      <c r="K1275" s="198" t="s">
        <v>146</v>
      </c>
    </row>
    <row r="1276" spans="1:12" x14ac:dyDescent="0.25">
      <c r="A1276" s="197">
        <v>4</v>
      </c>
      <c r="B1276" s="194" t="s">
        <v>254</v>
      </c>
      <c r="C1276" s="199">
        <v>31</v>
      </c>
      <c r="D1276" s="194" t="s">
        <v>151</v>
      </c>
      <c r="E1276" s="194" t="s">
        <v>156</v>
      </c>
      <c r="F1276" s="199">
        <v>201623</v>
      </c>
      <c r="G1276" s="194" t="s">
        <v>652</v>
      </c>
      <c r="I1276" s="197">
        <v>722000</v>
      </c>
      <c r="K1276" s="200">
        <v>1658491</v>
      </c>
      <c r="L1276" s="193" t="s">
        <v>503</v>
      </c>
    </row>
    <row r="1277" spans="1:12" x14ac:dyDescent="0.25">
      <c r="A1277" s="197">
        <v>6</v>
      </c>
      <c r="B1277" s="194" t="s">
        <v>254</v>
      </c>
      <c r="C1277" s="199">
        <v>33</v>
      </c>
      <c r="D1277" s="194" t="s">
        <v>151</v>
      </c>
      <c r="E1277" s="194" t="s">
        <v>156</v>
      </c>
      <c r="F1277" s="199">
        <v>201617</v>
      </c>
      <c r="G1277" s="194" t="s">
        <v>653</v>
      </c>
      <c r="I1277" s="197">
        <v>110000</v>
      </c>
      <c r="K1277" s="200">
        <v>1768491</v>
      </c>
      <c r="L1277" s="193" t="s">
        <v>503</v>
      </c>
    </row>
    <row r="1278" spans="1:12" x14ac:dyDescent="0.25">
      <c r="A1278" s="197">
        <v>6</v>
      </c>
      <c r="B1278" s="194" t="s">
        <v>254</v>
      </c>
      <c r="C1278" s="199">
        <v>94</v>
      </c>
      <c r="D1278" s="194" t="s">
        <v>151</v>
      </c>
      <c r="E1278" s="194" t="s">
        <v>156</v>
      </c>
      <c r="F1278" s="199">
        <v>201617</v>
      </c>
      <c r="G1278" s="194" t="s">
        <v>277</v>
      </c>
      <c r="J1278" s="197">
        <v>110000</v>
      </c>
      <c r="K1278" s="200">
        <v>1658491</v>
      </c>
      <c r="L1278" s="193" t="s">
        <v>503</v>
      </c>
    </row>
    <row r="1279" spans="1:12" x14ac:dyDescent="0.25">
      <c r="A1279" s="197">
        <v>30</v>
      </c>
      <c r="B1279" s="194" t="s">
        <v>254</v>
      </c>
      <c r="C1279" s="199">
        <v>78</v>
      </c>
      <c r="D1279" s="194" t="s">
        <v>151</v>
      </c>
      <c r="E1279" s="194" t="s">
        <v>156</v>
      </c>
      <c r="F1279" s="199">
        <v>201621</v>
      </c>
      <c r="G1279" s="194" t="s">
        <v>663</v>
      </c>
      <c r="I1279" s="197">
        <v>295285</v>
      </c>
      <c r="K1279" s="200">
        <v>1953776</v>
      </c>
      <c r="L1279" s="193" t="s">
        <v>503</v>
      </c>
    </row>
    <row r="1280" spans="1:12" x14ac:dyDescent="0.25">
      <c r="A1280" s="197">
        <v>30</v>
      </c>
      <c r="B1280" s="194" t="s">
        <v>254</v>
      </c>
      <c r="C1280" s="199">
        <v>79</v>
      </c>
      <c r="D1280" s="194" t="s">
        <v>151</v>
      </c>
      <c r="E1280" s="194" t="s">
        <v>156</v>
      </c>
      <c r="F1280" s="199">
        <v>201624</v>
      </c>
      <c r="G1280" s="194" t="s">
        <v>257</v>
      </c>
      <c r="I1280" s="197">
        <v>200000</v>
      </c>
      <c r="K1280" s="200">
        <v>2153776</v>
      </c>
      <c r="L1280" s="193" t="s">
        <v>503</v>
      </c>
    </row>
    <row r="1281" spans="1:12" x14ac:dyDescent="0.25">
      <c r="A1281" s="197">
        <v>30</v>
      </c>
      <c r="B1281" s="194" t="s">
        <v>254</v>
      </c>
      <c r="C1281" s="199">
        <v>95</v>
      </c>
      <c r="D1281" s="194" t="s">
        <v>151</v>
      </c>
      <c r="E1281" s="194" t="s">
        <v>156</v>
      </c>
      <c r="F1281" s="199">
        <v>201621</v>
      </c>
      <c r="G1281" s="194" t="s">
        <v>1021</v>
      </c>
      <c r="J1281" s="197">
        <v>295285</v>
      </c>
      <c r="K1281" s="200">
        <v>1858491</v>
      </c>
      <c r="L1281" s="193" t="s">
        <v>503</v>
      </c>
    </row>
    <row r="1282" spans="1:12" x14ac:dyDescent="0.25">
      <c r="A1282" s="197">
        <v>30</v>
      </c>
      <c r="B1282" s="194" t="s">
        <v>254</v>
      </c>
      <c r="C1282" s="199">
        <v>96</v>
      </c>
      <c r="D1282" s="194" t="s">
        <v>151</v>
      </c>
      <c r="E1282" s="194" t="s">
        <v>156</v>
      </c>
      <c r="F1282" s="199">
        <v>201627</v>
      </c>
      <c r="G1282" s="194" t="s">
        <v>635</v>
      </c>
      <c r="J1282" s="197">
        <v>95080</v>
      </c>
      <c r="K1282" s="200">
        <v>1763411</v>
      </c>
      <c r="L1282" s="193" t="s">
        <v>503</v>
      </c>
    </row>
    <row r="1283" spans="1:12" x14ac:dyDescent="0.25">
      <c r="A1283" s="197">
        <v>31</v>
      </c>
      <c r="B1283" s="194" t="s">
        <v>254</v>
      </c>
      <c r="C1283" s="199">
        <v>90</v>
      </c>
      <c r="D1283" s="194" t="s">
        <v>151</v>
      </c>
      <c r="E1283" s="194" t="s">
        <v>156</v>
      </c>
      <c r="F1283" s="199">
        <v>201618</v>
      </c>
      <c r="G1283" s="194" t="s">
        <v>1002</v>
      </c>
      <c r="I1283" s="197">
        <v>437170</v>
      </c>
      <c r="K1283" s="200">
        <v>2200581</v>
      </c>
      <c r="L1283" s="193" t="s">
        <v>503</v>
      </c>
    </row>
    <row r="1284" spans="1:12" x14ac:dyDescent="0.25">
      <c r="A1284" s="197">
        <v>31</v>
      </c>
      <c r="B1284" s="194" t="s">
        <v>254</v>
      </c>
      <c r="C1284" s="199">
        <v>92</v>
      </c>
      <c r="D1284" s="194" t="s">
        <v>151</v>
      </c>
      <c r="E1284" s="194" t="s">
        <v>156</v>
      </c>
      <c r="F1284" s="199">
        <v>201620</v>
      </c>
      <c r="G1284" s="194" t="s">
        <v>812</v>
      </c>
      <c r="I1284" s="197">
        <v>305473</v>
      </c>
      <c r="K1284" s="200">
        <v>2506054</v>
      </c>
      <c r="L1284" s="193" t="s">
        <v>503</v>
      </c>
    </row>
    <row r="1285" spans="1:12" x14ac:dyDescent="0.25">
      <c r="A1285" s="197">
        <v>31</v>
      </c>
      <c r="B1285" s="194" t="s">
        <v>254</v>
      </c>
      <c r="C1285" s="199">
        <v>92</v>
      </c>
      <c r="D1285" s="194" t="s">
        <v>151</v>
      </c>
      <c r="E1285" s="194" t="s">
        <v>156</v>
      </c>
      <c r="F1285" s="199">
        <v>201619</v>
      </c>
      <c r="G1285" s="194" t="s">
        <v>813</v>
      </c>
      <c r="I1285" s="197">
        <v>737996</v>
      </c>
      <c r="K1285" s="200">
        <v>3244050</v>
      </c>
      <c r="L1285" s="193" t="s">
        <v>503</v>
      </c>
    </row>
    <row r="1286" spans="1:12" x14ac:dyDescent="0.25">
      <c r="A1286" s="197">
        <v>31</v>
      </c>
      <c r="B1286" s="194" t="s">
        <v>254</v>
      </c>
      <c r="C1286" s="199">
        <v>97</v>
      </c>
      <c r="D1286" s="194" t="s">
        <v>151</v>
      </c>
      <c r="E1286" s="194" t="s">
        <v>156</v>
      </c>
      <c r="F1286" s="199">
        <v>201623</v>
      </c>
      <c r="G1286" s="194" t="s">
        <v>652</v>
      </c>
      <c r="J1286" s="197">
        <v>722000</v>
      </c>
      <c r="K1286" s="200">
        <v>2522050</v>
      </c>
      <c r="L1286" s="193" t="s">
        <v>503</v>
      </c>
    </row>
    <row r="1287" spans="1:12" x14ac:dyDescent="0.25">
      <c r="A1287" s="197">
        <v>31</v>
      </c>
      <c r="B1287" s="194" t="s">
        <v>254</v>
      </c>
      <c r="C1287" s="199">
        <v>98</v>
      </c>
      <c r="D1287" s="194" t="s">
        <v>151</v>
      </c>
      <c r="E1287" s="194" t="s">
        <v>156</v>
      </c>
      <c r="F1287" s="199">
        <v>201620</v>
      </c>
      <c r="G1287" s="194" t="s">
        <v>812</v>
      </c>
      <c r="J1287" s="197">
        <v>305473</v>
      </c>
      <c r="K1287" s="200">
        <v>2216577</v>
      </c>
      <c r="L1287" s="193" t="s">
        <v>503</v>
      </c>
    </row>
    <row r="1288" spans="1:12" x14ac:dyDescent="0.25">
      <c r="G1288" s="201" t="s">
        <v>665</v>
      </c>
      <c r="I1288" s="202">
        <v>2807924</v>
      </c>
      <c r="J1288" s="202">
        <v>1527838</v>
      </c>
      <c r="K1288" s="202">
        <v>1280086</v>
      </c>
      <c r="L1288" s="203" t="s">
        <v>503</v>
      </c>
    </row>
    <row r="1289" spans="1:12" x14ac:dyDescent="0.25">
      <c r="G1289" s="201" t="s">
        <v>505</v>
      </c>
      <c r="I1289" s="202">
        <v>18074761</v>
      </c>
      <c r="J1289" s="202">
        <v>15858184</v>
      </c>
      <c r="K1289" s="202">
        <v>2216577</v>
      </c>
      <c r="L1289" s="204" t="s">
        <v>506</v>
      </c>
    </row>
    <row r="1290" spans="1:12" x14ac:dyDescent="0.25">
      <c r="A1290" s="196" t="s">
        <v>160</v>
      </c>
      <c r="G1290" s="153" t="s">
        <v>500</v>
      </c>
      <c r="I1290" s="197">
        <v>18074761</v>
      </c>
      <c r="J1290" s="197">
        <v>15858184</v>
      </c>
      <c r="K1290" s="197">
        <v>2216577</v>
      </c>
      <c r="L1290" s="194" t="s">
        <v>503</v>
      </c>
    </row>
    <row r="1291" spans="1:12" x14ac:dyDescent="0.25">
      <c r="A1291" s="193" t="s">
        <v>139</v>
      </c>
      <c r="B1291" s="193" t="s">
        <v>140</v>
      </c>
      <c r="C1291" s="198" t="s">
        <v>141</v>
      </c>
      <c r="D1291" s="193" t="s">
        <v>142</v>
      </c>
      <c r="E1291" s="193" t="s">
        <v>143</v>
      </c>
      <c r="F1291" s="198" t="s">
        <v>144</v>
      </c>
      <c r="G1291" s="193" t="s">
        <v>145</v>
      </c>
      <c r="I1291" s="198" t="s">
        <v>501</v>
      </c>
      <c r="J1291" s="198" t="s">
        <v>502</v>
      </c>
      <c r="K1291" s="198" t="s">
        <v>146</v>
      </c>
    </row>
    <row r="1292" spans="1:12" x14ac:dyDescent="0.25">
      <c r="A1292" s="197">
        <v>10</v>
      </c>
      <c r="B1292" s="194" t="s">
        <v>160</v>
      </c>
      <c r="C1292" s="199">
        <v>25</v>
      </c>
      <c r="D1292" s="194" t="s">
        <v>151</v>
      </c>
      <c r="E1292" s="194" t="s">
        <v>156</v>
      </c>
      <c r="F1292" s="199">
        <v>201625</v>
      </c>
      <c r="G1292" s="194" t="s">
        <v>261</v>
      </c>
      <c r="I1292" s="197">
        <v>200000</v>
      </c>
      <c r="K1292" s="200">
        <v>2416577</v>
      </c>
      <c r="L1292" s="193" t="s">
        <v>503</v>
      </c>
    </row>
    <row r="1293" spans="1:12" x14ac:dyDescent="0.25">
      <c r="A1293" s="197">
        <v>30</v>
      </c>
      <c r="B1293" s="194" t="s">
        <v>160</v>
      </c>
      <c r="C1293" s="199">
        <v>64</v>
      </c>
      <c r="D1293" s="194" t="s">
        <v>151</v>
      </c>
      <c r="E1293" s="194" t="s">
        <v>156</v>
      </c>
      <c r="F1293" s="199">
        <v>201622</v>
      </c>
      <c r="G1293" s="194" t="s">
        <v>825</v>
      </c>
      <c r="I1293" s="197">
        <v>909895</v>
      </c>
      <c r="K1293" s="200">
        <v>3326472</v>
      </c>
      <c r="L1293" s="193" t="s">
        <v>503</v>
      </c>
    </row>
    <row r="1294" spans="1:12" x14ac:dyDescent="0.25">
      <c r="A1294" s="197">
        <v>30</v>
      </c>
      <c r="B1294" s="194" t="s">
        <v>160</v>
      </c>
      <c r="C1294" s="199">
        <v>66</v>
      </c>
      <c r="D1294" s="194" t="s">
        <v>151</v>
      </c>
      <c r="E1294" s="194" t="s">
        <v>156</v>
      </c>
      <c r="F1294" s="199">
        <v>201622</v>
      </c>
      <c r="G1294" s="194" t="s">
        <v>825</v>
      </c>
      <c r="J1294" s="197">
        <v>909895</v>
      </c>
      <c r="K1294" s="200">
        <v>2416577</v>
      </c>
      <c r="L1294" s="193" t="s">
        <v>503</v>
      </c>
    </row>
    <row r="1295" spans="1:12" x14ac:dyDescent="0.25">
      <c r="A1295" s="197">
        <v>30</v>
      </c>
      <c r="B1295" s="194" t="s">
        <v>160</v>
      </c>
      <c r="C1295" s="199">
        <v>70</v>
      </c>
      <c r="D1295" s="194" t="s">
        <v>147</v>
      </c>
      <c r="E1295" s="194" t="s">
        <v>156</v>
      </c>
      <c r="F1295" s="199">
        <v>201607</v>
      </c>
      <c r="G1295" s="194" t="s">
        <v>270</v>
      </c>
      <c r="I1295" s="197">
        <v>77</v>
      </c>
      <c r="K1295" s="200">
        <v>2416654</v>
      </c>
      <c r="L1295" s="193" t="s">
        <v>503</v>
      </c>
    </row>
    <row r="1296" spans="1:12" x14ac:dyDescent="0.25">
      <c r="A1296" s="197">
        <v>30</v>
      </c>
      <c r="B1296" s="194" t="s">
        <v>160</v>
      </c>
      <c r="C1296" s="199">
        <v>70</v>
      </c>
      <c r="D1296" s="194" t="s">
        <v>147</v>
      </c>
      <c r="E1296" s="194" t="s">
        <v>156</v>
      </c>
      <c r="F1296" s="199">
        <v>201609</v>
      </c>
      <c r="G1296" s="194" t="s">
        <v>244</v>
      </c>
      <c r="I1296" s="197">
        <v>5</v>
      </c>
      <c r="K1296" s="200">
        <v>2416659</v>
      </c>
      <c r="L1296" s="193" t="s">
        <v>503</v>
      </c>
    </row>
    <row r="1297" spans="1:12" x14ac:dyDescent="0.25">
      <c r="A1297" s="197">
        <v>30</v>
      </c>
      <c r="B1297" s="194" t="s">
        <v>160</v>
      </c>
      <c r="C1297" s="199">
        <v>72</v>
      </c>
      <c r="D1297" s="194" t="s">
        <v>151</v>
      </c>
      <c r="E1297" s="194" t="s">
        <v>156</v>
      </c>
      <c r="F1297" s="199">
        <v>1</v>
      </c>
      <c r="G1297" s="194" t="s">
        <v>1798</v>
      </c>
      <c r="I1297" s="197">
        <v>40000000</v>
      </c>
      <c r="K1297" s="200">
        <v>42416659</v>
      </c>
      <c r="L1297" s="193" t="s">
        <v>503</v>
      </c>
    </row>
    <row r="1298" spans="1:12" x14ac:dyDescent="0.25">
      <c r="A1298" s="197">
        <v>30</v>
      </c>
      <c r="B1298" s="194" t="s">
        <v>160</v>
      </c>
      <c r="C1298" s="199">
        <v>73</v>
      </c>
      <c r="D1298" s="194" t="s">
        <v>150</v>
      </c>
      <c r="E1298" s="194" t="s">
        <v>156</v>
      </c>
      <c r="F1298" s="199">
        <v>1</v>
      </c>
      <c r="G1298" s="194" t="s">
        <v>1798</v>
      </c>
      <c r="J1298" s="197">
        <v>5544723</v>
      </c>
      <c r="K1298" s="200">
        <v>36871936</v>
      </c>
      <c r="L1298" s="193" t="s">
        <v>503</v>
      </c>
    </row>
    <row r="1299" spans="1:12" x14ac:dyDescent="0.25">
      <c r="A1299" s="197">
        <v>30</v>
      </c>
      <c r="B1299" s="194" t="s">
        <v>160</v>
      </c>
      <c r="C1299" s="199">
        <v>74</v>
      </c>
      <c r="D1299" s="194" t="s">
        <v>151</v>
      </c>
      <c r="E1299" s="194" t="s">
        <v>156</v>
      </c>
      <c r="F1299" s="199">
        <v>1</v>
      </c>
      <c r="G1299" s="194" t="s">
        <v>1798</v>
      </c>
      <c r="I1299" s="197">
        <v>3814020</v>
      </c>
      <c r="K1299" s="200">
        <v>40685956</v>
      </c>
      <c r="L1299" s="193" t="s">
        <v>503</v>
      </c>
    </row>
    <row r="1300" spans="1:12" x14ac:dyDescent="0.25">
      <c r="A1300" s="197">
        <v>30</v>
      </c>
      <c r="B1300" s="194" t="s">
        <v>160</v>
      </c>
      <c r="C1300" s="199">
        <v>75</v>
      </c>
      <c r="D1300" s="194" t="s">
        <v>151</v>
      </c>
      <c r="E1300" s="194" t="s">
        <v>156</v>
      </c>
      <c r="F1300" s="199">
        <v>1</v>
      </c>
      <c r="G1300" s="194" t="s">
        <v>1798</v>
      </c>
      <c r="J1300" s="197">
        <v>38269297</v>
      </c>
      <c r="K1300" s="200">
        <v>2416659</v>
      </c>
      <c r="L1300" s="193" t="s">
        <v>503</v>
      </c>
    </row>
    <row r="1301" spans="1:12" x14ac:dyDescent="0.25">
      <c r="G1301" s="201" t="s">
        <v>679</v>
      </c>
      <c r="I1301" s="202">
        <v>44923997</v>
      </c>
      <c r="J1301" s="202">
        <v>44723915</v>
      </c>
      <c r="K1301" s="202">
        <v>200082</v>
      </c>
      <c r="L1301" s="203" t="s">
        <v>503</v>
      </c>
    </row>
    <row r="1302" spans="1:12" x14ac:dyDescent="0.25">
      <c r="G1302" s="201" t="s">
        <v>505</v>
      </c>
      <c r="I1302" s="202">
        <v>62998758</v>
      </c>
      <c r="J1302" s="202">
        <v>60582099</v>
      </c>
      <c r="K1302" s="202">
        <v>2416659</v>
      </c>
      <c r="L1302" s="204" t="s">
        <v>506</v>
      </c>
    </row>
    <row r="1303" spans="1:12" x14ac:dyDescent="0.25">
      <c r="A1303" s="196" t="s">
        <v>438</v>
      </c>
      <c r="G1303" s="153" t="s">
        <v>500</v>
      </c>
      <c r="I1303" s="197">
        <v>62998758</v>
      </c>
      <c r="J1303" s="197">
        <v>60582099</v>
      </c>
      <c r="K1303" s="197">
        <v>2416659</v>
      </c>
      <c r="L1303" s="194" t="s">
        <v>503</v>
      </c>
    </row>
    <row r="1304" spans="1:12" x14ac:dyDescent="0.25">
      <c r="A1304" s="193" t="s">
        <v>139</v>
      </c>
      <c r="B1304" s="193" t="s">
        <v>140</v>
      </c>
      <c r="C1304" s="198" t="s">
        <v>141</v>
      </c>
      <c r="D1304" s="193" t="s">
        <v>142</v>
      </c>
      <c r="E1304" s="193" t="s">
        <v>143</v>
      </c>
      <c r="F1304" s="198" t="s">
        <v>144</v>
      </c>
      <c r="G1304" s="193" t="s">
        <v>145</v>
      </c>
      <c r="I1304" s="198" t="s">
        <v>501</v>
      </c>
      <c r="J1304" s="198" t="s">
        <v>502</v>
      </c>
      <c r="K1304" s="198" t="s">
        <v>146</v>
      </c>
    </row>
    <row r="1305" spans="1:12" x14ac:dyDescent="0.25">
      <c r="A1305" s="197">
        <v>29</v>
      </c>
      <c r="B1305" s="194" t="s">
        <v>438</v>
      </c>
      <c r="C1305" s="199">
        <v>108</v>
      </c>
      <c r="D1305" s="194" t="s">
        <v>151</v>
      </c>
      <c r="E1305" s="194" t="s">
        <v>156</v>
      </c>
      <c r="F1305" s="199">
        <v>201628</v>
      </c>
      <c r="G1305" s="194" t="s">
        <v>826</v>
      </c>
      <c r="J1305" s="197">
        <v>674576</v>
      </c>
      <c r="K1305" s="200">
        <v>1742083</v>
      </c>
      <c r="L1305" s="193" t="s">
        <v>503</v>
      </c>
    </row>
    <row r="1306" spans="1:12" x14ac:dyDescent="0.25">
      <c r="A1306" s="197">
        <v>29</v>
      </c>
      <c r="B1306" s="194" t="s">
        <v>438</v>
      </c>
      <c r="C1306" s="199">
        <v>109</v>
      </c>
      <c r="D1306" s="194" t="s">
        <v>151</v>
      </c>
      <c r="E1306" s="194" t="s">
        <v>156</v>
      </c>
      <c r="F1306" s="199">
        <v>201628</v>
      </c>
      <c r="G1306" s="194" t="s">
        <v>826</v>
      </c>
      <c r="I1306" s="197">
        <v>674576</v>
      </c>
      <c r="K1306" s="200">
        <v>2416659</v>
      </c>
      <c r="L1306" s="193" t="s">
        <v>503</v>
      </c>
    </row>
    <row r="1307" spans="1:12" x14ac:dyDescent="0.25">
      <c r="G1307" s="201" t="s">
        <v>718</v>
      </c>
      <c r="I1307" s="202">
        <v>674576</v>
      </c>
      <c r="J1307" s="202">
        <v>674576</v>
      </c>
      <c r="K1307" s="202">
        <v>0</v>
      </c>
    </row>
    <row r="1308" spans="1:12" x14ac:dyDescent="0.25">
      <c r="G1308" s="201" t="s">
        <v>505</v>
      </c>
      <c r="I1308" s="202">
        <v>63673334</v>
      </c>
      <c r="J1308" s="202">
        <v>61256675</v>
      </c>
      <c r="K1308" s="202">
        <v>2416659</v>
      </c>
      <c r="L1308" s="204" t="s">
        <v>506</v>
      </c>
    </row>
    <row r="1309" spans="1:12" x14ac:dyDescent="0.25">
      <c r="A1309" s="196" t="s">
        <v>1532</v>
      </c>
      <c r="G1309" s="153" t="s">
        <v>500</v>
      </c>
      <c r="I1309" s="197">
        <v>63673334</v>
      </c>
      <c r="J1309" s="197">
        <v>61256675</v>
      </c>
      <c r="K1309" s="197">
        <v>2416659</v>
      </c>
      <c r="L1309" s="194" t="s">
        <v>503</v>
      </c>
    </row>
    <row r="1310" spans="1:12" x14ac:dyDescent="0.25">
      <c r="A1310" s="193" t="s">
        <v>139</v>
      </c>
      <c r="B1310" s="193" t="s">
        <v>140</v>
      </c>
      <c r="C1310" s="198" t="s">
        <v>141</v>
      </c>
      <c r="D1310" s="193" t="s">
        <v>142</v>
      </c>
      <c r="E1310" s="193" t="s">
        <v>143</v>
      </c>
      <c r="F1310" s="198" t="s">
        <v>144</v>
      </c>
      <c r="G1310" s="193" t="s">
        <v>145</v>
      </c>
      <c r="I1310" s="198" t="s">
        <v>501</v>
      </c>
      <c r="J1310" s="198" t="s">
        <v>502</v>
      </c>
      <c r="K1310" s="198" t="s">
        <v>146</v>
      </c>
    </row>
    <row r="1311" spans="1:12" x14ac:dyDescent="0.25">
      <c r="A1311" s="197">
        <v>4</v>
      </c>
      <c r="B1311" s="194" t="s">
        <v>1532</v>
      </c>
      <c r="C1311" s="199">
        <v>18</v>
      </c>
      <c r="D1311" s="194" t="s">
        <v>151</v>
      </c>
      <c r="E1311" s="194" t="s">
        <v>156</v>
      </c>
      <c r="F1311" s="199">
        <v>201630</v>
      </c>
      <c r="G1311" s="194" t="s">
        <v>1688</v>
      </c>
      <c r="J1311" s="197">
        <v>1503051</v>
      </c>
      <c r="K1311" s="200">
        <v>913608</v>
      </c>
      <c r="L1311" s="193" t="s">
        <v>503</v>
      </c>
    </row>
    <row r="1312" spans="1:12" x14ac:dyDescent="0.25">
      <c r="A1312" s="197">
        <v>5</v>
      </c>
      <c r="B1312" s="194" t="s">
        <v>1532</v>
      </c>
      <c r="C1312" s="199">
        <v>5</v>
      </c>
      <c r="D1312" s="194" t="s">
        <v>151</v>
      </c>
      <c r="E1312" s="194" t="s">
        <v>156</v>
      </c>
      <c r="F1312" s="199">
        <v>201629</v>
      </c>
      <c r="G1312" s="194" t="s">
        <v>1689</v>
      </c>
      <c r="I1312" s="197">
        <v>200000</v>
      </c>
      <c r="K1312" s="200">
        <v>1113608</v>
      </c>
      <c r="L1312" s="193" t="s">
        <v>503</v>
      </c>
    </row>
    <row r="1313" spans="1:12" x14ac:dyDescent="0.25">
      <c r="A1313" s="197">
        <v>18</v>
      </c>
      <c r="B1313" s="194" t="s">
        <v>1532</v>
      </c>
      <c r="C1313" s="199">
        <v>17</v>
      </c>
      <c r="D1313" s="194" t="s">
        <v>151</v>
      </c>
      <c r="E1313" s="194" t="s">
        <v>156</v>
      </c>
      <c r="F1313" s="199">
        <v>201631</v>
      </c>
      <c r="G1313" s="194" t="s">
        <v>1665</v>
      </c>
      <c r="I1313" s="197">
        <v>1880493</v>
      </c>
      <c r="K1313" s="200">
        <v>2994101</v>
      </c>
      <c r="L1313" s="193" t="s">
        <v>503</v>
      </c>
    </row>
    <row r="1314" spans="1:12" x14ac:dyDescent="0.25">
      <c r="A1314" s="197">
        <v>31</v>
      </c>
      <c r="B1314" s="194" t="s">
        <v>1532</v>
      </c>
      <c r="C1314" s="199">
        <v>73</v>
      </c>
      <c r="D1314" s="194" t="s">
        <v>151</v>
      </c>
      <c r="E1314" s="194" t="s">
        <v>156</v>
      </c>
      <c r="F1314" s="199">
        <v>201630</v>
      </c>
      <c r="G1314" s="194" t="s">
        <v>1688</v>
      </c>
      <c r="I1314" s="197">
        <v>1503051</v>
      </c>
      <c r="K1314" s="200">
        <v>4497152</v>
      </c>
      <c r="L1314" s="193" t="s">
        <v>503</v>
      </c>
    </row>
    <row r="1315" spans="1:12" x14ac:dyDescent="0.25">
      <c r="A1315" s="197">
        <v>31</v>
      </c>
      <c r="B1315" s="194" t="s">
        <v>1532</v>
      </c>
      <c r="C1315" s="199">
        <v>74</v>
      </c>
      <c r="D1315" s="194" t="s">
        <v>151</v>
      </c>
      <c r="E1315" s="194" t="s">
        <v>156</v>
      </c>
      <c r="F1315" s="199">
        <v>201632</v>
      </c>
      <c r="G1315" s="194" t="s">
        <v>1690</v>
      </c>
      <c r="I1315" s="197">
        <v>169385</v>
      </c>
      <c r="K1315" s="200">
        <v>4666537</v>
      </c>
      <c r="L1315" s="193" t="s">
        <v>503</v>
      </c>
    </row>
    <row r="1316" spans="1:12" x14ac:dyDescent="0.25">
      <c r="A1316" s="197">
        <v>31</v>
      </c>
      <c r="B1316" s="194" t="s">
        <v>1532</v>
      </c>
      <c r="C1316" s="199">
        <v>75</v>
      </c>
      <c r="D1316" s="194" t="s">
        <v>151</v>
      </c>
      <c r="E1316" s="194" t="s">
        <v>156</v>
      </c>
      <c r="F1316" s="199">
        <v>201632</v>
      </c>
      <c r="G1316" s="194" t="s">
        <v>1690</v>
      </c>
      <c r="J1316" s="197">
        <v>169385</v>
      </c>
      <c r="K1316" s="200">
        <v>4497152</v>
      </c>
      <c r="L1316" s="193" t="s">
        <v>503</v>
      </c>
    </row>
    <row r="1317" spans="1:12" x14ac:dyDescent="0.25">
      <c r="A1317" s="197">
        <v>31</v>
      </c>
      <c r="B1317" s="194" t="s">
        <v>1532</v>
      </c>
      <c r="C1317" s="199">
        <v>98</v>
      </c>
      <c r="D1317" s="194" t="s">
        <v>151</v>
      </c>
      <c r="E1317" s="194" t="s">
        <v>156</v>
      </c>
      <c r="F1317" s="199">
        <v>201631</v>
      </c>
      <c r="G1317" s="194" t="s">
        <v>1665</v>
      </c>
      <c r="J1317" s="197">
        <v>1880493</v>
      </c>
      <c r="K1317" s="200">
        <v>2616659</v>
      </c>
      <c r="L1317" s="193" t="s">
        <v>503</v>
      </c>
    </row>
    <row r="1318" spans="1:12" x14ac:dyDescent="0.25">
      <c r="A1318" s="197">
        <v>31</v>
      </c>
      <c r="B1318" s="194" t="s">
        <v>1532</v>
      </c>
      <c r="C1318" s="199">
        <v>99</v>
      </c>
      <c r="D1318" s="194" t="s">
        <v>151</v>
      </c>
      <c r="E1318" s="194" t="s">
        <v>156</v>
      </c>
      <c r="F1318" s="199">
        <v>201629</v>
      </c>
      <c r="G1318" s="194" t="s">
        <v>1689</v>
      </c>
      <c r="J1318" s="197">
        <v>200000</v>
      </c>
      <c r="K1318" s="200">
        <v>2416659</v>
      </c>
      <c r="L1318" s="193" t="s">
        <v>503</v>
      </c>
    </row>
    <row r="1319" spans="1:12" x14ac:dyDescent="0.25">
      <c r="A1319" s="197">
        <v>31</v>
      </c>
      <c r="B1319" s="194" t="s">
        <v>1532</v>
      </c>
      <c r="C1319" s="199">
        <v>102</v>
      </c>
      <c r="D1319" s="194" t="s">
        <v>151</v>
      </c>
      <c r="E1319" s="194" t="s">
        <v>156</v>
      </c>
      <c r="F1319" s="199">
        <v>201633</v>
      </c>
      <c r="G1319" s="194" t="s">
        <v>1799</v>
      </c>
      <c r="J1319" s="197">
        <v>138588</v>
      </c>
      <c r="K1319" s="200">
        <v>2278071</v>
      </c>
      <c r="L1319" s="193" t="s">
        <v>503</v>
      </c>
    </row>
    <row r="1320" spans="1:12" x14ac:dyDescent="0.25">
      <c r="A1320" s="197">
        <v>31</v>
      </c>
      <c r="B1320" s="194" t="s">
        <v>1532</v>
      </c>
      <c r="C1320" s="199">
        <v>111</v>
      </c>
      <c r="D1320" s="194" t="s">
        <v>151</v>
      </c>
      <c r="E1320" s="194" t="s">
        <v>156</v>
      </c>
      <c r="F1320" s="199">
        <v>201603</v>
      </c>
      <c r="G1320" s="194" t="s">
        <v>1863</v>
      </c>
      <c r="J1320" s="197">
        <v>212</v>
      </c>
      <c r="K1320" s="200">
        <v>2277859</v>
      </c>
      <c r="L1320" s="193" t="s">
        <v>503</v>
      </c>
    </row>
    <row r="1321" spans="1:12" x14ac:dyDescent="0.25">
      <c r="A1321" s="197">
        <v>31</v>
      </c>
      <c r="B1321" s="194" t="s">
        <v>1532</v>
      </c>
      <c r="C1321" s="199">
        <v>111</v>
      </c>
      <c r="D1321" s="194" t="s">
        <v>151</v>
      </c>
      <c r="E1321" s="194" t="s">
        <v>156</v>
      </c>
      <c r="F1321" s="199">
        <v>201605</v>
      </c>
      <c r="G1321" s="194" t="s">
        <v>1863</v>
      </c>
      <c r="J1321" s="197">
        <v>65</v>
      </c>
      <c r="K1321" s="200">
        <v>2277794</v>
      </c>
      <c r="L1321" s="193" t="s">
        <v>503</v>
      </c>
    </row>
    <row r="1322" spans="1:12" x14ac:dyDescent="0.25">
      <c r="A1322" s="197">
        <v>31</v>
      </c>
      <c r="B1322" s="194" t="s">
        <v>1532</v>
      </c>
      <c r="C1322" s="199">
        <v>111</v>
      </c>
      <c r="D1322" s="194" t="s">
        <v>151</v>
      </c>
      <c r="E1322" s="194" t="s">
        <v>156</v>
      </c>
      <c r="F1322" s="199">
        <v>201633</v>
      </c>
      <c r="G1322" s="194" t="s">
        <v>1863</v>
      </c>
      <c r="I1322" s="197">
        <v>277</v>
      </c>
      <c r="K1322" s="200">
        <v>2278071</v>
      </c>
      <c r="L1322" s="193" t="s">
        <v>503</v>
      </c>
    </row>
    <row r="1323" spans="1:12" x14ac:dyDescent="0.25">
      <c r="G1323" s="201" t="s">
        <v>1630</v>
      </c>
      <c r="I1323" s="202">
        <v>3753206</v>
      </c>
      <c r="J1323" s="202">
        <v>3891794</v>
      </c>
      <c r="K1323" s="202">
        <v>-138588</v>
      </c>
      <c r="L1323" s="203" t="s">
        <v>585</v>
      </c>
    </row>
    <row r="1324" spans="1:12" x14ac:dyDescent="0.25">
      <c r="G1324" s="201" t="s">
        <v>505</v>
      </c>
      <c r="I1324" s="202">
        <v>67426540</v>
      </c>
      <c r="J1324" s="202">
        <v>65148469</v>
      </c>
      <c r="K1324" s="202">
        <v>2278071</v>
      </c>
      <c r="L1324" s="204" t="s">
        <v>506</v>
      </c>
    </row>
    <row r="1325" spans="1:12" x14ac:dyDescent="0.25">
      <c r="A1325" s="196" t="s">
        <v>278</v>
      </c>
    </row>
    <row r="1326" spans="1:12" x14ac:dyDescent="0.25">
      <c r="A1326" s="196" t="s">
        <v>138</v>
      </c>
      <c r="G1326" s="153" t="s">
        <v>500</v>
      </c>
      <c r="I1326" s="197">
        <v>0</v>
      </c>
      <c r="J1326" s="197">
        <v>0</v>
      </c>
      <c r="K1326" s="197">
        <v>0</v>
      </c>
    </row>
    <row r="1327" spans="1:12" x14ac:dyDescent="0.25">
      <c r="A1327" s="193" t="s">
        <v>139</v>
      </c>
      <c r="B1327" s="193" t="s">
        <v>140</v>
      </c>
      <c r="C1327" s="198" t="s">
        <v>141</v>
      </c>
      <c r="D1327" s="193" t="s">
        <v>142</v>
      </c>
      <c r="E1327" s="193" t="s">
        <v>143</v>
      </c>
      <c r="F1327" s="198" t="s">
        <v>144</v>
      </c>
      <c r="G1327" s="193" t="s">
        <v>145</v>
      </c>
      <c r="I1327" s="198" t="s">
        <v>501</v>
      </c>
      <c r="J1327" s="198" t="s">
        <v>502</v>
      </c>
      <c r="K1327" s="198" t="s">
        <v>146</v>
      </c>
    </row>
    <row r="1328" spans="1:12" x14ac:dyDescent="0.25">
      <c r="A1328" s="197">
        <v>1</v>
      </c>
      <c r="B1328" s="194" t="s">
        <v>138</v>
      </c>
      <c r="C1328" s="199">
        <v>1</v>
      </c>
      <c r="D1328" s="194" t="s">
        <v>147</v>
      </c>
      <c r="E1328" s="194" t="s">
        <v>156</v>
      </c>
      <c r="F1328" s="199">
        <v>0</v>
      </c>
      <c r="G1328" s="194" t="s">
        <v>165</v>
      </c>
      <c r="I1328" s="197">
        <v>310000</v>
      </c>
      <c r="K1328" s="200">
        <v>310000</v>
      </c>
      <c r="L1328" s="193" t="s">
        <v>503</v>
      </c>
    </row>
    <row r="1329" spans="1:12" x14ac:dyDescent="0.25">
      <c r="G1329" s="201" t="s">
        <v>504</v>
      </c>
      <c r="I1329" s="202">
        <v>310000</v>
      </c>
      <c r="J1329" s="202">
        <v>0</v>
      </c>
      <c r="K1329" s="202">
        <v>310000</v>
      </c>
      <c r="L1329" s="203" t="s">
        <v>503</v>
      </c>
    </row>
    <row r="1330" spans="1:12" x14ac:dyDescent="0.25">
      <c r="G1330" s="201" t="s">
        <v>505</v>
      </c>
      <c r="I1330" s="202">
        <v>310000</v>
      </c>
      <c r="J1330" s="202">
        <v>0</v>
      </c>
      <c r="K1330" s="202">
        <v>310000</v>
      </c>
      <c r="L1330" s="204" t="s">
        <v>506</v>
      </c>
    </row>
    <row r="1331" spans="1:12" x14ac:dyDescent="0.25">
      <c r="A1331" s="196" t="s">
        <v>279</v>
      </c>
    </row>
    <row r="1332" spans="1:12" x14ac:dyDescent="0.25">
      <c r="A1332" s="196" t="s">
        <v>138</v>
      </c>
      <c r="G1332" s="153" t="s">
        <v>500</v>
      </c>
      <c r="I1332" s="197">
        <v>0</v>
      </c>
      <c r="J1332" s="197">
        <v>0</v>
      </c>
      <c r="K1332" s="197">
        <v>0</v>
      </c>
    </row>
    <row r="1333" spans="1:12" x14ac:dyDescent="0.25">
      <c r="A1333" s="193" t="s">
        <v>139</v>
      </c>
      <c r="B1333" s="193" t="s">
        <v>140</v>
      </c>
      <c r="C1333" s="198" t="s">
        <v>141</v>
      </c>
      <c r="D1333" s="193" t="s">
        <v>142</v>
      </c>
      <c r="E1333" s="193" t="s">
        <v>143</v>
      </c>
      <c r="F1333" s="198" t="s">
        <v>144</v>
      </c>
      <c r="G1333" s="193" t="s">
        <v>145</v>
      </c>
      <c r="I1333" s="198" t="s">
        <v>501</v>
      </c>
      <c r="J1333" s="198" t="s">
        <v>502</v>
      </c>
      <c r="K1333" s="198" t="s">
        <v>146</v>
      </c>
    </row>
    <row r="1334" spans="1:12" x14ac:dyDescent="0.25">
      <c r="A1334" s="197">
        <v>15</v>
      </c>
      <c r="B1334" s="194" t="s">
        <v>138</v>
      </c>
      <c r="C1334" s="199">
        <v>96</v>
      </c>
      <c r="D1334" s="194" t="s">
        <v>151</v>
      </c>
      <c r="F1334" s="199">
        <v>0</v>
      </c>
      <c r="G1334" s="194" t="s">
        <v>1022</v>
      </c>
      <c r="I1334" s="197">
        <v>10000</v>
      </c>
      <c r="K1334" s="200">
        <v>10000</v>
      </c>
      <c r="L1334" s="193" t="s">
        <v>503</v>
      </c>
    </row>
    <row r="1335" spans="1:12" x14ac:dyDescent="0.25">
      <c r="A1335" s="197">
        <v>19</v>
      </c>
      <c r="B1335" s="194" t="s">
        <v>138</v>
      </c>
      <c r="C1335" s="199">
        <v>97</v>
      </c>
      <c r="D1335" s="194" t="s">
        <v>147</v>
      </c>
      <c r="F1335" s="199">
        <v>0</v>
      </c>
      <c r="G1335" s="194" t="s">
        <v>1023</v>
      </c>
      <c r="I1335" s="197">
        <v>5000</v>
      </c>
      <c r="K1335" s="200">
        <v>15000</v>
      </c>
      <c r="L1335" s="193" t="s">
        <v>503</v>
      </c>
    </row>
    <row r="1336" spans="1:12" x14ac:dyDescent="0.25">
      <c r="A1336" s="197">
        <v>19</v>
      </c>
      <c r="B1336" s="194" t="s">
        <v>138</v>
      </c>
      <c r="C1336" s="199">
        <v>97</v>
      </c>
      <c r="D1336" s="194" t="s">
        <v>147</v>
      </c>
      <c r="F1336" s="199">
        <v>0</v>
      </c>
      <c r="G1336" s="194" t="s">
        <v>1024</v>
      </c>
      <c r="I1336" s="197">
        <v>18000</v>
      </c>
      <c r="K1336" s="200">
        <v>33000</v>
      </c>
      <c r="L1336" s="193" t="s">
        <v>503</v>
      </c>
    </row>
    <row r="1337" spans="1:12" x14ac:dyDescent="0.25">
      <c r="A1337" s="197">
        <v>19</v>
      </c>
      <c r="B1337" s="194" t="s">
        <v>138</v>
      </c>
      <c r="C1337" s="199">
        <v>97</v>
      </c>
      <c r="D1337" s="194" t="s">
        <v>147</v>
      </c>
      <c r="F1337" s="199">
        <v>0</v>
      </c>
      <c r="G1337" s="194" t="s">
        <v>1025</v>
      </c>
      <c r="I1337" s="197">
        <v>18700</v>
      </c>
      <c r="K1337" s="200">
        <v>51700</v>
      </c>
      <c r="L1337" s="193" t="s">
        <v>503</v>
      </c>
    </row>
    <row r="1338" spans="1:12" x14ac:dyDescent="0.25">
      <c r="A1338" s="197">
        <v>19</v>
      </c>
      <c r="B1338" s="194" t="s">
        <v>138</v>
      </c>
      <c r="C1338" s="199">
        <v>97</v>
      </c>
      <c r="D1338" s="194" t="s">
        <v>147</v>
      </c>
      <c r="F1338" s="199">
        <v>0</v>
      </c>
      <c r="G1338" s="194" t="s">
        <v>1026</v>
      </c>
      <c r="I1338" s="197">
        <v>19000</v>
      </c>
      <c r="K1338" s="200">
        <v>70700</v>
      </c>
      <c r="L1338" s="193" t="s">
        <v>503</v>
      </c>
    </row>
    <row r="1339" spans="1:12" x14ac:dyDescent="0.25">
      <c r="A1339" s="197">
        <v>19</v>
      </c>
      <c r="B1339" s="194" t="s">
        <v>138</v>
      </c>
      <c r="C1339" s="199">
        <v>97</v>
      </c>
      <c r="D1339" s="194" t="s">
        <v>147</v>
      </c>
      <c r="F1339" s="199">
        <v>0</v>
      </c>
      <c r="G1339" s="194" t="s">
        <v>1027</v>
      </c>
      <c r="I1339" s="197">
        <v>20000</v>
      </c>
      <c r="K1339" s="200">
        <v>90700</v>
      </c>
      <c r="L1339" s="193" t="s">
        <v>503</v>
      </c>
    </row>
    <row r="1340" spans="1:12" x14ac:dyDescent="0.25">
      <c r="A1340" s="197">
        <v>19</v>
      </c>
      <c r="B1340" s="194" t="s">
        <v>138</v>
      </c>
      <c r="C1340" s="199">
        <v>97</v>
      </c>
      <c r="D1340" s="194" t="s">
        <v>147</v>
      </c>
      <c r="F1340" s="199">
        <v>0</v>
      </c>
      <c r="G1340" s="194" t="s">
        <v>1028</v>
      </c>
      <c r="I1340" s="197">
        <v>19000</v>
      </c>
      <c r="K1340" s="200">
        <v>109700</v>
      </c>
      <c r="L1340" s="193" t="s">
        <v>503</v>
      </c>
    </row>
    <row r="1341" spans="1:12" x14ac:dyDescent="0.25">
      <c r="A1341" s="197">
        <v>19</v>
      </c>
      <c r="B1341" s="194" t="s">
        <v>138</v>
      </c>
      <c r="C1341" s="199">
        <v>97</v>
      </c>
      <c r="D1341" s="194" t="s">
        <v>147</v>
      </c>
      <c r="F1341" s="199">
        <v>0</v>
      </c>
      <c r="G1341" s="194" t="s">
        <v>1029</v>
      </c>
      <c r="I1341" s="197">
        <v>19000</v>
      </c>
      <c r="K1341" s="200">
        <v>128700</v>
      </c>
      <c r="L1341" s="193" t="s">
        <v>503</v>
      </c>
    </row>
    <row r="1342" spans="1:12" x14ac:dyDescent="0.25">
      <c r="A1342" s="197">
        <v>19</v>
      </c>
      <c r="B1342" s="194" t="s">
        <v>138</v>
      </c>
      <c r="C1342" s="199">
        <v>97</v>
      </c>
      <c r="D1342" s="194" t="s">
        <v>147</v>
      </c>
      <c r="F1342" s="199">
        <v>0</v>
      </c>
      <c r="G1342" s="194" t="s">
        <v>1030</v>
      </c>
      <c r="I1342" s="197">
        <v>4600</v>
      </c>
      <c r="K1342" s="200">
        <v>133300</v>
      </c>
      <c r="L1342" s="193" t="s">
        <v>503</v>
      </c>
    </row>
    <row r="1343" spans="1:12" x14ac:dyDescent="0.25">
      <c r="A1343" s="197">
        <v>25</v>
      </c>
      <c r="B1343" s="194" t="s">
        <v>138</v>
      </c>
      <c r="C1343" s="199">
        <v>98</v>
      </c>
      <c r="D1343" s="194" t="s">
        <v>151</v>
      </c>
      <c r="F1343" s="199">
        <v>0</v>
      </c>
      <c r="G1343" s="194" t="s">
        <v>1031</v>
      </c>
      <c r="I1343" s="197">
        <v>17000</v>
      </c>
      <c r="K1343" s="200">
        <v>150300</v>
      </c>
      <c r="L1343" s="193" t="s">
        <v>503</v>
      </c>
    </row>
    <row r="1344" spans="1:12" x14ac:dyDescent="0.25">
      <c r="A1344" s="197">
        <v>25</v>
      </c>
      <c r="B1344" s="194" t="s">
        <v>138</v>
      </c>
      <c r="C1344" s="199">
        <v>98</v>
      </c>
      <c r="D1344" s="194" t="s">
        <v>151</v>
      </c>
      <c r="F1344" s="199">
        <v>0</v>
      </c>
      <c r="G1344" s="194" t="s">
        <v>1032</v>
      </c>
      <c r="I1344" s="197">
        <v>30000</v>
      </c>
      <c r="K1344" s="200">
        <v>180300</v>
      </c>
      <c r="L1344" s="193" t="s">
        <v>503</v>
      </c>
    </row>
    <row r="1345" spans="1:12" x14ac:dyDescent="0.25">
      <c r="A1345" s="197">
        <v>25</v>
      </c>
      <c r="B1345" s="194" t="s">
        <v>138</v>
      </c>
      <c r="C1345" s="199">
        <v>99</v>
      </c>
      <c r="D1345" s="194" t="s">
        <v>151</v>
      </c>
      <c r="F1345" s="199">
        <v>0</v>
      </c>
      <c r="G1345" s="194" t="s">
        <v>1033</v>
      </c>
      <c r="I1345" s="197">
        <v>11200</v>
      </c>
      <c r="K1345" s="200">
        <v>191500</v>
      </c>
      <c r="L1345" s="193" t="s">
        <v>503</v>
      </c>
    </row>
    <row r="1346" spans="1:12" x14ac:dyDescent="0.25">
      <c r="A1346" s="197">
        <v>25</v>
      </c>
      <c r="B1346" s="194" t="s">
        <v>138</v>
      </c>
      <c r="C1346" s="199">
        <v>99</v>
      </c>
      <c r="D1346" s="194" t="s">
        <v>151</v>
      </c>
      <c r="F1346" s="199">
        <v>0</v>
      </c>
      <c r="G1346" s="194" t="s">
        <v>1034</v>
      </c>
      <c r="I1346" s="197">
        <v>18000</v>
      </c>
      <c r="K1346" s="200">
        <v>209500</v>
      </c>
      <c r="L1346" s="193" t="s">
        <v>503</v>
      </c>
    </row>
    <row r="1347" spans="1:12" x14ac:dyDescent="0.25">
      <c r="A1347" s="197">
        <v>25</v>
      </c>
      <c r="B1347" s="194" t="s">
        <v>138</v>
      </c>
      <c r="C1347" s="199">
        <v>99</v>
      </c>
      <c r="D1347" s="194" t="s">
        <v>151</v>
      </c>
      <c r="F1347" s="199">
        <v>0</v>
      </c>
      <c r="G1347" s="194" t="s">
        <v>1035</v>
      </c>
      <c r="I1347" s="197">
        <v>21000</v>
      </c>
      <c r="K1347" s="200">
        <v>230500</v>
      </c>
      <c r="L1347" s="193" t="s">
        <v>503</v>
      </c>
    </row>
    <row r="1348" spans="1:12" x14ac:dyDescent="0.25">
      <c r="A1348" s="197">
        <v>25</v>
      </c>
      <c r="B1348" s="194" t="s">
        <v>138</v>
      </c>
      <c r="C1348" s="199">
        <v>99</v>
      </c>
      <c r="D1348" s="194" t="s">
        <v>151</v>
      </c>
      <c r="F1348" s="199">
        <v>0</v>
      </c>
      <c r="G1348" s="194" t="s">
        <v>1036</v>
      </c>
      <c r="I1348" s="197">
        <v>21000</v>
      </c>
      <c r="K1348" s="200">
        <v>251500</v>
      </c>
      <c r="L1348" s="193" t="s">
        <v>503</v>
      </c>
    </row>
    <row r="1349" spans="1:12" x14ac:dyDescent="0.25">
      <c r="A1349" s="197">
        <v>25</v>
      </c>
      <c r="B1349" s="194" t="s">
        <v>138</v>
      </c>
      <c r="C1349" s="199">
        <v>99</v>
      </c>
      <c r="D1349" s="194" t="s">
        <v>151</v>
      </c>
      <c r="F1349" s="199">
        <v>0</v>
      </c>
      <c r="G1349" s="194" t="s">
        <v>1037</v>
      </c>
      <c r="I1349" s="197">
        <v>16900</v>
      </c>
      <c r="K1349" s="200">
        <v>268400</v>
      </c>
      <c r="L1349" s="193" t="s">
        <v>503</v>
      </c>
    </row>
    <row r="1350" spans="1:12" x14ac:dyDescent="0.25">
      <c r="A1350" s="197">
        <v>25</v>
      </c>
      <c r="B1350" s="194" t="s">
        <v>138</v>
      </c>
      <c r="C1350" s="199">
        <v>99</v>
      </c>
      <c r="D1350" s="194" t="s">
        <v>151</v>
      </c>
      <c r="F1350" s="199">
        <v>0</v>
      </c>
      <c r="G1350" s="194" t="s">
        <v>1038</v>
      </c>
      <c r="I1350" s="197">
        <v>21500</v>
      </c>
      <c r="K1350" s="200">
        <v>289900</v>
      </c>
      <c r="L1350" s="193" t="s">
        <v>503</v>
      </c>
    </row>
    <row r="1351" spans="1:12" x14ac:dyDescent="0.25">
      <c r="A1351" s="197">
        <v>25</v>
      </c>
      <c r="B1351" s="194" t="s">
        <v>138</v>
      </c>
      <c r="C1351" s="199">
        <v>99</v>
      </c>
      <c r="D1351" s="194" t="s">
        <v>151</v>
      </c>
      <c r="F1351" s="199">
        <v>0</v>
      </c>
      <c r="G1351" s="194" t="s">
        <v>1039</v>
      </c>
      <c r="I1351" s="197">
        <v>22000</v>
      </c>
      <c r="K1351" s="200">
        <v>311900</v>
      </c>
      <c r="L1351" s="193" t="s">
        <v>503</v>
      </c>
    </row>
    <row r="1352" spans="1:12" x14ac:dyDescent="0.25">
      <c r="A1352" s="197">
        <v>25</v>
      </c>
      <c r="B1352" s="194" t="s">
        <v>138</v>
      </c>
      <c r="C1352" s="199">
        <v>99</v>
      </c>
      <c r="D1352" s="194" t="s">
        <v>151</v>
      </c>
      <c r="F1352" s="199">
        <v>0</v>
      </c>
      <c r="G1352" s="194" t="s">
        <v>1040</v>
      </c>
      <c r="I1352" s="197">
        <v>11500</v>
      </c>
      <c r="K1352" s="200">
        <v>323400</v>
      </c>
      <c r="L1352" s="193" t="s">
        <v>503</v>
      </c>
    </row>
    <row r="1353" spans="1:12" x14ac:dyDescent="0.25">
      <c r="A1353" s="197">
        <v>25</v>
      </c>
      <c r="B1353" s="194" t="s">
        <v>138</v>
      </c>
      <c r="C1353" s="199">
        <v>99</v>
      </c>
      <c r="D1353" s="194" t="s">
        <v>151</v>
      </c>
      <c r="F1353" s="199">
        <v>0</v>
      </c>
      <c r="G1353" s="194" t="s">
        <v>1041</v>
      </c>
      <c r="I1353" s="197">
        <v>20000</v>
      </c>
      <c r="K1353" s="200">
        <v>343400</v>
      </c>
      <c r="L1353" s="193" t="s">
        <v>503</v>
      </c>
    </row>
    <row r="1354" spans="1:12" x14ac:dyDescent="0.25">
      <c r="A1354" s="197">
        <v>25</v>
      </c>
      <c r="B1354" s="194" t="s">
        <v>138</v>
      </c>
      <c r="C1354" s="199">
        <v>99</v>
      </c>
      <c r="D1354" s="194" t="s">
        <v>151</v>
      </c>
      <c r="F1354" s="199">
        <v>0</v>
      </c>
      <c r="G1354" s="194" t="s">
        <v>1042</v>
      </c>
      <c r="I1354" s="197">
        <v>23000</v>
      </c>
      <c r="K1354" s="200">
        <v>366400</v>
      </c>
      <c r="L1354" s="193" t="s">
        <v>503</v>
      </c>
    </row>
    <row r="1355" spans="1:12" x14ac:dyDescent="0.25">
      <c r="A1355" s="197">
        <v>25</v>
      </c>
      <c r="B1355" s="194" t="s">
        <v>138</v>
      </c>
      <c r="C1355" s="199">
        <v>99</v>
      </c>
      <c r="D1355" s="194" t="s">
        <v>151</v>
      </c>
      <c r="F1355" s="199">
        <v>0</v>
      </c>
      <c r="G1355" s="194" t="s">
        <v>1043</v>
      </c>
      <c r="I1355" s="197">
        <v>28000</v>
      </c>
      <c r="K1355" s="200">
        <v>394400</v>
      </c>
      <c r="L1355" s="193" t="s">
        <v>503</v>
      </c>
    </row>
    <row r="1356" spans="1:12" x14ac:dyDescent="0.25">
      <c r="A1356" s="197">
        <v>25</v>
      </c>
      <c r="B1356" s="194" t="s">
        <v>138</v>
      </c>
      <c r="C1356" s="199">
        <v>99</v>
      </c>
      <c r="D1356" s="194" t="s">
        <v>151</v>
      </c>
      <c r="F1356" s="199">
        <v>0</v>
      </c>
      <c r="G1356" s="194" t="s">
        <v>1044</v>
      </c>
      <c r="I1356" s="197">
        <v>17000</v>
      </c>
      <c r="K1356" s="200">
        <v>411400</v>
      </c>
      <c r="L1356" s="193" t="s">
        <v>503</v>
      </c>
    </row>
    <row r="1357" spans="1:12" x14ac:dyDescent="0.25">
      <c r="A1357" s="197">
        <v>25</v>
      </c>
      <c r="B1357" s="194" t="s">
        <v>138</v>
      </c>
      <c r="C1357" s="199">
        <v>99</v>
      </c>
      <c r="D1357" s="194" t="s">
        <v>151</v>
      </c>
      <c r="F1357" s="199">
        <v>0</v>
      </c>
      <c r="G1357" s="194" t="s">
        <v>1045</v>
      </c>
      <c r="I1357" s="197">
        <v>8200</v>
      </c>
      <c r="K1357" s="200">
        <v>419600</v>
      </c>
      <c r="L1357" s="193" t="s">
        <v>503</v>
      </c>
    </row>
    <row r="1358" spans="1:12" x14ac:dyDescent="0.25">
      <c r="A1358" s="197">
        <v>31</v>
      </c>
      <c r="B1358" s="194" t="s">
        <v>138</v>
      </c>
      <c r="C1358" s="199">
        <v>102</v>
      </c>
      <c r="D1358" s="194" t="s">
        <v>151</v>
      </c>
      <c r="F1358" s="199">
        <v>0</v>
      </c>
      <c r="G1358" s="194" t="s">
        <v>1046</v>
      </c>
      <c r="I1358" s="197">
        <v>30000</v>
      </c>
      <c r="K1358" s="200">
        <v>449600</v>
      </c>
      <c r="L1358" s="193" t="s">
        <v>503</v>
      </c>
    </row>
    <row r="1359" spans="1:12" x14ac:dyDescent="0.25">
      <c r="G1359" s="201" t="s">
        <v>504</v>
      </c>
      <c r="I1359" s="202">
        <v>449600</v>
      </c>
      <c r="J1359" s="202">
        <v>0</v>
      </c>
      <c r="K1359" s="202">
        <v>449600</v>
      </c>
      <c r="L1359" s="203" t="s">
        <v>503</v>
      </c>
    </row>
    <row r="1360" spans="1:12" x14ac:dyDescent="0.25">
      <c r="G1360" s="201" t="s">
        <v>505</v>
      </c>
      <c r="I1360" s="202">
        <v>449600</v>
      </c>
      <c r="J1360" s="202">
        <v>0</v>
      </c>
      <c r="K1360" s="202">
        <v>449600</v>
      </c>
      <c r="L1360" s="204" t="s">
        <v>506</v>
      </c>
    </row>
    <row r="1361" spans="1:12" x14ac:dyDescent="0.25">
      <c r="A1361" s="196" t="s">
        <v>219</v>
      </c>
      <c r="G1361" s="153" t="s">
        <v>500</v>
      </c>
      <c r="I1361" s="197">
        <v>449600</v>
      </c>
      <c r="J1361" s="197">
        <v>0</v>
      </c>
      <c r="K1361" s="197">
        <v>449600</v>
      </c>
      <c r="L1361" s="194" t="s">
        <v>503</v>
      </c>
    </row>
    <row r="1362" spans="1:12" x14ac:dyDescent="0.25">
      <c r="A1362" s="193" t="s">
        <v>139</v>
      </c>
      <c r="B1362" s="193" t="s">
        <v>140</v>
      </c>
      <c r="C1362" s="198" t="s">
        <v>141</v>
      </c>
      <c r="D1362" s="193" t="s">
        <v>142</v>
      </c>
      <c r="E1362" s="193" t="s">
        <v>143</v>
      </c>
      <c r="F1362" s="198" t="s">
        <v>144</v>
      </c>
      <c r="G1362" s="193" t="s">
        <v>145</v>
      </c>
      <c r="I1362" s="198" t="s">
        <v>501</v>
      </c>
      <c r="J1362" s="198" t="s">
        <v>502</v>
      </c>
      <c r="K1362" s="198" t="s">
        <v>146</v>
      </c>
    </row>
    <row r="1363" spans="1:12" x14ac:dyDescent="0.25">
      <c r="A1363" s="197">
        <v>29</v>
      </c>
      <c r="B1363" s="194" t="s">
        <v>219</v>
      </c>
      <c r="C1363" s="199">
        <v>65</v>
      </c>
      <c r="D1363" s="194" t="s">
        <v>151</v>
      </c>
      <c r="F1363" s="199">
        <v>0</v>
      </c>
      <c r="G1363" s="194" t="s">
        <v>1047</v>
      </c>
      <c r="I1363" s="197">
        <v>25000</v>
      </c>
      <c r="K1363" s="200">
        <v>474600</v>
      </c>
      <c r="L1363" s="193" t="s">
        <v>503</v>
      </c>
    </row>
    <row r="1364" spans="1:12" x14ac:dyDescent="0.25">
      <c r="G1364" s="201" t="s">
        <v>507</v>
      </c>
      <c r="I1364" s="202">
        <v>25000</v>
      </c>
      <c r="J1364" s="202">
        <v>0</v>
      </c>
      <c r="K1364" s="202">
        <v>25000</v>
      </c>
      <c r="L1364" s="203" t="s">
        <v>503</v>
      </c>
    </row>
    <row r="1365" spans="1:12" x14ac:dyDescent="0.25">
      <c r="G1365" s="201" t="s">
        <v>505</v>
      </c>
      <c r="I1365" s="202">
        <v>474600</v>
      </c>
      <c r="J1365" s="202">
        <v>0</v>
      </c>
      <c r="K1365" s="202">
        <v>474600</v>
      </c>
      <c r="L1365" s="204" t="s">
        <v>506</v>
      </c>
    </row>
    <row r="1366" spans="1:12" x14ac:dyDescent="0.25">
      <c r="A1366" s="196" t="s">
        <v>242</v>
      </c>
      <c r="G1366" s="153" t="s">
        <v>500</v>
      </c>
      <c r="I1366" s="197">
        <v>474600</v>
      </c>
      <c r="J1366" s="197">
        <v>0</v>
      </c>
      <c r="K1366" s="197">
        <v>474600</v>
      </c>
      <c r="L1366" s="194" t="s">
        <v>503</v>
      </c>
    </row>
    <row r="1367" spans="1:12" x14ac:dyDescent="0.25">
      <c r="A1367" s="193" t="s">
        <v>139</v>
      </c>
      <c r="B1367" s="193" t="s">
        <v>140</v>
      </c>
      <c r="C1367" s="198" t="s">
        <v>141</v>
      </c>
      <c r="D1367" s="193" t="s">
        <v>142</v>
      </c>
      <c r="E1367" s="193" t="s">
        <v>143</v>
      </c>
      <c r="F1367" s="198" t="s">
        <v>144</v>
      </c>
      <c r="G1367" s="193" t="s">
        <v>145</v>
      </c>
      <c r="I1367" s="198" t="s">
        <v>501</v>
      </c>
      <c r="J1367" s="198" t="s">
        <v>502</v>
      </c>
      <c r="K1367" s="198" t="s">
        <v>146</v>
      </c>
    </row>
    <row r="1368" spans="1:12" x14ac:dyDescent="0.25">
      <c r="A1368" s="197">
        <v>15</v>
      </c>
      <c r="B1368" s="194" t="s">
        <v>242</v>
      </c>
      <c r="C1368" s="199">
        <v>36</v>
      </c>
      <c r="D1368" s="194" t="s">
        <v>151</v>
      </c>
      <c r="F1368" s="199">
        <v>0</v>
      </c>
      <c r="G1368" s="194" t="s">
        <v>245</v>
      </c>
      <c r="I1368" s="197">
        <v>140000</v>
      </c>
      <c r="K1368" s="200">
        <v>614600</v>
      </c>
      <c r="L1368" s="193" t="s">
        <v>503</v>
      </c>
    </row>
    <row r="1369" spans="1:12" x14ac:dyDescent="0.25">
      <c r="A1369" s="197">
        <v>30</v>
      </c>
      <c r="B1369" s="194" t="s">
        <v>242</v>
      </c>
      <c r="C1369" s="199">
        <v>95</v>
      </c>
      <c r="D1369" s="194" t="s">
        <v>151</v>
      </c>
      <c r="F1369" s="199">
        <v>0</v>
      </c>
      <c r="G1369" s="194" t="s">
        <v>1048</v>
      </c>
      <c r="I1369" s="197">
        <v>8000</v>
      </c>
      <c r="K1369" s="200">
        <v>622600</v>
      </c>
      <c r="L1369" s="193" t="s">
        <v>503</v>
      </c>
    </row>
    <row r="1370" spans="1:12" x14ac:dyDescent="0.25">
      <c r="A1370" s="197">
        <v>30</v>
      </c>
      <c r="B1370" s="194" t="s">
        <v>242</v>
      </c>
      <c r="C1370" s="199">
        <v>95</v>
      </c>
      <c r="D1370" s="194" t="s">
        <v>151</v>
      </c>
      <c r="F1370" s="199">
        <v>0</v>
      </c>
      <c r="G1370" s="194" t="s">
        <v>1049</v>
      </c>
      <c r="I1370" s="197">
        <v>1280</v>
      </c>
      <c r="K1370" s="200">
        <v>623880</v>
      </c>
      <c r="L1370" s="193" t="s">
        <v>503</v>
      </c>
    </row>
    <row r="1371" spans="1:12" x14ac:dyDescent="0.25">
      <c r="A1371" s="197">
        <v>30</v>
      </c>
      <c r="B1371" s="194" t="s">
        <v>242</v>
      </c>
      <c r="C1371" s="199">
        <v>95</v>
      </c>
      <c r="D1371" s="194" t="s">
        <v>151</v>
      </c>
      <c r="F1371" s="199">
        <v>0</v>
      </c>
      <c r="G1371" s="194" t="s">
        <v>1050</v>
      </c>
      <c r="I1371" s="197">
        <v>1280</v>
      </c>
      <c r="K1371" s="200">
        <v>625160</v>
      </c>
      <c r="L1371" s="193" t="s">
        <v>503</v>
      </c>
    </row>
    <row r="1372" spans="1:12" x14ac:dyDescent="0.25">
      <c r="A1372" s="197">
        <v>30</v>
      </c>
      <c r="B1372" s="194" t="s">
        <v>242</v>
      </c>
      <c r="C1372" s="199">
        <v>95</v>
      </c>
      <c r="D1372" s="194" t="s">
        <v>151</v>
      </c>
      <c r="F1372" s="199">
        <v>0</v>
      </c>
      <c r="G1372" s="194" t="s">
        <v>1049</v>
      </c>
      <c r="I1372" s="197">
        <v>1240</v>
      </c>
      <c r="K1372" s="200">
        <v>626400</v>
      </c>
      <c r="L1372" s="193" t="s">
        <v>503</v>
      </c>
    </row>
    <row r="1373" spans="1:12" x14ac:dyDescent="0.25">
      <c r="A1373" s="197">
        <v>30</v>
      </c>
      <c r="B1373" s="194" t="s">
        <v>242</v>
      </c>
      <c r="C1373" s="199">
        <v>95</v>
      </c>
      <c r="D1373" s="194" t="s">
        <v>151</v>
      </c>
      <c r="F1373" s="199">
        <v>0</v>
      </c>
      <c r="G1373" s="194" t="s">
        <v>1049</v>
      </c>
      <c r="I1373" s="197">
        <v>1280</v>
      </c>
      <c r="K1373" s="200">
        <v>627680</v>
      </c>
      <c r="L1373" s="193" t="s">
        <v>503</v>
      </c>
    </row>
    <row r="1374" spans="1:12" x14ac:dyDescent="0.25">
      <c r="A1374" s="197">
        <v>30</v>
      </c>
      <c r="B1374" s="194" t="s">
        <v>242</v>
      </c>
      <c r="C1374" s="199">
        <v>95</v>
      </c>
      <c r="D1374" s="194" t="s">
        <v>151</v>
      </c>
      <c r="F1374" s="199">
        <v>0</v>
      </c>
      <c r="G1374" s="194" t="s">
        <v>1050</v>
      </c>
      <c r="I1374" s="197">
        <v>1280</v>
      </c>
      <c r="K1374" s="200">
        <v>628960</v>
      </c>
      <c r="L1374" s="193" t="s">
        <v>503</v>
      </c>
    </row>
    <row r="1375" spans="1:12" x14ac:dyDescent="0.25">
      <c r="A1375" s="197">
        <v>30</v>
      </c>
      <c r="B1375" s="194" t="s">
        <v>242</v>
      </c>
      <c r="C1375" s="199">
        <v>95</v>
      </c>
      <c r="D1375" s="194" t="s">
        <v>151</v>
      </c>
      <c r="F1375" s="199">
        <v>0</v>
      </c>
      <c r="G1375" s="194" t="s">
        <v>1050</v>
      </c>
      <c r="I1375" s="197">
        <v>1280</v>
      </c>
      <c r="K1375" s="200">
        <v>630240</v>
      </c>
      <c r="L1375" s="193" t="s">
        <v>503</v>
      </c>
    </row>
    <row r="1376" spans="1:12" x14ac:dyDescent="0.25">
      <c r="G1376" s="201" t="s">
        <v>612</v>
      </c>
      <c r="I1376" s="202">
        <v>155640</v>
      </c>
      <c r="J1376" s="202">
        <v>0</v>
      </c>
      <c r="K1376" s="202">
        <v>155640</v>
      </c>
      <c r="L1376" s="203" t="s">
        <v>503</v>
      </c>
    </row>
    <row r="1377" spans="1:12" x14ac:dyDescent="0.25">
      <c r="G1377" s="201" t="s">
        <v>505</v>
      </c>
      <c r="I1377" s="202">
        <v>630240</v>
      </c>
      <c r="J1377" s="202">
        <v>0</v>
      </c>
      <c r="K1377" s="202">
        <v>630240</v>
      </c>
      <c r="L1377" s="204" t="s">
        <v>506</v>
      </c>
    </row>
    <row r="1378" spans="1:12" x14ac:dyDescent="0.25">
      <c r="A1378" s="196" t="s">
        <v>158</v>
      </c>
      <c r="G1378" s="153" t="s">
        <v>500</v>
      </c>
      <c r="I1378" s="197">
        <v>630240</v>
      </c>
      <c r="J1378" s="197">
        <v>0</v>
      </c>
      <c r="K1378" s="197">
        <v>630240</v>
      </c>
      <c r="L1378" s="194" t="s">
        <v>503</v>
      </c>
    </row>
    <row r="1379" spans="1:12" x14ac:dyDescent="0.25">
      <c r="A1379" s="193" t="s">
        <v>139</v>
      </c>
      <c r="B1379" s="193" t="s">
        <v>140</v>
      </c>
      <c r="C1379" s="198" t="s">
        <v>141</v>
      </c>
      <c r="D1379" s="193" t="s">
        <v>142</v>
      </c>
      <c r="E1379" s="193" t="s">
        <v>143</v>
      </c>
      <c r="F1379" s="198" t="s">
        <v>144</v>
      </c>
      <c r="G1379" s="193" t="s">
        <v>145</v>
      </c>
      <c r="I1379" s="198" t="s">
        <v>501</v>
      </c>
      <c r="J1379" s="198" t="s">
        <v>502</v>
      </c>
      <c r="K1379" s="198" t="s">
        <v>146</v>
      </c>
    </row>
    <row r="1380" spans="1:12" x14ac:dyDescent="0.25">
      <c r="A1380" s="197">
        <v>19</v>
      </c>
      <c r="B1380" s="194" t="s">
        <v>158</v>
      </c>
      <c r="C1380" s="199">
        <v>85</v>
      </c>
      <c r="D1380" s="194" t="s">
        <v>151</v>
      </c>
      <c r="F1380" s="199">
        <v>0</v>
      </c>
      <c r="G1380" s="194" t="s">
        <v>1051</v>
      </c>
      <c r="I1380" s="197">
        <v>75000</v>
      </c>
      <c r="K1380" s="200">
        <v>705240</v>
      </c>
      <c r="L1380" s="193" t="s">
        <v>503</v>
      </c>
    </row>
    <row r="1381" spans="1:12" x14ac:dyDescent="0.25">
      <c r="A1381" s="197">
        <v>19</v>
      </c>
      <c r="B1381" s="194" t="s">
        <v>158</v>
      </c>
      <c r="C1381" s="199">
        <v>85</v>
      </c>
      <c r="D1381" s="194" t="s">
        <v>151</v>
      </c>
      <c r="F1381" s="199">
        <v>0</v>
      </c>
      <c r="G1381" s="194" t="s">
        <v>1052</v>
      </c>
      <c r="I1381" s="197">
        <v>3000</v>
      </c>
      <c r="K1381" s="200">
        <v>708240</v>
      </c>
      <c r="L1381" s="193" t="s">
        <v>503</v>
      </c>
    </row>
    <row r="1382" spans="1:12" x14ac:dyDescent="0.25">
      <c r="A1382" s="197">
        <v>19</v>
      </c>
      <c r="B1382" s="194" t="s">
        <v>158</v>
      </c>
      <c r="C1382" s="199">
        <v>85</v>
      </c>
      <c r="D1382" s="194" t="s">
        <v>151</v>
      </c>
      <c r="F1382" s="199">
        <v>0</v>
      </c>
      <c r="G1382" s="194" t="s">
        <v>1050</v>
      </c>
      <c r="I1382" s="197">
        <v>1980</v>
      </c>
      <c r="K1382" s="200">
        <v>710220</v>
      </c>
      <c r="L1382" s="193" t="s">
        <v>503</v>
      </c>
    </row>
    <row r="1383" spans="1:12" x14ac:dyDescent="0.25">
      <c r="A1383" s="197">
        <v>19</v>
      </c>
      <c r="B1383" s="194" t="s">
        <v>158</v>
      </c>
      <c r="C1383" s="199">
        <v>85</v>
      </c>
      <c r="D1383" s="194" t="s">
        <v>151</v>
      </c>
      <c r="F1383" s="199">
        <v>0</v>
      </c>
      <c r="G1383" s="194" t="s">
        <v>1050</v>
      </c>
      <c r="I1383" s="197">
        <v>1320</v>
      </c>
      <c r="K1383" s="200">
        <v>711540</v>
      </c>
      <c r="L1383" s="193" t="s">
        <v>503</v>
      </c>
    </row>
    <row r="1384" spans="1:12" x14ac:dyDescent="0.25">
      <c r="G1384" s="201" t="s">
        <v>644</v>
      </c>
      <c r="I1384" s="202">
        <v>81300</v>
      </c>
      <c r="J1384" s="202">
        <v>0</v>
      </c>
      <c r="K1384" s="202">
        <v>81300</v>
      </c>
      <c r="L1384" s="203" t="s">
        <v>503</v>
      </c>
    </row>
    <row r="1385" spans="1:12" x14ac:dyDescent="0.25">
      <c r="G1385" s="201" t="s">
        <v>505</v>
      </c>
      <c r="I1385" s="202">
        <v>711540</v>
      </c>
      <c r="J1385" s="202">
        <v>0</v>
      </c>
      <c r="K1385" s="202">
        <v>711540</v>
      </c>
      <c r="L1385" s="204" t="s">
        <v>506</v>
      </c>
    </row>
    <row r="1386" spans="1:12" x14ac:dyDescent="0.25">
      <c r="A1386" s="196" t="s">
        <v>254</v>
      </c>
      <c r="G1386" s="153" t="s">
        <v>500</v>
      </c>
      <c r="I1386" s="197">
        <v>711540</v>
      </c>
      <c r="J1386" s="197">
        <v>0</v>
      </c>
      <c r="K1386" s="197">
        <v>711540</v>
      </c>
      <c r="L1386" s="194" t="s">
        <v>503</v>
      </c>
    </row>
    <row r="1387" spans="1:12" x14ac:dyDescent="0.25">
      <c r="A1387" s="193" t="s">
        <v>139</v>
      </c>
      <c r="B1387" s="193" t="s">
        <v>140</v>
      </c>
      <c r="C1387" s="198" t="s">
        <v>141</v>
      </c>
      <c r="D1387" s="193" t="s">
        <v>142</v>
      </c>
      <c r="E1387" s="193" t="s">
        <v>143</v>
      </c>
      <c r="F1387" s="198" t="s">
        <v>144</v>
      </c>
      <c r="G1387" s="193" t="s">
        <v>145</v>
      </c>
      <c r="I1387" s="198" t="s">
        <v>501</v>
      </c>
      <c r="J1387" s="198" t="s">
        <v>502</v>
      </c>
      <c r="K1387" s="198" t="s">
        <v>146</v>
      </c>
    </row>
    <row r="1388" spans="1:12" x14ac:dyDescent="0.25">
      <c r="A1388" s="197">
        <v>6</v>
      </c>
      <c r="B1388" s="194" t="s">
        <v>254</v>
      </c>
      <c r="C1388" s="199">
        <v>94</v>
      </c>
      <c r="D1388" s="194" t="s">
        <v>151</v>
      </c>
      <c r="F1388" s="199">
        <v>0</v>
      </c>
      <c r="G1388" s="194" t="s">
        <v>1053</v>
      </c>
      <c r="I1388" s="197">
        <v>4125</v>
      </c>
      <c r="K1388" s="200">
        <v>715665</v>
      </c>
      <c r="L1388" s="193" t="s">
        <v>503</v>
      </c>
    </row>
    <row r="1389" spans="1:12" x14ac:dyDescent="0.25">
      <c r="G1389" s="201" t="s">
        <v>665</v>
      </c>
      <c r="I1389" s="202">
        <v>4125</v>
      </c>
      <c r="J1389" s="202">
        <v>0</v>
      </c>
      <c r="K1389" s="202">
        <v>4125</v>
      </c>
      <c r="L1389" s="203" t="s">
        <v>503</v>
      </c>
    </row>
    <row r="1390" spans="1:12" x14ac:dyDescent="0.25">
      <c r="G1390" s="201" t="s">
        <v>505</v>
      </c>
      <c r="I1390" s="202">
        <v>715665</v>
      </c>
      <c r="J1390" s="202">
        <v>0</v>
      </c>
      <c r="K1390" s="202">
        <v>715665</v>
      </c>
      <c r="L1390" s="204" t="s">
        <v>506</v>
      </c>
    </row>
    <row r="1391" spans="1:12" x14ac:dyDescent="0.25">
      <c r="A1391" s="196" t="s">
        <v>160</v>
      </c>
      <c r="G1391" s="153" t="s">
        <v>500</v>
      </c>
      <c r="I1391" s="197">
        <v>715665</v>
      </c>
      <c r="J1391" s="197">
        <v>0</v>
      </c>
      <c r="K1391" s="197">
        <v>715665</v>
      </c>
      <c r="L1391" s="194" t="s">
        <v>503</v>
      </c>
    </row>
    <row r="1392" spans="1:12" x14ac:dyDescent="0.25">
      <c r="A1392" s="193" t="s">
        <v>139</v>
      </c>
      <c r="B1392" s="193" t="s">
        <v>140</v>
      </c>
      <c r="C1392" s="198" t="s">
        <v>141</v>
      </c>
      <c r="D1392" s="193" t="s">
        <v>142</v>
      </c>
      <c r="E1392" s="193" t="s">
        <v>143</v>
      </c>
      <c r="F1392" s="198" t="s">
        <v>144</v>
      </c>
      <c r="G1392" s="193" t="s">
        <v>145</v>
      </c>
      <c r="I1392" s="198" t="s">
        <v>501</v>
      </c>
      <c r="J1392" s="198" t="s">
        <v>502</v>
      </c>
      <c r="K1392" s="198" t="s">
        <v>146</v>
      </c>
    </row>
    <row r="1393" spans="1:12" x14ac:dyDescent="0.25">
      <c r="A1393" s="197">
        <v>28</v>
      </c>
      <c r="B1393" s="194" t="s">
        <v>160</v>
      </c>
      <c r="C1393" s="199">
        <v>59</v>
      </c>
      <c r="D1393" s="194" t="s">
        <v>151</v>
      </c>
      <c r="F1393" s="199">
        <v>0</v>
      </c>
      <c r="G1393" s="194" t="s">
        <v>265</v>
      </c>
      <c r="I1393" s="197">
        <v>70000</v>
      </c>
      <c r="K1393" s="200">
        <v>785665</v>
      </c>
      <c r="L1393" s="193" t="s">
        <v>503</v>
      </c>
    </row>
    <row r="1394" spans="1:12" x14ac:dyDescent="0.25">
      <c r="A1394" s="197">
        <v>30</v>
      </c>
      <c r="B1394" s="194" t="s">
        <v>160</v>
      </c>
      <c r="C1394" s="199">
        <v>66</v>
      </c>
      <c r="D1394" s="194" t="s">
        <v>151</v>
      </c>
      <c r="F1394" s="199">
        <v>0</v>
      </c>
      <c r="G1394" s="194" t="s">
        <v>1054</v>
      </c>
      <c r="I1394" s="197">
        <v>500</v>
      </c>
      <c r="K1394" s="200">
        <v>786165</v>
      </c>
      <c r="L1394" s="193" t="s">
        <v>503</v>
      </c>
    </row>
    <row r="1395" spans="1:12" x14ac:dyDescent="0.25">
      <c r="A1395" s="197">
        <v>30</v>
      </c>
      <c r="B1395" s="194" t="s">
        <v>160</v>
      </c>
      <c r="C1395" s="199">
        <v>70</v>
      </c>
      <c r="D1395" s="194" t="s">
        <v>147</v>
      </c>
      <c r="F1395" s="199">
        <v>0</v>
      </c>
      <c r="G1395" s="194" t="s">
        <v>1580</v>
      </c>
      <c r="J1395" s="197">
        <v>82</v>
      </c>
      <c r="K1395" s="200">
        <v>786083</v>
      </c>
      <c r="L1395" s="193" t="s">
        <v>503</v>
      </c>
    </row>
    <row r="1396" spans="1:12" x14ac:dyDescent="0.25">
      <c r="G1396" s="201" t="s">
        <v>679</v>
      </c>
      <c r="I1396" s="202">
        <v>70500</v>
      </c>
      <c r="J1396" s="202">
        <v>82</v>
      </c>
      <c r="K1396" s="202">
        <v>70418</v>
      </c>
      <c r="L1396" s="203" t="s">
        <v>503</v>
      </c>
    </row>
    <row r="1397" spans="1:12" x14ac:dyDescent="0.25">
      <c r="G1397" s="201" t="s">
        <v>505</v>
      </c>
      <c r="I1397" s="202">
        <v>786165</v>
      </c>
      <c r="J1397" s="202">
        <v>82</v>
      </c>
      <c r="K1397" s="202">
        <v>786083</v>
      </c>
      <c r="L1397" s="204" t="s">
        <v>506</v>
      </c>
    </row>
    <row r="1398" spans="1:12" x14ac:dyDescent="0.25">
      <c r="A1398" s="196" t="s">
        <v>1532</v>
      </c>
      <c r="G1398" s="153" t="s">
        <v>500</v>
      </c>
      <c r="I1398" s="197">
        <v>786165</v>
      </c>
      <c r="J1398" s="197">
        <v>82</v>
      </c>
      <c r="K1398" s="197">
        <v>786083</v>
      </c>
      <c r="L1398" s="194" t="s">
        <v>503</v>
      </c>
    </row>
    <row r="1399" spans="1:12" x14ac:dyDescent="0.25">
      <c r="A1399" s="193" t="s">
        <v>139</v>
      </c>
      <c r="B1399" s="193" t="s">
        <v>140</v>
      </c>
      <c r="C1399" s="198" t="s">
        <v>141</v>
      </c>
      <c r="D1399" s="193" t="s">
        <v>142</v>
      </c>
      <c r="E1399" s="193" t="s">
        <v>143</v>
      </c>
      <c r="F1399" s="198" t="s">
        <v>144</v>
      </c>
      <c r="G1399" s="193" t="s">
        <v>145</v>
      </c>
      <c r="I1399" s="198" t="s">
        <v>501</v>
      </c>
      <c r="J1399" s="198" t="s">
        <v>502</v>
      </c>
      <c r="K1399" s="198" t="s">
        <v>146</v>
      </c>
    </row>
    <row r="1400" spans="1:12" x14ac:dyDescent="0.25">
      <c r="A1400" s="197">
        <v>31</v>
      </c>
      <c r="B1400" s="194" t="s">
        <v>1532</v>
      </c>
      <c r="C1400" s="199">
        <v>99</v>
      </c>
      <c r="D1400" s="194" t="s">
        <v>151</v>
      </c>
      <c r="F1400" s="199">
        <v>0</v>
      </c>
      <c r="G1400" s="194" t="s">
        <v>1691</v>
      </c>
      <c r="I1400" s="197">
        <v>11880</v>
      </c>
      <c r="K1400" s="200">
        <v>797963</v>
      </c>
      <c r="L1400" s="193" t="s">
        <v>503</v>
      </c>
    </row>
    <row r="1401" spans="1:12" x14ac:dyDescent="0.25">
      <c r="A1401" s="197">
        <v>31</v>
      </c>
      <c r="B1401" s="194" t="s">
        <v>1532</v>
      </c>
      <c r="C1401" s="199">
        <v>99</v>
      </c>
      <c r="D1401" s="194" t="s">
        <v>151</v>
      </c>
      <c r="F1401" s="199">
        <v>0</v>
      </c>
      <c r="G1401" s="194" t="s">
        <v>1692</v>
      </c>
      <c r="I1401" s="197">
        <v>15000</v>
      </c>
      <c r="K1401" s="200">
        <v>812963</v>
      </c>
      <c r="L1401" s="193" t="s">
        <v>503</v>
      </c>
    </row>
    <row r="1402" spans="1:12" x14ac:dyDescent="0.25">
      <c r="A1402" s="197">
        <v>31</v>
      </c>
      <c r="B1402" s="194" t="s">
        <v>1532</v>
      </c>
      <c r="C1402" s="199">
        <v>102</v>
      </c>
      <c r="D1402" s="194" t="s">
        <v>151</v>
      </c>
      <c r="F1402" s="199">
        <v>0</v>
      </c>
      <c r="G1402" s="194" t="s">
        <v>1800</v>
      </c>
      <c r="I1402" s="197">
        <v>3340</v>
      </c>
      <c r="K1402" s="200">
        <v>816303</v>
      </c>
      <c r="L1402" s="193" t="s">
        <v>503</v>
      </c>
    </row>
    <row r="1403" spans="1:12" x14ac:dyDescent="0.25">
      <c r="G1403" s="201" t="s">
        <v>1630</v>
      </c>
      <c r="I1403" s="202">
        <v>30220</v>
      </c>
      <c r="J1403" s="202">
        <v>0</v>
      </c>
      <c r="K1403" s="202">
        <v>30220</v>
      </c>
      <c r="L1403" s="203" t="s">
        <v>503</v>
      </c>
    </row>
    <row r="1404" spans="1:12" x14ac:dyDescent="0.25">
      <c r="G1404" s="201" t="s">
        <v>505</v>
      </c>
      <c r="I1404" s="202">
        <v>816385</v>
      </c>
      <c r="J1404" s="202">
        <v>82</v>
      </c>
      <c r="K1404" s="202">
        <v>816303</v>
      </c>
      <c r="L1404" s="204" t="s">
        <v>506</v>
      </c>
    </row>
    <row r="1405" spans="1:12" x14ac:dyDescent="0.25">
      <c r="A1405" s="196" t="s">
        <v>280</v>
      </c>
    </row>
    <row r="1406" spans="1:12" x14ac:dyDescent="0.25">
      <c r="A1406" s="196" t="s">
        <v>138</v>
      </c>
      <c r="G1406" s="153" t="s">
        <v>500</v>
      </c>
      <c r="I1406" s="197">
        <v>0</v>
      </c>
      <c r="J1406" s="197">
        <v>0</v>
      </c>
      <c r="K1406" s="197">
        <v>0</v>
      </c>
    </row>
    <row r="1407" spans="1:12" x14ac:dyDescent="0.25">
      <c r="A1407" s="193" t="s">
        <v>139</v>
      </c>
      <c r="B1407" s="193" t="s">
        <v>140</v>
      </c>
      <c r="C1407" s="198" t="s">
        <v>141</v>
      </c>
      <c r="D1407" s="193" t="s">
        <v>142</v>
      </c>
      <c r="E1407" s="193" t="s">
        <v>143</v>
      </c>
      <c r="F1407" s="198" t="s">
        <v>144</v>
      </c>
      <c r="G1407" s="193" t="s">
        <v>145</v>
      </c>
      <c r="I1407" s="198" t="s">
        <v>501</v>
      </c>
      <c r="J1407" s="198" t="s">
        <v>502</v>
      </c>
      <c r="K1407" s="198" t="s">
        <v>146</v>
      </c>
    </row>
    <row r="1408" spans="1:12" x14ac:dyDescent="0.25">
      <c r="A1408" s="197">
        <v>1</v>
      </c>
      <c r="B1408" s="194" t="s">
        <v>138</v>
      </c>
      <c r="C1408" s="199">
        <v>1</v>
      </c>
      <c r="D1408" s="194" t="s">
        <v>147</v>
      </c>
      <c r="F1408" s="199">
        <v>0</v>
      </c>
      <c r="G1408" s="194" t="s">
        <v>166</v>
      </c>
      <c r="I1408" s="197">
        <v>150000000</v>
      </c>
      <c r="K1408" s="200">
        <v>150000000</v>
      </c>
      <c r="L1408" s="193" t="s">
        <v>503</v>
      </c>
    </row>
    <row r="1409" spans="1:12" x14ac:dyDescent="0.25">
      <c r="G1409" s="201" t="s">
        <v>504</v>
      </c>
      <c r="I1409" s="202">
        <v>150000000</v>
      </c>
      <c r="J1409" s="202">
        <v>0</v>
      </c>
      <c r="K1409" s="202">
        <v>150000000</v>
      </c>
      <c r="L1409" s="203" t="s">
        <v>503</v>
      </c>
    </row>
    <row r="1410" spans="1:12" x14ac:dyDescent="0.25">
      <c r="G1410" s="201" t="s">
        <v>505</v>
      </c>
      <c r="I1410" s="202">
        <v>150000000</v>
      </c>
      <c r="J1410" s="202">
        <v>0</v>
      </c>
      <c r="K1410" s="202">
        <v>150000000</v>
      </c>
      <c r="L1410" s="204" t="s">
        <v>506</v>
      </c>
    </row>
    <row r="1411" spans="1:12" x14ac:dyDescent="0.25">
      <c r="A1411" s="196" t="s">
        <v>158</v>
      </c>
      <c r="G1411" s="153" t="s">
        <v>500</v>
      </c>
      <c r="I1411" s="197">
        <v>150000000</v>
      </c>
      <c r="J1411" s="197">
        <v>0</v>
      </c>
      <c r="K1411" s="197">
        <v>150000000</v>
      </c>
      <c r="L1411" s="194" t="s">
        <v>503</v>
      </c>
    </row>
    <row r="1412" spans="1:12" x14ac:dyDescent="0.25">
      <c r="A1412" s="193" t="s">
        <v>139</v>
      </c>
      <c r="B1412" s="193" t="s">
        <v>140</v>
      </c>
      <c r="C1412" s="198" t="s">
        <v>141</v>
      </c>
      <c r="D1412" s="193" t="s">
        <v>142</v>
      </c>
      <c r="E1412" s="193" t="s">
        <v>143</v>
      </c>
      <c r="F1412" s="198" t="s">
        <v>144</v>
      </c>
      <c r="G1412" s="193" t="s">
        <v>145</v>
      </c>
      <c r="I1412" s="198" t="s">
        <v>501</v>
      </c>
      <c r="J1412" s="198" t="s">
        <v>502</v>
      </c>
      <c r="K1412" s="198" t="s">
        <v>146</v>
      </c>
    </row>
    <row r="1413" spans="1:12" x14ac:dyDescent="0.25">
      <c r="A1413" s="197">
        <v>21</v>
      </c>
      <c r="B1413" s="194" t="s">
        <v>158</v>
      </c>
      <c r="C1413" s="199">
        <v>58</v>
      </c>
      <c r="D1413" s="194" t="s">
        <v>150</v>
      </c>
      <c r="F1413" s="199">
        <v>0</v>
      </c>
      <c r="G1413" s="194" t="s">
        <v>159</v>
      </c>
      <c r="J1413" s="197">
        <v>50000000</v>
      </c>
      <c r="K1413" s="200">
        <v>100000000</v>
      </c>
      <c r="L1413" s="193" t="s">
        <v>503</v>
      </c>
    </row>
    <row r="1414" spans="1:12" x14ac:dyDescent="0.25">
      <c r="G1414" s="201" t="s">
        <v>644</v>
      </c>
      <c r="I1414" s="202">
        <v>0</v>
      </c>
      <c r="J1414" s="202">
        <v>50000000</v>
      </c>
      <c r="K1414" s="202">
        <v>-50000000</v>
      </c>
      <c r="L1414" s="203" t="s">
        <v>585</v>
      </c>
    </row>
    <row r="1415" spans="1:12" x14ac:dyDescent="0.25">
      <c r="G1415" s="201" t="s">
        <v>505</v>
      </c>
      <c r="I1415" s="202">
        <v>150000000</v>
      </c>
      <c r="J1415" s="202">
        <v>50000000</v>
      </c>
      <c r="K1415" s="202">
        <v>100000000</v>
      </c>
      <c r="L1415" s="204" t="s">
        <v>506</v>
      </c>
    </row>
    <row r="1416" spans="1:12" x14ac:dyDescent="0.25">
      <c r="A1416" s="196" t="s">
        <v>160</v>
      </c>
      <c r="G1416" s="153" t="s">
        <v>500</v>
      </c>
      <c r="I1416" s="197">
        <v>150000000</v>
      </c>
      <c r="J1416" s="197">
        <v>50000000</v>
      </c>
      <c r="K1416" s="197">
        <v>100000000</v>
      </c>
      <c r="L1416" s="194" t="s">
        <v>503</v>
      </c>
    </row>
    <row r="1417" spans="1:12" x14ac:dyDescent="0.25">
      <c r="A1417" s="193" t="s">
        <v>139</v>
      </c>
      <c r="B1417" s="193" t="s">
        <v>140</v>
      </c>
      <c r="C1417" s="198" t="s">
        <v>141</v>
      </c>
      <c r="D1417" s="193" t="s">
        <v>142</v>
      </c>
      <c r="E1417" s="193" t="s">
        <v>143</v>
      </c>
      <c r="F1417" s="198" t="s">
        <v>144</v>
      </c>
      <c r="G1417" s="193" t="s">
        <v>145</v>
      </c>
      <c r="I1417" s="198" t="s">
        <v>501</v>
      </c>
      <c r="J1417" s="198" t="s">
        <v>502</v>
      </c>
      <c r="K1417" s="198" t="s">
        <v>146</v>
      </c>
    </row>
    <row r="1418" spans="1:12" x14ac:dyDescent="0.25">
      <c r="A1418" s="197">
        <v>9</v>
      </c>
      <c r="B1418" s="194" t="s">
        <v>160</v>
      </c>
      <c r="C1418" s="199">
        <v>23</v>
      </c>
      <c r="D1418" s="194" t="s">
        <v>150</v>
      </c>
      <c r="F1418" s="199">
        <v>0</v>
      </c>
      <c r="G1418" s="194" t="s">
        <v>161</v>
      </c>
      <c r="J1418" s="197">
        <v>50000000</v>
      </c>
      <c r="K1418" s="200">
        <v>50000000</v>
      </c>
      <c r="L1418" s="193" t="s">
        <v>503</v>
      </c>
    </row>
    <row r="1419" spans="1:12" x14ac:dyDescent="0.25">
      <c r="A1419" s="197">
        <v>10</v>
      </c>
      <c r="B1419" s="194" t="s">
        <v>160</v>
      </c>
      <c r="C1419" s="199">
        <v>24</v>
      </c>
      <c r="D1419" s="194" t="s">
        <v>151</v>
      </c>
      <c r="F1419" s="199">
        <v>0</v>
      </c>
      <c r="G1419" s="194" t="s">
        <v>162</v>
      </c>
      <c r="I1419" s="197">
        <v>40000000</v>
      </c>
      <c r="K1419" s="200">
        <v>90000000</v>
      </c>
      <c r="L1419" s="193" t="s">
        <v>503</v>
      </c>
    </row>
    <row r="1420" spans="1:12" x14ac:dyDescent="0.25">
      <c r="A1420" s="197">
        <v>30</v>
      </c>
      <c r="B1420" s="194" t="s">
        <v>160</v>
      </c>
      <c r="C1420" s="199">
        <v>71</v>
      </c>
      <c r="D1420" s="194" t="s">
        <v>150</v>
      </c>
      <c r="F1420" s="199">
        <v>0</v>
      </c>
      <c r="G1420" s="194" t="s">
        <v>1579</v>
      </c>
      <c r="J1420" s="197">
        <v>40000000</v>
      </c>
      <c r="K1420" s="200">
        <v>50000000</v>
      </c>
      <c r="L1420" s="193" t="s">
        <v>503</v>
      </c>
    </row>
    <row r="1421" spans="1:12" x14ac:dyDescent="0.25">
      <c r="G1421" s="201" t="s">
        <v>679</v>
      </c>
      <c r="I1421" s="202">
        <v>40000000</v>
      </c>
      <c r="J1421" s="202">
        <v>90000000</v>
      </c>
      <c r="K1421" s="202">
        <v>-50000000</v>
      </c>
      <c r="L1421" s="203" t="s">
        <v>585</v>
      </c>
    </row>
    <row r="1422" spans="1:12" x14ac:dyDescent="0.25">
      <c r="G1422" s="201" t="s">
        <v>505</v>
      </c>
      <c r="I1422" s="202">
        <v>190000000</v>
      </c>
      <c r="J1422" s="202">
        <v>140000000</v>
      </c>
      <c r="K1422" s="202">
        <v>50000000</v>
      </c>
      <c r="L1422" s="204" t="s">
        <v>506</v>
      </c>
    </row>
    <row r="1423" spans="1:12" x14ac:dyDescent="0.25">
      <c r="A1423" s="196" t="s">
        <v>281</v>
      </c>
    </row>
    <row r="1424" spans="1:12" x14ac:dyDescent="0.25">
      <c r="A1424" s="196" t="s">
        <v>160</v>
      </c>
      <c r="G1424" s="153" t="s">
        <v>500</v>
      </c>
      <c r="I1424" s="197">
        <v>0</v>
      </c>
      <c r="J1424" s="197">
        <v>0</v>
      </c>
      <c r="K1424" s="197">
        <v>0</v>
      </c>
    </row>
    <row r="1425" spans="1:12" x14ac:dyDescent="0.25">
      <c r="A1425" s="193" t="s">
        <v>139</v>
      </c>
      <c r="B1425" s="193" t="s">
        <v>140</v>
      </c>
      <c r="C1425" s="198" t="s">
        <v>141</v>
      </c>
      <c r="D1425" s="193" t="s">
        <v>142</v>
      </c>
      <c r="E1425" s="193" t="s">
        <v>143</v>
      </c>
      <c r="F1425" s="198" t="s">
        <v>144</v>
      </c>
      <c r="G1425" s="193" t="s">
        <v>145</v>
      </c>
      <c r="I1425" s="198" t="s">
        <v>501</v>
      </c>
      <c r="J1425" s="198" t="s">
        <v>502</v>
      </c>
      <c r="K1425" s="198" t="s">
        <v>146</v>
      </c>
    </row>
    <row r="1426" spans="1:12" x14ac:dyDescent="0.25">
      <c r="A1426" s="197">
        <v>30</v>
      </c>
      <c r="B1426" s="194" t="s">
        <v>160</v>
      </c>
      <c r="C1426" s="199">
        <v>64</v>
      </c>
      <c r="D1426" s="194" t="s">
        <v>151</v>
      </c>
      <c r="E1426" s="194" t="s">
        <v>156</v>
      </c>
      <c r="F1426" s="199">
        <v>0</v>
      </c>
      <c r="G1426" s="194" t="s">
        <v>268</v>
      </c>
      <c r="I1426" s="197">
        <v>9070</v>
      </c>
      <c r="K1426" s="200">
        <v>9070</v>
      </c>
      <c r="L1426" s="193" t="s">
        <v>503</v>
      </c>
    </row>
    <row r="1427" spans="1:12" x14ac:dyDescent="0.25">
      <c r="A1427" s="197">
        <v>30</v>
      </c>
      <c r="B1427" s="194" t="s">
        <v>160</v>
      </c>
      <c r="C1427" s="199">
        <v>64</v>
      </c>
      <c r="D1427" s="194" t="s">
        <v>151</v>
      </c>
      <c r="E1427" s="194" t="s">
        <v>156</v>
      </c>
      <c r="F1427" s="199">
        <v>0</v>
      </c>
      <c r="G1427" s="194" t="s">
        <v>269</v>
      </c>
      <c r="I1427" s="197">
        <v>1723</v>
      </c>
      <c r="K1427" s="200">
        <v>10793</v>
      </c>
      <c r="L1427" s="193" t="s">
        <v>503</v>
      </c>
    </row>
    <row r="1428" spans="1:12" x14ac:dyDescent="0.25">
      <c r="G1428" s="201" t="s">
        <v>679</v>
      </c>
      <c r="I1428" s="202">
        <v>10793</v>
      </c>
      <c r="J1428" s="202">
        <v>0</v>
      </c>
      <c r="K1428" s="202">
        <v>10793</v>
      </c>
      <c r="L1428" s="203" t="s">
        <v>503</v>
      </c>
    </row>
    <row r="1429" spans="1:12" x14ac:dyDescent="0.25">
      <c r="G1429" s="201" t="s">
        <v>505</v>
      </c>
      <c r="I1429" s="202">
        <v>10793</v>
      </c>
      <c r="J1429" s="202">
        <v>0</v>
      </c>
      <c r="K1429" s="202">
        <v>10793</v>
      </c>
      <c r="L1429" s="204" t="s">
        <v>506</v>
      </c>
    </row>
    <row r="1430" spans="1:12" x14ac:dyDescent="0.25">
      <c r="A1430" s="196" t="s">
        <v>438</v>
      </c>
      <c r="G1430" s="153" t="s">
        <v>500</v>
      </c>
      <c r="I1430" s="197">
        <v>10793</v>
      </c>
      <c r="J1430" s="197">
        <v>0</v>
      </c>
      <c r="K1430" s="197">
        <v>10793</v>
      </c>
      <c r="L1430" s="194" t="s">
        <v>503</v>
      </c>
    </row>
    <row r="1431" spans="1:12" x14ac:dyDescent="0.25">
      <c r="A1431" s="193" t="s">
        <v>139</v>
      </c>
      <c r="B1431" s="193" t="s">
        <v>140</v>
      </c>
      <c r="C1431" s="198" t="s">
        <v>141</v>
      </c>
      <c r="D1431" s="193" t="s">
        <v>142</v>
      </c>
      <c r="E1431" s="193" t="s">
        <v>143</v>
      </c>
      <c r="F1431" s="198" t="s">
        <v>144</v>
      </c>
      <c r="G1431" s="193" t="s">
        <v>145</v>
      </c>
      <c r="I1431" s="198" t="s">
        <v>501</v>
      </c>
      <c r="J1431" s="198" t="s">
        <v>502</v>
      </c>
      <c r="K1431" s="198" t="s">
        <v>146</v>
      </c>
    </row>
    <row r="1432" spans="1:12" x14ac:dyDescent="0.25">
      <c r="A1432" s="197">
        <v>29</v>
      </c>
      <c r="B1432" s="194" t="s">
        <v>438</v>
      </c>
      <c r="C1432" s="199">
        <v>50</v>
      </c>
      <c r="D1432" s="194" t="s">
        <v>151</v>
      </c>
      <c r="E1432" s="194" t="s">
        <v>312</v>
      </c>
      <c r="F1432" s="199">
        <v>7</v>
      </c>
      <c r="G1432" s="194" t="s">
        <v>498</v>
      </c>
      <c r="I1432" s="197">
        <v>306</v>
      </c>
      <c r="K1432" s="200">
        <v>11099</v>
      </c>
      <c r="L1432" s="193" t="s">
        <v>503</v>
      </c>
    </row>
    <row r="1433" spans="1:12" x14ac:dyDescent="0.25">
      <c r="A1433" s="197">
        <v>31</v>
      </c>
      <c r="B1433" s="194" t="s">
        <v>438</v>
      </c>
      <c r="C1433" s="199">
        <v>71</v>
      </c>
      <c r="D1433" s="194" t="s">
        <v>151</v>
      </c>
      <c r="E1433" s="194" t="s">
        <v>309</v>
      </c>
      <c r="F1433" s="199">
        <v>22</v>
      </c>
      <c r="G1433" s="194" t="s">
        <v>471</v>
      </c>
      <c r="I1433" s="197">
        <v>5298</v>
      </c>
      <c r="K1433" s="200">
        <v>16397</v>
      </c>
      <c r="L1433" s="193" t="s">
        <v>503</v>
      </c>
    </row>
    <row r="1434" spans="1:12" x14ac:dyDescent="0.25">
      <c r="A1434" s="197">
        <v>31</v>
      </c>
      <c r="B1434" s="194" t="s">
        <v>438</v>
      </c>
      <c r="C1434" s="199">
        <v>114</v>
      </c>
      <c r="D1434" s="194" t="s">
        <v>151</v>
      </c>
      <c r="E1434" s="194" t="s">
        <v>156</v>
      </c>
      <c r="F1434" s="199">
        <v>1</v>
      </c>
      <c r="G1434" s="194" t="s">
        <v>496</v>
      </c>
      <c r="I1434" s="197">
        <v>46420</v>
      </c>
      <c r="K1434" s="200">
        <v>62817</v>
      </c>
      <c r="L1434" s="193" t="s">
        <v>503</v>
      </c>
    </row>
    <row r="1435" spans="1:12" x14ac:dyDescent="0.25">
      <c r="A1435" s="197">
        <v>31</v>
      </c>
      <c r="B1435" s="194" t="s">
        <v>438</v>
      </c>
      <c r="C1435" s="199">
        <v>116</v>
      </c>
      <c r="D1435" s="194" t="s">
        <v>151</v>
      </c>
      <c r="E1435" s="194" t="s">
        <v>156</v>
      </c>
      <c r="F1435" s="199">
        <v>4</v>
      </c>
      <c r="G1435" s="194" t="s">
        <v>495</v>
      </c>
      <c r="I1435" s="197">
        <v>5420</v>
      </c>
      <c r="K1435" s="200">
        <v>68237</v>
      </c>
      <c r="L1435" s="193" t="s">
        <v>503</v>
      </c>
    </row>
    <row r="1436" spans="1:12" x14ac:dyDescent="0.25">
      <c r="G1436" s="201" t="s">
        <v>718</v>
      </c>
      <c r="I1436" s="202">
        <v>57444</v>
      </c>
      <c r="J1436" s="202">
        <v>0</v>
      </c>
      <c r="K1436" s="202">
        <v>57444</v>
      </c>
      <c r="L1436" s="203" t="s">
        <v>503</v>
      </c>
    </row>
    <row r="1437" spans="1:12" x14ac:dyDescent="0.25">
      <c r="G1437" s="201" t="s">
        <v>505</v>
      </c>
      <c r="I1437" s="202">
        <v>68237</v>
      </c>
      <c r="J1437" s="202">
        <v>0</v>
      </c>
      <c r="K1437" s="202">
        <v>68237</v>
      </c>
      <c r="L1437" s="204" t="s">
        <v>506</v>
      </c>
    </row>
    <row r="1438" spans="1:12" x14ac:dyDescent="0.25">
      <c r="A1438" s="196" t="s">
        <v>1532</v>
      </c>
      <c r="G1438" s="153" t="s">
        <v>500</v>
      </c>
      <c r="I1438" s="197">
        <v>68237</v>
      </c>
      <c r="J1438" s="197">
        <v>0</v>
      </c>
      <c r="K1438" s="197">
        <v>68237</v>
      </c>
      <c r="L1438" s="194" t="s">
        <v>503</v>
      </c>
    </row>
    <row r="1439" spans="1:12" x14ac:dyDescent="0.25">
      <c r="A1439" s="193" t="s">
        <v>139</v>
      </c>
      <c r="B1439" s="193" t="s">
        <v>140</v>
      </c>
      <c r="C1439" s="198" t="s">
        <v>141</v>
      </c>
      <c r="D1439" s="193" t="s">
        <v>142</v>
      </c>
      <c r="E1439" s="193" t="s">
        <v>143</v>
      </c>
      <c r="F1439" s="198" t="s">
        <v>144</v>
      </c>
      <c r="G1439" s="193" t="s">
        <v>145</v>
      </c>
      <c r="I1439" s="198" t="s">
        <v>501</v>
      </c>
      <c r="J1439" s="198" t="s">
        <v>502</v>
      </c>
      <c r="K1439" s="198" t="s">
        <v>146</v>
      </c>
    </row>
    <row r="1440" spans="1:12" x14ac:dyDescent="0.25">
      <c r="A1440" s="197">
        <v>1</v>
      </c>
      <c r="B1440" s="194" t="s">
        <v>1532</v>
      </c>
      <c r="C1440" s="199">
        <v>11</v>
      </c>
      <c r="D1440" s="194" t="s">
        <v>151</v>
      </c>
      <c r="E1440" s="194" t="s">
        <v>309</v>
      </c>
      <c r="F1440" s="199">
        <v>15927256</v>
      </c>
      <c r="G1440" s="194" t="s">
        <v>1693</v>
      </c>
      <c r="I1440" s="197">
        <v>277660</v>
      </c>
      <c r="K1440" s="200">
        <v>345897</v>
      </c>
      <c r="L1440" s="193" t="s">
        <v>503</v>
      </c>
    </row>
    <row r="1441" spans="1:12" x14ac:dyDescent="0.25">
      <c r="A1441" s="197">
        <v>1</v>
      </c>
      <c r="B1441" s="194" t="s">
        <v>1532</v>
      </c>
      <c r="C1441" s="199">
        <v>12</v>
      </c>
      <c r="D1441" s="194" t="s">
        <v>151</v>
      </c>
      <c r="E1441" s="194" t="s">
        <v>309</v>
      </c>
      <c r="F1441" s="199">
        <v>6315909</v>
      </c>
      <c r="G1441" s="194" t="s">
        <v>1694</v>
      </c>
      <c r="I1441" s="197">
        <v>75267</v>
      </c>
      <c r="K1441" s="200">
        <v>421164</v>
      </c>
      <c r="L1441" s="193" t="s">
        <v>503</v>
      </c>
    </row>
    <row r="1442" spans="1:12" x14ac:dyDescent="0.25">
      <c r="A1442" s="197">
        <v>31</v>
      </c>
      <c r="B1442" s="194" t="s">
        <v>1532</v>
      </c>
      <c r="C1442" s="199">
        <v>87</v>
      </c>
      <c r="D1442" s="194" t="s">
        <v>151</v>
      </c>
      <c r="E1442" s="194" t="s">
        <v>156</v>
      </c>
      <c r="F1442" s="199">
        <v>816</v>
      </c>
      <c r="G1442" s="194" t="s">
        <v>1683</v>
      </c>
      <c r="I1442" s="197">
        <v>17065</v>
      </c>
      <c r="K1442" s="200">
        <v>438229</v>
      </c>
      <c r="L1442" s="193" t="s">
        <v>503</v>
      </c>
    </row>
    <row r="1443" spans="1:12" x14ac:dyDescent="0.25">
      <c r="A1443" s="197">
        <v>31</v>
      </c>
      <c r="B1443" s="194" t="s">
        <v>1532</v>
      </c>
      <c r="C1443" s="199">
        <v>109</v>
      </c>
      <c r="D1443" s="194" t="s">
        <v>151</v>
      </c>
      <c r="E1443" s="194" t="s">
        <v>309</v>
      </c>
      <c r="F1443" s="199">
        <v>24</v>
      </c>
      <c r="G1443" s="194" t="s">
        <v>1763</v>
      </c>
      <c r="I1443" s="197">
        <v>38000000</v>
      </c>
      <c r="K1443" s="200">
        <v>38438229</v>
      </c>
      <c r="L1443" s="193" t="s">
        <v>503</v>
      </c>
    </row>
    <row r="1444" spans="1:12" x14ac:dyDescent="0.25">
      <c r="G1444" s="201" t="s">
        <v>1630</v>
      </c>
      <c r="I1444" s="202">
        <v>38369992</v>
      </c>
      <c r="J1444" s="202">
        <v>0</v>
      </c>
      <c r="K1444" s="202">
        <v>38369992</v>
      </c>
      <c r="L1444" s="203" t="s">
        <v>503</v>
      </c>
    </row>
    <row r="1445" spans="1:12" x14ac:dyDescent="0.25">
      <c r="G1445" s="201" t="s">
        <v>505</v>
      </c>
      <c r="I1445" s="202">
        <v>38438229</v>
      </c>
      <c r="J1445" s="202">
        <v>0</v>
      </c>
      <c r="K1445" s="202">
        <v>38438229</v>
      </c>
      <c r="L1445" s="204" t="s">
        <v>506</v>
      </c>
    </row>
    <row r="1446" spans="1:12" x14ac:dyDescent="0.25">
      <c r="A1446" s="196" t="s">
        <v>282</v>
      </c>
    </row>
    <row r="1447" spans="1:12" x14ac:dyDescent="0.25">
      <c r="A1447" s="196" t="s">
        <v>138</v>
      </c>
      <c r="G1447" s="153" t="s">
        <v>500</v>
      </c>
      <c r="I1447" s="197">
        <v>0</v>
      </c>
      <c r="J1447" s="197">
        <v>0</v>
      </c>
      <c r="K1447" s="197">
        <v>0</v>
      </c>
    </row>
    <row r="1448" spans="1:12" x14ac:dyDescent="0.25">
      <c r="A1448" s="193" t="s">
        <v>139</v>
      </c>
      <c r="B1448" s="193" t="s">
        <v>140</v>
      </c>
      <c r="C1448" s="198" t="s">
        <v>141</v>
      </c>
      <c r="D1448" s="193" t="s">
        <v>142</v>
      </c>
      <c r="E1448" s="193" t="s">
        <v>143</v>
      </c>
      <c r="F1448" s="198" t="s">
        <v>144</v>
      </c>
      <c r="G1448" s="193" t="s">
        <v>145</v>
      </c>
      <c r="I1448" s="198" t="s">
        <v>501</v>
      </c>
      <c r="J1448" s="198" t="s">
        <v>502</v>
      </c>
      <c r="K1448" s="198" t="s">
        <v>146</v>
      </c>
    </row>
    <row r="1449" spans="1:12" x14ac:dyDescent="0.25">
      <c r="A1449" s="197">
        <v>1</v>
      </c>
      <c r="B1449" s="194" t="s">
        <v>138</v>
      </c>
      <c r="C1449" s="199">
        <v>1</v>
      </c>
      <c r="D1449" s="194" t="s">
        <v>147</v>
      </c>
      <c r="E1449" s="194" t="s">
        <v>156</v>
      </c>
      <c r="F1449" s="199">
        <v>0</v>
      </c>
      <c r="G1449" s="194" t="s">
        <v>167</v>
      </c>
      <c r="I1449" s="197">
        <v>10000</v>
      </c>
      <c r="K1449" s="200">
        <v>10000</v>
      </c>
      <c r="L1449" s="193" t="s">
        <v>503</v>
      </c>
    </row>
    <row r="1450" spans="1:12" x14ac:dyDescent="0.25">
      <c r="G1450" s="201" t="s">
        <v>504</v>
      </c>
      <c r="I1450" s="202">
        <v>10000</v>
      </c>
      <c r="J1450" s="202">
        <v>0</v>
      </c>
      <c r="K1450" s="202">
        <v>10000</v>
      </c>
      <c r="L1450" s="203" t="s">
        <v>503</v>
      </c>
    </row>
    <row r="1451" spans="1:12" x14ac:dyDescent="0.25">
      <c r="G1451" s="201" t="s">
        <v>505</v>
      </c>
      <c r="I1451" s="202">
        <v>10000</v>
      </c>
      <c r="J1451" s="202">
        <v>0</v>
      </c>
      <c r="K1451" s="202">
        <v>10000</v>
      </c>
      <c r="L1451" s="204" t="s">
        <v>506</v>
      </c>
    </row>
    <row r="1452" spans="1:12" x14ac:dyDescent="0.25">
      <c r="A1452" s="196" t="s">
        <v>438</v>
      </c>
      <c r="G1452" s="153" t="s">
        <v>500</v>
      </c>
      <c r="I1452" s="197">
        <v>10000</v>
      </c>
      <c r="J1452" s="197">
        <v>0</v>
      </c>
      <c r="K1452" s="197">
        <v>10000</v>
      </c>
      <c r="L1452" s="194" t="s">
        <v>503</v>
      </c>
    </row>
    <row r="1453" spans="1:12" x14ac:dyDescent="0.25">
      <c r="A1453" s="193" t="s">
        <v>139</v>
      </c>
      <c r="B1453" s="193" t="s">
        <v>140</v>
      </c>
      <c r="C1453" s="198" t="s">
        <v>141</v>
      </c>
      <c r="D1453" s="193" t="s">
        <v>142</v>
      </c>
      <c r="E1453" s="193" t="s">
        <v>143</v>
      </c>
      <c r="F1453" s="198" t="s">
        <v>144</v>
      </c>
      <c r="G1453" s="193" t="s">
        <v>145</v>
      </c>
      <c r="I1453" s="198" t="s">
        <v>501</v>
      </c>
      <c r="J1453" s="198" t="s">
        <v>502</v>
      </c>
      <c r="K1453" s="198" t="s">
        <v>146</v>
      </c>
    </row>
    <row r="1454" spans="1:12" x14ac:dyDescent="0.25">
      <c r="A1454" s="197">
        <v>31</v>
      </c>
      <c r="B1454" s="194" t="s">
        <v>438</v>
      </c>
      <c r="C1454" s="199">
        <v>117</v>
      </c>
      <c r="D1454" s="194" t="s">
        <v>147</v>
      </c>
      <c r="E1454" s="194" t="s">
        <v>156</v>
      </c>
      <c r="F1454" s="199">
        <v>201607</v>
      </c>
      <c r="G1454" s="194" t="s">
        <v>472</v>
      </c>
      <c r="I1454" s="197">
        <v>27529</v>
      </c>
      <c r="K1454" s="200">
        <v>37529</v>
      </c>
      <c r="L1454" s="193" t="s">
        <v>503</v>
      </c>
    </row>
    <row r="1455" spans="1:12" x14ac:dyDescent="0.25">
      <c r="G1455" s="201" t="s">
        <v>718</v>
      </c>
      <c r="I1455" s="202">
        <v>27529</v>
      </c>
      <c r="J1455" s="202">
        <v>0</v>
      </c>
      <c r="K1455" s="202">
        <v>27529</v>
      </c>
      <c r="L1455" s="203" t="s">
        <v>503</v>
      </c>
    </row>
    <row r="1456" spans="1:12" x14ac:dyDescent="0.25">
      <c r="G1456" s="201" t="s">
        <v>505</v>
      </c>
      <c r="I1456" s="202">
        <v>37529</v>
      </c>
      <c r="J1456" s="202">
        <v>0</v>
      </c>
      <c r="K1456" s="202">
        <v>37529</v>
      </c>
      <c r="L1456" s="204" t="s">
        <v>506</v>
      </c>
    </row>
    <row r="1457" spans="1:12" x14ac:dyDescent="0.25">
      <c r="A1457" s="196" t="s">
        <v>1532</v>
      </c>
      <c r="G1457" s="153" t="s">
        <v>500</v>
      </c>
      <c r="I1457" s="197">
        <v>37529</v>
      </c>
      <c r="J1457" s="197">
        <v>0</v>
      </c>
      <c r="K1457" s="197">
        <v>37529</v>
      </c>
      <c r="L1457" s="194" t="s">
        <v>503</v>
      </c>
    </row>
    <row r="1458" spans="1:12" x14ac:dyDescent="0.25">
      <c r="A1458" s="193" t="s">
        <v>139</v>
      </c>
      <c r="B1458" s="193" t="s">
        <v>140</v>
      </c>
      <c r="C1458" s="198" t="s">
        <v>141</v>
      </c>
      <c r="D1458" s="193" t="s">
        <v>142</v>
      </c>
      <c r="E1458" s="193" t="s">
        <v>143</v>
      </c>
      <c r="F1458" s="198" t="s">
        <v>144</v>
      </c>
      <c r="G1458" s="193" t="s">
        <v>145</v>
      </c>
      <c r="I1458" s="198" t="s">
        <v>501</v>
      </c>
      <c r="J1458" s="198" t="s">
        <v>502</v>
      </c>
      <c r="K1458" s="198" t="s">
        <v>146</v>
      </c>
    </row>
    <row r="1459" spans="1:12" x14ac:dyDescent="0.25">
      <c r="A1459" s="197">
        <v>31</v>
      </c>
      <c r="B1459" s="194" t="s">
        <v>1532</v>
      </c>
      <c r="C1459" s="199">
        <v>110</v>
      </c>
      <c r="D1459" s="194" t="s">
        <v>147</v>
      </c>
      <c r="E1459" s="194" t="s">
        <v>156</v>
      </c>
      <c r="F1459" s="199">
        <v>201607</v>
      </c>
      <c r="G1459" s="194" t="s">
        <v>1802</v>
      </c>
      <c r="J1459" s="197">
        <v>27529</v>
      </c>
      <c r="K1459" s="200">
        <v>10000</v>
      </c>
      <c r="L1459" s="193" t="s">
        <v>503</v>
      </c>
    </row>
    <row r="1460" spans="1:12" x14ac:dyDescent="0.25">
      <c r="G1460" s="201" t="s">
        <v>1630</v>
      </c>
      <c r="I1460" s="202">
        <v>0</v>
      </c>
      <c r="J1460" s="202">
        <v>27529</v>
      </c>
      <c r="K1460" s="202">
        <v>-27529</v>
      </c>
      <c r="L1460" s="203" t="s">
        <v>585</v>
      </c>
    </row>
    <row r="1461" spans="1:12" x14ac:dyDescent="0.25">
      <c r="G1461" s="201" t="s">
        <v>505</v>
      </c>
      <c r="I1461" s="202">
        <v>37529</v>
      </c>
      <c r="J1461" s="202">
        <v>27529</v>
      </c>
      <c r="K1461" s="202">
        <v>10000</v>
      </c>
      <c r="L1461" s="204" t="s">
        <v>506</v>
      </c>
    </row>
    <row r="1462" spans="1:12" x14ac:dyDescent="0.25">
      <c r="A1462" s="196" t="s">
        <v>283</v>
      </c>
    </row>
    <row r="1463" spans="1:12" x14ac:dyDescent="0.25">
      <c r="A1463" s="196" t="s">
        <v>138</v>
      </c>
      <c r="G1463" s="153" t="s">
        <v>500</v>
      </c>
      <c r="I1463" s="197">
        <v>0</v>
      </c>
      <c r="J1463" s="197">
        <v>0</v>
      </c>
      <c r="K1463" s="197">
        <v>0</v>
      </c>
    </row>
    <row r="1464" spans="1:12" x14ac:dyDescent="0.25">
      <c r="A1464" s="193" t="s">
        <v>139</v>
      </c>
      <c r="B1464" s="193" t="s">
        <v>140</v>
      </c>
      <c r="C1464" s="198" t="s">
        <v>141</v>
      </c>
      <c r="D1464" s="193" t="s">
        <v>142</v>
      </c>
      <c r="E1464" s="193" t="s">
        <v>143</v>
      </c>
      <c r="F1464" s="198" t="s">
        <v>144</v>
      </c>
      <c r="G1464" s="193" t="s">
        <v>145</v>
      </c>
      <c r="I1464" s="198" t="s">
        <v>501</v>
      </c>
      <c r="J1464" s="198" t="s">
        <v>502</v>
      </c>
      <c r="K1464" s="198" t="s">
        <v>146</v>
      </c>
    </row>
    <row r="1465" spans="1:12" x14ac:dyDescent="0.25">
      <c r="A1465" s="197">
        <v>1</v>
      </c>
      <c r="B1465" s="194" t="s">
        <v>138</v>
      </c>
      <c r="C1465" s="199">
        <v>1</v>
      </c>
      <c r="D1465" s="194" t="s">
        <v>147</v>
      </c>
      <c r="E1465" s="194" t="s">
        <v>156</v>
      </c>
      <c r="F1465" s="199">
        <v>0</v>
      </c>
      <c r="G1465" s="194" t="s">
        <v>168</v>
      </c>
      <c r="I1465" s="197">
        <v>32238414</v>
      </c>
      <c r="K1465" s="200">
        <v>32238414</v>
      </c>
      <c r="L1465" s="193" t="s">
        <v>503</v>
      </c>
    </row>
    <row r="1466" spans="1:12" x14ac:dyDescent="0.25">
      <c r="A1466" s="197">
        <v>29</v>
      </c>
      <c r="B1466" s="194" t="s">
        <v>138</v>
      </c>
      <c r="C1466" s="199">
        <v>84</v>
      </c>
      <c r="D1466" s="194" t="s">
        <v>151</v>
      </c>
      <c r="E1466" s="194" t="s">
        <v>156</v>
      </c>
      <c r="F1466" s="199">
        <v>1</v>
      </c>
      <c r="G1466" s="194" t="s">
        <v>284</v>
      </c>
      <c r="I1466" s="197">
        <v>519895</v>
      </c>
      <c r="K1466" s="200">
        <v>32758309</v>
      </c>
      <c r="L1466" s="193" t="s">
        <v>503</v>
      </c>
    </row>
    <row r="1467" spans="1:12" x14ac:dyDescent="0.25">
      <c r="A1467" s="197">
        <v>31</v>
      </c>
      <c r="B1467" s="194" t="s">
        <v>138</v>
      </c>
      <c r="C1467" s="199">
        <v>91</v>
      </c>
      <c r="D1467" s="194" t="s">
        <v>147</v>
      </c>
      <c r="E1467" s="194" t="s">
        <v>156</v>
      </c>
      <c r="F1467" s="199">
        <v>0</v>
      </c>
      <c r="G1467" s="194" t="s">
        <v>285</v>
      </c>
      <c r="I1467" s="197">
        <v>91178</v>
      </c>
      <c r="K1467" s="200">
        <v>32849487</v>
      </c>
      <c r="L1467" s="193" t="s">
        <v>503</v>
      </c>
    </row>
    <row r="1468" spans="1:12" x14ac:dyDescent="0.25">
      <c r="A1468" s="197">
        <v>31</v>
      </c>
      <c r="B1468" s="194" t="s">
        <v>138</v>
      </c>
      <c r="C1468" s="199">
        <v>91</v>
      </c>
      <c r="D1468" s="194" t="s">
        <v>147</v>
      </c>
      <c r="E1468" s="194" t="s">
        <v>156</v>
      </c>
      <c r="F1468" s="199">
        <v>0</v>
      </c>
      <c r="G1468" s="194" t="s">
        <v>286</v>
      </c>
      <c r="I1468" s="197">
        <v>46200</v>
      </c>
      <c r="K1468" s="200">
        <v>32895687</v>
      </c>
      <c r="L1468" s="193" t="s">
        <v>503</v>
      </c>
    </row>
    <row r="1469" spans="1:12" x14ac:dyDescent="0.25">
      <c r="G1469" s="201" t="s">
        <v>504</v>
      </c>
      <c r="I1469" s="202">
        <v>32895687</v>
      </c>
      <c r="J1469" s="202">
        <v>0</v>
      </c>
      <c r="K1469" s="202">
        <v>32895687</v>
      </c>
      <c r="L1469" s="203" t="s">
        <v>503</v>
      </c>
    </row>
    <row r="1470" spans="1:12" x14ac:dyDescent="0.25">
      <c r="G1470" s="201" t="s">
        <v>505</v>
      </c>
      <c r="I1470" s="202">
        <v>32895687</v>
      </c>
      <c r="J1470" s="202">
        <v>0</v>
      </c>
      <c r="K1470" s="202">
        <v>32895687</v>
      </c>
      <c r="L1470" s="204" t="s">
        <v>506</v>
      </c>
    </row>
    <row r="1471" spans="1:12" x14ac:dyDescent="0.25">
      <c r="A1471" s="196" t="s">
        <v>219</v>
      </c>
      <c r="G1471" s="153" t="s">
        <v>500</v>
      </c>
      <c r="I1471" s="197">
        <v>32895687</v>
      </c>
      <c r="J1471" s="197">
        <v>0</v>
      </c>
      <c r="K1471" s="197">
        <v>32895687</v>
      </c>
      <c r="L1471" s="194" t="s">
        <v>503</v>
      </c>
    </row>
    <row r="1472" spans="1:12" x14ac:dyDescent="0.25">
      <c r="A1472" s="193" t="s">
        <v>139</v>
      </c>
      <c r="B1472" s="193" t="s">
        <v>140</v>
      </c>
      <c r="C1472" s="198" t="s">
        <v>141</v>
      </c>
      <c r="D1472" s="193" t="s">
        <v>142</v>
      </c>
      <c r="E1472" s="193" t="s">
        <v>143</v>
      </c>
      <c r="F1472" s="198" t="s">
        <v>144</v>
      </c>
      <c r="G1472" s="193" t="s">
        <v>145</v>
      </c>
      <c r="I1472" s="198" t="s">
        <v>501</v>
      </c>
      <c r="J1472" s="198" t="s">
        <v>502</v>
      </c>
      <c r="K1472" s="198" t="s">
        <v>146</v>
      </c>
    </row>
    <row r="1473" spans="1:12" x14ac:dyDescent="0.25">
      <c r="A1473" s="197">
        <v>29</v>
      </c>
      <c r="B1473" s="194" t="s">
        <v>219</v>
      </c>
      <c r="C1473" s="199">
        <v>55</v>
      </c>
      <c r="D1473" s="194" t="s">
        <v>151</v>
      </c>
      <c r="E1473" s="194" t="s">
        <v>156</v>
      </c>
      <c r="F1473" s="199">
        <v>1</v>
      </c>
      <c r="G1473" s="194" t="s">
        <v>287</v>
      </c>
      <c r="I1473" s="197">
        <v>455425</v>
      </c>
      <c r="K1473" s="200">
        <v>33351112</v>
      </c>
      <c r="L1473" s="193" t="s">
        <v>503</v>
      </c>
    </row>
    <row r="1474" spans="1:12" x14ac:dyDescent="0.25">
      <c r="G1474" s="201" t="s">
        <v>507</v>
      </c>
      <c r="I1474" s="202">
        <v>455425</v>
      </c>
      <c r="J1474" s="202">
        <v>0</v>
      </c>
      <c r="K1474" s="202">
        <v>455425</v>
      </c>
      <c r="L1474" s="203" t="s">
        <v>503</v>
      </c>
    </row>
    <row r="1475" spans="1:12" x14ac:dyDescent="0.25">
      <c r="G1475" s="201" t="s">
        <v>505</v>
      </c>
      <c r="I1475" s="202">
        <v>33351112</v>
      </c>
      <c r="J1475" s="202">
        <v>0</v>
      </c>
      <c r="K1475" s="202">
        <v>33351112</v>
      </c>
      <c r="L1475" s="204" t="s">
        <v>506</v>
      </c>
    </row>
    <row r="1476" spans="1:12" x14ac:dyDescent="0.25">
      <c r="A1476" s="196" t="s">
        <v>242</v>
      </c>
      <c r="G1476" s="153" t="s">
        <v>500</v>
      </c>
      <c r="I1476" s="197">
        <v>33351112</v>
      </c>
      <c r="J1476" s="197">
        <v>0</v>
      </c>
      <c r="K1476" s="197">
        <v>33351112</v>
      </c>
      <c r="L1476" s="194" t="s">
        <v>503</v>
      </c>
    </row>
    <row r="1477" spans="1:12" x14ac:dyDescent="0.25">
      <c r="A1477" s="193" t="s">
        <v>139</v>
      </c>
      <c r="B1477" s="193" t="s">
        <v>140</v>
      </c>
      <c r="C1477" s="198" t="s">
        <v>141</v>
      </c>
      <c r="D1477" s="193" t="s">
        <v>142</v>
      </c>
      <c r="E1477" s="193" t="s">
        <v>143</v>
      </c>
      <c r="F1477" s="198" t="s">
        <v>144</v>
      </c>
      <c r="G1477" s="193" t="s">
        <v>145</v>
      </c>
      <c r="I1477" s="198" t="s">
        <v>501</v>
      </c>
      <c r="J1477" s="198" t="s">
        <v>502</v>
      </c>
      <c r="K1477" s="198" t="s">
        <v>146</v>
      </c>
    </row>
    <row r="1478" spans="1:12" x14ac:dyDescent="0.25">
      <c r="A1478" s="197">
        <v>31</v>
      </c>
      <c r="B1478" s="194" t="s">
        <v>242</v>
      </c>
      <c r="C1478" s="199">
        <v>85</v>
      </c>
      <c r="D1478" s="194" t="s">
        <v>151</v>
      </c>
      <c r="E1478" s="194" t="s">
        <v>156</v>
      </c>
      <c r="F1478" s="199">
        <v>1</v>
      </c>
      <c r="G1478" s="194" t="s">
        <v>287</v>
      </c>
      <c r="I1478" s="197">
        <v>484831</v>
      </c>
      <c r="K1478" s="200">
        <v>33835943</v>
      </c>
      <c r="L1478" s="193" t="s">
        <v>503</v>
      </c>
    </row>
    <row r="1479" spans="1:12" x14ac:dyDescent="0.25">
      <c r="A1479" s="197">
        <v>31</v>
      </c>
      <c r="B1479" s="194" t="s">
        <v>242</v>
      </c>
      <c r="C1479" s="199">
        <v>89</v>
      </c>
      <c r="D1479" s="194" t="s">
        <v>147</v>
      </c>
      <c r="E1479" s="194" t="s">
        <v>156</v>
      </c>
      <c r="F1479" s="199">
        <v>0</v>
      </c>
      <c r="G1479" s="194" t="s">
        <v>288</v>
      </c>
      <c r="I1479" s="197">
        <v>76728</v>
      </c>
      <c r="K1479" s="200">
        <v>33912671</v>
      </c>
      <c r="L1479" s="193" t="s">
        <v>503</v>
      </c>
    </row>
    <row r="1480" spans="1:12" x14ac:dyDescent="0.25">
      <c r="A1480" s="197">
        <v>31</v>
      </c>
      <c r="B1480" s="194" t="s">
        <v>242</v>
      </c>
      <c r="C1480" s="199">
        <v>89</v>
      </c>
      <c r="D1480" s="194" t="s">
        <v>147</v>
      </c>
      <c r="E1480" s="194" t="s">
        <v>156</v>
      </c>
      <c r="F1480" s="199">
        <v>0</v>
      </c>
      <c r="G1480" s="194" t="s">
        <v>289</v>
      </c>
      <c r="I1480" s="197">
        <v>38878</v>
      </c>
      <c r="K1480" s="200">
        <v>33951549</v>
      </c>
      <c r="L1480" s="193" t="s">
        <v>503</v>
      </c>
    </row>
    <row r="1481" spans="1:12" x14ac:dyDescent="0.25">
      <c r="G1481" s="201" t="s">
        <v>612</v>
      </c>
      <c r="I1481" s="202">
        <v>600437</v>
      </c>
      <c r="J1481" s="202">
        <v>0</v>
      </c>
      <c r="K1481" s="202">
        <v>600437</v>
      </c>
      <c r="L1481" s="203" t="s">
        <v>503</v>
      </c>
    </row>
    <row r="1482" spans="1:12" x14ac:dyDescent="0.25">
      <c r="G1482" s="201" t="s">
        <v>505</v>
      </c>
      <c r="I1482" s="202">
        <v>33951549</v>
      </c>
      <c r="J1482" s="202">
        <v>0</v>
      </c>
      <c r="K1482" s="202">
        <v>33951549</v>
      </c>
      <c r="L1482" s="204" t="s">
        <v>506</v>
      </c>
    </row>
    <row r="1483" spans="1:12" x14ac:dyDescent="0.25">
      <c r="A1483" s="196" t="s">
        <v>158</v>
      </c>
      <c r="G1483" s="153" t="s">
        <v>500</v>
      </c>
      <c r="I1483" s="197">
        <v>33951549</v>
      </c>
      <c r="J1483" s="197">
        <v>0</v>
      </c>
      <c r="K1483" s="197">
        <v>33951549</v>
      </c>
      <c r="L1483" s="194" t="s">
        <v>503</v>
      </c>
    </row>
    <row r="1484" spans="1:12" x14ac:dyDescent="0.25">
      <c r="A1484" s="193" t="s">
        <v>139</v>
      </c>
      <c r="B1484" s="193" t="s">
        <v>140</v>
      </c>
      <c r="C1484" s="198" t="s">
        <v>141</v>
      </c>
      <c r="D1484" s="193" t="s">
        <v>142</v>
      </c>
      <c r="E1484" s="193" t="s">
        <v>143</v>
      </c>
      <c r="F1484" s="198" t="s">
        <v>144</v>
      </c>
      <c r="G1484" s="193" t="s">
        <v>145</v>
      </c>
      <c r="I1484" s="198" t="s">
        <v>501</v>
      </c>
      <c r="J1484" s="198" t="s">
        <v>502</v>
      </c>
      <c r="K1484" s="198" t="s">
        <v>146</v>
      </c>
    </row>
    <row r="1485" spans="1:12" x14ac:dyDescent="0.25">
      <c r="A1485" s="197">
        <v>30</v>
      </c>
      <c r="B1485" s="194" t="s">
        <v>158</v>
      </c>
      <c r="C1485" s="199">
        <v>81</v>
      </c>
      <c r="D1485" s="194" t="s">
        <v>147</v>
      </c>
      <c r="E1485" s="194" t="s">
        <v>156</v>
      </c>
      <c r="F1485" s="199">
        <v>0</v>
      </c>
      <c r="G1485" s="194" t="s">
        <v>290</v>
      </c>
      <c r="I1485" s="197">
        <v>83889</v>
      </c>
      <c r="K1485" s="200">
        <v>34035438</v>
      </c>
      <c r="L1485" s="193" t="s">
        <v>503</v>
      </c>
    </row>
    <row r="1486" spans="1:12" x14ac:dyDescent="0.25">
      <c r="A1486" s="197">
        <v>30</v>
      </c>
      <c r="B1486" s="194" t="s">
        <v>158</v>
      </c>
      <c r="C1486" s="199">
        <v>81</v>
      </c>
      <c r="D1486" s="194" t="s">
        <v>147</v>
      </c>
      <c r="E1486" s="194" t="s">
        <v>156</v>
      </c>
      <c r="F1486" s="199">
        <v>0</v>
      </c>
      <c r="G1486" s="194" t="s">
        <v>291</v>
      </c>
      <c r="I1486" s="197">
        <v>42506</v>
      </c>
      <c r="K1486" s="200">
        <v>34077944</v>
      </c>
      <c r="L1486" s="193" t="s">
        <v>503</v>
      </c>
    </row>
    <row r="1487" spans="1:12" x14ac:dyDescent="0.25">
      <c r="G1487" s="201" t="s">
        <v>644</v>
      </c>
      <c r="I1487" s="202">
        <v>126395</v>
      </c>
      <c r="J1487" s="202">
        <v>0</v>
      </c>
      <c r="K1487" s="202">
        <v>126395</v>
      </c>
      <c r="L1487" s="203" t="s">
        <v>503</v>
      </c>
    </row>
    <row r="1488" spans="1:12" x14ac:dyDescent="0.25">
      <c r="G1488" s="201" t="s">
        <v>505</v>
      </c>
      <c r="I1488" s="202">
        <v>34077944</v>
      </c>
      <c r="J1488" s="202">
        <v>0</v>
      </c>
      <c r="K1488" s="202">
        <v>34077944</v>
      </c>
      <c r="L1488" s="204" t="s">
        <v>506</v>
      </c>
    </row>
    <row r="1489" spans="1:12" x14ac:dyDescent="0.25">
      <c r="A1489" s="196" t="s">
        <v>254</v>
      </c>
      <c r="G1489" s="153" t="s">
        <v>500</v>
      </c>
      <c r="I1489" s="197">
        <v>34077944</v>
      </c>
      <c r="J1489" s="197">
        <v>0</v>
      </c>
      <c r="K1489" s="197">
        <v>34077944</v>
      </c>
      <c r="L1489" s="194" t="s">
        <v>503</v>
      </c>
    </row>
    <row r="1490" spans="1:12" x14ac:dyDescent="0.25">
      <c r="A1490" s="193" t="s">
        <v>139</v>
      </c>
      <c r="B1490" s="193" t="s">
        <v>140</v>
      </c>
      <c r="C1490" s="198" t="s">
        <v>141</v>
      </c>
      <c r="D1490" s="193" t="s">
        <v>142</v>
      </c>
      <c r="E1490" s="193" t="s">
        <v>143</v>
      </c>
      <c r="F1490" s="198" t="s">
        <v>144</v>
      </c>
      <c r="G1490" s="193" t="s">
        <v>145</v>
      </c>
      <c r="I1490" s="198" t="s">
        <v>501</v>
      </c>
      <c r="J1490" s="198" t="s">
        <v>502</v>
      </c>
      <c r="K1490" s="198" t="s">
        <v>146</v>
      </c>
    </row>
    <row r="1491" spans="1:12" x14ac:dyDescent="0.25">
      <c r="A1491" s="197">
        <v>2</v>
      </c>
      <c r="B1491" s="194" t="s">
        <v>254</v>
      </c>
      <c r="C1491" s="199">
        <v>8</v>
      </c>
      <c r="D1491" s="194" t="s">
        <v>151</v>
      </c>
      <c r="E1491" s="194" t="s">
        <v>312</v>
      </c>
      <c r="F1491" s="199">
        <v>45</v>
      </c>
      <c r="G1491" s="194" t="s">
        <v>417</v>
      </c>
      <c r="I1491" s="197">
        <v>4366809</v>
      </c>
      <c r="K1491" s="200">
        <v>38444753</v>
      </c>
      <c r="L1491" s="193" t="s">
        <v>503</v>
      </c>
    </row>
    <row r="1492" spans="1:12" x14ac:dyDescent="0.25">
      <c r="A1492" s="197">
        <v>2</v>
      </c>
      <c r="B1492" s="194" t="s">
        <v>254</v>
      </c>
      <c r="C1492" s="199">
        <v>13</v>
      </c>
      <c r="D1492" s="194" t="s">
        <v>151</v>
      </c>
      <c r="E1492" s="194" t="s">
        <v>156</v>
      </c>
      <c r="F1492" s="199">
        <v>1</v>
      </c>
      <c r="G1492" s="194" t="s">
        <v>287</v>
      </c>
      <c r="I1492" s="197">
        <v>507466</v>
      </c>
      <c r="K1492" s="200">
        <v>38952219</v>
      </c>
      <c r="L1492" s="193" t="s">
        <v>503</v>
      </c>
    </row>
    <row r="1493" spans="1:12" x14ac:dyDescent="0.25">
      <c r="A1493" s="197">
        <v>31</v>
      </c>
      <c r="B1493" s="194" t="s">
        <v>254</v>
      </c>
      <c r="C1493" s="199">
        <v>88</v>
      </c>
      <c r="D1493" s="194" t="s">
        <v>147</v>
      </c>
      <c r="E1493" s="194" t="s">
        <v>156</v>
      </c>
      <c r="F1493" s="199">
        <v>0</v>
      </c>
      <c r="G1493" s="194" t="s">
        <v>292</v>
      </c>
      <c r="I1493" s="197">
        <v>88282</v>
      </c>
      <c r="K1493" s="200">
        <v>39040501</v>
      </c>
      <c r="L1493" s="193" t="s">
        <v>503</v>
      </c>
    </row>
    <row r="1494" spans="1:12" x14ac:dyDescent="0.25">
      <c r="A1494" s="197">
        <v>31</v>
      </c>
      <c r="B1494" s="194" t="s">
        <v>254</v>
      </c>
      <c r="C1494" s="199">
        <v>88</v>
      </c>
      <c r="D1494" s="194" t="s">
        <v>147</v>
      </c>
      <c r="E1494" s="194" t="s">
        <v>156</v>
      </c>
      <c r="F1494" s="199">
        <v>0</v>
      </c>
      <c r="G1494" s="194" t="s">
        <v>293</v>
      </c>
      <c r="I1494" s="197">
        <v>44731</v>
      </c>
      <c r="K1494" s="200">
        <v>39085232</v>
      </c>
      <c r="L1494" s="193" t="s">
        <v>503</v>
      </c>
    </row>
    <row r="1495" spans="1:12" x14ac:dyDescent="0.25">
      <c r="G1495" s="201" t="s">
        <v>665</v>
      </c>
      <c r="I1495" s="202">
        <v>5007288</v>
      </c>
      <c r="J1495" s="202">
        <v>0</v>
      </c>
      <c r="K1495" s="202">
        <v>5007288</v>
      </c>
      <c r="L1495" s="203" t="s">
        <v>503</v>
      </c>
    </row>
    <row r="1496" spans="1:12" x14ac:dyDescent="0.25">
      <c r="G1496" s="201" t="s">
        <v>505</v>
      </c>
      <c r="I1496" s="202">
        <v>39085232</v>
      </c>
      <c r="J1496" s="202">
        <v>0</v>
      </c>
      <c r="K1496" s="202">
        <v>39085232</v>
      </c>
      <c r="L1496" s="204" t="s">
        <v>506</v>
      </c>
    </row>
    <row r="1497" spans="1:12" x14ac:dyDescent="0.25">
      <c r="A1497" s="196" t="s">
        <v>160</v>
      </c>
      <c r="G1497" s="153" t="s">
        <v>500</v>
      </c>
      <c r="I1497" s="197">
        <v>39085232</v>
      </c>
      <c r="J1497" s="197">
        <v>0</v>
      </c>
      <c r="K1497" s="197">
        <v>39085232</v>
      </c>
      <c r="L1497" s="194" t="s">
        <v>503</v>
      </c>
    </row>
    <row r="1498" spans="1:12" x14ac:dyDescent="0.25">
      <c r="A1498" s="193" t="s">
        <v>139</v>
      </c>
      <c r="B1498" s="193" t="s">
        <v>140</v>
      </c>
      <c r="C1498" s="198" t="s">
        <v>141</v>
      </c>
      <c r="D1498" s="193" t="s">
        <v>142</v>
      </c>
      <c r="E1498" s="193" t="s">
        <v>143</v>
      </c>
      <c r="F1498" s="198" t="s">
        <v>144</v>
      </c>
      <c r="G1498" s="193" t="s">
        <v>145</v>
      </c>
      <c r="I1498" s="198" t="s">
        <v>501</v>
      </c>
      <c r="J1498" s="198" t="s">
        <v>502</v>
      </c>
      <c r="K1498" s="198" t="s">
        <v>146</v>
      </c>
    </row>
    <row r="1499" spans="1:12" x14ac:dyDescent="0.25">
      <c r="A1499" s="197">
        <v>2</v>
      </c>
      <c r="B1499" s="194" t="s">
        <v>160</v>
      </c>
      <c r="C1499" s="199">
        <v>8</v>
      </c>
      <c r="D1499" s="194" t="s">
        <v>151</v>
      </c>
      <c r="E1499" s="194" t="s">
        <v>156</v>
      </c>
      <c r="F1499" s="199">
        <v>1</v>
      </c>
      <c r="G1499" s="194" t="s">
        <v>287</v>
      </c>
      <c r="I1499" s="197">
        <v>507133</v>
      </c>
      <c r="K1499" s="200">
        <v>39592365</v>
      </c>
      <c r="L1499" s="193" t="s">
        <v>503</v>
      </c>
    </row>
    <row r="1500" spans="1:12" x14ac:dyDescent="0.25">
      <c r="A1500" s="197">
        <v>30</v>
      </c>
      <c r="B1500" s="194" t="s">
        <v>160</v>
      </c>
      <c r="C1500" s="199">
        <v>62</v>
      </c>
      <c r="D1500" s="194" t="s">
        <v>147</v>
      </c>
      <c r="E1500" s="194" t="s">
        <v>156</v>
      </c>
      <c r="F1500" s="199">
        <v>0</v>
      </c>
      <c r="G1500" s="194" t="s">
        <v>294</v>
      </c>
      <c r="I1500" s="197">
        <v>86276</v>
      </c>
      <c r="K1500" s="200">
        <v>39678641</v>
      </c>
      <c r="L1500" s="193" t="s">
        <v>503</v>
      </c>
    </row>
    <row r="1501" spans="1:12" x14ac:dyDescent="0.25">
      <c r="A1501" s="197">
        <v>30</v>
      </c>
      <c r="B1501" s="194" t="s">
        <v>160</v>
      </c>
      <c r="C1501" s="199">
        <v>62</v>
      </c>
      <c r="D1501" s="194" t="s">
        <v>147</v>
      </c>
      <c r="E1501" s="194" t="s">
        <v>156</v>
      </c>
      <c r="F1501" s="199">
        <v>0</v>
      </c>
      <c r="G1501" s="194" t="s">
        <v>295</v>
      </c>
      <c r="I1501" s="197">
        <v>43716</v>
      </c>
      <c r="K1501" s="200">
        <v>39722357</v>
      </c>
      <c r="L1501" s="193" t="s">
        <v>503</v>
      </c>
    </row>
    <row r="1502" spans="1:12" x14ac:dyDescent="0.25">
      <c r="G1502" s="201" t="s">
        <v>679</v>
      </c>
      <c r="I1502" s="202">
        <v>637125</v>
      </c>
      <c r="J1502" s="202">
        <v>0</v>
      </c>
      <c r="K1502" s="202">
        <v>637125</v>
      </c>
      <c r="L1502" s="203" t="s">
        <v>503</v>
      </c>
    </row>
    <row r="1503" spans="1:12" x14ac:dyDescent="0.25">
      <c r="G1503" s="201" t="s">
        <v>505</v>
      </c>
      <c r="I1503" s="202">
        <v>39722357</v>
      </c>
      <c r="J1503" s="202">
        <v>0</v>
      </c>
      <c r="K1503" s="202">
        <v>39722357</v>
      </c>
      <c r="L1503" s="204" t="s">
        <v>506</v>
      </c>
    </row>
    <row r="1504" spans="1:12" x14ac:dyDescent="0.25">
      <c r="A1504" s="196" t="s">
        <v>438</v>
      </c>
      <c r="G1504" s="153" t="s">
        <v>500</v>
      </c>
      <c r="I1504" s="197">
        <v>39722357</v>
      </c>
      <c r="J1504" s="197">
        <v>0</v>
      </c>
      <c r="K1504" s="197">
        <v>39722357</v>
      </c>
      <c r="L1504" s="194" t="s">
        <v>503</v>
      </c>
    </row>
    <row r="1505" spans="1:12" x14ac:dyDescent="0.25">
      <c r="A1505" s="193" t="s">
        <v>139</v>
      </c>
      <c r="B1505" s="193" t="s">
        <v>140</v>
      </c>
      <c r="C1505" s="198" t="s">
        <v>141</v>
      </c>
      <c r="D1505" s="193" t="s">
        <v>142</v>
      </c>
      <c r="E1505" s="193" t="s">
        <v>143</v>
      </c>
      <c r="F1505" s="198" t="s">
        <v>144</v>
      </c>
      <c r="G1505" s="193" t="s">
        <v>145</v>
      </c>
      <c r="I1505" s="198" t="s">
        <v>501</v>
      </c>
      <c r="J1505" s="198" t="s">
        <v>502</v>
      </c>
      <c r="K1505" s="198" t="s">
        <v>146</v>
      </c>
    </row>
    <row r="1506" spans="1:12" x14ac:dyDescent="0.25">
      <c r="A1506" s="197">
        <v>4</v>
      </c>
      <c r="B1506" s="194" t="s">
        <v>438</v>
      </c>
      <c r="C1506" s="199">
        <v>5</v>
      </c>
      <c r="D1506" s="194" t="s">
        <v>151</v>
      </c>
      <c r="E1506" s="194" t="s">
        <v>156</v>
      </c>
      <c r="F1506" s="199">
        <v>201607</v>
      </c>
      <c r="G1506" s="194" t="s">
        <v>497</v>
      </c>
      <c r="I1506" s="197">
        <v>508736</v>
      </c>
      <c r="K1506" s="200">
        <v>40231093</v>
      </c>
      <c r="L1506" s="193" t="s">
        <v>503</v>
      </c>
    </row>
    <row r="1507" spans="1:12" x14ac:dyDescent="0.25">
      <c r="A1507" s="197">
        <v>27</v>
      </c>
      <c r="B1507" s="194" t="s">
        <v>438</v>
      </c>
      <c r="C1507" s="199">
        <v>107</v>
      </c>
      <c r="D1507" s="194" t="s">
        <v>151</v>
      </c>
      <c r="E1507" s="194" t="s">
        <v>156</v>
      </c>
      <c r="F1507" s="199">
        <v>201607</v>
      </c>
      <c r="G1507" s="194" t="s">
        <v>497</v>
      </c>
      <c r="I1507" s="197">
        <v>515999</v>
      </c>
      <c r="K1507" s="200">
        <v>40747092</v>
      </c>
      <c r="L1507" s="193" t="s">
        <v>503</v>
      </c>
    </row>
    <row r="1508" spans="1:12" x14ac:dyDescent="0.25">
      <c r="G1508" s="201" t="s">
        <v>718</v>
      </c>
      <c r="I1508" s="202">
        <v>1024735</v>
      </c>
      <c r="J1508" s="202">
        <v>0</v>
      </c>
      <c r="K1508" s="202">
        <v>1024735</v>
      </c>
      <c r="L1508" s="203" t="s">
        <v>503</v>
      </c>
    </row>
    <row r="1509" spans="1:12" x14ac:dyDescent="0.25">
      <c r="G1509" s="201" t="s">
        <v>505</v>
      </c>
      <c r="I1509" s="202">
        <v>40747092</v>
      </c>
      <c r="J1509" s="202">
        <v>0</v>
      </c>
      <c r="K1509" s="202">
        <v>40747092</v>
      </c>
      <c r="L1509" s="204" t="s">
        <v>506</v>
      </c>
    </row>
    <row r="1510" spans="1:12" x14ac:dyDescent="0.25">
      <c r="A1510" s="196" t="s">
        <v>1532</v>
      </c>
      <c r="G1510" s="153" t="s">
        <v>500</v>
      </c>
      <c r="I1510" s="197">
        <v>40747092</v>
      </c>
      <c r="J1510" s="197">
        <v>0</v>
      </c>
      <c r="K1510" s="197">
        <v>40747092</v>
      </c>
      <c r="L1510" s="194" t="s">
        <v>503</v>
      </c>
    </row>
    <row r="1511" spans="1:12" x14ac:dyDescent="0.25">
      <c r="A1511" s="193" t="s">
        <v>139</v>
      </c>
      <c r="B1511" s="193" t="s">
        <v>140</v>
      </c>
      <c r="C1511" s="198" t="s">
        <v>141</v>
      </c>
      <c r="D1511" s="193" t="s">
        <v>142</v>
      </c>
      <c r="E1511" s="193" t="s">
        <v>143</v>
      </c>
      <c r="F1511" s="198" t="s">
        <v>144</v>
      </c>
      <c r="G1511" s="193" t="s">
        <v>145</v>
      </c>
      <c r="I1511" s="198" t="s">
        <v>501</v>
      </c>
      <c r="J1511" s="198" t="s">
        <v>502</v>
      </c>
      <c r="K1511" s="198" t="s">
        <v>146</v>
      </c>
    </row>
    <row r="1512" spans="1:12" x14ac:dyDescent="0.25">
      <c r="A1512" s="197">
        <v>29</v>
      </c>
      <c r="B1512" s="194" t="s">
        <v>1532</v>
      </c>
      <c r="C1512" s="199">
        <v>32</v>
      </c>
      <c r="D1512" s="194" t="s">
        <v>151</v>
      </c>
      <c r="E1512" s="194" t="s">
        <v>156</v>
      </c>
      <c r="F1512" s="199">
        <v>201608</v>
      </c>
      <c r="G1512" s="194" t="s">
        <v>1695</v>
      </c>
      <c r="I1512" s="197">
        <v>467806</v>
      </c>
      <c r="K1512" s="200">
        <v>41214898</v>
      </c>
      <c r="L1512" s="193" t="s">
        <v>503</v>
      </c>
    </row>
    <row r="1513" spans="1:12" x14ac:dyDescent="0.25">
      <c r="A1513" s="197">
        <v>30</v>
      </c>
      <c r="B1513" s="194" t="s">
        <v>1532</v>
      </c>
      <c r="C1513" s="199">
        <v>57</v>
      </c>
      <c r="D1513" s="194" t="s">
        <v>151</v>
      </c>
      <c r="E1513" s="194" t="s">
        <v>156</v>
      </c>
      <c r="F1513" s="199">
        <v>1</v>
      </c>
      <c r="G1513" s="194" t="s">
        <v>1696</v>
      </c>
      <c r="I1513" s="197">
        <v>157532</v>
      </c>
      <c r="K1513" s="200">
        <v>41372430</v>
      </c>
      <c r="L1513" s="193" t="s">
        <v>503</v>
      </c>
    </row>
    <row r="1514" spans="1:12" x14ac:dyDescent="0.25">
      <c r="A1514" s="197">
        <v>30</v>
      </c>
      <c r="B1514" s="194" t="s">
        <v>1532</v>
      </c>
      <c r="C1514" s="199">
        <v>62</v>
      </c>
      <c r="D1514" s="194" t="s">
        <v>151</v>
      </c>
      <c r="E1514" s="194" t="s">
        <v>156</v>
      </c>
      <c r="F1514" s="199">
        <v>2</v>
      </c>
      <c r="G1514" s="194" t="s">
        <v>1626</v>
      </c>
      <c r="I1514" s="197">
        <v>131443</v>
      </c>
      <c r="K1514" s="200">
        <v>41503873</v>
      </c>
      <c r="L1514" s="193" t="s">
        <v>503</v>
      </c>
    </row>
    <row r="1515" spans="1:12" x14ac:dyDescent="0.25">
      <c r="A1515" s="197">
        <v>31</v>
      </c>
      <c r="B1515" s="194" t="s">
        <v>1532</v>
      </c>
      <c r="C1515" s="199">
        <v>102</v>
      </c>
      <c r="D1515" s="194" t="s">
        <v>151</v>
      </c>
      <c r="E1515" s="194" t="s">
        <v>156</v>
      </c>
      <c r="F1515" s="199">
        <v>1</v>
      </c>
      <c r="G1515" s="194" t="s">
        <v>1803</v>
      </c>
      <c r="I1515" s="197">
        <v>24249</v>
      </c>
      <c r="K1515" s="200">
        <v>41528122</v>
      </c>
      <c r="L1515" s="193" t="s">
        <v>503</v>
      </c>
    </row>
    <row r="1516" spans="1:12" x14ac:dyDescent="0.25">
      <c r="G1516" s="201" t="s">
        <v>1630</v>
      </c>
      <c r="I1516" s="202">
        <v>781030</v>
      </c>
      <c r="J1516" s="202">
        <v>0</v>
      </c>
      <c r="K1516" s="202">
        <v>781030</v>
      </c>
      <c r="L1516" s="203" t="s">
        <v>503</v>
      </c>
    </row>
    <row r="1517" spans="1:12" x14ac:dyDescent="0.25">
      <c r="G1517" s="201" t="s">
        <v>505</v>
      </c>
      <c r="I1517" s="202">
        <v>41528122</v>
      </c>
      <c r="J1517" s="202">
        <v>0</v>
      </c>
      <c r="K1517" s="202">
        <v>41528122</v>
      </c>
      <c r="L1517" s="204" t="s">
        <v>506</v>
      </c>
    </row>
    <row r="1518" spans="1:12" x14ac:dyDescent="0.25">
      <c r="A1518" s="196" t="s">
        <v>296</v>
      </c>
    </row>
    <row r="1519" spans="1:12" x14ac:dyDescent="0.25">
      <c r="A1519" s="196" t="s">
        <v>138</v>
      </c>
      <c r="G1519" s="153" t="s">
        <v>500</v>
      </c>
      <c r="I1519" s="197">
        <v>0</v>
      </c>
      <c r="J1519" s="197">
        <v>0</v>
      </c>
      <c r="K1519" s="197">
        <v>0</v>
      </c>
    </row>
    <row r="1520" spans="1:12" x14ac:dyDescent="0.25">
      <c r="A1520" s="193" t="s">
        <v>139</v>
      </c>
      <c r="B1520" s="193" t="s">
        <v>140</v>
      </c>
      <c r="C1520" s="198" t="s">
        <v>141</v>
      </c>
      <c r="D1520" s="193" t="s">
        <v>142</v>
      </c>
      <c r="E1520" s="193" t="s">
        <v>143</v>
      </c>
      <c r="F1520" s="198" t="s">
        <v>144</v>
      </c>
      <c r="G1520" s="193" t="s">
        <v>145</v>
      </c>
      <c r="I1520" s="198" t="s">
        <v>501</v>
      </c>
      <c r="J1520" s="198" t="s">
        <v>502</v>
      </c>
      <c r="K1520" s="198" t="s">
        <v>146</v>
      </c>
    </row>
    <row r="1521" spans="1:12" x14ac:dyDescent="0.25">
      <c r="A1521" s="197">
        <v>1</v>
      </c>
      <c r="B1521" s="194" t="s">
        <v>138</v>
      </c>
      <c r="C1521" s="199">
        <v>1</v>
      </c>
      <c r="D1521" s="194" t="s">
        <v>147</v>
      </c>
      <c r="E1521" s="194" t="s">
        <v>156</v>
      </c>
      <c r="F1521" s="199">
        <v>0</v>
      </c>
      <c r="G1521" s="194" t="s">
        <v>169</v>
      </c>
      <c r="I1521" s="197">
        <v>2000000</v>
      </c>
      <c r="K1521" s="200">
        <v>2000000</v>
      </c>
      <c r="L1521" s="193" t="s">
        <v>503</v>
      </c>
    </row>
    <row r="1522" spans="1:12" x14ac:dyDescent="0.25">
      <c r="G1522" s="201" t="s">
        <v>504</v>
      </c>
      <c r="I1522" s="202">
        <v>2000000</v>
      </c>
      <c r="J1522" s="202">
        <v>0</v>
      </c>
      <c r="K1522" s="202">
        <v>2000000</v>
      </c>
      <c r="L1522" s="203" t="s">
        <v>503</v>
      </c>
    </row>
    <row r="1523" spans="1:12" x14ac:dyDescent="0.25">
      <c r="G1523" s="201" t="s">
        <v>505</v>
      </c>
      <c r="I1523" s="202">
        <v>2000000</v>
      </c>
      <c r="J1523" s="202">
        <v>0</v>
      </c>
      <c r="K1523" s="202">
        <v>2000000</v>
      </c>
      <c r="L1523" s="204" t="s">
        <v>506</v>
      </c>
    </row>
    <row r="1524" spans="1:12" x14ac:dyDescent="0.25">
      <c r="A1524" s="196" t="s">
        <v>438</v>
      </c>
      <c r="G1524" s="153" t="s">
        <v>500</v>
      </c>
      <c r="I1524" s="197">
        <v>2000000</v>
      </c>
      <c r="J1524" s="197">
        <v>0</v>
      </c>
      <c r="K1524" s="197">
        <v>2000000</v>
      </c>
      <c r="L1524" s="194" t="s">
        <v>503</v>
      </c>
    </row>
    <row r="1525" spans="1:12" x14ac:dyDescent="0.25">
      <c r="A1525" s="193" t="s">
        <v>139</v>
      </c>
      <c r="B1525" s="193" t="s">
        <v>140</v>
      </c>
      <c r="C1525" s="198" t="s">
        <v>141</v>
      </c>
      <c r="D1525" s="193" t="s">
        <v>142</v>
      </c>
      <c r="E1525" s="193" t="s">
        <v>143</v>
      </c>
      <c r="F1525" s="198" t="s">
        <v>144</v>
      </c>
      <c r="G1525" s="193" t="s">
        <v>145</v>
      </c>
      <c r="I1525" s="198" t="s">
        <v>501</v>
      </c>
      <c r="J1525" s="198" t="s">
        <v>502</v>
      </c>
      <c r="K1525" s="198" t="s">
        <v>146</v>
      </c>
    </row>
    <row r="1526" spans="1:12" x14ac:dyDescent="0.25">
      <c r="A1526" s="197">
        <v>31</v>
      </c>
      <c r="B1526" s="194" t="s">
        <v>438</v>
      </c>
      <c r="C1526" s="199">
        <v>142</v>
      </c>
      <c r="D1526" s="194" t="s">
        <v>151</v>
      </c>
      <c r="E1526" s="194" t="s">
        <v>312</v>
      </c>
      <c r="F1526" s="199">
        <v>9</v>
      </c>
      <c r="G1526" s="194" t="s">
        <v>1553</v>
      </c>
      <c r="J1526" s="197">
        <v>2000000</v>
      </c>
      <c r="K1526" s="200">
        <v>0</v>
      </c>
    </row>
    <row r="1527" spans="1:12" x14ac:dyDescent="0.25">
      <c r="G1527" s="201" t="s">
        <v>718</v>
      </c>
      <c r="I1527" s="202">
        <v>0</v>
      </c>
      <c r="J1527" s="202">
        <v>2000000</v>
      </c>
      <c r="K1527" s="202">
        <v>-2000000</v>
      </c>
      <c r="L1527" s="203" t="s">
        <v>585</v>
      </c>
    </row>
    <row r="1528" spans="1:12" x14ac:dyDescent="0.25">
      <c r="G1528" s="201" t="s">
        <v>505</v>
      </c>
      <c r="I1528" s="202">
        <v>2000000</v>
      </c>
      <c r="J1528" s="202">
        <v>2000000</v>
      </c>
      <c r="K1528" s="202">
        <v>0</v>
      </c>
    </row>
    <row r="1529" spans="1:12" x14ac:dyDescent="0.25">
      <c r="A1529" s="196" t="s">
        <v>297</v>
      </c>
    </row>
    <row r="1530" spans="1:12" x14ac:dyDescent="0.25">
      <c r="A1530" s="196" t="s">
        <v>138</v>
      </c>
      <c r="G1530" s="153" t="s">
        <v>500</v>
      </c>
      <c r="I1530" s="197">
        <v>0</v>
      </c>
      <c r="J1530" s="197">
        <v>0</v>
      </c>
      <c r="K1530" s="197">
        <v>0</v>
      </c>
    </row>
    <row r="1531" spans="1:12" x14ac:dyDescent="0.25">
      <c r="A1531" s="193" t="s">
        <v>139</v>
      </c>
      <c r="B1531" s="193" t="s">
        <v>140</v>
      </c>
      <c r="C1531" s="198" t="s">
        <v>141</v>
      </c>
      <c r="D1531" s="193" t="s">
        <v>142</v>
      </c>
      <c r="E1531" s="193" t="s">
        <v>143</v>
      </c>
      <c r="F1531" s="198" t="s">
        <v>144</v>
      </c>
      <c r="G1531" s="193" t="s">
        <v>145</v>
      </c>
      <c r="I1531" s="198" t="s">
        <v>501</v>
      </c>
      <c r="J1531" s="198" t="s">
        <v>502</v>
      </c>
      <c r="K1531" s="198" t="s">
        <v>146</v>
      </c>
    </row>
    <row r="1532" spans="1:12" x14ac:dyDescent="0.25">
      <c r="A1532" s="197">
        <v>1</v>
      </c>
      <c r="B1532" s="194" t="s">
        <v>138</v>
      </c>
      <c r="C1532" s="199">
        <v>1</v>
      </c>
      <c r="D1532" s="194" t="s">
        <v>147</v>
      </c>
      <c r="E1532" s="194" t="s">
        <v>156</v>
      </c>
      <c r="F1532" s="199">
        <v>0</v>
      </c>
      <c r="G1532" s="194" t="s">
        <v>170</v>
      </c>
      <c r="I1532" s="197">
        <v>600000</v>
      </c>
      <c r="K1532" s="200">
        <v>600000</v>
      </c>
      <c r="L1532" s="193" t="s">
        <v>503</v>
      </c>
    </row>
    <row r="1533" spans="1:12" x14ac:dyDescent="0.25">
      <c r="A1533" s="197">
        <v>4</v>
      </c>
      <c r="B1533" s="194" t="s">
        <v>138</v>
      </c>
      <c r="C1533" s="199">
        <v>5</v>
      </c>
      <c r="D1533" s="194" t="s">
        <v>151</v>
      </c>
      <c r="E1533" s="194" t="s">
        <v>156</v>
      </c>
      <c r="F1533" s="199">
        <v>1</v>
      </c>
      <c r="G1533" s="194" t="s">
        <v>223</v>
      </c>
      <c r="I1533" s="197">
        <v>200000</v>
      </c>
      <c r="K1533" s="200">
        <v>800000</v>
      </c>
      <c r="L1533" s="193" t="s">
        <v>503</v>
      </c>
    </row>
    <row r="1534" spans="1:12" x14ac:dyDescent="0.25">
      <c r="A1534" s="197">
        <v>6</v>
      </c>
      <c r="B1534" s="194" t="s">
        <v>138</v>
      </c>
      <c r="C1534" s="199">
        <v>12</v>
      </c>
      <c r="D1534" s="194" t="s">
        <v>150</v>
      </c>
      <c r="E1534" s="194" t="s">
        <v>156</v>
      </c>
      <c r="F1534" s="199">
        <v>1</v>
      </c>
      <c r="G1534" s="194" t="s">
        <v>223</v>
      </c>
      <c r="J1534" s="197">
        <v>100000</v>
      </c>
      <c r="K1534" s="200">
        <v>700000</v>
      </c>
      <c r="L1534" s="193" t="s">
        <v>503</v>
      </c>
    </row>
    <row r="1535" spans="1:12" x14ac:dyDescent="0.25">
      <c r="A1535" s="197">
        <v>6</v>
      </c>
      <c r="B1535" s="194" t="s">
        <v>138</v>
      </c>
      <c r="C1535" s="199">
        <v>13</v>
      </c>
      <c r="D1535" s="194" t="s">
        <v>150</v>
      </c>
      <c r="E1535" s="194" t="s">
        <v>156</v>
      </c>
      <c r="F1535" s="199">
        <v>1</v>
      </c>
      <c r="G1535" s="194" t="s">
        <v>223</v>
      </c>
      <c r="J1535" s="197">
        <v>300000</v>
      </c>
      <c r="K1535" s="200">
        <v>400000</v>
      </c>
      <c r="L1535" s="193" t="s">
        <v>503</v>
      </c>
    </row>
    <row r="1536" spans="1:12" x14ac:dyDescent="0.25">
      <c r="G1536" s="201" t="s">
        <v>504</v>
      </c>
      <c r="I1536" s="202">
        <v>800000</v>
      </c>
      <c r="J1536" s="202">
        <v>400000</v>
      </c>
      <c r="K1536" s="202">
        <v>400000</v>
      </c>
      <c r="L1536" s="203" t="s">
        <v>503</v>
      </c>
    </row>
    <row r="1537" spans="1:12" x14ac:dyDescent="0.25">
      <c r="G1537" s="201" t="s">
        <v>505</v>
      </c>
      <c r="I1537" s="202">
        <v>800000</v>
      </c>
      <c r="J1537" s="202">
        <v>400000</v>
      </c>
      <c r="K1537" s="202">
        <v>400000</v>
      </c>
      <c r="L1537" s="204" t="s">
        <v>506</v>
      </c>
    </row>
    <row r="1538" spans="1:12" x14ac:dyDescent="0.25">
      <c r="A1538" s="196" t="s">
        <v>219</v>
      </c>
      <c r="G1538" s="153" t="s">
        <v>500</v>
      </c>
      <c r="I1538" s="197">
        <v>800000</v>
      </c>
      <c r="J1538" s="197">
        <v>400000</v>
      </c>
      <c r="K1538" s="197">
        <v>400000</v>
      </c>
      <c r="L1538" s="194" t="s">
        <v>503</v>
      </c>
    </row>
    <row r="1539" spans="1:12" x14ac:dyDescent="0.25">
      <c r="A1539" s="193" t="s">
        <v>139</v>
      </c>
      <c r="B1539" s="193" t="s">
        <v>140</v>
      </c>
      <c r="C1539" s="198" t="s">
        <v>141</v>
      </c>
      <c r="D1539" s="193" t="s">
        <v>142</v>
      </c>
      <c r="E1539" s="193" t="s">
        <v>143</v>
      </c>
      <c r="F1539" s="198" t="s">
        <v>144</v>
      </c>
      <c r="G1539" s="193" t="s">
        <v>145</v>
      </c>
      <c r="I1539" s="198" t="s">
        <v>501</v>
      </c>
      <c r="J1539" s="198" t="s">
        <v>502</v>
      </c>
      <c r="K1539" s="198" t="s">
        <v>146</v>
      </c>
    </row>
    <row r="1540" spans="1:12" x14ac:dyDescent="0.25">
      <c r="A1540" s="197">
        <v>1</v>
      </c>
      <c r="B1540" s="194" t="s">
        <v>219</v>
      </c>
      <c r="C1540" s="199">
        <v>5</v>
      </c>
      <c r="D1540" s="194" t="s">
        <v>150</v>
      </c>
      <c r="E1540" s="194" t="s">
        <v>156</v>
      </c>
      <c r="F1540" s="199">
        <v>1</v>
      </c>
      <c r="G1540" s="194" t="s">
        <v>223</v>
      </c>
      <c r="J1540" s="197">
        <v>100000</v>
      </c>
      <c r="K1540" s="200">
        <v>300000</v>
      </c>
      <c r="L1540" s="193" t="s">
        <v>503</v>
      </c>
    </row>
    <row r="1541" spans="1:12" x14ac:dyDescent="0.25">
      <c r="A1541" s="197">
        <v>29</v>
      </c>
      <c r="B1541" s="194" t="s">
        <v>219</v>
      </c>
      <c r="C1541" s="199">
        <v>58</v>
      </c>
      <c r="D1541" s="194" t="s">
        <v>150</v>
      </c>
      <c r="E1541" s="194" t="s">
        <v>156</v>
      </c>
      <c r="F1541" s="199">
        <v>1</v>
      </c>
      <c r="G1541" s="194" t="s">
        <v>223</v>
      </c>
      <c r="J1541" s="197">
        <v>100000</v>
      </c>
      <c r="K1541" s="200">
        <v>200000</v>
      </c>
      <c r="L1541" s="193" t="s">
        <v>503</v>
      </c>
    </row>
    <row r="1542" spans="1:12" x14ac:dyDescent="0.25">
      <c r="G1542" s="201" t="s">
        <v>507</v>
      </c>
      <c r="I1542" s="202">
        <v>0</v>
      </c>
      <c r="J1542" s="202">
        <v>200000</v>
      </c>
      <c r="K1542" s="202">
        <v>-200000</v>
      </c>
      <c r="L1542" s="203" t="s">
        <v>585</v>
      </c>
    </row>
    <row r="1543" spans="1:12" x14ac:dyDescent="0.25">
      <c r="G1543" s="201" t="s">
        <v>505</v>
      </c>
      <c r="I1543" s="202">
        <v>800000</v>
      </c>
      <c r="J1543" s="202">
        <v>600000</v>
      </c>
      <c r="K1543" s="202">
        <v>200000</v>
      </c>
      <c r="L1543" s="204" t="s">
        <v>506</v>
      </c>
    </row>
    <row r="1544" spans="1:12" x14ac:dyDescent="0.25">
      <c r="A1544" s="196" t="s">
        <v>242</v>
      </c>
      <c r="G1544" s="153" t="s">
        <v>500</v>
      </c>
      <c r="I1544" s="197">
        <v>800000</v>
      </c>
      <c r="J1544" s="197">
        <v>600000</v>
      </c>
      <c r="K1544" s="197">
        <v>200000</v>
      </c>
      <c r="L1544" s="194" t="s">
        <v>503</v>
      </c>
    </row>
    <row r="1545" spans="1:12" x14ac:dyDescent="0.25">
      <c r="A1545" s="193" t="s">
        <v>139</v>
      </c>
      <c r="B1545" s="193" t="s">
        <v>140</v>
      </c>
      <c r="C1545" s="198" t="s">
        <v>141</v>
      </c>
      <c r="D1545" s="193" t="s">
        <v>142</v>
      </c>
      <c r="E1545" s="193" t="s">
        <v>143</v>
      </c>
      <c r="F1545" s="198" t="s">
        <v>144</v>
      </c>
      <c r="G1545" s="193" t="s">
        <v>145</v>
      </c>
      <c r="I1545" s="198" t="s">
        <v>501</v>
      </c>
      <c r="J1545" s="198" t="s">
        <v>502</v>
      </c>
      <c r="K1545" s="198" t="s">
        <v>146</v>
      </c>
    </row>
    <row r="1546" spans="1:12" x14ac:dyDescent="0.25">
      <c r="A1546" s="197">
        <v>1</v>
      </c>
      <c r="B1546" s="194" t="s">
        <v>242</v>
      </c>
      <c r="C1546" s="199">
        <v>3</v>
      </c>
      <c r="D1546" s="194" t="s">
        <v>151</v>
      </c>
      <c r="E1546" s="194" t="s">
        <v>156</v>
      </c>
      <c r="F1546" s="199">
        <v>1</v>
      </c>
      <c r="G1546" s="194" t="s">
        <v>223</v>
      </c>
      <c r="I1546" s="197">
        <v>100000</v>
      </c>
      <c r="K1546" s="200">
        <v>300000</v>
      </c>
      <c r="L1546" s="193" t="s">
        <v>503</v>
      </c>
    </row>
    <row r="1547" spans="1:12" x14ac:dyDescent="0.25">
      <c r="A1547" s="197">
        <v>18</v>
      </c>
      <c r="B1547" s="194" t="s">
        <v>242</v>
      </c>
      <c r="C1547" s="199">
        <v>40</v>
      </c>
      <c r="D1547" s="194" t="s">
        <v>150</v>
      </c>
      <c r="E1547" s="194" t="s">
        <v>156</v>
      </c>
      <c r="F1547" s="199">
        <v>1</v>
      </c>
      <c r="G1547" s="194" t="s">
        <v>223</v>
      </c>
      <c r="J1547" s="197">
        <v>100000</v>
      </c>
      <c r="K1547" s="200">
        <v>200000</v>
      </c>
      <c r="L1547" s="193" t="s">
        <v>503</v>
      </c>
    </row>
    <row r="1548" spans="1:12" x14ac:dyDescent="0.25">
      <c r="G1548" s="201" t="s">
        <v>612</v>
      </c>
      <c r="I1548" s="202">
        <v>100000</v>
      </c>
      <c r="J1548" s="202">
        <v>100000</v>
      </c>
      <c r="K1548" s="202">
        <v>0</v>
      </c>
    </row>
    <row r="1549" spans="1:12" x14ac:dyDescent="0.25">
      <c r="G1549" s="201" t="s">
        <v>505</v>
      </c>
      <c r="I1549" s="202">
        <v>900000</v>
      </c>
      <c r="J1549" s="202">
        <v>700000</v>
      </c>
      <c r="K1549" s="202">
        <v>200000</v>
      </c>
      <c r="L1549" s="204" t="s">
        <v>506</v>
      </c>
    </row>
    <row r="1550" spans="1:12" x14ac:dyDescent="0.25">
      <c r="A1550" s="196" t="s">
        <v>158</v>
      </c>
      <c r="G1550" s="153" t="s">
        <v>500</v>
      </c>
      <c r="I1550" s="197">
        <v>900000</v>
      </c>
      <c r="J1550" s="197">
        <v>700000</v>
      </c>
      <c r="K1550" s="197">
        <v>200000</v>
      </c>
      <c r="L1550" s="194" t="s">
        <v>503</v>
      </c>
    </row>
    <row r="1551" spans="1:12" x14ac:dyDescent="0.25">
      <c r="A1551" s="193" t="s">
        <v>139</v>
      </c>
      <c r="B1551" s="193" t="s">
        <v>140</v>
      </c>
      <c r="C1551" s="198" t="s">
        <v>141</v>
      </c>
      <c r="D1551" s="193" t="s">
        <v>142</v>
      </c>
      <c r="E1551" s="193" t="s">
        <v>143</v>
      </c>
      <c r="F1551" s="198" t="s">
        <v>144</v>
      </c>
      <c r="G1551" s="193" t="s">
        <v>145</v>
      </c>
      <c r="I1551" s="198" t="s">
        <v>501</v>
      </c>
      <c r="J1551" s="198" t="s">
        <v>502</v>
      </c>
      <c r="K1551" s="198" t="s">
        <v>146</v>
      </c>
    </row>
    <row r="1552" spans="1:12" x14ac:dyDescent="0.25">
      <c r="A1552" s="197">
        <v>7</v>
      </c>
      <c r="B1552" s="194" t="s">
        <v>158</v>
      </c>
      <c r="C1552" s="199">
        <v>31</v>
      </c>
      <c r="D1552" s="194" t="s">
        <v>150</v>
      </c>
      <c r="E1552" s="194" t="s">
        <v>156</v>
      </c>
      <c r="F1552" s="199">
        <v>1</v>
      </c>
      <c r="G1552" s="194" t="s">
        <v>223</v>
      </c>
      <c r="J1552" s="197">
        <v>100000</v>
      </c>
      <c r="K1552" s="200">
        <v>100000</v>
      </c>
      <c r="L1552" s="193" t="s">
        <v>503</v>
      </c>
    </row>
    <row r="1553" spans="1:12" x14ac:dyDescent="0.25">
      <c r="G1553" s="201" t="s">
        <v>644</v>
      </c>
      <c r="I1553" s="202">
        <v>0</v>
      </c>
      <c r="J1553" s="202">
        <v>100000</v>
      </c>
      <c r="K1553" s="202">
        <v>-100000</v>
      </c>
      <c r="L1553" s="203" t="s">
        <v>585</v>
      </c>
    </row>
    <row r="1554" spans="1:12" x14ac:dyDescent="0.25">
      <c r="G1554" s="201" t="s">
        <v>505</v>
      </c>
      <c r="I1554" s="202">
        <v>900000</v>
      </c>
      <c r="J1554" s="202">
        <v>800000</v>
      </c>
      <c r="K1554" s="202">
        <v>100000</v>
      </c>
      <c r="L1554" s="204" t="s">
        <v>506</v>
      </c>
    </row>
    <row r="1555" spans="1:12" x14ac:dyDescent="0.25">
      <c r="A1555" s="196" t="s">
        <v>160</v>
      </c>
      <c r="G1555" s="153" t="s">
        <v>500</v>
      </c>
      <c r="I1555" s="197">
        <v>900000</v>
      </c>
      <c r="J1555" s="197">
        <v>800000</v>
      </c>
      <c r="K1555" s="197">
        <v>100000</v>
      </c>
      <c r="L1555" s="194" t="s">
        <v>503</v>
      </c>
    </row>
    <row r="1556" spans="1:12" x14ac:dyDescent="0.25">
      <c r="A1556" s="193" t="s">
        <v>139</v>
      </c>
      <c r="B1556" s="193" t="s">
        <v>140</v>
      </c>
      <c r="C1556" s="198" t="s">
        <v>141</v>
      </c>
      <c r="D1556" s="193" t="s">
        <v>142</v>
      </c>
      <c r="E1556" s="193" t="s">
        <v>143</v>
      </c>
      <c r="F1556" s="198" t="s">
        <v>144</v>
      </c>
      <c r="G1556" s="193" t="s">
        <v>145</v>
      </c>
      <c r="I1556" s="198" t="s">
        <v>501</v>
      </c>
      <c r="J1556" s="198" t="s">
        <v>502</v>
      </c>
      <c r="K1556" s="198" t="s">
        <v>146</v>
      </c>
    </row>
    <row r="1557" spans="1:12" x14ac:dyDescent="0.25">
      <c r="A1557" s="197">
        <v>20</v>
      </c>
      <c r="B1557" s="194" t="s">
        <v>160</v>
      </c>
      <c r="C1557" s="199">
        <v>37</v>
      </c>
      <c r="D1557" s="194" t="s">
        <v>150</v>
      </c>
      <c r="E1557" s="194" t="s">
        <v>156</v>
      </c>
      <c r="F1557" s="199">
        <v>1</v>
      </c>
      <c r="G1557" s="194" t="s">
        <v>163</v>
      </c>
      <c r="J1557" s="197">
        <v>100000</v>
      </c>
      <c r="K1557" s="200">
        <v>0</v>
      </c>
    </row>
    <row r="1558" spans="1:12" x14ac:dyDescent="0.25">
      <c r="G1558" s="201" t="s">
        <v>679</v>
      </c>
      <c r="I1558" s="202">
        <v>0</v>
      </c>
      <c r="J1558" s="202">
        <v>100000</v>
      </c>
      <c r="K1558" s="202">
        <v>-100000</v>
      </c>
      <c r="L1558" s="203" t="s">
        <v>585</v>
      </c>
    </row>
    <row r="1559" spans="1:12" x14ac:dyDescent="0.25">
      <c r="G1559" s="201" t="s">
        <v>505</v>
      </c>
      <c r="I1559" s="202">
        <v>900000</v>
      </c>
      <c r="J1559" s="202">
        <v>900000</v>
      </c>
      <c r="K1559" s="202">
        <v>0</v>
      </c>
    </row>
    <row r="1560" spans="1:12" x14ac:dyDescent="0.25">
      <c r="A1560" s="196" t="s">
        <v>298</v>
      </c>
    </row>
    <row r="1561" spans="1:12" x14ac:dyDescent="0.25">
      <c r="A1561" s="196" t="s">
        <v>138</v>
      </c>
      <c r="G1561" s="153" t="s">
        <v>500</v>
      </c>
      <c r="I1561" s="197">
        <v>0</v>
      </c>
      <c r="J1561" s="197">
        <v>0</v>
      </c>
      <c r="K1561" s="197">
        <v>0</v>
      </c>
    </row>
    <row r="1562" spans="1:12" x14ac:dyDescent="0.25">
      <c r="A1562" s="193" t="s">
        <v>139</v>
      </c>
      <c r="B1562" s="193" t="s">
        <v>140</v>
      </c>
      <c r="C1562" s="198" t="s">
        <v>141</v>
      </c>
      <c r="D1562" s="193" t="s">
        <v>142</v>
      </c>
      <c r="E1562" s="193" t="s">
        <v>143</v>
      </c>
      <c r="F1562" s="198" t="s">
        <v>144</v>
      </c>
      <c r="G1562" s="193" t="s">
        <v>145</v>
      </c>
      <c r="I1562" s="198" t="s">
        <v>501</v>
      </c>
      <c r="J1562" s="198" t="s">
        <v>502</v>
      </c>
      <c r="K1562" s="198" t="s">
        <v>146</v>
      </c>
    </row>
    <row r="1563" spans="1:12" x14ac:dyDescent="0.25">
      <c r="A1563" s="197">
        <v>1</v>
      </c>
      <c r="B1563" s="194" t="s">
        <v>138</v>
      </c>
      <c r="C1563" s="199">
        <v>1</v>
      </c>
      <c r="D1563" s="194" t="s">
        <v>147</v>
      </c>
      <c r="F1563" s="199">
        <v>0</v>
      </c>
      <c r="G1563" s="194" t="s">
        <v>171</v>
      </c>
      <c r="I1563" s="197">
        <v>81312</v>
      </c>
      <c r="K1563" s="200">
        <v>81312</v>
      </c>
      <c r="L1563" s="193" t="s">
        <v>503</v>
      </c>
    </row>
    <row r="1564" spans="1:12" x14ac:dyDescent="0.25">
      <c r="G1564" s="201" t="s">
        <v>504</v>
      </c>
      <c r="I1564" s="202">
        <v>81312</v>
      </c>
      <c r="J1564" s="202">
        <v>0</v>
      </c>
      <c r="K1564" s="202">
        <v>81312</v>
      </c>
      <c r="L1564" s="203" t="s">
        <v>503</v>
      </c>
    </row>
    <row r="1565" spans="1:12" x14ac:dyDescent="0.25">
      <c r="G1565" s="201" t="s">
        <v>505</v>
      </c>
      <c r="I1565" s="202">
        <v>81312</v>
      </c>
      <c r="J1565" s="202">
        <v>0</v>
      </c>
      <c r="K1565" s="202">
        <v>81312</v>
      </c>
      <c r="L1565" s="204" t="s">
        <v>506</v>
      </c>
    </row>
    <row r="1566" spans="1:12" x14ac:dyDescent="0.25">
      <c r="A1566" s="196" t="s">
        <v>299</v>
      </c>
    </row>
    <row r="1567" spans="1:12" x14ac:dyDescent="0.25">
      <c r="A1567" s="196" t="s">
        <v>138</v>
      </c>
      <c r="G1567" s="153" t="s">
        <v>500</v>
      </c>
      <c r="I1567" s="197">
        <v>0</v>
      </c>
      <c r="J1567" s="197">
        <v>0</v>
      </c>
      <c r="K1567" s="197">
        <v>0</v>
      </c>
    </row>
    <row r="1568" spans="1:12" x14ac:dyDescent="0.25">
      <c r="A1568" s="193" t="s">
        <v>139</v>
      </c>
      <c r="B1568" s="193" t="s">
        <v>140</v>
      </c>
      <c r="C1568" s="198" t="s">
        <v>141</v>
      </c>
      <c r="D1568" s="193" t="s">
        <v>142</v>
      </c>
      <c r="E1568" s="193" t="s">
        <v>143</v>
      </c>
      <c r="F1568" s="198" t="s">
        <v>144</v>
      </c>
      <c r="G1568" s="193" t="s">
        <v>145</v>
      </c>
      <c r="I1568" s="198" t="s">
        <v>501</v>
      </c>
      <c r="J1568" s="198" t="s">
        <v>502</v>
      </c>
      <c r="K1568" s="198" t="s">
        <v>146</v>
      </c>
    </row>
    <row r="1569" spans="1:12" x14ac:dyDescent="0.25">
      <c r="A1569" s="197">
        <v>1</v>
      </c>
      <c r="B1569" s="194" t="s">
        <v>138</v>
      </c>
      <c r="C1569" s="199">
        <v>1</v>
      </c>
      <c r="D1569" s="194" t="s">
        <v>147</v>
      </c>
      <c r="E1569" s="194" t="s">
        <v>156</v>
      </c>
      <c r="F1569" s="199">
        <v>0</v>
      </c>
      <c r="G1569" s="194" t="s">
        <v>172</v>
      </c>
      <c r="I1569" s="197">
        <v>1686832</v>
      </c>
      <c r="K1569" s="200">
        <v>1686832</v>
      </c>
      <c r="L1569" s="193" t="s">
        <v>503</v>
      </c>
    </row>
    <row r="1570" spans="1:12" x14ac:dyDescent="0.25">
      <c r="G1570" s="201" t="s">
        <v>504</v>
      </c>
      <c r="I1570" s="202">
        <v>1686832</v>
      </c>
      <c r="J1570" s="202">
        <v>0</v>
      </c>
      <c r="K1570" s="202">
        <v>1686832</v>
      </c>
      <c r="L1570" s="203" t="s">
        <v>503</v>
      </c>
    </row>
    <row r="1571" spans="1:12" x14ac:dyDescent="0.25">
      <c r="G1571" s="201" t="s">
        <v>505</v>
      </c>
      <c r="I1571" s="202">
        <v>1686832</v>
      </c>
      <c r="J1571" s="202">
        <v>0</v>
      </c>
      <c r="K1571" s="202">
        <v>1686832</v>
      </c>
      <c r="L1571" s="204" t="s">
        <v>506</v>
      </c>
    </row>
    <row r="1572" spans="1:12" x14ac:dyDescent="0.25">
      <c r="A1572" s="196" t="s">
        <v>160</v>
      </c>
      <c r="G1572" s="153" t="s">
        <v>500</v>
      </c>
      <c r="I1572" s="197">
        <v>1686832</v>
      </c>
      <c r="J1572" s="197">
        <v>0</v>
      </c>
      <c r="K1572" s="197">
        <v>1686832</v>
      </c>
      <c r="L1572" s="194" t="s">
        <v>503</v>
      </c>
    </row>
    <row r="1573" spans="1:12" x14ac:dyDescent="0.25">
      <c r="A1573" s="193" t="s">
        <v>139</v>
      </c>
      <c r="B1573" s="193" t="s">
        <v>140</v>
      </c>
      <c r="C1573" s="198" t="s">
        <v>141</v>
      </c>
      <c r="D1573" s="193" t="s">
        <v>142</v>
      </c>
      <c r="E1573" s="193" t="s">
        <v>143</v>
      </c>
      <c r="F1573" s="198" t="s">
        <v>144</v>
      </c>
      <c r="G1573" s="193" t="s">
        <v>145</v>
      </c>
      <c r="I1573" s="198" t="s">
        <v>501</v>
      </c>
      <c r="J1573" s="198" t="s">
        <v>502</v>
      </c>
      <c r="K1573" s="198" t="s">
        <v>146</v>
      </c>
    </row>
    <row r="1574" spans="1:12" x14ac:dyDescent="0.25">
      <c r="A1574" s="197">
        <v>30</v>
      </c>
      <c r="B1574" s="194" t="s">
        <v>160</v>
      </c>
      <c r="C1574" s="199">
        <v>70</v>
      </c>
      <c r="D1574" s="194" t="s">
        <v>147</v>
      </c>
      <c r="F1574" s="199">
        <v>0</v>
      </c>
      <c r="G1574" s="194" t="s">
        <v>1581</v>
      </c>
      <c r="J1574" s="197">
        <v>1686832</v>
      </c>
      <c r="K1574" s="200">
        <v>0</v>
      </c>
    </row>
    <row r="1575" spans="1:12" x14ac:dyDescent="0.25">
      <c r="G1575" s="201" t="s">
        <v>679</v>
      </c>
      <c r="I1575" s="202">
        <v>0</v>
      </c>
      <c r="J1575" s="202">
        <v>1686832</v>
      </c>
      <c r="K1575" s="202">
        <v>-1686832</v>
      </c>
      <c r="L1575" s="203" t="s">
        <v>585</v>
      </c>
    </row>
    <row r="1576" spans="1:12" x14ac:dyDescent="0.25">
      <c r="G1576" s="201" t="s">
        <v>505</v>
      </c>
      <c r="I1576" s="202">
        <v>1686832</v>
      </c>
      <c r="J1576" s="202">
        <v>1686832</v>
      </c>
      <c r="K1576" s="202">
        <v>0</v>
      </c>
    </row>
    <row r="1577" spans="1:12" x14ac:dyDescent="0.25">
      <c r="A1577" s="196" t="s">
        <v>300</v>
      </c>
    </row>
    <row r="1578" spans="1:12" x14ac:dyDescent="0.25">
      <c r="A1578" s="196" t="s">
        <v>138</v>
      </c>
      <c r="G1578" s="153" t="s">
        <v>500</v>
      </c>
      <c r="I1578" s="197">
        <v>0</v>
      </c>
      <c r="J1578" s="197">
        <v>0</v>
      </c>
      <c r="K1578" s="197">
        <v>0</v>
      </c>
    </row>
    <row r="1579" spans="1:12" x14ac:dyDescent="0.25">
      <c r="A1579" s="193" t="s">
        <v>139</v>
      </c>
      <c r="B1579" s="193" t="s">
        <v>140</v>
      </c>
      <c r="C1579" s="198" t="s">
        <v>141</v>
      </c>
      <c r="D1579" s="193" t="s">
        <v>142</v>
      </c>
      <c r="E1579" s="193" t="s">
        <v>143</v>
      </c>
      <c r="F1579" s="198" t="s">
        <v>144</v>
      </c>
      <c r="G1579" s="193" t="s">
        <v>145</v>
      </c>
      <c r="I1579" s="198" t="s">
        <v>501</v>
      </c>
      <c r="J1579" s="198" t="s">
        <v>502</v>
      </c>
      <c r="K1579" s="198" t="s">
        <v>146</v>
      </c>
    </row>
    <row r="1580" spans="1:12" x14ac:dyDescent="0.25">
      <c r="A1580" s="197">
        <v>1</v>
      </c>
      <c r="B1580" s="194" t="s">
        <v>138</v>
      </c>
      <c r="C1580" s="199">
        <v>1</v>
      </c>
      <c r="D1580" s="194" t="s">
        <v>147</v>
      </c>
      <c r="E1580" s="194" t="s">
        <v>156</v>
      </c>
      <c r="F1580" s="199">
        <v>0</v>
      </c>
      <c r="G1580" s="194" t="s">
        <v>173</v>
      </c>
      <c r="I1580" s="197">
        <v>246160250</v>
      </c>
      <c r="K1580" s="200">
        <v>246160250</v>
      </c>
      <c r="L1580" s="193" t="s">
        <v>503</v>
      </c>
    </row>
    <row r="1581" spans="1:12" x14ac:dyDescent="0.25">
      <c r="G1581" s="201" t="s">
        <v>504</v>
      </c>
      <c r="I1581" s="202">
        <v>246160250</v>
      </c>
      <c r="J1581" s="202">
        <v>0</v>
      </c>
      <c r="K1581" s="202">
        <v>246160250</v>
      </c>
      <c r="L1581" s="203" t="s">
        <v>503</v>
      </c>
    </row>
    <row r="1582" spans="1:12" x14ac:dyDescent="0.25">
      <c r="G1582" s="201" t="s">
        <v>505</v>
      </c>
      <c r="I1582" s="202">
        <v>246160250</v>
      </c>
      <c r="J1582" s="202">
        <v>0</v>
      </c>
      <c r="K1582" s="202">
        <v>246160250</v>
      </c>
      <c r="L1582" s="204" t="s">
        <v>506</v>
      </c>
    </row>
    <row r="1583" spans="1:12" x14ac:dyDescent="0.25">
      <c r="A1583" s="196" t="s">
        <v>429</v>
      </c>
    </row>
    <row r="1584" spans="1:12" x14ac:dyDescent="0.25">
      <c r="A1584" s="196" t="s">
        <v>138</v>
      </c>
      <c r="G1584" s="153" t="s">
        <v>500</v>
      </c>
      <c r="I1584" s="197">
        <v>0</v>
      </c>
      <c r="J1584" s="197">
        <v>0</v>
      </c>
      <c r="K1584" s="197">
        <v>0</v>
      </c>
    </row>
    <row r="1585" spans="1:12" x14ac:dyDescent="0.25">
      <c r="A1585" s="193" t="s">
        <v>139</v>
      </c>
      <c r="B1585" s="193" t="s">
        <v>140</v>
      </c>
      <c r="C1585" s="198" t="s">
        <v>141</v>
      </c>
      <c r="D1585" s="193" t="s">
        <v>142</v>
      </c>
      <c r="E1585" s="193" t="s">
        <v>143</v>
      </c>
      <c r="F1585" s="198" t="s">
        <v>144</v>
      </c>
      <c r="G1585" s="193" t="s">
        <v>145</v>
      </c>
      <c r="I1585" s="198" t="s">
        <v>501</v>
      </c>
      <c r="J1585" s="198" t="s">
        <v>502</v>
      </c>
      <c r="K1585" s="198" t="s">
        <v>146</v>
      </c>
    </row>
    <row r="1586" spans="1:12" x14ac:dyDescent="0.25">
      <c r="A1586" s="197">
        <v>1</v>
      </c>
      <c r="B1586" s="194" t="s">
        <v>138</v>
      </c>
      <c r="C1586" s="199">
        <v>1</v>
      </c>
      <c r="D1586" s="194" t="s">
        <v>147</v>
      </c>
      <c r="E1586" s="194" t="s">
        <v>156</v>
      </c>
      <c r="F1586" s="199">
        <v>0</v>
      </c>
      <c r="G1586" s="194" t="s">
        <v>174</v>
      </c>
      <c r="I1586" s="197">
        <v>468984724</v>
      </c>
      <c r="K1586" s="200">
        <v>468984724</v>
      </c>
      <c r="L1586" s="193" t="s">
        <v>503</v>
      </c>
    </row>
    <row r="1587" spans="1:12" x14ac:dyDescent="0.25">
      <c r="G1587" s="201" t="s">
        <v>504</v>
      </c>
      <c r="I1587" s="202">
        <v>468984724</v>
      </c>
      <c r="J1587" s="202">
        <v>0</v>
      </c>
      <c r="K1587" s="202">
        <v>468984724</v>
      </c>
      <c r="L1587" s="203" t="s">
        <v>503</v>
      </c>
    </row>
    <row r="1588" spans="1:12" x14ac:dyDescent="0.25">
      <c r="G1588" s="201" t="s">
        <v>505</v>
      </c>
      <c r="I1588" s="202">
        <v>468984724</v>
      </c>
      <c r="J1588" s="202">
        <v>0</v>
      </c>
      <c r="K1588" s="202">
        <v>468984724</v>
      </c>
      <c r="L1588" s="204" t="s">
        <v>506</v>
      </c>
    </row>
    <row r="1589" spans="1:12" x14ac:dyDescent="0.25">
      <c r="A1589" s="196" t="s">
        <v>301</v>
      </c>
    </row>
    <row r="1590" spans="1:12" x14ac:dyDescent="0.25">
      <c r="A1590" s="196" t="s">
        <v>138</v>
      </c>
      <c r="G1590" s="153" t="s">
        <v>500</v>
      </c>
      <c r="I1590" s="197">
        <v>0</v>
      </c>
      <c r="J1590" s="197">
        <v>0</v>
      </c>
      <c r="K1590" s="197">
        <v>0</v>
      </c>
    </row>
    <row r="1591" spans="1:12" x14ac:dyDescent="0.25">
      <c r="A1591" s="193" t="s">
        <v>139</v>
      </c>
      <c r="B1591" s="193" t="s">
        <v>140</v>
      </c>
      <c r="C1591" s="198" t="s">
        <v>141</v>
      </c>
      <c r="D1591" s="193" t="s">
        <v>142</v>
      </c>
      <c r="E1591" s="193" t="s">
        <v>143</v>
      </c>
      <c r="F1591" s="198" t="s">
        <v>144</v>
      </c>
      <c r="G1591" s="193" t="s">
        <v>145</v>
      </c>
      <c r="I1591" s="198" t="s">
        <v>501</v>
      </c>
      <c r="J1591" s="198" t="s">
        <v>502</v>
      </c>
      <c r="K1591" s="198" t="s">
        <v>146</v>
      </c>
    </row>
    <row r="1592" spans="1:12" x14ac:dyDescent="0.25">
      <c r="A1592" s="197">
        <v>1</v>
      </c>
      <c r="B1592" s="194" t="s">
        <v>138</v>
      </c>
      <c r="C1592" s="199">
        <v>1</v>
      </c>
      <c r="D1592" s="194" t="s">
        <v>147</v>
      </c>
      <c r="E1592" s="194" t="s">
        <v>156</v>
      </c>
      <c r="F1592" s="199">
        <v>0</v>
      </c>
      <c r="G1592" s="194" t="s">
        <v>175</v>
      </c>
      <c r="I1592" s="197">
        <v>220375336</v>
      </c>
      <c r="K1592" s="200">
        <v>220375336</v>
      </c>
      <c r="L1592" s="193" t="s">
        <v>503</v>
      </c>
    </row>
    <row r="1593" spans="1:12" x14ac:dyDescent="0.25">
      <c r="G1593" s="201" t="s">
        <v>504</v>
      </c>
      <c r="I1593" s="202">
        <v>220375336</v>
      </c>
      <c r="J1593" s="202">
        <v>0</v>
      </c>
      <c r="K1593" s="202">
        <v>220375336</v>
      </c>
      <c r="L1593" s="203" t="s">
        <v>503</v>
      </c>
    </row>
    <row r="1594" spans="1:12" x14ac:dyDescent="0.25">
      <c r="G1594" s="201" t="s">
        <v>505</v>
      </c>
      <c r="I1594" s="202">
        <v>220375336</v>
      </c>
      <c r="J1594" s="202">
        <v>0</v>
      </c>
      <c r="K1594" s="202">
        <v>220375336</v>
      </c>
      <c r="L1594" s="204" t="s">
        <v>506</v>
      </c>
    </row>
    <row r="1595" spans="1:12" x14ac:dyDescent="0.25">
      <c r="A1595" s="196" t="s">
        <v>302</v>
      </c>
    </row>
    <row r="1596" spans="1:12" x14ac:dyDescent="0.25">
      <c r="A1596" s="196" t="s">
        <v>138</v>
      </c>
      <c r="G1596" s="153" t="s">
        <v>500</v>
      </c>
      <c r="I1596" s="197">
        <v>0</v>
      </c>
      <c r="J1596" s="197">
        <v>0</v>
      </c>
      <c r="K1596" s="197">
        <v>0</v>
      </c>
    </row>
    <row r="1597" spans="1:12" x14ac:dyDescent="0.25">
      <c r="A1597" s="193" t="s">
        <v>139</v>
      </c>
      <c r="B1597" s="193" t="s">
        <v>140</v>
      </c>
      <c r="C1597" s="198" t="s">
        <v>141</v>
      </c>
      <c r="D1597" s="193" t="s">
        <v>142</v>
      </c>
      <c r="E1597" s="193" t="s">
        <v>143</v>
      </c>
      <c r="F1597" s="198" t="s">
        <v>144</v>
      </c>
      <c r="G1597" s="193" t="s">
        <v>145</v>
      </c>
      <c r="I1597" s="198" t="s">
        <v>501</v>
      </c>
      <c r="J1597" s="198" t="s">
        <v>502</v>
      </c>
      <c r="K1597" s="198" t="s">
        <v>146</v>
      </c>
    </row>
    <row r="1598" spans="1:12" x14ac:dyDescent="0.25">
      <c r="A1598" s="197">
        <v>1</v>
      </c>
      <c r="B1598" s="194" t="s">
        <v>138</v>
      </c>
      <c r="C1598" s="199">
        <v>1</v>
      </c>
      <c r="D1598" s="194" t="s">
        <v>147</v>
      </c>
      <c r="F1598" s="199">
        <v>0</v>
      </c>
      <c r="G1598" s="194" t="s">
        <v>176</v>
      </c>
      <c r="I1598" s="197">
        <v>378392566</v>
      </c>
      <c r="K1598" s="200">
        <v>378392566</v>
      </c>
      <c r="L1598" s="193" t="s">
        <v>503</v>
      </c>
    </row>
    <row r="1599" spans="1:12" x14ac:dyDescent="0.25">
      <c r="G1599" s="201" t="s">
        <v>504</v>
      </c>
      <c r="I1599" s="202">
        <v>378392566</v>
      </c>
      <c r="J1599" s="202">
        <v>0</v>
      </c>
      <c r="K1599" s="202">
        <v>378392566</v>
      </c>
      <c r="L1599" s="203" t="s">
        <v>503</v>
      </c>
    </row>
    <row r="1600" spans="1:12" x14ac:dyDescent="0.25">
      <c r="G1600" s="201" t="s">
        <v>505</v>
      </c>
      <c r="I1600" s="202">
        <v>378392566</v>
      </c>
      <c r="J1600" s="202">
        <v>0</v>
      </c>
      <c r="K1600" s="202">
        <v>378392566</v>
      </c>
      <c r="L1600" s="204" t="s">
        <v>506</v>
      </c>
    </row>
    <row r="1601" spans="1:12" x14ac:dyDescent="0.25">
      <c r="A1601" s="196" t="s">
        <v>303</v>
      </c>
    </row>
    <row r="1602" spans="1:12" x14ac:dyDescent="0.25">
      <c r="A1602" s="196" t="s">
        <v>138</v>
      </c>
      <c r="G1602" s="153" t="s">
        <v>500</v>
      </c>
      <c r="I1602" s="197">
        <v>0</v>
      </c>
      <c r="J1602" s="197">
        <v>0</v>
      </c>
      <c r="K1602" s="197">
        <v>0</v>
      </c>
    </row>
    <row r="1603" spans="1:12" x14ac:dyDescent="0.25">
      <c r="A1603" s="193" t="s">
        <v>139</v>
      </c>
      <c r="B1603" s="193" t="s">
        <v>140</v>
      </c>
      <c r="C1603" s="198" t="s">
        <v>141</v>
      </c>
      <c r="D1603" s="193" t="s">
        <v>142</v>
      </c>
      <c r="E1603" s="193" t="s">
        <v>143</v>
      </c>
      <c r="F1603" s="198" t="s">
        <v>144</v>
      </c>
      <c r="G1603" s="193" t="s">
        <v>145</v>
      </c>
      <c r="I1603" s="198" t="s">
        <v>501</v>
      </c>
      <c r="J1603" s="198" t="s">
        <v>502</v>
      </c>
      <c r="K1603" s="198" t="s">
        <v>146</v>
      </c>
    </row>
    <row r="1604" spans="1:12" x14ac:dyDescent="0.25">
      <c r="A1604" s="197">
        <v>1</v>
      </c>
      <c r="B1604" s="194" t="s">
        <v>138</v>
      </c>
      <c r="C1604" s="199">
        <v>1</v>
      </c>
      <c r="D1604" s="194" t="s">
        <v>147</v>
      </c>
      <c r="F1604" s="199">
        <v>0</v>
      </c>
      <c r="G1604" s="194" t="s">
        <v>177</v>
      </c>
      <c r="I1604" s="197">
        <v>252261713</v>
      </c>
      <c r="K1604" s="200">
        <v>252261713</v>
      </c>
      <c r="L1604" s="193" t="s">
        <v>503</v>
      </c>
    </row>
    <row r="1605" spans="1:12" x14ac:dyDescent="0.25">
      <c r="G1605" s="201" t="s">
        <v>504</v>
      </c>
      <c r="I1605" s="202">
        <v>252261713</v>
      </c>
      <c r="J1605" s="202">
        <v>0</v>
      </c>
      <c r="K1605" s="202">
        <v>252261713</v>
      </c>
      <c r="L1605" s="203" t="s">
        <v>503</v>
      </c>
    </row>
    <row r="1606" spans="1:12" x14ac:dyDescent="0.25">
      <c r="G1606" s="201" t="s">
        <v>505</v>
      </c>
      <c r="I1606" s="202">
        <v>252261713</v>
      </c>
      <c r="J1606" s="202">
        <v>0</v>
      </c>
      <c r="K1606" s="202">
        <v>252261713</v>
      </c>
      <c r="L1606" s="204" t="s">
        <v>506</v>
      </c>
    </row>
    <row r="1607" spans="1:12" x14ac:dyDescent="0.25">
      <c r="A1607" s="196" t="s">
        <v>467</v>
      </c>
    </row>
    <row r="1608" spans="1:12" x14ac:dyDescent="0.25">
      <c r="A1608" s="196" t="s">
        <v>438</v>
      </c>
      <c r="G1608" s="153" t="s">
        <v>500</v>
      </c>
      <c r="I1608" s="197">
        <v>0</v>
      </c>
      <c r="J1608" s="197">
        <v>0</v>
      </c>
      <c r="K1608" s="197">
        <v>0</v>
      </c>
    </row>
    <row r="1609" spans="1:12" x14ac:dyDescent="0.25">
      <c r="A1609" s="193" t="s">
        <v>139</v>
      </c>
      <c r="B1609" s="193" t="s">
        <v>140</v>
      </c>
      <c r="C1609" s="198" t="s">
        <v>141</v>
      </c>
      <c r="D1609" s="193" t="s">
        <v>142</v>
      </c>
      <c r="E1609" s="193" t="s">
        <v>143</v>
      </c>
      <c r="F1609" s="198" t="s">
        <v>144</v>
      </c>
      <c r="G1609" s="193" t="s">
        <v>145</v>
      </c>
      <c r="I1609" s="198" t="s">
        <v>501</v>
      </c>
      <c r="J1609" s="198" t="s">
        <v>502</v>
      </c>
      <c r="K1609" s="198" t="s">
        <v>146</v>
      </c>
    </row>
    <row r="1610" spans="1:12" x14ac:dyDescent="0.25">
      <c r="A1610" s="197">
        <v>31</v>
      </c>
      <c r="B1610" s="194" t="s">
        <v>438</v>
      </c>
      <c r="C1610" s="199">
        <v>111</v>
      </c>
      <c r="D1610" s="194" t="s">
        <v>147</v>
      </c>
      <c r="F1610" s="199">
        <v>0</v>
      </c>
      <c r="G1610" s="194" t="s">
        <v>468</v>
      </c>
      <c r="I1610" s="197">
        <v>208250</v>
      </c>
      <c r="K1610" s="200">
        <v>208250</v>
      </c>
      <c r="L1610" s="193" t="s">
        <v>503</v>
      </c>
    </row>
    <row r="1611" spans="1:12" x14ac:dyDescent="0.25">
      <c r="A1611" s="197">
        <v>31</v>
      </c>
      <c r="B1611" s="194" t="s">
        <v>438</v>
      </c>
      <c r="C1611" s="199">
        <v>111</v>
      </c>
      <c r="D1611" s="194" t="s">
        <v>147</v>
      </c>
      <c r="F1611" s="199">
        <v>0</v>
      </c>
      <c r="G1611" s="194" t="s">
        <v>469</v>
      </c>
      <c r="I1611" s="197">
        <v>1077545</v>
      </c>
      <c r="K1611" s="200">
        <v>1285795</v>
      </c>
      <c r="L1611" s="193" t="s">
        <v>503</v>
      </c>
    </row>
    <row r="1612" spans="1:12" x14ac:dyDescent="0.25">
      <c r="G1612" s="201" t="s">
        <v>718</v>
      </c>
      <c r="I1612" s="202">
        <v>1285795</v>
      </c>
      <c r="J1612" s="202">
        <v>0</v>
      </c>
      <c r="K1612" s="202">
        <v>1285795</v>
      </c>
      <c r="L1612" s="203" t="s">
        <v>503</v>
      </c>
    </row>
    <row r="1613" spans="1:12" x14ac:dyDescent="0.25">
      <c r="G1613" s="201" t="s">
        <v>505</v>
      </c>
      <c r="I1613" s="202">
        <v>1285795</v>
      </c>
      <c r="J1613" s="202">
        <v>0</v>
      </c>
      <c r="K1613" s="202">
        <v>1285795</v>
      </c>
      <c r="L1613" s="204" t="s">
        <v>506</v>
      </c>
    </row>
    <row r="1614" spans="1:12" x14ac:dyDescent="0.25">
      <c r="A1614" s="196" t="s">
        <v>304</v>
      </c>
    </row>
    <row r="1615" spans="1:12" x14ac:dyDescent="0.25">
      <c r="A1615" s="196" t="s">
        <v>138</v>
      </c>
      <c r="G1615" s="153" t="s">
        <v>500</v>
      </c>
      <c r="I1615" s="197">
        <v>0</v>
      </c>
      <c r="J1615" s="197">
        <v>0</v>
      </c>
      <c r="K1615" s="197">
        <v>0</v>
      </c>
    </row>
    <row r="1616" spans="1:12" x14ac:dyDescent="0.25">
      <c r="A1616" s="193" t="s">
        <v>139</v>
      </c>
      <c r="B1616" s="193" t="s">
        <v>140</v>
      </c>
      <c r="C1616" s="198" t="s">
        <v>141</v>
      </c>
      <c r="D1616" s="193" t="s">
        <v>142</v>
      </c>
      <c r="E1616" s="193" t="s">
        <v>143</v>
      </c>
      <c r="F1616" s="198" t="s">
        <v>144</v>
      </c>
      <c r="G1616" s="193" t="s">
        <v>145</v>
      </c>
      <c r="I1616" s="198" t="s">
        <v>501</v>
      </c>
      <c r="J1616" s="198" t="s">
        <v>502</v>
      </c>
      <c r="K1616" s="198" t="s">
        <v>146</v>
      </c>
    </row>
    <row r="1617" spans="1:12" x14ac:dyDescent="0.25">
      <c r="A1617" s="197">
        <v>1</v>
      </c>
      <c r="B1617" s="194" t="s">
        <v>138</v>
      </c>
      <c r="C1617" s="199">
        <v>1</v>
      </c>
      <c r="D1617" s="194" t="s">
        <v>147</v>
      </c>
      <c r="F1617" s="199">
        <v>0</v>
      </c>
      <c r="G1617" s="194" t="s">
        <v>178</v>
      </c>
      <c r="I1617" s="197">
        <v>1002934</v>
      </c>
      <c r="K1617" s="200">
        <v>1002934</v>
      </c>
      <c r="L1617" s="193" t="s">
        <v>503</v>
      </c>
    </row>
    <row r="1618" spans="1:12" x14ac:dyDescent="0.25">
      <c r="G1618" s="201" t="s">
        <v>504</v>
      </c>
      <c r="I1618" s="202">
        <v>1002934</v>
      </c>
      <c r="J1618" s="202">
        <v>0</v>
      </c>
      <c r="K1618" s="202">
        <v>1002934</v>
      </c>
      <c r="L1618" s="203" t="s">
        <v>503</v>
      </c>
    </row>
    <row r="1619" spans="1:12" x14ac:dyDescent="0.25">
      <c r="G1619" s="201" t="s">
        <v>505</v>
      </c>
      <c r="I1619" s="202">
        <v>1002934</v>
      </c>
      <c r="J1619" s="202">
        <v>0</v>
      </c>
      <c r="K1619" s="202">
        <v>1002934</v>
      </c>
      <c r="L1619" s="204" t="s">
        <v>506</v>
      </c>
    </row>
    <row r="1620" spans="1:12" x14ac:dyDescent="0.25">
      <c r="A1620" s="196" t="s">
        <v>305</v>
      </c>
    </row>
    <row r="1621" spans="1:12" x14ac:dyDescent="0.25">
      <c r="A1621" s="196" t="s">
        <v>138</v>
      </c>
      <c r="G1621" s="153" t="s">
        <v>500</v>
      </c>
      <c r="I1621" s="197">
        <v>0</v>
      </c>
      <c r="J1621" s="197">
        <v>0</v>
      </c>
      <c r="K1621" s="197">
        <v>0</v>
      </c>
    </row>
    <row r="1622" spans="1:12" x14ac:dyDescent="0.25">
      <c r="A1622" s="193" t="s">
        <v>139</v>
      </c>
      <c r="B1622" s="193" t="s">
        <v>140</v>
      </c>
      <c r="C1622" s="198" t="s">
        <v>141</v>
      </c>
      <c r="D1622" s="193" t="s">
        <v>142</v>
      </c>
      <c r="E1622" s="193" t="s">
        <v>143</v>
      </c>
      <c r="F1622" s="198" t="s">
        <v>144</v>
      </c>
      <c r="G1622" s="193" t="s">
        <v>145</v>
      </c>
      <c r="I1622" s="198" t="s">
        <v>501</v>
      </c>
      <c r="J1622" s="198" t="s">
        <v>502</v>
      </c>
      <c r="K1622" s="198" t="s">
        <v>146</v>
      </c>
    </row>
    <row r="1623" spans="1:12" x14ac:dyDescent="0.25">
      <c r="A1623" s="197">
        <v>1</v>
      </c>
      <c r="B1623" s="194" t="s">
        <v>138</v>
      </c>
      <c r="C1623" s="199">
        <v>1</v>
      </c>
      <c r="D1623" s="194" t="s">
        <v>147</v>
      </c>
      <c r="F1623" s="199">
        <v>0</v>
      </c>
      <c r="G1623" s="194" t="s">
        <v>179</v>
      </c>
      <c r="I1623" s="197">
        <v>34885947</v>
      </c>
      <c r="K1623" s="200">
        <v>34885947</v>
      </c>
      <c r="L1623" s="193" t="s">
        <v>503</v>
      </c>
    </row>
    <row r="1624" spans="1:12" x14ac:dyDescent="0.25">
      <c r="G1624" s="201" t="s">
        <v>504</v>
      </c>
      <c r="I1624" s="202">
        <v>34885947</v>
      </c>
      <c r="J1624" s="202">
        <v>0</v>
      </c>
      <c r="K1624" s="202">
        <v>34885947</v>
      </c>
      <c r="L1624" s="203" t="s">
        <v>503</v>
      </c>
    </row>
    <row r="1625" spans="1:12" x14ac:dyDescent="0.25">
      <c r="G1625" s="201" t="s">
        <v>505</v>
      </c>
      <c r="I1625" s="202">
        <v>34885947</v>
      </c>
      <c r="J1625" s="202">
        <v>0</v>
      </c>
      <c r="K1625" s="202">
        <v>34885947</v>
      </c>
      <c r="L1625" s="204" t="s">
        <v>506</v>
      </c>
    </row>
    <row r="1626" spans="1:12" x14ac:dyDescent="0.25">
      <c r="A1626" s="196" t="s">
        <v>219</v>
      </c>
      <c r="G1626" s="153" t="s">
        <v>500</v>
      </c>
      <c r="I1626" s="197">
        <v>34885947</v>
      </c>
      <c r="J1626" s="197">
        <v>0</v>
      </c>
      <c r="K1626" s="197">
        <v>34885947</v>
      </c>
      <c r="L1626" s="194" t="s">
        <v>503</v>
      </c>
    </row>
    <row r="1627" spans="1:12" x14ac:dyDescent="0.25">
      <c r="A1627" s="193" t="s">
        <v>139</v>
      </c>
      <c r="B1627" s="193" t="s">
        <v>140</v>
      </c>
      <c r="C1627" s="198" t="s">
        <v>141</v>
      </c>
      <c r="D1627" s="193" t="s">
        <v>142</v>
      </c>
      <c r="E1627" s="193" t="s">
        <v>143</v>
      </c>
      <c r="F1627" s="198" t="s">
        <v>144</v>
      </c>
      <c r="G1627" s="193" t="s">
        <v>145</v>
      </c>
      <c r="I1627" s="198" t="s">
        <v>501</v>
      </c>
      <c r="J1627" s="198" t="s">
        <v>502</v>
      </c>
      <c r="K1627" s="198" t="s">
        <v>146</v>
      </c>
    </row>
    <row r="1628" spans="1:12" x14ac:dyDescent="0.25">
      <c r="A1628" s="197">
        <v>29</v>
      </c>
      <c r="B1628" s="194" t="s">
        <v>219</v>
      </c>
      <c r="C1628" s="199">
        <v>63</v>
      </c>
      <c r="D1628" s="194" t="s">
        <v>151</v>
      </c>
      <c r="F1628" s="199">
        <v>0</v>
      </c>
      <c r="G1628" s="194" t="s">
        <v>306</v>
      </c>
      <c r="I1628" s="197">
        <v>381930</v>
      </c>
      <c r="K1628" s="200">
        <v>35267877</v>
      </c>
      <c r="L1628" s="193" t="s">
        <v>503</v>
      </c>
    </row>
    <row r="1629" spans="1:12" x14ac:dyDescent="0.25">
      <c r="G1629" s="201" t="s">
        <v>507</v>
      </c>
      <c r="I1629" s="202">
        <v>381930</v>
      </c>
      <c r="J1629" s="202">
        <v>0</v>
      </c>
      <c r="K1629" s="202">
        <v>381930</v>
      </c>
      <c r="L1629" s="203" t="s">
        <v>503</v>
      </c>
    </row>
    <row r="1630" spans="1:12" x14ac:dyDescent="0.25">
      <c r="G1630" s="201" t="s">
        <v>505</v>
      </c>
      <c r="I1630" s="202">
        <v>35267877</v>
      </c>
      <c r="J1630" s="202">
        <v>0</v>
      </c>
      <c r="K1630" s="202">
        <v>35267877</v>
      </c>
      <c r="L1630" s="204" t="s">
        <v>506</v>
      </c>
    </row>
    <row r="1631" spans="1:12" x14ac:dyDescent="0.25">
      <c r="A1631" s="196" t="s">
        <v>1532</v>
      </c>
      <c r="G1631" s="153" t="s">
        <v>500</v>
      </c>
      <c r="I1631" s="197">
        <v>35267877</v>
      </c>
      <c r="J1631" s="197">
        <v>0</v>
      </c>
      <c r="K1631" s="197">
        <v>35267877</v>
      </c>
      <c r="L1631" s="194" t="s">
        <v>503</v>
      </c>
    </row>
    <row r="1632" spans="1:12" x14ac:dyDescent="0.25">
      <c r="A1632" s="193" t="s">
        <v>139</v>
      </c>
      <c r="B1632" s="193" t="s">
        <v>140</v>
      </c>
      <c r="C1632" s="198" t="s">
        <v>141</v>
      </c>
      <c r="D1632" s="193" t="s">
        <v>142</v>
      </c>
      <c r="E1632" s="193" t="s">
        <v>143</v>
      </c>
      <c r="F1632" s="198" t="s">
        <v>144</v>
      </c>
      <c r="G1632" s="193" t="s">
        <v>145</v>
      </c>
      <c r="I1632" s="198" t="s">
        <v>501</v>
      </c>
      <c r="J1632" s="198" t="s">
        <v>502</v>
      </c>
      <c r="K1632" s="198" t="s">
        <v>146</v>
      </c>
    </row>
    <row r="1633" spans="1:12" x14ac:dyDescent="0.25">
      <c r="A1633" s="197">
        <v>4</v>
      </c>
      <c r="B1633" s="194" t="s">
        <v>1532</v>
      </c>
      <c r="C1633" s="199">
        <v>18</v>
      </c>
      <c r="D1633" s="194" t="s">
        <v>151</v>
      </c>
      <c r="F1633" s="199">
        <v>0</v>
      </c>
      <c r="G1633" s="194" t="s">
        <v>1697</v>
      </c>
      <c r="I1633" s="197">
        <v>249990</v>
      </c>
      <c r="K1633" s="200">
        <v>35517867</v>
      </c>
      <c r="L1633" s="193" t="s">
        <v>503</v>
      </c>
    </row>
    <row r="1634" spans="1:12" x14ac:dyDescent="0.25">
      <c r="G1634" s="201" t="s">
        <v>1630</v>
      </c>
      <c r="I1634" s="202">
        <v>249990</v>
      </c>
      <c r="J1634" s="202">
        <v>0</v>
      </c>
      <c r="K1634" s="202">
        <v>249990</v>
      </c>
      <c r="L1634" s="203" t="s">
        <v>503</v>
      </c>
    </row>
    <row r="1635" spans="1:12" x14ac:dyDescent="0.25">
      <c r="G1635" s="201" t="s">
        <v>505</v>
      </c>
      <c r="I1635" s="202">
        <v>35517867</v>
      </c>
      <c r="J1635" s="202">
        <v>0</v>
      </c>
      <c r="K1635" s="202">
        <v>35517867</v>
      </c>
      <c r="L1635" s="204" t="s">
        <v>506</v>
      </c>
    </row>
    <row r="1636" spans="1:12" x14ac:dyDescent="0.25">
      <c r="A1636" s="196" t="s">
        <v>307</v>
      </c>
    </row>
    <row r="1637" spans="1:12" x14ac:dyDescent="0.25">
      <c r="A1637" s="196" t="s">
        <v>138</v>
      </c>
      <c r="G1637" s="153" t="s">
        <v>500</v>
      </c>
      <c r="I1637" s="197">
        <v>0</v>
      </c>
      <c r="J1637" s="197">
        <v>0</v>
      </c>
      <c r="K1637" s="197">
        <v>0</v>
      </c>
    </row>
    <row r="1638" spans="1:12" x14ac:dyDescent="0.25">
      <c r="A1638" s="193" t="s">
        <v>139</v>
      </c>
      <c r="B1638" s="193" t="s">
        <v>140</v>
      </c>
      <c r="C1638" s="198" t="s">
        <v>141</v>
      </c>
      <c r="D1638" s="193" t="s">
        <v>142</v>
      </c>
      <c r="E1638" s="193" t="s">
        <v>143</v>
      </c>
      <c r="F1638" s="198" t="s">
        <v>144</v>
      </c>
      <c r="G1638" s="193" t="s">
        <v>145</v>
      </c>
      <c r="I1638" s="198" t="s">
        <v>501</v>
      </c>
      <c r="J1638" s="198" t="s">
        <v>502</v>
      </c>
      <c r="K1638" s="198" t="s">
        <v>146</v>
      </c>
    </row>
    <row r="1639" spans="1:12" x14ac:dyDescent="0.25">
      <c r="A1639" s="197">
        <v>1</v>
      </c>
      <c r="B1639" s="194" t="s">
        <v>138</v>
      </c>
      <c r="C1639" s="199">
        <v>1</v>
      </c>
      <c r="D1639" s="194" t="s">
        <v>147</v>
      </c>
      <c r="F1639" s="199">
        <v>0</v>
      </c>
      <c r="G1639" s="194" t="s">
        <v>180</v>
      </c>
      <c r="J1639" s="197">
        <v>84686265</v>
      </c>
      <c r="K1639" s="200">
        <v>-84686265</v>
      </c>
      <c r="L1639" s="193" t="s">
        <v>585</v>
      </c>
    </row>
    <row r="1640" spans="1:12" x14ac:dyDescent="0.25">
      <c r="G1640" s="201" t="s">
        <v>504</v>
      </c>
      <c r="I1640" s="202">
        <v>0</v>
      </c>
      <c r="J1640" s="202">
        <v>84686265</v>
      </c>
      <c r="K1640" s="202">
        <v>-84686265</v>
      </c>
      <c r="L1640" s="203" t="s">
        <v>585</v>
      </c>
    </row>
    <row r="1641" spans="1:12" x14ac:dyDescent="0.25">
      <c r="G1641" s="201" t="s">
        <v>505</v>
      </c>
      <c r="I1641" s="202">
        <v>0</v>
      </c>
      <c r="J1641" s="202">
        <v>84686265</v>
      </c>
      <c r="K1641" s="202">
        <v>-84686265</v>
      </c>
      <c r="L1641" s="204" t="s">
        <v>1019</v>
      </c>
    </row>
    <row r="1642" spans="1:12" x14ac:dyDescent="0.25">
      <c r="A1642" s="196" t="s">
        <v>308</v>
      </c>
    </row>
    <row r="1643" spans="1:12" x14ac:dyDescent="0.25">
      <c r="A1643" s="196" t="s">
        <v>138</v>
      </c>
      <c r="G1643" s="153" t="s">
        <v>500</v>
      </c>
      <c r="I1643" s="197">
        <v>0</v>
      </c>
      <c r="J1643" s="197">
        <v>0</v>
      </c>
      <c r="K1643" s="197">
        <v>0</v>
      </c>
    </row>
    <row r="1644" spans="1:12" x14ac:dyDescent="0.25">
      <c r="A1644" s="193" t="s">
        <v>139</v>
      </c>
      <c r="B1644" s="193" t="s">
        <v>140</v>
      </c>
      <c r="C1644" s="198" t="s">
        <v>141</v>
      </c>
      <c r="D1644" s="193" t="s">
        <v>142</v>
      </c>
      <c r="E1644" s="193" t="s">
        <v>143</v>
      </c>
      <c r="F1644" s="198" t="s">
        <v>144</v>
      </c>
      <c r="G1644" s="193" t="s">
        <v>145</v>
      </c>
      <c r="I1644" s="198" t="s">
        <v>501</v>
      </c>
      <c r="J1644" s="198" t="s">
        <v>502</v>
      </c>
      <c r="K1644" s="198" t="s">
        <v>146</v>
      </c>
    </row>
    <row r="1645" spans="1:12" x14ac:dyDescent="0.25">
      <c r="A1645" s="197">
        <v>6</v>
      </c>
      <c r="B1645" s="194" t="s">
        <v>138</v>
      </c>
      <c r="C1645" s="199">
        <v>16</v>
      </c>
      <c r="D1645" s="194" t="s">
        <v>151</v>
      </c>
      <c r="E1645" s="194" t="s">
        <v>309</v>
      </c>
      <c r="F1645" s="199">
        <v>1417</v>
      </c>
      <c r="G1645" s="194" t="s">
        <v>226</v>
      </c>
      <c r="I1645" s="197">
        <v>84431</v>
      </c>
      <c r="K1645" s="200">
        <v>84431</v>
      </c>
      <c r="L1645" s="193" t="s">
        <v>503</v>
      </c>
    </row>
    <row r="1646" spans="1:12" x14ac:dyDescent="0.25">
      <c r="A1646" s="197">
        <v>15</v>
      </c>
      <c r="B1646" s="194" t="s">
        <v>138</v>
      </c>
      <c r="C1646" s="199">
        <v>96</v>
      </c>
      <c r="D1646" s="194" t="s">
        <v>151</v>
      </c>
      <c r="E1646" s="194" t="s">
        <v>309</v>
      </c>
      <c r="F1646" s="199">
        <v>6599</v>
      </c>
      <c r="G1646" s="194" t="s">
        <v>1022</v>
      </c>
      <c r="I1646" s="197">
        <v>60997</v>
      </c>
      <c r="K1646" s="200">
        <v>145428</v>
      </c>
      <c r="L1646" s="193" t="s">
        <v>503</v>
      </c>
    </row>
    <row r="1647" spans="1:12" x14ac:dyDescent="0.25">
      <c r="A1647" s="197">
        <v>19</v>
      </c>
      <c r="B1647" s="194" t="s">
        <v>138</v>
      </c>
      <c r="C1647" s="199">
        <v>40</v>
      </c>
      <c r="D1647" s="194" t="s">
        <v>151</v>
      </c>
      <c r="E1647" s="194" t="s">
        <v>309</v>
      </c>
      <c r="F1647" s="199">
        <v>14818506</v>
      </c>
      <c r="G1647" s="194" t="s">
        <v>534</v>
      </c>
      <c r="I1647" s="197">
        <v>408303</v>
      </c>
      <c r="K1647" s="200">
        <v>553731</v>
      </c>
      <c r="L1647" s="193" t="s">
        <v>503</v>
      </c>
    </row>
    <row r="1648" spans="1:12" x14ac:dyDescent="0.25">
      <c r="A1648" s="197">
        <v>20</v>
      </c>
      <c r="B1648" s="194" t="s">
        <v>138</v>
      </c>
      <c r="C1648" s="199">
        <v>44</v>
      </c>
      <c r="D1648" s="194" t="s">
        <v>151</v>
      </c>
      <c r="E1648" s="194" t="s">
        <v>309</v>
      </c>
      <c r="F1648" s="199">
        <v>14818507</v>
      </c>
      <c r="G1648" s="194" t="s">
        <v>534</v>
      </c>
      <c r="I1648" s="197">
        <v>81426</v>
      </c>
      <c r="K1648" s="200">
        <v>635157</v>
      </c>
      <c r="L1648" s="193" t="s">
        <v>503</v>
      </c>
    </row>
    <row r="1649" spans="1:12" x14ac:dyDescent="0.25">
      <c r="A1649" s="197">
        <v>20</v>
      </c>
      <c r="B1649" s="194" t="s">
        <v>138</v>
      </c>
      <c r="C1649" s="199">
        <v>45</v>
      </c>
      <c r="D1649" s="194" t="s">
        <v>151</v>
      </c>
      <c r="E1649" s="194" t="s">
        <v>309</v>
      </c>
      <c r="F1649" s="199">
        <v>15836992</v>
      </c>
      <c r="G1649" s="194" t="s">
        <v>537</v>
      </c>
      <c r="I1649" s="197">
        <v>252869</v>
      </c>
      <c r="K1649" s="200">
        <v>888026</v>
      </c>
      <c r="L1649" s="193" t="s">
        <v>503</v>
      </c>
    </row>
    <row r="1650" spans="1:12" x14ac:dyDescent="0.25">
      <c r="A1650" s="197">
        <v>20</v>
      </c>
      <c r="B1650" s="194" t="s">
        <v>138</v>
      </c>
      <c r="C1650" s="199">
        <v>46</v>
      </c>
      <c r="D1650" s="194" t="s">
        <v>151</v>
      </c>
      <c r="E1650" s="194" t="s">
        <v>309</v>
      </c>
      <c r="F1650" s="199">
        <v>6208632</v>
      </c>
      <c r="G1650" s="194" t="s">
        <v>537</v>
      </c>
      <c r="I1650" s="197">
        <v>97889</v>
      </c>
      <c r="K1650" s="200">
        <v>985915</v>
      </c>
      <c r="L1650" s="193" t="s">
        <v>503</v>
      </c>
    </row>
    <row r="1651" spans="1:12" x14ac:dyDescent="0.25">
      <c r="A1651" s="197">
        <v>20</v>
      </c>
      <c r="B1651" s="194" t="s">
        <v>138</v>
      </c>
      <c r="C1651" s="199">
        <v>47</v>
      </c>
      <c r="D1651" s="194" t="s">
        <v>151</v>
      </c>
      <c r="E1651" s="194" t="s">
        <v>309</v>
      </c>
      <c r="F1651" s="199">
        <v>6208661</v>
      </c>
      <c r="G1651" s="194" t="s">
        <v>537</v>
      </c>
      <c r="I1651" s="197">
        <v>96428</v>
      </c>
      <c r="K1651" s="200">
        <v>1082343</v>
      </c>
      <c r="L1651" s="193" t="s">
        <v>503</v>
      </c>
    </row>
    <row r="1652" spans="1:12" x14ac:dyDescent="0.25">
      <c r="A1652" s="197">
        <v>27</v>
      </c>
      <c r="B1652" s="194" t="s">
        <v>138</v>
      </c>
      <c r="C1652" s="199">
        <v>63</v>
      </c>
      <c r="D1652" s="194" t="s">
        <v>151</v>
      </c>
      <c r="E1652" s="194" t="s">
        <v>309</v>
      </c>
      <c r="F1652" s="199">
        <v>6890</v>
      </c>
      <c r="G1652" s="194" t="s">
        <v>232</v>
      </c>
      <c r="I1652" s="197">
        <v>38302</v>
      </c>
      <c r="K1652" s="200">
        <v>1120645</v>
      </c>
      <c r="L1652" s="193" t="s">
        <v>503</v>
      </c>
    </row>
    <row r="1653" spans="1:12" x14ac:dyDescent="0.25">
      <c r="A1653" s="197">
        <v>27</v>
      </c>
      <c r="B1653" s="194" t="s">
        <v>138</v>
      </c>
      <c r="C1653" s="199">
        <v>63</v>
      </c>
      <c r="D1653" s="194" t="s">
        <v>151</v>
      </c>
      <c r="E1653" s="194" t="s">
        <v>309</v>
      </c>
      <c r="F1653" s="199">
        <v>6891</v>
      </c>
      <c r="G1653" s="194" t="s">
        <v>232</v>
      </c>
      <c r="I1653" s="197">
        <v>232489</v>
      </c>
      <c r="K1653" s="200">
        <v>1353134</v>
      </c>
      <c r="L1653" s="193" t="s">
        <v>503</v>
      </c>
    </row>
    <row r="1654" spans="1:12" x14ac:dyDescent="0.25">
      <c r="A1654" s="197">
        <v>27</v>
      </c>
      <c r="B1654" s="194" t="s">
        <v>138</v>
      </c>
      <c r="C1654" s="199">
        <v>63</v>
      </c>
      <c r="D1654" s="194" t="s">
        <v>151</v>
      </c>
      <c r="E1654" s="194" t="s">
        <v>309</v>
      </c>
      <c r="F1654" s="199">
        <v>6892</v>
      </c>
      <c r="G1654" s="194" t="s">
        <v>232</v>
      </c>
      <c r="I1654" s="197">
        <v>121919</v>
      </c>
      <c r="K1654" s="200">
        <v>1475053</v>
      </c>
      <c r="L1654" s="193" t="s">
        <v>503</v>
      </c>
    </row>
    <row r="1655" spans="1:12" x14ac:dyDescent="0.25">
      <c r="A1655" s="197">
        <v>27</v>
      </c>
      <c r="B1655" s="194" t="s">
        <v>138</v>
      </c>
      <c r="C1655" s="199">
        <v>63</v>
      </c>
      <c r="D1655" s="194" t="s">
        <v>151</v>
      </c>
      <c r="E1655" s="194" t="s">
        <v>309</v>
      </c>
      <c r="F1655" s="199">
        <v>6893</v>
      </c>
      <c r="G1655" s="194" t="s">
        <v>232</v>
      </c>
      <c r="I1655" s="197">
        <v>13297</v>
      </c>
      <c r="K1655" s="200">
        <v>1488350</v>
      </c>
      <c r="L1655" s="193" t="s">
        <v>503</v>
      </c>
    </row>
    <row r="1656" spans="1:12" x14ac:dyDescent="0.25">
      <c r="A1656" s="197">
        <v>27</v>
      </c>
      <c r="B1656" s="194" t="s">
        <v>138</v>
      </c>
      <c r="C1656" s="199">
        <v>63</v>
      </c>
      <c r="D1656" s="194" t="s">
        <v>151</v>
      </c>
      <c r="E1656" s="194" t="s">
        <v>309</v>
      </c>
      <c r="F1656" s="199">
        <v>6896</v>
      </c>
      <c r="G1656" s="194" t="s">
        <v>232</v>
      </c>
      <c r="I1656" s="197">
        <v>39974</v>
      </c>
      <c r="K1656" s="200">
        <v>1528324</v>
      </c>
      <c r="L1656" s="193" t="s">
        <v>503</v>
      </c>
    </row>
    <row r="1657" spans="1:12" x14ac:dyDescent="0.25">
      <c r="A1657" s="197">
        <v>31</v>
      </c>
      <c r="B1657" s="194" t="s">
        <v>138</v>
      </c>
      <c r="C1657" s="199">
        <v>89</v>
      </c>
      <c r="D1657" s="194" t="s">
        <v>147</v>
      </c>
      <c r="F1657" s="199">
        <v>0</v>
      </c>
      <c r="G1657" s="194" t="s">
        <v>1055</v>
      </c>
      <c r="J1657" s="197">
        <v>1775224</v>
      </c>
      <c r="K1657" s="200">
        <v>-246900</v>
      </c>
      <c r="L1657" s="193" t="s">
        <v>585</v>
      </c>
    </row>
    <row r="1658" spans="1:12" x14ac:dyDescent="0.25">
      <c r="A1658" s="197">
        <v>31</v>
      </c>
      <c r="B1658" s="194" t="s">
        <v>138</v>
      </c>
      <c r="C1658" s="199">
        <v>95</v>
      </c>
      <c r="D1658" s="194" t="s">
        <v>151</v>
      </c>
      <c r="E1658" s="194" t="s">
        <v>309</v>
      </c>
      <c r="F1658" s="199">
        <v>21804558</v>
      </c>
      <c r="G1658" s="194" t="s">
        <v>1056</v>
      </c>
      <c r="I1658" s="197">
        <v>18300</v>
      </c>
      <c r="K1658" s="200">
        <v>-228600</v>
      </c>
      <c r="L1658" s="193" t="s">
        <v>585</v>
      </c>
    </row>
    <row r="1659" spans="1:12" x14ac:dyDescent="0.25">
      <c r="G1659" s="201" t="s">
        <v>504</v>
      </c>
      <c r="I1659" s="202">
        <v>1546624</v>
      </c>
      <c r="J1659" s="202">
        <v>1775224</v>
      </c>
      <c r="K1659" s="202">
        <v>-228600</v>
      </c>
      <c r="L1659" s="203" t="s">
        <v>585</v>
      </c>
    </row>
    <row r="1660" spans="1:12" x14ac:dyDescent="0.25">
      <c r="G1660" s="201" t="s">
        <v>505</v>
      </c>
      <c r="I1660" s="202">
        <v>1546624</v>
      </c>
      <c r="J1660" s="202">
        <v>1775224</v>
      </c>
      <c r="K1660" s="202">
        <v>-228600</v>
      </c>
      <c r="L1660" s="204" t="s">
        <v>1019</v>
      </c>
    </row>
    <row r="1661" spans="1:12" x14ac:dyDescent="0.25">
      <c r="A1661" s="196" t="s">
        <v>219</v>
      </c>
      <c r="G1661" s="153" t="s">
        <v>500</v>
      </c>
      <c r="I1661" s="197">
        <v>1546624</v>
      </c>
      <c r="J1661" s="197">
        <v>1775224</v>
      </c>
      <c r="K1661" s="197">
        <v>-228600</v>
      </c>
      <c r="L1661" s="194" t="s">
        <v>585</v>
      </c>
    </row>
    <row r="1662" spans="1:12" x14ac:dyDescent="0.25">
      <c r="A1662" s="193" t="s">
        <v>139</v>
      </c>
      <c r="B1662" s="193" t="s">
        <v>140</v>
      </c>
      <c r="C1662" s="198" t="s">
        <v>141</v>
      </c>
      <c r="D1662" s="193" t="s">
        <v>142</v>
      </c>
      <c r="E1662" s="193" t="s">
        <v>143</v>
      </c>
      <c r="F1662" s="198" t="s">
        <v>144</v>
      </c>
      <c r="G1662" s="193" t="s">
        <v>145</v>
      </c>
      <c r="I1662" s="198" t="s">
        <v>501</v>
      </c>
      <c r="J1662" s="198" t="s">
        <v>502</v>
      </c>
      <c r="K1662" s="198" t="s">
        <v>146</v>
      </c>
    </row>
    <row r="1663" spans="1:12" x14ac:dyDescent="0.25">
      <c r="A1663" s="197">
        <v>19</v>
      </c>
      <c r="B1663" s="194" t="s">
        <v>219</v>
      </c>
      <c r="C1663" s="199">
        <v>28</v>
      </c>
      <c r="D1663" s="194" t="s">
        <v>151</v>
      </c>
      <c r="E1663" s="194" t="s">
        <v>309</v>
      </c>
      <c r="F1663" s="199">
        <v>62</v>
      </c>
      <c r="G1663" s="194" t="s">
        <v>237</v>
      </c>
      <c r="I1663" s="197">
        <v>640000</v>
      </c>
      <c r="K1663" s="200">
        <v>411400</v>
      </c>
      <c r="L1663" s="193" t="s">
        <v>503</v>
      </c>
    </row>
    <row r="1664" spans="1:12" x14ac:dyDescent="0.25">
      <c r="A1664" s="197">
        <v>23</v>
      </c>
      <c r="B1664" s="194" t="s">
        <v>219</v>
      </c>
      <c r="C1664" s="199">
        <v>31</v>
      </c>
      <c r="D1664" s="194" t="s">
        <v>151</v>
      </c>
      <c r="E1664" s="194" t="s">
        <v>309</v>
      </c>
      <c r="F1664" s="199">
        <v>14943049</v>
      </c>
      <c r="G1664" s="194" t="s">
        <v>238</v>
      </c>
      <c r="I1664" s="197">
        <v>415874</v>
      </c>
      <c r="K1664" s="200">
        <v>827274</v>
      </c>
      <c r="L1664" s="193" t="s">
        <v>503</v>
      </c>
    </row>
    <row r="1665" spans="1:12" x14ac:dyDescent="0.25">
      <c r="A1665" s="197">
        <v>23</v>
      </c>
      <c r="B1665" s="194" t="s">
        <v>219</v>
      </c>
      <c r="C1665" s="199">
        <v>32</v>
      </c>
      <c r="D1665" s="194" t="s">
        <v>151</v>
      </c>
      <c r="E1665" s="194" t="s">
        <v>309</v>
      </c>
      <c r="F1665" s="199">
        <v>14943050</v>
      </c>
      <c r="G1665" s="194" t="s">
        <v>238</v>
      </c>
      <c r="I1665" s="197">
        <v>83455</v>
      </c>
      <c r="K1665" s="200">
        <v>910729</v>
      </c>
      <c r="L1665" s="193" t="s">
        <v>503</v>
      </c>
    </row>
    <row r="1666" spans="1:12" x14ac:dyDescent="0.25">
      <c r="A1666" s="197">
        <v>25</v>
      </c>
      <c r="B1666" s="194" t="s">
        <v>219</v>
      </c>
      <c r="C1666" s="199">
        <v>33</v>
      </c>
      <c r="D1666" s="194" t="s">
        <v>151</v>
      </c>
      <c r="E1666" s="194" t="s">
        <v>309</v>
      </c>
      <c r="F1666" s="199">
        <v>6229599</v>
      </c>
      <c r="G1666" s="194" t="s">
        <v>239</v>
      </c>
      <c r="I1666" s="197">
        <v>96732</v>
      </c>
      <c r="K1666" s="200">
        <v>1007461</v>
      </c>
      <c r="L1666" s="193" t="s">
        <v>503</v>
      </c>
    </row>
    <row r="1667" spans="1:12" x14ac:dyDescent="0.25">
      <c r="A1667" s="197">
        <v>25</v>
      </c>
      <c r="B1667" s="194" t="s">
        <v>219</v>
      </c>
      <c r="C1667" s="199">
        <v>34</v>
      </c>
      <c r="D1667" s="194" t="s">
        <v>151</v>
      </c>
      <c r="E1667" s="194" t="s">
        <v>309</v>
      </c>
      <c r="F1667" s="199">
        <v>6229571</v>
      </c>
      <c r="G1667" s="194" t="s">
        <v>239</v>
      </c>
      <c r="I1667" s="197">
        <v>67151</v>
      </c>
      <c r="K1667" s="200">
        <v>1074612</v>
      </c>
      <c r="L1667" s="193" t="s">
        <v>503</v>
      </c>
    </row>
    <row r="1668" spans="1:12" x14ac:dyDescent="0.25">
      <c r="A1668" s="197">
        <v>25</v>
      </c>
      <c r="B1668" s="194" t="s">
        <v>219</v>
      </c>
      <c r="C1668" s="199">
        <v>35</v>
      </c>
      <c r="D1668" s="194" t="s">
        <v>151</v>
      </c>
      <c r="E1668" s="194" t="s">
        <v>309</v>
      </c>
      <c r="F1668" s="199">
        <v>15854901</v>
      </c>
      <c r="G1668" s="194" t="s">
        <v>239</v>
      </c>
      <c r="I1668" s="197">
        <v>253138</v>
      </c>
      <c r="K1668" s="200">
        <v>1327750</v>
      </c>
      <c r="L1668" s="193" t="s">
        <v>503</v>
      </c>
    </row>
    <row r="1669" spans="1:12" x14ac:dyDescent="0.25">
      <c r="A1669" s="197">
        <v>29</v>
      </c>
      <c r="B1669" s="194" t="s">
        <v>219</v>
      </c>
      <c r="C1669" s="199">
        <v>3</v>
      </c>
      <c r="D1669" s="194" t="s">
        <v>147</v>
      </c>
      <c r="F1669" s="199">
        <v>0</v>
      </c>
      <c r="G1669" s="194" t="s">
        <v>1057</v>
      </c>
      <c r="J1669" s="197">
        <v>1574650</v>
      </c>
      <c r="K1669" s="200">
        <v>-246900</v>
      </c>
      <c r="L1669" s="193" t="s">
        <v>585</v>
      </c>
    </row>
    <row r="1670" spans="1:12" x14ac:dyDescent="0.25">
      <c r="A1670" s="197">
        <v>29</v>
      </c>
      <c r="B1670" s="194" t="s">
        <v>219</v>
      </c>
      <c r="C1670" s="199">
        <v>62</v>
      </c>
      <c r="D1670" s="194" t="s">
        <v>151</v>
      </c>
      <c r="E1670" s="194" t="s">
        <v>309</v>
      </c>
      <c r="F1670" s="199">
        <v>22026351</v>
      </c>
      <c r="G1670" s="194" t="s">
        <v>1058</v>
      </c>
      <c r="I1670" s="197">
        <v>18300</v>
      </c>
      <c r="K1670" s="200">
        <v>-228600</v>
      </c>
      <c r="L1670" s="193" t="s">
        <v>585</v>
      </c>
    </row>
    <row r="1671" spans="1:12" x14ac:dyDescent="0.25">
      <c r="A1671" s="197">
        <v>29</v>
      </c>
      <c r="B1671" s="194" t="s">
        <v>219</v>
      </c>
      <c r="C1671" s="199">
        <v>66</v>
      </c>
      <c r="D1671" s="194" t="s">
        <v>151</v>
      </c>
      <c r="E1671" s="194" t="s">
        <v>309</v>
      </c>
      <c r="F1671" s="199">
        <v>239</v>
      </c>
      <c r="G1671" s="194" t="s">
        <v>1059</v>
      </c>
      <c r="I1671" s="197">
        <v>178500</v>
      </c>
      <c r="K1671" s="200">
        <v>-50100</v>
      </c>
      <c r="L1671" s="193" t="s">
        <v>585</v>
      </c>
    </row>
    <row r="1672" spans="1:12" x14ac:dyDescent="0.25">
      <c r="G1672" s="201" t="s">
        <v>507</v>
      </c>
      <c r="I1672" s="202">
        <v>1753150</v>
      </c>
      <c r="J1672" s="202">
        <v>1574650</v>
      </c>
      <c r="K1672" s="202">
        <v>178500</v>
      </c>
      <c r="L1672" s="203" t="s">
        <v>503</v>
      </c>
    </row>
    <row r="1673" spans="1:12" x14ac:dyDescent="0.25">
      <c r="G1673" s="201" t="s">
        <v>505</v>
      </c>
      <c r="I1673" s="202">
        <v>3299774</v>
      </c>
      <c r="J1673" s="202">
        <v>3349874</v>
      </c>
      <c r="K1673" s="202">
        <v>-50100</v>
      </c>
      <c r="L1673" s="204" t="s">
        <v>1019</v>
      </c>
    </row>
    <row r="1674" spans="1:12" x14ac:dyDescent="0.25">
      <c r="A1674" s="196" t="s">
        <v>242</v>
      </c>
      <c r="G1674" s="153" t="s">
        <v>500</v>
      </c>
      <c r="I1674" s="197">
        <v>3299774</v>
      </c>
      <c r="J1674" s="197">
        <v>3349874</v>
      </c>
      <c r="K1674" s="197">
        <v>-50100</v>
      </c>
      <c r="L1674" s="194" t="s">
        <v>585</v>
      </c>
    </row>
    <row r="1675" spans="1:12" x14ac:dyDescent="0.25">
      <c r="A1675" s="193" t="s">
        <v>139</v>
      </c>
      <c r="B1675" s="193" t="s">
        <v>140</v>
      </c>
      <c r="C1675" s="198" t="s">
        <v>141</v>
      </c>
      <c r="D1675" s="193" t="s">
        <v>142</v>
      </c>
      <c r="E1675" s="193" t="s">
        <v>143</v>
      </c>
      <c r="F1675" s="198" t="s">
        <v>144</v>
      </c>
      <c r="G1675" s="193" t="s">
        <v>145</v>
      </c>
      <c r="I1675" s="198" t="s">
        <v>501</v>
      </c>
      <c r="J1675" s="198" t="s">
        <v>502</v>
      </c>
      <c r="K1675" s="198" t="s">
        <v>146</v>
      </c>
    </row>
    <row r="1676" spans="1:12" x14ac:dyDescent="0.25">
      <c r="A1676" s="197">
        <v>2</v>
      </c>
      <c r="B1676" s="194" t="s">
        <v>242</v>
      </c>
      <c r="C1676" s="199">
        <v>11</v>
      </c>
      <c r="D1676" s="194" t="s">
        <v>151</v>
      </c>
      <c r="E1676" s="194" t="s">
        <v>309</v>
      </c>
      <c r="F1676" s="199">
        <v>6919</v>
      </c>
      <c r="G1676" s="194" t="s">
        <v>1060</v>
      </c>
      <c r="I1676" s="197">
        <v>66187</v>
      </c>
      <c r="K1676" s="200">
        <v>16087</v>
      </c>
      <c r="L1676" s="193" t="s">
        <v>503</v>
      </c>
    </row>
    <row r="1677" spans="1:12" x14ac:dyDescent="0.25">
      <c r="A1677" s="197">
        <v>7</v>
      </c>
      <c r="B1677" s="194" t="s">
        <v>242</v>
      </c>
      <c r="C1677" s="199">
        <v>18</v>
      </c>
      <c r="D1677" s="194" t="s">
        <v>151</v>
      </c>
      <c r="E1677" s="194" t="s">
        <v>309</v>
      </c>
      <c r="F1677" s="199">
        <v>521832</v>
      </c>
      <c r="G1677" s="194" t="s">
        <v>1061</v>
      </c>
      <c r="I1677" s="197">
        <v>187258</v>
      </c>
      <c r="K1677" s="200">
        <v>203345</v>
      </c>
      <c r="L1677" s="193" t="s">
        <v>503</v>
      </c>
    </row>
    <row r="1678" spans="1:12" x14ac:dyDescent="0.25">
      <c r="A1678" s="197">
        <v>14</v>
      </c>
      <c r="B1678" s="194" t="s">
        <v>242</v>
      </c>
      <c r="C1678" s="199">
        <v>35</v>
      </c>
      <c r="D1678" s="194" t="s">
        <v>151</v>
      </c>
      <c r="E1678" s="194" t="s">
        <v>309</v>
      </c>
      <c r="F1678" s="199">
        <v>7016</v>
      </c>
      <c r="G1678" s="194" t="s">
        <v>1062</v>
      </c>
      <c r="I1678" s="197">
        <v>100531</v>
      </c>
      <c r="K1678" s="200">
        <v>303876</v>
      </c>
      <c r="L1678" s="193" t="s">
        <v>503</v>
      </c>
    </row>
    <row r="1679" spans="1:12" x14ac:dyDescent="0.25">
      <c r="A1679" s="197">
        <v>21</v>
      </c>
      <c r="B1679" s="194" t="s">
        <v>242</v>
      </c>
      <c r="C1679" s="199">
        <v>46</v>
      </c>
      <c r="D1679" s="194" t="s">
        <v>151</v>
      </c>
      <c r="E1679" s="194" t="s">
        <v>309</v>
      </c>
      <c r="F1679" s="199">
        <v>64</v>
      </c>
      <c r="G1679" s="194" t="s">
        <v>1063</v>
      </c>
      <c r="I1679" s="197">
        <v>840000</v>
      </c>
      <c r="K1679" s="200">
        <v>1143876</v>
      </c>
      <c r="L1679" s="193" t="s">
        <v>503</v>
      </c>
    </row>
    <row r="1680" spans="1:12" x14ac:dyDescent="0.25">
      <c r="A1680" s="197">
        <v>21</v>
      </c>
      <c r="B1680" s="194" t="s">
        <v>242</v>
      </c>
      <c r="C1680" s="199">
        <v>47</v>
      </c>
      <c r="D1680" s="194" t="s">
        <v>151</v>
      </c>
      <c r="E1680" s="194" t="s">
        <v>309</v>
      </c>
      <c r="F1680" s="199">
        <v>5274</v>
      </c>
      <c r="G1680" s="194" t="s">
        <v>1064</v>
      </c>
      <c r="I1680" s="197">
        <v>5924296</v>
      </c>
      <c r="K1680" s="200">
        <v>7068172</v>
      </c>
      <c r="L1680" s="193" t="s">
        <v>503</v>
      </c>
    </row>
    <row r="1681" spans="1:12" x14ac:dyDescent="0.25">
      <c r="A1681" s="197">
        <v>21</v>
      </c>
      <c r="B1681" s="194" t="s">
        <v>242</v>
      </c>
      <c r="C1681" s="199">
        <v>48</v>
      </c>
      <c r="D1681" s="194" t="s">
        <v>151</v>
      </c>
      <c r="E1681" s="194" t="s">
        <v>309</v>
      </c>
      <c r="F1681" s="199">
        <v>15070629</v>
      </c>
      <c r="G1681" s="194" t="s">
        <v>1065</v>
      </c>
      <c r="I1681" s="197">
        <v>396769</v>
      </c>
      <c r="K1681" s="200">
        <v>7464941</v>
      </c>
      <c r="L1681" s="193" t="s">
        <v>503</v>
      </c>
    </row>
    <row r="1682" spans="1:12" x14ac:dyDescent="0.25">
      <c r="A1682" s="197">
        <v>21</v>
      </c>
      <c r="B1682" s="194" t="s">
        <v>242</v>
      </c>
      <c r="C1682" s="199">
        <v>49</v>
      </c>
      <c r="D1682" s="194" t="s">
        <v>151</v>
      </c>
      <c r="E1682" s="194" t="s">
        <v>309</v>
      </c>
      <c r="F1682" s="199">
        <v>15070630</v>
      </c>
      <c r="G1682" s="194" t="s">
        <v>1066</v>
      </c>
      <c r="I1682" s="197">
        <v>83343</v>
      </c>
      <c r="K1682" s="200">
        <v>7548284</v>
      </c>
      <c r="L1682" s="193" t="s">
        <v>503</v>
      </c>
    </row>
    <row r="1683" spans="1:12" x14ac:dyDescent="0.25">
      <c r="A1683" s="197">
        <v>23</v>
      </c>
      <c r="B1683" s="194" t="s">
        <v>242</v>
      </c>
      <c r="C1683" s="199">
        <v>59</v>
      </c>
      <c r="D1683" s="194" t="s">
        <v>151</v>
      </c>
      <c r="E1683" s="194" t="s">
        <v>309</v>
      </c>
      <c r="F1683" s="199">
        <v>6250868</v>
      </c>
      <c r="G1683" s="194" t="s">
        <v>1067</v>
      </c>
      <c r="I1683" s="197">
        <v>96721</v>
      </c>
      <c r="K1683" s="200">
        <v>7645005</v>
      </c>
      <c r="L1683" s="193" t="s">
        <v>503</v>
      </c>
    </row>
    <row r="1684" spans="1:12" x14ac:dyDescent="0.25">
      <c r="A1684" s="197">
        <v>23</v>
      </c>
      <c r="B1684" s="194" t="s">
        <v>242</v>
      </c>
      <c r="C1684" s="199">
        <v>60</v>
      </c>
      <c r="D1684" s="194" t="s">
        <v>151</v>
      </c>
      <c r="E1684" s="194" t="s">
        <v>309</v>
      </c>
      <c r="F1684" s="199">
        <v>15873158</v>
      </c>
      <c r="G1684" s="194" t="s">
        <v>1068</v>
      </c>
      <c r="I1684" s="197">
        <v>253138</v>
      </c>
      <c r="K1684" s="200">
        <v>7898143</v>
      </c>
      <c r="L1684" s="193" t="s">
        <v>503</v>
      </c>
    </row>
    <row r="1685" spans="1:12" x14ac:dyDescent="0.25">
      <c r="A1685" s="197">
        <v>23</v>
      </c>
      <c r="B1685" s="194" t="s">
        <v>242</v>
      </c>
      <c r="C1685" s="199">
        <v>61</v>
      </c>
      <c r="D1685" s="194" t="s">
        <v>151</v>
      </c>
      <c r="E1685" s="194" t="s">
        <v>309</v>
      </c>
      <c r="F1685" s="199">
        <v>6250839</v>
      </c>
      <c r="G1685" s="194" t="s">
        <v>1069</v>
      </c>
      <c r="I1685" s="197">
        <v>65999</v>
      </c>
      <c r="K1685" s="200">
        <v>7964142</v>
      </c>
      <c r="L1685" s="193" t="s">
        <v>503</v>
      </c>
    </row>
    <row r="1686" spans="1:12" x14ac:dyDescent="0.25">
      <c r="A1686" s="197">
        <v>31</v>
      </c>
      <c r="B1686" s="194" t="s">
        <v>242</v>
      </c>
      <c r="C1686" s="199">
        <v>88</v>
      </c>
      <c r="D1686" s="194" t="s">
        <v>147</v>
      </c>
      <c r="F1686" s="199">
        <v>0</v>
      </c>
      <c r="G1686" s="194" t="s">
        <v>1070</v>
      </c>
      <c r="J1686" s="197">
        <v>13099400</v>
      </c>
      <c r="K1686" s="200">
        <v>-5135258</v>
      </c>
      <c r="L1686" s="193" t="s">
        <v>585</v>
      </c>
    </row>
    <row r="1687" spans="1:12" x14ac:dyDescent="0.25">
      <c r="A1687" s="197">
        <v>31</v>
      </c>
      <c r="B1687" s="194" t="s">
        <v>242</v>
      </c>
      <c r="C1687" s="199">
        <v>91</v>
      </c>
      <c r="D1687" s="194" t="s">
        <v>151</v>
      </c>
      <c r="E1687" s="194" t="s">
        <v>309</v>
      </c>
      <c r="F1687" s="199">
        <v>5273</v>
      </c>
      <c r="G1687" s="194" t="s">
        <v>999</v>
      </c>
      <c r="I1687" s="197">
        <v>4760902</v>
      </c>
      <c r="K1687" s="200">
        <v>-374356</v>
      </c>
      <c r="L1687" s="193" t="s">
        <v>585</v>
      </c>
    </row>
    <row r="1688" spans="1:12" x14ac:dyDescent="0.25">
      <c r="A1688" s="197">
        <v>31</v>
      </c>
      <c r="B1688" s="194" t="s">
        <v>242</v>
      </c>
      <c r="C1688" s="199">
        <v>94</v>
      </c>
      <c r="D1688" s="194" t="s">
        <v>151</v>
      </c>
      <c r="E1688" s="194" t="s">
        <v>309</v>
      </c>
      <c r="F1688" s="199">
        <v>22232157</v>
      </c>
      <c r="G1688" s="194" t="s">
        <v>1071</v>
      </c>
      <c r="I1688" s="197">
        <v>16819</v>
      </c>
      <c r="K1688" s="200">
        <v>-357537</v>
      </c>
      <c r="L1688" s="193" t="s">
        <v>585</v>
      </c>
    </row>
    <row r="1689" spans="1:12" x14ac:dyDescent="0.25">
      <c r="G1689" s="201" t="s">
        <v>612</v>
      </c>
      <c r="I1689" s="202">
        <v>12791963</v>
      </c>
      <c r="J1689" s="202">
        <v>13099400</v>
      </c>
      <c r="K1689" s="202">
        <v>-307437</v>
      </c>
      <c r="L1689" s="203" t="s">
        <v>585</v>
      </c>
    </row>
    <row r="1690" spans="1:12" x14ac:dyDescent="0.25">
      <c r="G1690" s="201" t="s">
        <v>505</v>
      </c>
      <c r="I1690" s="202">
        <v>16091737</v>
      </c>
      <c r="J1690" s="202">
        <v>16449274</v>
      </c>
      <c r="K1690" s="202">
        <v>-357537</v>
      </c>
      <c r="L1690" s="204" t="s">
        <v>1019</v>
      </c>
    </row>
    <row r="1691" spans="1:12" x14ac:dyDescent="0.25">
      <c r="A1691" s="196" t="s">
        <v>158</v>
      </c>
      <c r="G1691" s="153" t="s">
        <v>500</v>
      </c>
      <c r="I1691" s="197">
        <v>16091737</v>
      </c>
      <c r="J1691" s="197">
        <v>16449274</v>
      </c>
      <c r="K1691" s="197">
        <v>-357537</v>
      </c>
      <c r="L1691" s="194" t="s">
        <v>585</v>
      </c>
    </row>
    <row r="1692" spans="1:12" x14ac:dyDescent="0.25">
      <c r="A1692" s="193" t="s">
        <v>139</v>
      </c>
      <c r="B1692" s="193" t="s">
        <v>140</v>
      </c>
      <c r="C1692" s="198" t="s">
        <v>141</v>
      </c>
      <c r="D1692" s="193" t="s">
        <v>142</v>
      </c>
      <c r="E1692" s="193" t="s">
        <v>143</v>
      </c>
      <c r="F1692" s="198" t="s">
        <v>144</v>
      </c>
      <c r="G1692" s="193" t="s">
        <v>145</v>
      </c>
      <c r="I1692" s="198" t="s">
        <v>501</v>
      </c>
      <c r="J1692" s="198" t="s">
        <v>502</v>
      </c>
      <c r="K1692" s="198" t="s">
        <v>146</v>
      </c>
    </row>
    <row r="1693" spans="1:12" x14ac:dyDescent="0.25">
      <c r="A1693" s="197">
        <v>1</v>
      </c>
      <c r="B1693" s="194" t="s">
        <v>158</v>
      </c>
      <c r="C1693" s="199">
        <v>4</v>
      </c>
      <c r="D1693" s="194" t="s">
        <v>151</v>
      </c>
      <c r="E1693" s="194" t="s">
        <v>309</v>
      </c>
      <c r="F1693" s="199">
        <v>7073</v>
      </c>
      <c r="G1693" s="194" t="s">
        <v>1072</v>
      </c>
      <c r="I1693" s="197">
        <v>110163</v>
      </c>
      <c r="K1693" s="200">
        <v>-247374</v>
      </c>
      <c r="L1693" s="193" t="s">
        <v>585</v>
      </c>
    </row>
    <row r="1694" spans="1:12" x14ac:dyDescent="0.25">
      <c r="A1694" s="197">
        <v>1</v>
      </c>
      <c r="B1694" s="194" t="s">
        <v>158</v>
      </c>
      <c r="C1694" s="199">
        <v>6</v>
      </c>
      <c r="D1694" s="194" t="s">
        <v>151</v>
      </c>
      <c r="E1694" s="194" t="s">
        <v>309</v>
      </c>
      <c r="F1694" s="199">
        <v>7104</v>
      </c>
      <c r="G1694" s="194" t="s">
        <v>1073</v>
      </c>
      <c r="I1694" s="197">
        <v>105337</v>
      </c>
      <c r="K1694" s="200">
        <v>-142037</v>
      </c>
      <c r="L1694" s="193" t="s">
        <v>585</v>
      </c>
    </row>
    <row r="1695" spans="1:12" x14ac:dyDescent="0.25">
      <c r="A1695" s="197">
        <v>1</v>
      </c>
      <c r="B1695" s="194" t="s">
        <v>158</v>
      </c>
      <c r="C1695" s="199">
        <v>7</v>
      </c>
      <c r="D1695" s="194" t="s">
        <v>151</v>
      </c>
      <c r="E1695" s="194" t="s">
        <v>309</v>
      </c>
      <c r="F1695" s="199">
        <v>3680</v>
      </c>
      <c r="G1695" s="194" t="s">
        <v>310</v>
      </c>
      <c r="I1695" s="197">
        <v>379497</v>
      </c>
      <c r="K1695" s="200">
        <v>237460</v>
      </c>
      <c r="L1695" s="193" t="s">
        <v>503</v>
      </c>
    </row>
    <row r="1696" spans="1:12" x14ac:dyDescent="0.25">
      <c r="A1696" s="197">
        <v>5</v>
      </c>
      <c r="B1696" s="194" t="s">
        <v>158</v>
      </c>
      <c r="C1696" s="199">
        <v>25</v>
      </c>
      <c r="D1696" s="194" t="s">
        <v>151</v>
      </c>
      <c r="E1696" s="194" t="s">
        <v>309</v>
      </c>
      <c r="F1696" s="199">
        <v>6272326</v>
      </c>
      <c r="G1696" s="194" t="s">
        <v>1074</v>
      </c>
      <c r="I1696" s="197">
        <v>54519</v>
      </c>
      <c r="K1696" s="200">
        <v>291979</v>
      </c>
      <c r="L1696" s="193" t="s">
        <v>503</v>
      </c>
    </row>
    <row r="1697" spans="1:12" x14ac:dyDescent="0.25">
      <c r="A1697" s="197">
        <v>5</v>
      </c>
      <c r="B1697" s="194" t="s">
        <v>158</v>
      </c>
      <c r="C1697" s="199">
        <v>26</v>
      </c>
      <c r="D1697" s="194" t="s">
        <v>151</v>
      </c>
      <c r="E1697" s="194" t="s">
        <v>309</v>
      </c>
      <c r="F1697" s="199">
        <v>6272355</v>
      </c>
      <c r="G1697" s="194" t="s">
        <v>1075</v>
      </c>
      <c r="I1697" s="197">
        <v>96684</v>
      </c>
      <c r="K1697" s="200">
        <v>388663</v>
      </c>
      <c r="L1697" s="193" t="s">
        <v>503</v>
      </c>
    </row>
    <row r="1698" spans="1:12" x14ac:dyDescent="0.25">
      <c r="A1698" s="197">
        <v>5</v>
      </c>
      <c r="B1698" s="194" t="s">
        <v>158</v>
      </c>
      <c r="C1698" s="199">
        <v>27</v>
      </c>
      <c r="D1698" s="194" t="s">
        <v>151</v>
      </c>
      <c r="E1698" s="194" t="s">
        <v>309</v>
      </c>
      <c r="F1698" s="199">
        <v>15891396</v>
      </c>
      <c r="G1698" s="194" t="s">
        <v>1076</v>
      </c>
      <c r="I1698" s="197">
        <v>254054</v>
      </c>
      <c r="K1698" s="200">
        <v>642717</v>
      </c>
      <c r="L1698" s="193" t="s">
        <v>503</v>
      </c>
    </row>
    <row r="1699" spans="1:12" x14ac:dyDescent="0.25">
      <c r="A1699" s="197">
        <v>8</v>
      </c>
      <c r="B1699" s="194" t="s">
        <v>158</v>
      </c>
      <c r="C1699" s="199">
        <v>34</v>
      </c>
      <c r="D1699" s="194" t="s">
        <v>151</v>
      </c>
      <c r="E1699" s="194" t="s">
        <v>309</v>
      </c>
      <c r="F1699" s="199">
        <v>67</v>
      </c>
      <c r="G1699" s="194" t="s">
        <v>1077</v>
      </c>
      <c r="I1699" s="197">
        <v>720000</v>
      </c>
      <c r="K1699" s="200">
        <v>1362717</v>
      </c>
      <c r="L1699" s="193" t="s">
        <v>503</v>
      </c>
    </row>
    <row r="1700" spans="1:12" x14ac:dyDescent="0.25">
      <c r="A1700" s="197">
        <v>14</v>
      </c>
      <c r="B1700" s="194" t="s">
        <v>158</v>
      </c>
      <c r="C1700" s="199">
        <v>46</v>
      </c>
      <c r="D1700" s="194" t="s">
        <v>151</v>
      </c>
      <c r="E1700" s="194" t="s">
        <v>309</v>
      </c>
      <c r="F1700" s="199">
        <v>5313</v>
      </c>
      <c r="G1700" s="194" t="s">
        <v>1078</v>
      </c>
      <c r="I1700" s="197">
        <v>602973</v>
      </c>
      <c r="K1700" s="200">
        <v>1965690</v>
      </c>
      <c r="L1700" s="193" t="s">
        <v>503</v>
      </c>
    </row>
    <row r="1701" spans="1:12" x14ac:dyDescent="0.25">
      <c r="A1701" s="197">
        <v>19</v>
      </c>
      <c r="B1701" s="194" t="s">
        <v>158</v>
      </c>
      <c r="C1701" s="199">
        <v>53</v>
      </c>
      <c r="D1701" s="194" t="s">
        <v>151</v>
      </c>
      <c r="E1701" s="194" t="s">
        <v>309</v>
      </c>
      <c r="F1701" s="199">
        <v>15199675</v>
      </c>
      <c r="G1701" s="194" t="s">
        <v>1079</v>
      </c>
      <c r="I1701" s="197">
        <v>441150</v>
      </c>
      <c r="K1701" s="200">
        <v>2406840</v>
      </c>
      <c r="L1701" s="193" t="s">
        <v>503</v>
      </c>
    </row>
    <row r="1702" spans="1:12" x14ac:dyDescent="0.25">
      <c r="A1702" s="197">
        <v>19</v>
      </c>
      <c r="B1702" s="194" t="s">
        <v>158</v>
      </c>
      <c r="C1702" s="199">
        <v>54</v>
      </c>
      <c r="D1702" s="194" t="s">
        <v>151</v>
      </c>
      <c r="E1702" s="194" t="s">
        <v>309</v>
      </c>
      <c r="F1702" s="199">
        <v>15199676</v>
      </c>
      <c r="G1702" s="194" t="s">
        <v>1080</v>
      </c>
      <c r="I1702" s="197">
        <v>83375</v>
      </c>
      <c r="K1702" s="200">
        <v>2490215</v>
      </c>
      <c r="L1702" s="193" t="s">
        <v>503</v>
      </c>
    </row>
    <row r="1703" spans="1:12" x14ac:dyDescent="0.25">
      <c r="A1703" s="197">
        <v>20</v>
      </c>
      <c r="B1703" s="194" t="s">
        <v>158</v>
      </c>
      <c r="C1703" s="199">
        <v>55</v>
      </c>
      <c r="D1703" s="194" t="s">
        <v>150</v>
      </c>
      <c r="E1703" s="194" t="s">
        <v>309</v>
      </c>
      <c r="F1703" s="199">
        <v>19493797</v>
      </c>
      <c r="G1703" s="194" t="s">
        <v>1081</v>
      </c>
      <c r="I1703" s="197">
        <v>22827</v>
      </c>
      <c r="K1703" s="200">
        <v>2513042</v>
      </c>
      <c r="L1703" s="193" t="s">
        <v>503</v>
      </c>
    </row>
    <row r="1704" spans="1:12" x14ac:dyDescent="0.25">
      <c r="A1704" s="197">
        <v>21</v>
      </c>
      <c r="B1704" s="194" t="s">
        <v>158</v>
      </c>
      <c r="C1704" s="199">
        <v>56</v>
      </c>
      <c r="D1704" s="194" t="s">
        <v>151</v>
      </c>
      <c r="E1704" s="194" t="s">
        <v>309</v>
      </c>
      <c r="F1704" s="199">
        <v>7128</v>
      </c>
      <c r="G1704" s="194" t="s">
        <v>1082</v>
      </c>
      <c r="I1704" s="197">
        <v>174264</v>
      </c>
      <c r="K1704" s="200">
        <v>2687306</v>
      </c>
      <c r="L1704" s="193" t="s">
        <v>503</v>
      </c>
    </row>
    <row r="1705" spans="1:12" x14ac:dyDescent="0.25">
      <c r="A1705" s="197">
        <v>30</v>
      </c>
      <c r="B1705" s="194" t="s">
        <v>158</v>
      </c>
      <c r="C1705" s="199">
        <v>83</v>
      </c>
      <c r="D1705" s="194" t="s">
        <v>151</v>
      </c>
      <c r="E1705" s="194" t="s">
        <v>309</v>
      </c>
      <c r="F1705" s="199">
        <v>22418000</v>
      </c>
      <c r="G1705" s="194" t="s">
        <v>1083</v>
      </c>
      <c r="I1705" s="197">
        <v>16885</v>
      </c>
      <c r="K1705" s="200">
        <v>2704191</v>
      </c>
      <c r="L1705" s="193" t="s">
        <v>503</v>
      </c>
    </row>
    <row r="1706" spans="1:12" x14ac:dyDescent="0.25">
      <c r="A1706" s="197">
        <v>30</v>
      </c>
      <c r="B1706" s="194" t="s">
        <v>158</v>
      </c>
      <c r="C1706" s="199">
        <v>84</v>
      </c>
      <c r="D1706" s="194" t="s">
        <v>147</v>
      </c>
      <c r="F1706" s="199">
        <v>0</v>
      </c>
      <c r="G1706" s="194" t="s">
        <v>1084</v>
      </c>
      <c r="J1706" s="197">
        <v>3499886</v>
      </c>
      <c r="K1706" s="200">
        <v>-795695</v>
      </c>
      <c r="L1706" s="193" t="s">
        <v>585</v>
      </c>
    </row>
    <row r="1707" spans="1:12" x14ac:dyDescent="0.25">
      <c r="A1707" s="197">
        <v>30</v>
      </c>
      <c r="B1707" s="194" t="s">
        <v>158</v>
      </c>
      <c r="C1707" s="199">
        <v>87</v>
      </c>
      <c r="D1707" s="194" t="s">
        <v>151</v>
      </c>
      <c r="E1707" s="194" t="s">
        <v>309</v>
      </c>
      <c r="F1707" s="199">
        <v>270074</v>
      </c>
      <c r="G1707" s="194" t="s">
        <v>1085</v>
      </c>
      <c r="I1707" s="197">
        <v>307437</v>
      </c>
      <c r="K1707" s="200">
        <v>-488258</v>
      </c>
      <c r="L1707" s="193" t="s">
        <v>585</v>
      </c>
    </row>
    <row r="1708" spans="1:12" x14ac:dyDescent="0.25">
      <c r="A1708" s="197">
        <v>30</v>
      </c>
      <c r="B1708" s="194" t="s">
        <v>158</v>
      </c>
      <c r="C1708" s="199">
        <v>91</v>
      </c>
      <c r="D1708" s="194" t="s">
        <v>151</v>
      </c>
      <c r="E1708" s="194" t="s">
        <v>309</v>
      </c>
      <c r="F1708" s="199">
        <v>3680</v>
      </c>
      <c r="G1708" s="194" t="s">
        <v>1086</v>
      </c>
      <c r="I1708" s="197">
        <v>50100</v>
      </c>
      <c r="K1708" s="200">
        <v>-438158</v>
      </c>
      <c r="L1708" s="193" t="s">
        <v>585</v>
      </c>
    </row>
    <row r="1709" spans="1:12" x14ac:dyDescent="0.25">
      <c r="A1709" s="197">
        <v>30</v>
      </c>
      <c r="B1709" s="194" t="s">
        <v>158</v>
      </c>
      <c r="C1709" s="199">
        <v>91</v>
      </c>
      <c r="D1709" s="194" t="s">
        <v>151</v>
      </c>
      <c r="E1709" s="194" t="s">
        <v>309</v>
      </c>
      <c r="F1709" s="199">
        <v>271280</v>
      </c>
      <c r="G1709" s="194" t="s">
        <v>1087</v>
      </c>
      <c r="I1709" s="197">
        <v>257516</v>
      </c>
      <c r="K1709" s="200">
        <v>-180642</v>
      </c>
      <c r="L1709" s="193" t="s">
        <v>585</v>
      </c>
    </row>
    <row r="1710" spans="1:12" x14ac:dyDescent="0.25">
      <c r="G1710" s="201" t="s">
        <v>644</v>
      </c>
      <c r="I1710" s="202">
        <v>3676781</v>
      </c>
      <c r="J1710" s="202">
        <v>3499886</v>
      </c>
      <c r="K1710" s="202">
        <v>176895</v>
      </c>
      <c r="L1710" s="203" t="s">
        <v>503</v>
      </c>
    </row>
    <row r="1711" spans="1:12" x14ac:dyDescent="0.25">
      <c r="G1711" s="201" t="s">
        <v>505</v>
      </c>
      <c r="I1711" s="202">
        <v>19768518</v>
      </c>
      <c r="J1711" s="202">
        <v>19949160</v>
      </c>
      <c r="K1711" s="202">
        <v>-180642</v>
      </c>
      <c r="L1711" s="204" t="s">
        <v>1019</v>
      </c>
    </row>
    <row r="1712" spans="1:12" x14ac:dyDescent="0.25">
      <c r="A1712" s="196" t="s">
        <v>254</v>
      </c>
      <c r="G1712" s="153" t="s">
        <v>500</v>
      </c>
      <c r="I1712" s="197">
        <v>19768518</v>
      </c>
      <c r="J1712" s="197">
        <v>19949160</v>
      </c>
      <c r="K1712" s="197">
        <v>-180642</v>
      </c>
      <c r="L1712" s="194" t="s">
        <v>585</v>
      </c>
    </row>
    <row r="1713" spans="1:12" x14ac:dyDescent="0.25">
      <c r="A1713" s="193" t="s">
        <v>139</v>
      </c>
      <c r="B1713" s="193" t="s">
        <v>140</v>
      </c>
      <c r="C1713" s="198" t="s">
        <v>141</v>
      </c>
      <c r="D1713" s="193" t="s">
        <v>142</v>
      </c>
      <c r="E1713" s="193" t="s">
        <v>143</v>
      </c>
      <c r="F1713" s="198" t="s">
        <v>144</v>
      </c>
      <c r="G1713" s="193" t="s">
        <v>145</v>
      </c>
      <c r="I1713" s="198" t="s">
        <v>501</v>
      </c>
      <c r="J1713" s="198" t="s">
        <v>502</v>
      </c>
      <c r="K1713" s="198" t="s">
        <v>146</v>
      </c>
    </row>
    <row r="1714" spans="1:12" x14ac:dyDescent="0.25">
      <c r="A1714" s="197">
        <v>3</v>
      </c>
      <c r="B1714" s="194" t="s">
        <v>254</v>
      </c>
      <c r="C1714" s="199">
        <v>20</v>
      </c>
      <c r="D1714" s="194" t="s">
        <v>151</v>
      </c>
      <c r="E1714" s="194" t="s">
        <v>309</v>
      </c>
      <c r="F1714" s="199">
        <v>5326</v>
      </c>
      <c r="G1714" s="194" t="s">
        <v>1088</v>
      </c>
      <c r="I1714" s="197">
        <v>476000</v>
      </c>
      <c r="K1714" s="200">
        <v>295358</v>
      </c>
      <c r="L1714" s="193" t="s">
        <v>503</v>
      </c>
    </row>
    <row r="1715" spans="1:12" x14ac:dyDescent="0.25">
      <c r="A1715" s="197">
        <v>3</v>
      </c>
      <c r="B1715" s="194" t="s">
        <v>254</v>
      </c>
      <c r="C1715" s="199">
        <v>21</v>
      </c>
      <c r="D1715" s="194" t="s">
        <v>151</v>
      </c>
      <c r="E1715" s="194" t="s">
        <v>309</v>
      </c>
      <c r="F1715" s="199">
        <v>745</v>
      </c>
      <c r="G1715" s="194" t="s">
        <v>1089</v>
      </c>
      <c r="I1715" s="197">
        <v>27000000</v>
      </c>
      <c r="K1715" s="200">
        <v>27295358</v>
      </c>
      <c r="L1715" s="193" t="s">
        <v>503</v>
      </c>
    </row>
    <row r="1716" spans="1:12" x14ac:dyDescent="0.25">
      <c r="A1716" s="197">
        <v>4</v>
      </c>
      <c r="B1716" s="194" t="s">
        <v>254</v>
      </c>
      <c r="C1716" s="199">
        <v>28</v>
      </c>
      <c r="D1716" s="194" t="s">
        <v>151</v>
      </c>
      <c r="E1716" s="194" t="s">
        <v>309</v>
      </c>
      <c r="F1716" s="199">
        <v>7230</v>
      </c>
      <c r="G1716" s="194" t="s">
        <v>1090</v>
      </c>
      <c r="I1716" s="197">
        <v>26283</v>
      </c>
      <c r="K1716" s="200">
        <v>27321641</v>
      </c>
      <c r="L1716" s="193" t="s">
        <v>503</v>
      </c>
    </row>
    <row r="1717" spans="1:12" x14ac:dyDescent="0.25">
      <c r="A1717" s="197">
        <v>4</v>
      </c>
      <c r="B1717" s="194" t="s">
        <v>254</v>
      </c>
      <c r="C1717" s="199">
        <v>29</v>
      </c>
      <c r="D1717" s="194" t="s">
        <v>151</v>
      </c>
      <c r="E1717" s="194" t="s">
        <v>309</v>
      </c>
      <c r="F1717" s="199">
        <v>7129</v>
      </c>
      <c r="G1717" s="194" t="s">
        <v>1091</v>
      </c>
      <c r="I1717" s="197">
        <v>12756</v>
      </c>
      <c r="K1717" s="200">
        <v>27334397</v>
      </c>
      <c r="L1717" s="193" t="s">
        <v>503</v>
      </c>
    </row>
    <row r="1718" spans="1:12" x14ac:dyDescent="0.25">
      <c r="A1718" s="197">
        <v>4</v>
      </c>
      <c r="B1718" s="194" t="s">
        <v>254</v>
      </c>
      <c r="C1718" s="199">
        <v>29</v>
      </c>
      <c r="D1718" s="194" t="s">
        <v>151</v>
      </c>
      <c r="E1718" s="194" t="s">
        <v>309</v>
      </c>
      <c r="F1718" s="199">
        <v>7227</v>
      </c>
      <c r="G1718" s="194" t="s">
        <v>1092</v>
      </c>
      <c r="I1718" s="197">
        <v>36643</v>
      </c>
      <c r="K1718" s="200">
        <v>27371040</v>
      </c>
      <c r="L1718" s="193" t="s">
        <v>503</v>
      </c>
    </row>
    <row r="1719" spans="1:12" x14ac:dyDescent="0.25">
      <c r="A1719" s="197">
        <v>4</v>
      </c>
      <c r="B1719" s="194" t="s">
        <v>254</v>
      </c>
      <c r="C1719" s="199">
        <v>29</v>
      </c>
      <c r="D1719" s="194" t="s">
        <v>151</v>
      </c>
      <c r="E1719" s="194" t="s">
        <v>309</v>
      </c>
      <c r="F1719" s="199">
        <v>7243</v>
      </c>
      <c r="G1719" s="194" t="s">
        <v>1093</v>
      </c>
      <c r="I1719" s="197">
        <v>95209</v>
      </c>
      <c r="K1719" s="200">
        <v>27466249</v>
      </c>
      <c r="L1719" s="193" t="s">
        <v>503</v>
      </c>
    </row>
    <row r="1720" spans="1:12" x14ac:dyDescent="0.25">
      <c r="A1720" s="197">
        <v>4</v>
      </c>
      <c r="B1720" s="194" t="s">
        <v>254</v>
      </c>
      <c r="C1720" s="199">
        <v>29</v>
      </c>
      <c r="D1720" s="194" t="s">
        <v>151</v>
      </c>
      <c r="E1720" s="194" t="s">
        <v>309</v>
      </c>
      <c r="F1720" s="199">
        <v>7244</v>
      </c>
      <c r="G1720" s="194" t="s">
        <v>1094</v>
      </c>
      <c r="I1720" s="197">
        <v>5581</v>
      </c>
      <c r="K1720" s="200">
        <v>27471830</v>
      </c>
      <c r="L1720" s="193" t="s">
        <v>503</v>
      </c>
    </row>
    <row r="1721" spans="1:12" x14ac:dyDescent="0.25">
      <c r="A1721" s="197">
        <v>4</v>
      </c>
      <c r="B1721" s="194" t="s">
        <v>254</v>
      </c>
      <c r="C1721" s="199">
        <v>30</v>
      </c>
      <c r="D1721" s="194" t="s">
        <v>151</v>
      </c>
      <c r="E1721" s="194" t="s">
        <v>309</v>
      </c>
      <c r="F1721" s="199">
        <v>1058</v>
      </c>
      <c r="G1721" s="194" t="s">
        <v>1095</v>
      </c>
      <c r="I1721" s="197">
        <v>630700</v>
      </c>
      <c r="K1721" s="200">
        <v>28102530</v>
      </c>
      <c r="L1721" s="193" t="s">
        <v>503</v>
      </c>
    </row>
    <row r="1722" spans="1:12" x14ac:dyDescent="0.25">
      <c r="A1722" s="197">
        <v>12</v>
      </c>
      <c r="B1722" s="194" t="s">
        <v>254</v>
      </c>
      <c r="C1722" s="199">
        <v>47</v>
      </c>
      <c r="D1722" s="194" t="s">
        <v>151</v>
      </c>
      <c r="E1722" s="194" t="s">
        <v>309</v>
      </c>
      <c r="F1722" s="199">
        <v>3</v>
      </c>
      <c r="G1722" s="194" t="s">
        <v>1096</v>
      </c>
      <c r="I1722" s="197">
        <v>1725500</v>
      </c>
      <c r="K1722" s="200">
        <v>29828030</v>
      </c>
      <c r="L1722" s="193" t="s">
        <v>503</v>
      </c>
    </row>
    <row r="1723" spans="1:12" x14ac:dyDescent="0.25">
      <c r="A1723" s="197">
        <v>26</v>
      </c>
      <c r="B1723" s="194" t="s">
        <v>254</v>
      </c>
      <c r="C1723" s="199">
        <v>64</v>
      </c>
      <c r="D1723" s="194" t="s">
        <v>151</v>
      </c>
      <c r="E1723" s="194" t="s">
        <v>309</v>
      </c>
      <c r="F1723" s="199">
        <v>15909251</v>
      </c>
      <c r="G1723" s="194" t="s">
        <v>1097</v>
      </c>
      <c r="I1723" s="197">
        <v>256306</v>
      </c>
      <c r="K1723" s="200">
        <v>30084336</v>
      </c>
      <c r="L1723" s="193" t="s">
        <v>503</v>
      </c>
    </row>
    <row r="1724" spans="1:12" x14ac:dyDescent="0.25">
      <c r="A1724" s="197">
        <v>26</v>
      </c>
      <c r="B1724" s="194" t="s">
        <v>254</v>
      </c>
      <c r="C1724" s="199">
        <v>65</v>
      </c>
      <c r="D1724" s="194" t="s">
        <v>151</v>
      </c>
      <c r="E1724" s="194" t="s">
        <v>309</v>
      </c>
      <c r="F1724" s="199">
        <v>6293926</v>
      </c>
      <c r="G1724" s="194" t="s">
        <v>1098</v>
      </c>
      <c r="I1724" s="197">
        <v>96673</v>
      </c>
      <c r="K1724" s="200">
        <v>30181009</v>
      </c>
      <c r="L1724" s="193" t="s">
        <v>503</v>
      </c>
    </row>
    <row r="1725" spans="1:12" x14ac:dyDescent="0.25">
      <c r="A1725" s="197">
        <v>26</v>
      </c>
      <c r="B1725" s="194" t="s">
        <v>254</v>
      </c>
      <c r="C1725" s="199">
        <v>66</v>
      </c>
      <c r="D1725" s="194" t="s">
        <v>151</v>
      </c>
      <c r="E1725" s="194" t="s">
        <v>309</v>
      </c>
      <c r="F1725" s="199">
        <v>6293897</v>
      </c>
      <c r="G1725" s="194" t="s">
        <v>1099</v>
      </c>
      <c r="I1725" s="197">
        <v>69540</v>
      </c>
      <c r="K1725" s="200">
        <v>30250549</v>
      </c>
      <c r="L1725" s="193" t="s">
        <v>503</v>
      </c>
    </row>
    <row r="1726" spans="1:12" x14ac:dyDescent="0.25">
      <c r="A1726" s="197">
        <v>30</v>
      </c>
      <c r="B1726" s="194" t="s">
        <v>254</v>
      </c>
      <c r="C1726" s="199">
        <v>95</v>
      </c>
      <c r="D1726" s="194" t="s">
        <v>151</v>
      </c>
      <c r="E1726" s="194" t="s">
        <v>309</v>
      </c>
      <c r="F1726" s="199">
        <v>347</v>
      </c>
      <c r="G1726" s="194" t="s">
        <v>1100</v>
      </c>
      <c r="I1726" s="197">
        <v>180642</v>
      </c>
      <c r="K1726" s="200">
        <v>30431191</v>
      </c>
      <c r="L1726" s="193" t="s">
        <v>503</v>
      </c>
    </row>
    <row r="1727" spans="1:12" x14ac:dyDescent="0.25">
      <c r="A1727" s="197">
        <v>31</v>
      </c>
      <c r="B1727" s="194" t="s">
        <v>254</v>
      </c>
      <c r="C1727" s="199">
        <v>92</v>
      </c>
      <c r="D1727" s="194" t="s">
        <v>151</v>
      </c>
      <c r="E1727" s="194" t="s">
        <v>309</v>
      </c>
      <c r="F1727" s="199">
        <v>22676340</v>
      </c>
      <c r="G1727" s="194" t="s">
        <v>1101</v>
      </c>
      <c r="I1727" s="197">
        <v>5385</v>
      </c>
      <c r="K1727" s="200">
        <v>30436576</v>
      </c>
      <c r="L1727" s="193" t="s">
        <v>503</v>
      </c>
    </row>
    <row r="1728" spans="1:12" x14ac:dyDescent="0.25">
      <c r="A1728" s="197">
        <v>31</v>
      </c>
      <c r="B1728" s="194" t="s">
        <v>254</v>
      </c>
      <c r="C1728" s="199">
        <v>93</v>
      </c>
      <c r="D1728" s="194" t="s">
        <v>147</v>
      </c>
      <c r="F1728" s="199">
        <v>0</v>
      </c>
      <c r="G1728" s="194" t="s">
        <v>1102</v>
      </c>
      <c r="J1728" s="197">
        <v>30436576</v>
      </c>
      <c r="K1728" s="200">
        <v>0</v>
      </c>
    </row>
    <row r="1729" spans="1:12" x14ac:dyDescent="0.25">
      <c r="G1729" s="201" t="s">
        <v>665</v>
      </c>
      <c r="I1729" s="202">
        <v>30617218</v>
      </c>
      <c r="J1729" s="202">
        <v>30436576</v>
      </c>
      <c r="K1729" s="202">
        <v>180642</v>
      </c>
      <c r="L1729" s="203" t="s">
        <v>503</v>
      </c>
    </row>
    <row r="1730" spans="1:12" x14ac:dyDescent="0.25">
      <c r="G1730" s="201" t="s">
        <v>505</v>
      </c>
      <c r="I1730" s="202">
        <v>50385736</v>
      </c>
      <c r="J1730" s="202">
        <v>50385736</v>
      </c>
      <c r="K1730" s="202">
        <v>0</v>
      </c>
    </row>
    <row r="1731" spans="1:12" x14ac:dyDescent="0.25">
      <c r="A1731" s="196" t="s">
        <v>160</v>
      </c>
      <c r="G1731" s="153" t="s">
        <v>500</v>
      </c>
      <c r="I1731" s="197">
        <v>50385736</v>
      </c>
      <c r="J1731" s="197">
        <v>50385736</v>
      </c>
      <c r="K1731" s="197">
        <v>0</v>
      </c>
    </row>
    <row r="1732" spans="1:12" x14ac:dyDescent="0.25">
      <c r="A1732" s="193" t="s">
        <v>139</v>
      </c>
      <c r="B1732" s="193" t="s">
        <v>140</v>
      </c>
      <c r="C1732" s="198" t="s">
        <v>141</v>
      </c>
      <c r="D1732" s="193" t="s">
        <v>142</v>
      </c>
      <c r="E1732" s="193" t="s">
        <v>143</v>
      </c>
      <c r="F1732" s="198" t="s">
        <v>144</v>
      </c>
      <c r="G1732" s="193" t="s">
        <v>145</v>
      </c>
      <c r="I1732" s="198" t="s">
        <v>501</v>
      </c>
      <c r="J1732" s="198" t="s">
        <v>502</v>
      </c>
      <c r="K1732" s="198" t="s">
        <v>146</v>
      </c>
    </row>
    <row r="1733" spans="1:12" x14ac:dyDescent="0.25">
      <c r="A1733" s="197">
        <v>1</v>
      </c>
      <c r="B1733" s="194" t="s">
        <v>160</v>
      </c>
      <c r="C1733" s="199">
        <v>4</v>
      </c>
      <c r="D1733" s="194" t="s">
        <v>151</v>
      </c>
      <c r="E1733" s="194" t="s">
        <v>309</v>
      </c>
      <c r="F1733" s="199">
        <v>13</v>
      </c>
      <c r="G1733" s="194" t="s">
        <v>1103</v>
      </c>
      <c r="I1733" s="197">
        <v>69930</v>
      </c>
      <c r="K1733" s="200">
        <v>69930</v>
      </c>
      <c r="L1733" s="193" t="s">
        <v>503</v>
      </c>
    </row>
    <row r="1734" spans="1:12" x14ac:dyDescent="0.25">
      <c r="A1734" s="197">
        <v>1</v>
      </c>
      <c r="B1734" s="194" t="s">
        <v>160</v>
      </c>
      <c r="C1734" s="199">
        <v>4</v>
      </c>
      <c r="D1734" s="194" t="s">
        <v>151</v>
      </c>
      <c r="E1734" s="194" t="s">
        <v>309</v>
      </c>
      <c r="F1734" s="199">
        <v>14</v>
      </c>
      <c r="G1734" s="194" t="s">
        <v>1104</v>
      </c>
      <c r="I1734" s="197">
        <v>7021</v>
      </c>
      <c r="K1734" s="200">
        <v>76951</v>
      </c>
      <c r="L1734" s="193" t="s">
        <v>503</v>
      </c>
    </row>
    <row r="1735" spans="1:12" x14ac:dyDescent="0.25">
      <c r="A1735" s="197">
        <v>13</v>
      </c>
      <c r="B1735" s="194" t="s">
        <v>160</v>
      </c>
      <c r="C1735" s="199">
        <v>29</v>
      </c>
      <c r="D1735" s="194" t="s">
        <v>150</v>
      </c>
      <c r="E1735" s="194" t="s">
        <v>309</v>
      </c>
      <c r="F1735" s="199">
        <v>19895020</v>
      </c>
      <c r="G1735" s="194" t="s">
        <v>1105</v>
      </c>
      <c r="I1735" s="197">
        <v>22643</v>
      </c>
      <c r="K1735" s="200">
        <v>99594</v>
      </c>
      <c r="L1735" s="193" t="s">
        <v>503</v>
      </c>
    </row>
    <row r="1736" spans="1:12" x14ac:dyDescent="0.25">
      <c r="A1736" s="197">
        <v>13</v>
      </c>
      <c r="B1736" s="194" t="s">
        <v>160</v>
      </c>
      <c r="C1736" s="199">
        <v>33</v>
      </c>
      <c r="D1736" s="194" t="s">
        <v>151</v>
      </c>
      <c r="E1736" s="194" t="s">
        <v>309</v>
      </c>
      <c r="F1736" s="199">
        <v>15329155</v>
      </c>
      <c r="G1736" s="194" t="s">
        <v>1106</v>
      </c>
      <c r="I1736" s="197">
        <v>91849</v>
      </c>
      <c r="K1736" s="200">
        <v>191443</v>
      </c>
      <c r="L1736" s="193" t="s">
        <v>503</v>
      </c>
    </row>
    <row r="1737" spans="1:12" x14ac:dyDescent="0.25">
      <c r="A1737" s="197">
        <v>13</v>
      </c>
      <c r="B1737" s="194" t="s">
        <v>160</v>
      </c>
      <c r="C1737" s="199">
        <v>34</v>
      </c>
      <c r="D1737" s="194" t="s">
        <v>151</v>
      </c>
      <c r="E1737" s="194" t="s">
        <v>309</v>
      </c>
      <c r="F1737" s="199">
        <v>15329154</v>
      </c>
      <c r="G1737" s="194" t="s">
        <v>1107</v>
      </c>
      <c r="I1737" s="197">
        <v>520088</v>
      </c>
      <c r="K1737" s="200">
        <v>711531</v>
      </c>
      <c r="L1737" s="193" t="s">
        <v>503</v>
      </c>
    </row>
    <row r="1738" spans="1:12" x14ac:dyDescent="0.25">
      <c r="A1738" s="197">
        <v>22</v>
      </c>
      <c r="B1738" s="194" t="s">
        <v>160</v>
      </c>
      <c r="C1738" s="199">
        <v>41</v>
      </c>
      <c r="D1738" s="194" t="s">
        <v>151</v>
      </c>
      <c r="E1738" s="194" t="s">
        <v>309</v>
      </c>
      <c r="F1738" s="199">
        <v>1146</v>
      </c>
      <c r="G1738" s="194" t="s">
        <v>264</v>
      </c>
      <c r="I1738" s="197">
        <v>12600000</v>
      </c>
      <c r="K1738" s="200">
        <v>13311531</v>
      </c>
      <c r="L1738" s="193" t="s">
        <v>503</v>
      </c>
    </row>
    <row r="1739" spans="1:12" x14ac:dyDescent="0.25">
      <c r="A1739" s="197">
        <v>30</v>
      </c>
      <c r="B1739" s="194" t="s">
        <v>160</v>
      </c>
      <c r="C1739" s="199">
        <v>65</v>
      </c>
      <c r="D1739" s="194" t="s">
        <v>147</v>
      </c>
      <c r="F1739" s="199">
        <v>0</v>
      </c>
      <c r="G1739" s="194" t="s">
        <v>1108</v>
      </c>
      <c r="J1739" s="197">
        <v>13311531</v>
      </c>
      <c r="K1739" s="200">
        <v>0</v>
      </c>
    </row>
    <row r="1740" spans="1:12" x14ac:dyDescent="0.25">
      <c r="G1740" s="201" t="s">
        <v>679</v>
      </c>
      <c r="I1740" s="202">
        <v>13311531</v>
      </c>
      <c r="J1740" s="202">
        <v>13311531</v>
      </c>
      <c r="K1740" s="202">
        <v>0</v>
      </c>
    </row>
    <row r="1741" spans="1:12" x14ac:dyDescent="0.25">
      <c r="G1741" s="201" t="s">
        <v>505</v>
      </c>
      <c r="I1741" s="202">
        <v>63697267</v>
      </c>
      <c r="J1741" s="202">
        <v>63697267</v>
      </c>
      <c r="K1741" s="202">
        <v>0</v>
      </c>
    </row>
    <row r="1742" spans="1:12" x14ac:dyDescent="0.25">
      <c r="A1742" s="196" t="s">
        <v>438</v>
      </c>
      <c r="G1742" s="153" t="s">
        <v>500</v>
      </c>
      <c r="I1742" s="197">
        <v>63697267</v>
      </c>
      <c r="J1742" s="197">
        <v>63697267</v>
      </c>
      <c r="K1742" s="197">
        <v>0</v>
      </c>
    </row>
    <row r="1743" spans="1:12" x14ac:dyDescent="0.25">
      <c r="A1743" s="193" t="s">
        <v>139</v>
      </c>
      <c r="B1743" s="193" t="s">
        <v>140</v>
      </c>
      <c r="C1743" s="198" t="s">
        <v>141</v>
      </c>
      <c r="D1743" s="193" t="s">
        <v>142</v>
      </c>
      <c r="E1743" s="193" t="s">
        <v>143</v>
      </c>
      <c r="F1743" s="198" t="s">
        <v>144</v>
      </c>
      <c r="G1743" s="193" t="s">
        <v>145</v>
      </c>
      <c r="I1743" s="198" t="s">
        <v>501</v>
      </c>
      <c r="J1743" s="198" t="s">
        <v>502</v>
      </c>
      <c r="K1743" s="198" t="s">
        <v>146</v>
      </c>
    </row>
    <row r="1744" spans="1:12" x14ac:dyDescent="0.25">
      <c r="A1744" s="197">
        <v>5</v>
      </c>
      <c r="B1744" s="194" t="s">
        <v>438</v>
      </c>
      <c r="C1744" s="199">
        <v>10</v>
      </c>
      <c r="D1744" s="194" t="s">
        <v>151</v>
      </c>
      <c r="E1744" s="194" t="s">
        <v>309</v>
      </c>
      <c r="F1744" s="199">
        <v>15457447</v>
      </c>
      <c r="G1744" s="194" t="s">
        <v>238</v>
      </c>
      <c r="I1744" s="197">
        <v>491388</v>
      </c>
      <c r="K1744" s="200">
        <v>491388</v>
      </c>
      <c r="L1744" s="193" t="s">
        <v>503</v>
      </c>
    </row>
    <row r="1745" spans="1:12" x14ac:dyDescent="0.25">
      <c r="A1745" s="197">
        <v>5</v>
      </c>
      <c r="B1745" s="194" t="s">
        <v>438</v>
      </c>
      <c r="C1745" s="199">
        <v>11</v>
      </c>
      <c r="D1745" s="194" t="s">
        <v>151</v>
      </c>
      <c r="E1745" s="194" t="s">
        <v>309</v>
      </c>
      <c r="F1745" s="199">
        <v>15457448</v>
      </c>
      <c r="G1745" s="194" t="s">
        <v>238</v>
      </c>
      <c r="I1745" s="197">
        <v>93042</v>
      </c>
      <c r="K1745" s="200">
        <v>584430</v>
      </c>
      <c r="L1745" s="193" t="s">
        <v>503</v>
      </c>
    </row>
    <row r="1746" spans="1:12" x14ac:dyDescent="0.25">
      <c r="A1746" s="197">
        <v>11</v>
      </c>
      <c r="B1746" s="194" t="s">
        <v>438</v>
      </c>
      <c r="C1746" s="199">
        <v>20</v>
      </c>
      <c r="D1746" s="194" t="s">
        <v>151</v>
      </c>
      <c r="E1746" s="194" t="s">
        <v>309</v>
      </c>
      <c r="F1746" s="199">
        <v>15945019</v>
      </c>
      <c r="G1746" s="194" t="s">
        <v>537</v>
      </c>
      <c r="I1746" s="197">
        <v>256758</v>
      </c>
      <c r="K1746" s="200">
        <v>841188</v>
      </c>
      <c r="L1746" s="193" t="s">
        <v>503</v>
      </c>
    </row>
    <row r="1747" spans="1:12" x14ac:dyDescent="0.25">
      <c r="A1747" s="197">
        <v>11</v>
      </c>
      <c r="B1747" s="194" t="s">
        <v>438</v>
      </c>
      <c r="C1747" s="199">
        <v>22</v>
      </c>
      <c r="D1747" s="194" t="s">
        <v>151</v>
      </c>
      <c r="E1747" s="194" t="s">
        <v>309</v>
      </c>
      <c r="F1747" s="199">
        <v>6412209</v>
      </c>
      <c r="G1747" s="194" t="s">
        <v>442</v>
      </c>
      <c r="I1747" s="197">
        <v>652667</v>
      </c>
      <c r="K1747" s="200">
        <v>1493855</v>
      </c>
      <c r="L1747" s="193" t="s">
        <v>503</v>
      </c>
    </row>
    <row r="1748" spans="1:12" x14ac:dyDescent="0.25">
      <c r="A1748" s="197">
        <v>11</v>
      </c>
      <c r="B1748" s="194" t="s">
        <v>438</v>
      </c>
      <c r="C1748" s="199">
        <v>23</v>
      </c>
      <c r="D1748" s="194" t="s">
        <v>151</v>
      </c>
      <c r="E1748" s="194" t="s">
        <v>309</v>
      </c>
      <c r="F1748" s="199">
        <v>6338102</v>
      </c>
      <c r="G1748" s="194" t="s">
        <v>537</v>
      </c>
      <c r="I1748" s="197">
        <v>97486</v>
      </c>
      <c r="K1748" s="200">
        <v>1591341</v>
      </c>
      <c r="L1748" s="193" t="s">
        <v>503</v>
      </c>
    </row>
    <row r="1749" spans="1:12" x14ac:dyDescent="0.25">
      <c r="A1749" s="197">
        <v>11</v>
      </c>
      <c r="B1749" s="194" t="s">
        <v>438</v>
      </c>
      <c r="C1749" s="199">
        <v>24</v>
      </c>
      <c r="D1749" s="194" t="s">
        <v>151</v>
      </c>
      <c r="E1749" s="194" t="s">
        <v>309</v>
      </c>
      <c r="F1749" s="199">
        <v>6338075</v>
      </c>
      <c r="G1749" s="194" t="s">
        <v>537</v>
      </c>
      <c r="I1749" s="197">
        <v>60319</v>
      </c>
      <c r="K1749" s="200">
        <v>1651660</v>
      </c>
      <c r="L1749" s="193" t="s">
        <v>503</v>
      </c>
    </row>
    <row r="1750" spans="1:12" x14ac:dyDescent="0.25">
      <c r="A1750" s="197">
        <v>12</v>
      </c>
      <c r="B1750" s="194" t="s">
        <v>438</v>
      </c>
      <c r="C1750" s="199">
        <v>84</v>
      </c>
      <c r="D1750" s="194" t="s">
        <v>151</v>
      </c>
      <c r="E1750" s="194" t="s">
        <v>309</v>
      </c>
      <c r="F1750" s="199">
        <v>69</v>
      </c>
      <c r="G1750" s="194" t="s">
        <v>696</v>
      </c>
      <c r="I1750" s="197">
        <v>660000</v>
      </c>
      <c r="K1750" s="200">
        <v>2311660</v>
      </c>
      <c r="L1750" s="193" t="s">
        <v>503</v>
      </c>
    </row>
    <row r="1751" spans="1:12" x14ac:dyDescent="0.25">
      <c r="A1751" s="197">
        <v>12</v>
      </c>
      <c r="B1751" s="194" t="s">
        <v>438</v>
      </c>
      <c r="C1751" s="199">
        <v>85</v>
      </c>
      <c r="D1751" s="194" t="s">
        <v>151</v>
      </c>
      <c r="E1751" s="194" t="s">
        <v>309</v>
      </c>
      <c r="F1751" s="199">
        <v>72</v>
      </c>
      <c r="G1751" s="194" t="s">
        <v>697</v>
      </c>
      <c r="I1751" s="197">
        <v>1380000</v>
      </c>
      <c r="K1751" s="200">
        <v>3691660</v>
      </c>
      <c r="L1751" s="193" t="s">
        <v>503</v>
      </c>
    </row>
    <row r="1752" spans="1:12" x14ac:dyDescent="0.25">
      <c r="A1752" s="197">
        <v>14</v>
      </c>
      <c r="B1752" s="194" t="s">
        <v>438</v>
      </c>
      <c r="C1752" s="199">
        <v>27</v>
      </c>
      <c r="D1752" s="194" t="s">
        <v>151</v>
      </c>
      <c r="E1752" s="194" t="s">
        <v>309</v>
      </c>
      <c r="F1752" s="199">
        <v>173</v>
      </c>
      <c r="G1752" s="194" t="s">
        <v>1010</v>
      </c>
      <c r="I1752" s="197">
        <v>42385</v>
      </c>
      <c r="K1752" s="200">
        <v>3734045</v>
      </c>
      <c r="L1752" s="193" t="s">
        <v>503</v>
      </c>
    </row>
    <row r="1753" spans="1:12" x14ac:dyDescent="0.25">
      <c r="A1753" s="197">
        <v>14</v>
      </c>
      <c r="B1753" s="194" t="s">
        <v>438</v>
      </c>
      <c r="C1753" s="199">
        <v>28</v>
      </c>
      <c r="D1753" s="194" t="s">
        <v>151</v>
      </c>
      <c r="E1753" s="194" t="s">
        <v>309</v>
      </c>
      <c r="F1753" s="199">
        <v>174</v>
      </c>
      <c r="G1753" s="194" t="s">
        <v>1010</v>
      </c>
      <c r="I1753" s="197">
        <v>57220</v>
      </c>
      <c r="K1753" s="200">
        <v>3791265</v>
      </c>
      <c r="L1753" s="193" t="s">
        <v>503</v>
      </c>
    </row>
    <row r="1754" spans="1:12" x14ac:dyDescent="0.25">
      <c r="A1754" s="197">
        <v>14</v>
      </c>
      <c r="B1754" s="194" t="s">
        <v>438</v>
      </c>
      <c r="C1754" s="199">
        <v>29</v>
      </c>
      <c r="D1754" s="194" t="s">
        <v>151</v>
      </c>
      <c r="E1754" s="194" t="s">
        <v>309</v>
      </c>
      <c r="F1754" s="199">
        <v>172</v>
      </c>
      <c r="G1754" s="194" t="s">
        <v>1010</v>
      </c>
      <c r="I1754" s="197">
        <v>45539</v>
      </c>
      <c r="K1754" s="200">
        <v>3836804</v>
      </c>
      <c r="L1754" s="193" t="s">
        <v>503</v>
      </c>
    </row>
    <row r="1755" spans="1:12" x14ac:dyDescent="0.25">
      <c r="A1755" s="197">
        <v>14</v>
      </c>
      <c r="B1755" s="194" t="s">
        <v>438</v>
      </c>
      <c r="C1755" s="199">
        <v>30</v>
      </c>
      <c r="D1755" s="194" t="s">
        <v>151</v>
      </c>
      <c r="E1755" s="194" t="s">
        <v>309</v>
      </c>
      <c r="F1755" s="199">
        <v>171</v>
      </c>
      <c r="G1755" s="194" t="s">
        <v>1010</v>
      </c>
      <c r="I1755" s="197">
        <v>41397</v>
      </c>
      <c r="K1755" s="200">
        <v>3878201</v>
      </c>
      <c r="L1755" s="193" t="s">
        <v>503</v>
      </c>
    </row>
    <row r="1756" spans="1:12" x14ac:dyDescent="0.25">
      <c r="A1756" s="197">
        <v>18</v>
      </c>
      <c r="B1756" s="194" t="s">
        <v>438</v>
      </c>
      <c r="C1756" s="199">
        <v>54</v>
      </c>
      <c r="D1756" s="194" t="s">
        <v>147</v>
      </c>
      <c r="E1756" s="194" t="s">
        <v>309</v>
      </c>
      <c r="F1756" s="199">
        <v>762</v>
      </c>
      <c r="G1756" s="194" t="s">
        <v>443</v>
      </c>
      <c r="I1756" s="197">
        <v>312128</v>
      </c>
      <c r="K1756" s="200">
        <v>4190329</v>
      </c>
      <c r="L1756" s="193" t="s">
        <v>503</v>
      </c>
    </row>
    <row r="1757" spans="1:12" x14ac:dyDescent="0.25">
      <c r="A1757" s="197">
        <v>18</v>
      </c>
      <c r="B1757" s="194" t="s">
        <v>438</v>
      </c>
      <c r="C1757" s="199">
        <v>54</v>
      </c>
      <c r="D1757" s="194" t="s">
        <v>147</v>
      </c>
      <c r="E1757" s="194" t="s">
        <v>470</v>
      </c>
      <c r="F1757" s="199">
        <v>70</v>
      </c>
      <c r="G1757" s="194" t="s">
        <v>443</v>
      </c>
      <c r="I1757" s="197">
        <v>312128</v>
      </c>
      <c r="K1757" s="200">
        <v>4502457</v>
      </c>
      <c r="L1757" s="193" t="s">
        <v>503</v>
      </c>
    </row>
    <row r="1758" spans="1:12" x14ac:dyDescent="0.25">
      <c r="A1758" s="197">
        <v>18</v>
      </c>
      <c r="B1758" s="194" t="s">
        <v>438</v>
      </c>
      <c r="C1758" s="199">
        <v>54</v>
      </c>
      <c r="D1758" s="194" t="s">
        <v>147</v>
      </c>
      <c r="E1758" s="194" t="s">
        <v>470</v>
      </c>
      <c r="F1758" s="199">
        <v>70</v>
      </c>
      <c r="G1758" s="194" t="s">
        <v>443</v>
      </c>
      <c r="J1758" s="197">
        <v>312128</v>
      </c>
      <c r="K1758" s="200">
        <v>4190329</v>
      </c>
      <c r="L1758" s="193" t="s">
        <v>503</v>
      </c>
    </row>
    <row r="1759" spans="1:12" x14ac:dyDescent="0.25">
      <c r="A1759" s="197">
        <v>18</v>
      </c>
      <c r="B1759" s="194" t="s">
        <v>438</v>
      </c>
      <c r="C1759" s="199">
        <v>54</v>
      </c>
      <c r="D1759" s="194" t="s">
        <v>147</v>
      </c>
      <c r="E1759" s="194" t="s">
        <v>309</v>
      </c>
      <c r="F1759" s="199">
        <v>762</v>
      </c>
      <c r="G1759" s="194" t="s">
        <v>443</v>
      </c>
      <c r="J1759" s="197">
        <v>312128</v>
      </c>
      <c r="K1759" s="200">
        <v>3878201</v>
      </c>
      <c r="L1759" s="193" t="s">
        <v>503</v>
      </c>
    </row>
    <row r="1760" spans="1:12" x14ac:dyDescent="0.25">
      <c r="A1760" s="197">
        <v>18</v>
      </c>
      <c r="B1760" s="194" t="s">
        <v>438</v>
      </c>
      <c r="C1760" s="199">
        <v>60</v>
      </c>
      <c r="D1760" s="194" t="s">
        <v>151</v>
      </c>
      <c r="E1760" s="194" t="s">
        <v>309</v>
      </c>
      <c r="F1760" s="199">
        <v>4129</v>
      </c>
      <c r="G1760" s="194" t="s">
        <v>444</v>
      </c>
      <c r="I1760" s="197">
        <v>1058806</v>
      </c>
      <c r="K1760" s="200">
        <v>4937007</v>
      </c>
      <c r="L1760" s="193" t="s">
        <v>503</v>
      </c>
    </row>
    <row r="1761" spans="1:12" x14ac:dyDescent="0.25">
      <c r="A1761" s="197">
        <v>19</v>
      </c>
      <c r="B1761" s="194" t="s">
        <v>438</v>
      </c>
      <c r="C1761" s="199">
        <v>70</v>
      </c>
      <c r="D1761" s="194" t="s">
        <v>151</v>
      </c>
      <c r="E1761" s="194" t="s">
        <v>309</v>
      </c>
      <c r="F1761" s="199">
        <v>9075342</v>
      </c>
      <c r="G1761" s="194" t="s">
        <v>1109</v>
      </c>
      <c r="I1761" s="197">
        <v>171176</v>
      </c>
      <c r="K1761" s="200">
        <v>5108183</v>
      </c>
      <c r="L1761" s="193" t="s">
        <v>503</v>
      </c>
    </row>
    <row r="1762" spans="1:12" x14ac:dyDescent="0.25">
      <c r="A1762" s="197">
        <v>19</v>
      </c>
      <c r="B1762" s="194" t="s">
        <v>438</v>
      </c>
      <c r="C1762" s="199">
        <v>70</v>
      </c>
      <c r="D1762" s="194" t="s">
        <v>151</v>
      </c>
      <c r="E1762" s="194" t="s">
        <v>309</v>
      </c>
      <c r="F1762" s="199">
        <v>9075341</v>
      </c>
      <c r="G1762" s="194" t="s">
        <v>1110</v>
      </c>
      <c r="I1762" s="197">
        <v>864267</v>
      </c>
      <c r="K1762" s="200">
        <v>5972450</v>
      </c>
      <c r="L1762" s="193" t="s">
        <v>503</v>
      </c>
    </row>
    <row r="1763" spans="1:12" x14ac:dyDescent="0.25">
      <c r="A1763" s="197">
        <v>19</v>
      </c>
      <c r="B1763" s="194" t="s">
        <v>438</v>
      </c>
      <c r="C1763" s="199">
        <v>70</v>
      </c>
      <c r="D1763" s="194" t="s">
        <v>151</v>
      </c>
      <c r="E1763" s="194" t="s">
        <v>309</v>
      </c>
      <c r="F1763" s="199">
        <v>9085399</v>
      </c>
      <c r="G1763" s="194" t="s">
        <v>1111</v>
      </c>
      <c r="I1763" s="197">
        <v>166510</v>
      </c>
      <c r="K1763" s="200">
        <v>6138960</v>
      </c>
      <c r="L1763" s="193" t="s">
        <v>503</v>
      </c>
    </row>
    <row r="1764" spans="1:12" x14ac:dyDescent="0.25">
      <c r="A1764" s="197">
        <v>20</v>
      </c>
      <c r="B1764" s="194" t="s">
        <v>438</v>
      </c>
      <c r="C1764" s="199">
        <v>59</v>
      </c>
      <c r="D1764" s="194" t="s">
        <v>151</v>
      </c>
      <c r="E1764" s="194" t="s">
        <v>309</v>
      </c>
      <c r="F1764" s="199">
        <v>1372</v>
      </c>
      <c r="G1764" s="194" t="s">
        <v>446</v>
      </c>
      <c r="I1764" s="197">
        <v>2500000</v>
      </c>
      <c r="K1764" s="200">
        <v>8638960</v>
      </c>
      <c r="L1764" s="193" t="s">
        <v>503</v>
      </c>
    </row>
    <row r="1765" spans="1:12" x14ac:dyDescent="0.25">
      <c r="A1765" s="197">
        <v>20</v>
      </c>
      <c r="B1765" s="194" t="s">
        <v>438</v>
      </c>
      <c r="C1765" s="199">
        <v>95</v>
      </c>
      <c r="D1765" s="194" t="s">
        <v>151</v>
      </c>
      <c r="E1765" s="194" t="s">
        <v>309</v>
      </c>
      <c r="F1765" s="199">
        <v>5535</v>
      </c>
      <c r="G1765" s="194" t="s">
        <v>703</v>
      </c>
      <c r="I1765" s="197">
        <v>2274290</v>
      </c>
      <c r="K1765" s="200">
        <v>10913250</v>
      </c>
      <c r="L1765" s="193" t="s">
        <v>503</v>
      </c>
    </row>
    <row r="1766" spans="1:12" x14ac:dyDescent="0.25">
      <c r="A1766" s="197">
        <v>22</v>
      </c>
      <c r="B1766" s="194" t="s">
        <v>438</v>
      </c>
      <c r="C1766" s="199">
        <v>31</v>
      </c>
      <c r="D1766" s="194" t="s">
        <v>151</v>
      </c>
      <c r="E1766" s="194" t="s">
        <v>309</v>
      </c>
      <c r="F1766" s="199">
        <v>5452</v>
      </c>
      <c r="G1766" s="194" t="s">
        <v>1011</v>
      </c>
      <c r="I1766" s="197">
        <v>2580724</v>
      </c>
      <c r="K1766" s="200">
        <v>13493974</v>
      </c>
      <c r="L1766" s="193" t="s">
        <v>503</v>
      </c>
    </row>
    <row r="1767" spans="1:12" x14ac:dyDescent="0.25">
      <c r="A1767" s="197">
        <v>22</v>
      </c>
      <c r="B1767" s="194" t="s">
        <v>438</v>
      </c>
      <c r="C1767" s="199">
        <v>33</v>
      </c>
      <c r="D1767" s="194" t="s">
        <v>151</v>
      </c>
      <c r="E1767" s="194" t="s">
        <v>309</v>
      </c>
      <c r="F1767" s="199">
        <v>115</v>
      </c>
      <c r="G1767" s="194" t="s">
        <v>1112</v>
      </c>
      <c r="I1767" s="197">
        <v>212415</v>
      </c>
      <c r="K1767" s="200">
        <v>13706389</v>
      </c>
      <c r="L1767" s="193" t="s">
        <v>503</v>
      </c>
    </row>
    <row r="1768" spans="1:12" x14ac:dyDescent="0.25">
      <c r="A1768" s="197">
        <v>22</v>
      </c>
      <c r="B1768" s="194" t="s">
        <v>438</v>
      </c>
      <c r="C1768" s="199">
        <v>34</v>
      </c>
      <c r="D1768" s="194" t="s">
        <v>151</v>
      </c>
      <c r="E1768" s="194" t="s">
        <v>309</v>
      </c>
      <c r="F1768" s="199">
        <v>15595691</v>
      </c>
      <c r="G1768" s="194" t="s">
        <v>534</v>
      </c>
      <c r="I1768" s="197">
        <v>707060</v>
      </c>
      <c r="K1768" s="200">
        <v>14413449</v>
      </c>
      <c r="L1768" s="193" t="s">
        <v>503</v>
      </c>
    </row>
    <row r="1769" spans="1:12" x14ac:dyDescent="0.25">
      <c r="A1769" s="197">
        <v>22</v>
      </c>
      <c r="B1769" s="194" t="s">
        <v>438</v>
      </c>
      <c r="C1769" s="199">
        <v>35</v>
      </c>
      <c r="D1769" s="194" t="s">
        <v>151</v>
      </c>
      <c r="E1769" s="194" t="s">
        <v>309</v>
      </c>
      <c r="F1769" s="199">
        <v>15588528</v>
      </c>
      <c r="G1769" s="194" t="s">
        <v>534</v>
      </c>
      <c r="I1769" s="197">
        <v>84943</v>
      </c>
      <c r="K1769" s="200">
        <v>14498392</v>
      </c>
      <c r="L1769" s="193" t="s">
        <v>503</v>
      </c>
    </row>
    <row r="1770" spans="1:12" x14ac:dyDescent="0.25">
      <c r="A1770" s="197">
        <v>22</v>
      </c>
      <c r="B1770" s="194" t="s">
        <v>438</v>
      </c>
      <c r="C1770" s="199">
        <v>36</v>
      </c>
      <c r="D1770" s="194" t="s">
        <v>151</v>
      </c>
      <c r="E1770" s="194" t="s">
        <v>309</v>
      </c>
      <c r="F1770" s="199">
        <v>5451</v>
      </c>
      <c r="G1770" s="194" t="s">
        <v>1011</v>
      </c>
      <c r="I1770" s="197">
        <v>82510</v>
      </c>
      <c r="K1770" s="200">
        <v>14580902</v>
      </c>
      <c r="L1770" s="193" t="s">
        <v>503</v>
      </c>
    </row>
    <row r="1771" spans="1:12" x14ac:dyDescent="0.25">
      <c r="A1771" s="197">
        <v>25</v>
      </c>
      <c r="B1771" s="194" t="s">
        <v>438</v>
      </c>
      <c r="C1771" s="199">
        <v>37</v>
      </c>
      <c r="D1771" s="194" t="s">
        <v>151</v>
      </c>
      <c r="E1771" s="194" t="s">
        <v>309</v>
      </c>
      <c r="F1771" s="199">
        <v>2</v>
      </c>
      <c r="G1771" s="194" t="s">
        <v>255</v>
      </c>
      <c r="I1771" s="197">
        <v>15000000</v>
      </c>
      <c r="K1771" s="200">
        <v>29580902</v>
      </c>
      <c r="L1771" s="193" t="s">
        <v>503</v>
      </c>
    </row>
    <row r="1772" spans="1:12" x14ac:dyDescent="0.25">
      <c r="A1772" s="197">
        <v>25</v>
      </c>
      <c r="B1772" s="194" t="s">
        <v>438</v>
      </c>
      <c r="C1772" s="199">
        <v>38</v>
      </c>
      <c r="D1772" s="194" t="s">
        <v>151</v>
      </c>
      <c r="E1772" s="194" t="s">
        <v>309</v>
      </c>
      <c r="F1772" s="199">
        <v>1258</v>
      </c>
      <c r="G1772" s="194" t="s">
        <v>1113</v>
      </c>
      <c r="I1772" s="197">
        <v>4982647</v>
      </c>
      <c r="K1772" s="200">
        <v>34563549</v>
      </c>
      <c r="L1772" s="193" t="s">
        <v>503</v>
      </c>
    </row>
    <row r="1773" spans="1:12" x14ac:dyDescent="0.25">
      <c r="A1773" s="197">
        <v>25</v>
      </c>
      <c r="B1773" s="194" t="s">
        <v>438</v>
      </c>
      <c r="C1773" s="199">
        <v>55</v>
      </c>
      <c r="D1773" s="194" t="s">
        <v>147</v>
      </c>
      <c r="E1773" s="194" t="s">
        <v>309</v>
      </c>
      <c r="F1773" s="199">
        <v>3680</v>
      </c>
      <c r="G1773" s="194" t="s">
        <v>443</v>
      </c>
      <c r="I1773" s="197">
        <v>379497</v>
      </c>
      <c r="K1773" s="200">
        <v>34943046</v>
      </c>
      <c r="L1773" s="193" t="s">
        <v>503</v>
      </c>
    </row>
    <row r="1774" spans="1:12" x14ac:dyDescent="0.25">
      <c r="A1774" s="197">
        <v>25</v>
      </c>
      <c r="B1774" s="194" t="s">
        <v>438</v>
      </c>
      <c r="C1774" s="199">
        <v>55</v>
      </c>
      <c r="D1774" s="194" t="s">
        <v>147</v>
      </c>
      <c r="E1774" s="194" t="s">
        <v>470</v>
      </c>
      <c r="F1774" s="199">
        <v>1581</v>
      </c>
      <c r="G1774" s="194" t="s">
        <v>443</v>
      </c>
      <c r="J1774" s="197">
        <v>379497</v>
      </c>
      <c r="K1774" s="200">
        <v>34563549</v>
      </c>
      <c r="L1774" s="193" t="s">
        <v>503</v>
      </c>
    </row>
    <row r="1775" spans="1:12" x14ac:dyDescent="0.25">
      <c r="A1775" s="197">
        <v>25</v>
      </c>
      <c r="B1775" s="194" t="s">
        <v>438</v>
      </c>
      <c r="C1775" s="199">
        <v>55</v>
      </c>
      <c r="D1775" s="194" t="s">
        <v>147</v>
      </c>
      <c r="E1775" s="194" t="s">
        <v>470</v>
      </c>
      <c r="F1775" s="199">
        <v>1581</v>
      </c>
      <c r="G1775" s="194" t="s">
        <v>443</v>
      </c>
      <c r="I1775" s="197">
        <v>379497</v>
      </c>
      <c r="K1775" s="200">
        <v>34943046</v>
      </c>
      <c r="L1775" s="193" t="s">
        <v>503</v>
      </c>
    </row>
    <row r="1776" spans="1:12" x14ac:dyDescent="0.25">
      <c r="A1776" s="197">
        <v>25</v>
      </c>
      <c r="B1776" s="194" t="s">
        <v>438</v>
      </c>
      <c r="C1776" s="199">
        <v>55</v>
      </c>
      <c r="D1776" s="194" t="s">
        <v>147</v>
      </c>
      <c r="E1776" s="194" t="s">
        <v>309</v>
      </c>
      <c r="F1776" s="199">
        <v>3680</v>
      </c>
      <c r="G1776" s="194" t="s">
        <v>443</v>
      </c>
      <c r="J1776" s="197">
        <v>379497</v>
      </c>
      <c r="K1776" s="200">
        <v>34563549</v>
      </c>
      <c r="L1776" s="193" t="s">
        <v>503</v>
      </c>
    </row>
    <row r="1777" spans="1:12" x14ac:dyDescent="0.25">
      <c r="A1777" s="197">
        <v>25</v>
      </c>
      <c r="B1777" s="194" t="s">
        <v>438</v>
      </c>
      <c r="C1777" s="199">
        <v>64</v>
      </c>
      <c r="D1777" s="194" t="s">
        <v>151</v>
      </c>
      <c r="E1777" s="194" t="s">
        <v>309</v>
      </c>
      <c r="F1777" s="199">
        <v>933</v>
      </c>
      <c r="G1777" s="194" t="s">
        <v>449</v>
      </c>
      <c r="I1777" s="197">
        <v>184450</v>
      </c>
      <c r="K1777" s="200">
        <v>34747999</v>
      </c>
      <c r="L1777" s="193" t="s">
        <v>503</v>
      </c>
    </row>
    <row r="1778" spans="1:12" x14ac:dyDescent="0.25">
      <c r="A1778" s="197">
        <v>26</v>
      </c>
      <c r="B1778" s="194" t="s">
        <v>438</v>
      </c>
      <c r="C1778" s="199">
        <v>40</v>
      </c>
      <c r="D1778" s="194" t="s">
        <v>151</v>
      </c>
      <c r="E1778" s="194" t="s">
        <v>309</v>
      </c>
      <c r="F1778" s="199">
        <v>758</v>
      </c>
      <c r="G1778" s="194" t="s">
        <v>450</v>
      </c>
      <c r="I1778" s="197">
        <v>2913192</v>
      </c>
      <c r="K1778" s="200">
        <v>37661191</v>
      </c>
      <c r="L1778" s="193" t="s">
        <v>503</v>
      </c>
    </row>
    <row r="1779" spans="1:12" x14ac:dyDescent="0.25">
      <c r="A1779" s="197">
        <v>26</v>
      </c>
      <c r="B1779" s="194" t="s">
        <v>438</v>
      </c>
      <c r="C1779" s="199">
        <v>41</v>
      </c>
      <c r="D1779" s="194" t="s">
        <v>151</v>
      </c>
      <c r="E1779" s="194" t="s">
        <v>309</v>
      </c>
      <c r="F1779" s="199">
        <v>33</v>
      </c>
      <c r="G1779" s="194" t="s">
        <v>451</v>
      </c>
      <c r="I1779" s="197">
        <v>113050</v>
      </c>
      <c r="K1779" s="200">
        <v>37774241</v>
      </c>
      <c r="L1779" s="193" t="s">
        <v>503</v>
      </c>
    </row>
    <row r="1780" spans="1:12" x14ac:dyDescent="0.25">
      <c r="A1780" s="197">
        <v>26</v>
      </c>
      <c r="B1780" s="194" t="s">
        <v>438</v>
      </c>
      <c r="C1780" s="199">
        <v>41</v>
      </c>
      <c r="D1780" s="194" t="s">
        <v>151</v>
      </c>
      <c r="E1780" s="194" t="s">
        <v>309</v>
      </c>
      <c r="F1780" s="199">
        <v>12</v>
      </c>
      <c r="G1780" s="194" t="s">
        <v>452</v>
      </c>
      <c r="I1780" s="197">
        <v>113050</v>
      </c>
      <c r="K1780" s="200">
        <v>37887291</v>
      </c>
      <c r="L1780" s="193" t="s">
        <v>503</v>
      </c>
    </row>
    <row r="1781" spans="1:12" x14ac:dyDescent="0.25">
      <c r="A1781" s="197">
        <v>26</v>
      </c>
      <c r="B1781" s="194" t="s">
        <v>438</v>
      </c>
      <c r="C1781" s="199">
        <v>42</v>
      </c>
      <c r="D1781" s="194" t="s">
        <v>151</v>
      </c>
      <c r="E1781" s="194" t="s">
        <v>309</v>
      </c>
      <c r="F1781" s="199">
        <v>2179</v>
      </c>
      <c r="G1781" s="194" t="s">
        <v>453</v>
      </c>
      <c r="I1781" s="197">
        <v>1077545</v>
      </c>
      <c r="K1781" s="200">
        <v>38964836</v>
      </c>
      <c r="L1781" s="193" t="s">
        <v>503</v>
      </c>
    </row>
    <row r="1782" spans="1:12" x14ac:dyDescent="0.25">
      <c r="A1782" s="197">
        <v>26</v>
      </c>
      <c r="B1782" s="194" t="s">
        <v>438</v>
      </c>
      <c r="C1782" s="199">
        <v>58</v>
      </c>
      <c r="D1782" s="194" t="s">
        <v>151</v>
      </c>
      <c r="E1782" s="194" t="s">
        <v>309</v>
      </c>
      <c r="F1782" s="199">
        <v>4</v>
      </c>
      <c r="G1782" s="194" t="s">
        <v>454</v>
      </c>
      <c r="I1782" s="197">
        <v>11000000</v>
      </c>
      <c r="K1782" s="200">
        <v>49964836</v>
      </c>
      <c r="L1782" s="193" t="s">
        <v>503</v>
      </c>
    </row>
    <row r="1783" spans="1:12" x14ac:dyDescent="0.25">
      <c r="A1783" s="197">
        <v>28</v>
      </c>
      <c r="B1783" s="194" t="s">
        <v>438</v>
      </c>
      <c r="C1783" s="199">
        <v>61</v>
      </c>
      <c r="D1783" s="194" t="s">
        <v>151</v>
      </c>
      <c r="E1783" s="194" t="s">
        <v>309</v>
      </c>
      <c r="F1783" s="199">
        <v>2196</v>
      </c>
      <c r="G1783" s="194" t="s">
        <v>459</v>
      </c>
      <c r="I1783" s="197">
        <v>208250</v>
      </c>
      <c r="K1783" s="200">
        <v>50173086</v>
      </c>
      <c r="L1783" s="193" t="s">
        <v>503</v>
      </c>
    </row>
    <row r="1784" spans="1:12" x14ac:dyDescent="0.25">
      <c r="A1784" s="197">
        <v>28</v>
      </c>
      <c r="B1784" s="194" t="s">
        <v>438</v>
      </c>
      <c r="C1784" s="199">
        <v>65</v>
      </c>
      <c r="D1784" s="194" t="s">
        <v>151</v>
      </c>
      <c r="E1784" s="194" t="s">
        <v>309</v>
      </c>
      <c r="F1784" s="199">
        <v>934</v>
      </c>
      <c r="G1784" s="194" t="s">
        <v>460</v>
      </c>
      <c r="I1784" s="197">
        <v>184450</v>
      </c>
      <c r="K1784" s="200">
        <v>50357536</v>
      </c>
      <c r="L1784" s="193" t="s">
        <v>503</v>
      </c>
    </row>
    <row r="1785" spans="1:12" x14ac:dyDescent="0.25">
      <c r="A1785" s="197">
        <v>28</v>
      </c>
      <c r="B1785" s="194" t="s">
        <v>438</v>
      </c>
      <c r="C1785" s="199">
        <v>69</v>
      </c>
      <c r="D1785" s="194" t="s">
        <v>151</v>
      </c>
      <c r="E1785" s="194" t="s">
        <v>309</v>
      </c>
      <c r="F1785" s="199">
        <v>166</v>
      </c>
      <c r="G1785" s="194" t="s">
        <v>461</v>
      </c>
      <c r="I1785" s="197">
        <v>4300000</v>
      </c>
      <c r="K1785" s="200">
        <v>54657536</v>
      </c>
      <c r="L1785" s="193" t="s">
        <v>503</v>
      </c>
    </row>
    <row r="1786" spans="1:12" x14ac:dyDescent="0.25">
      <c r="A1786" s="197">
        <v>29</v>
      </c>
      <c r="B1786" s="194" t="s">
        <v>438</v>
      </c>
      <c r="C1786" s="199">
        <v>43</v>
      </c>
      <c r="D1786" s="194" t="s">
        <v>151</v>
      </c>
      <c r="E1786" s="194" t="s">
        <v>309</v>
      </c>
      <c r="F1786" s="199">
        <v>115</v>
      </c>
      <c r="G1786" s="194" t="s">
        <v>447</v>
      </c>
      <c r="I1786" s="197">
        <v>212415</v>
      </c>
      <c r="K1786" s="200">
        <v>54869951</v>
      </c>
      <c r="L1786" s="193" t="s">
        <v>503</v>
      </c>
    </row>
    <row r="1787" spans="1:12" x14ac:dyDescent="0.25">
      <c r="A1787" s="197">
        <v>29</v>
      </c>
      <c r="B1787" s="194" t="s">
        <v>438</v>
      </c>
      <c r="C1787" s="199">
        <v>44</v>
      </c>
      <c r="D1787" s="194" t="s">
        <v>151</v>
      </c>
      <c r="E1787" s="194" t="s">
        <v>309</v>
      </c>
      <c r="F1787" s="199">
        <v>74</v>
      </c>
      <c r="G1787" s="194" t="s">
        <v>1013</v>
      </c>
      <c r="I1787" s="197">
        <v>4542500</v>
      </c>
      <c r="K1787" s="200">
        <v>59412451</v>
      </c>
      <c r="L1787" s="193" t="s">
        <v>503</v>
      </c>
    </row>
    <row r="1788" spans="1:12" x14ac:dyDescent="0.25">
      <c r="A1788" s="197">
        <v>29</v>
      </c>
      <c r="B1788" s="194" t="s">
        <v>438</v>
      </c>
      <c r="C1788" s="199">
        <v>62</v>
      </c>
      <c r="D1788" s="194" t="s">
        <v>151</v>
      </c>
      <c r="E1788" s="194" t="s">
        <v>309</v>
      </c>
      <c r="F1788" s="199">
        <v>597</v>
      </c>
      <c r="G1788" s="194" t="s">
        <v>465</v>
      </c>
      <c r="I1788" s="197">
        <v>33520000</v>
      </c>
      <c r="K1788" s="200">
        <v>92932451</v>
      </c>
      <c r="L1788" s="193" t="s">
        <v>503</v>
      </c>
    </row>
    <row r="1789" spans="1:12" x14ac:dyDescent="0.25">
      <c r="A1789" s="197">
        <v>29</v>
      </c>
      <c r="B1789" s="194" t="s">
        <v>438</v>
      </c>
      <c r="C1789" s="199">
        <v>63</v>
      </c>
      <c r="D1789" s="194" t="s">
        <v>151</v>
      </c>
      <c r="E1789" s="194" t="s">
        <v>309</v>
      </c>
      <c r="F1789" s="199">
        <v>596</v>
      </c>
      <c r="G1789" s="194" t="s">
        <v>466</v>
      </c>
      <c r="I1789" s="197">
        <v>31649517</v>
      </c>
      <c r="K1789" s="200">
        <v>124581968</v>
      </c>
      <c r="L1789" s="193" t="s">
        <v>503</v>
      </c>
    </row>
    <row r="1790" spans="1:12" x14ac:dyDescent="0.25">
      <c r="A1790" s="197">
        <v>31</v>
      </c>
      <c r="B1790" s="194" t="s">
        <v>438</v>
      </c>
      <c r="C1790" s="199">
        <v>71</v>
      </c>
      <c r="D1790" s="194" t="s">
        <v>151</v>
      </c>
      <c r="E1790" s="194" t="s">
        <v>309</v>
      </c>
      <c r="F1790" s="199">
        <v>42</v>
      </c>
      <c r="G1790" s="194" t="s">
        <v>1114</v>
      </c>
      <c r="I1790" s="197">
        <v>48870</v>
      </c>
      <c r="K1790" s="200">
        <v>124630838</v>
      </c>
      <c r="L1790" s="193" t="s">
        <v>503</v>
      </c>
    </row>
    <row r="1791" spans="1:12" x14ac:dyDescent="0.25">
      <c r="A1791" s="197">
        <v>31</v>
      </c>
      <c r="B1791" s="194" t="s">
        <v>438</v>
      </c>
      <c r="C1791" s="199">
        <v>111</v>
      </c>
      <c r="D1791" s="194" t="s">
        <v>147</v>
      </c>
      <c r="F1791" s="199">
        <v>0</v>
      </c>
      <c r="G1791" s="194" t="s">
        <v>1115</v>
      </c>
      <c r="J1791" s="197">
        <v>124658208</v>
      </c>
      <c r="K1791" s="200">
        <v>-27370</v>
      </c>
      <c r="L1791" s="193" t="s">
        <v>585</v>
      </c>
    </row>
    <row r="1792" spans="1:12" x14ac:dyDescent="0.25">
      <c r="G1792" s="201" t="s">
        <v>718</v>
      </c>
      <c r="I1792" s="202">
        <v>126014088</v>
      </c>
      <c r="J1792" s="202">
        <v>126041458</v>
      </c>
      <c r="K1792" s="202">
        <v>-27370</v>
      </c>
      <c r="L1792" s="203" t="s">
        <v>585</v>
      </c>
    </row>
    <row r="1793" spans="1:12" x14ac:dyDescent="0.25">
      <c r="G1793" s="201" t="s">
        <v>505</v>
      </c>
      <c r="I1793" s="202">
        <v>189711355</v>
      </c>
      <c r="J1793" s="202">
        <v>189738725</v>
      </c>
      <c r="K1793" s="202">
        <v>-27370</v>
      </c>
      <c r="L1793" s="204" t="s">
        <v>1019</v>
      </c>
    </row>
    <row r="1794" spans="1:12" x14ac:dyDescent="0.25">
      <c r="A1794" s="196" t="s">
        <v>1532</v>
      </c>
      <c r="G1794" s="153" t="s">
        <v>500</v>
      </c>
      <c r="I1794" s="197">
        <v>189711355</v>
      </c>
      <c r="J1794" s="197">
        <v>189738725</v>
      </c>
      <c r="K1794" s="197">
        <v>-27370</v>
      </c>
      <c r="L1794" s="194" t="s">
        <v>585</v>
      </c>
    </row>
    <row r="1795" spans="1:12" x14ac:dyDescent="0.25">
      <c r="A1795" s="193" t="s">
        <v>139</v>
      </c>
      <c r="B1795" s="193" t="s">
        <v>140</v>
      </c>
      <c r="C1795" s="198" t="s">
        <v>141</v>
      </c>
      <c r="D1795" s="193" t="s">
        <v>142</v>
      </c>
      <c r="E1795" s="193" t="s">
        <v>143</v>
      </c>
      <c r="F1795" s="198" t="s">
        <v>144</v>
      </c>
      <c r="G1795" s="193" t="s">
        <v>145</v>
      </c>
      <c r="I1795" s="198" t="s">
        <v>501</v>
      </c>
      <c r="J1795" s="198" t="s">
        <v>502</v>
      </c>
      <c r="K1795" s="198" t="s">
        <v>146</v>
      </c>
    </row>
    <row r="1796" spans="1:12" x14ac:dyDescent="0.25">
      <c r="A1796" s="197">
        <v>1</v>
      </c>
      <c r="B1796" s="194" t="s">
        <v>1532</v>
      </c>
      <c r="C1796" s="199">
        <v>11</v>
      </c>
      <c r="D1796" s="194" t="s">
        <v>151</v>
      </c>
      <c r="E1796" s="194" t="s">
        <v>309</v>
      </c>
      <c r="F1796" s="199">
        <v>15980089</v>
      </c>
      <c r="G1796" s="194" t="s">
        <v>1650</v>
      </c>
      <c r="I1796" s="197">
        <v>263828</v>
      </c>
      <c r="K1796" s="200">
        <v>236458</v>
      </c>
      <c r="L1796" s="193" t="s">
        <v>503</v>
      </c>
    </row>
    <row r="1797" spans="1:12" x14ac:dyDescent="0.25">
      <c r="A1797" s="197">
        <v>1</v>
      </c>
      <c r="B1797" s="194" t="s">
        <v>1532</v>
      </c>
      <c r="C1797" s="199">
        <v>12</v>
      </c>
      <c r="D1797" s="194" t="s">
        <v>151</v>
      </c>
      <c r="E1797" s="194" t="s">
        <v>309</v>
      </c>
      <c r="F1797" s="199">
        <v>6429216</v>
      </c>
      <c r="G1797" s="194" t="s">
        <v>1804</v>
      </c>
      <c r="I1797" s="197">
        <v>65830</v>
      </c>
      <c r="K1797" s="200">
        <v>302288</v>
      </c>
      <c r="L1797" s="193" t="s">
        <v>503</v>
      </c>
    </row>
    <row r="1798" spans="1:12" x14ac:dyDescent="0.25">
      <c r="A1798" s="197">
        <v>4</v>
      </c>
      <c r="B1798" s="194" t="s">
        <v>1532</v>
      </c>
      <c r="C1798" s="199">
        <v>1</v>
      </c>
      <c r="D1798" s="194" t="s">
        <v>151</v>
      </c>
      <c r="E1798" s="194" t="s">
        <v>309</v>
      </c>
      <c r="F1798" s="199">
        <v>59</v>
      </c>
      <c r="G1798" s="194" t="s">
        <v>1652</v>
      </c>
      <c r="I1798" s="197">
        <v>150000</v>
      </c>
      <c r="K1798" s="200">
        <v>452288</v>
      </c>
      <c r="L1798" s="193" t="s">
        <v>503</v>
      </c>
    </row>
    <row r="1799" spans="1:12" x14ac:dyDescent="0.25">
      <c r="A1799" s="197">
        <v>4</v>
      </c>
      <c r="B1799" s="194" t="s">
        <v>1532</v>
      </c>
      <c r="C1799" s="199">
        <v>7</v>
      </c>
      <c r="D1799" s="194" t="s">
        <v>151</v>
      </c>
      <c r="E1799" s="194" t="s">
        <v>309</v>
      </c>
      <c r="F1799" s="199">
        <v>804</v>
      </c>
      <c r="G1799" s="194" t="s">
        <v>1654</v>
      </c>
      <c r="I1799" s="197">
        <v>3475000</v>
      </c>
      <c r="K1799" s="200">
        <v>3927288</v>
      </c>
      <c r="L1799" s="193" t="s">
        <v>503</v>
      </c>
    </row>
    <row r="1800" spans="1:12" x14ac:dyDescent="0.25">
      <c r="A1800" s="197">
        <v>4</v>
      </c>
      <c r="B1800" s="194" t="s">
        <v>1532</v>
      </c>
      <c r="C1800" s="199">
        <v>18</v>
      </c>
      <c r="D1800" s="194" t="s">
        <v>151</v>
      </c>
      <c r="E1800" s="194" t="s">
        <v>309</v>
      </c>
      <c r="F1800" s="199">
        <v>908</v>
      </c>
      <c r="G1800" s="194" t="s">
        <v>1698</v>
      </c>
      <c r="I1800" s="197">
        <v>27370</v>
      </c>
      <c r="K1800" s="200">
        <v>3954658</v>
      </c>
      <c r="L1800" s="193" t="s">
        <v>503</v>
      </c>
    </row>
    <row r="1801" spans="1:12" x14ac:dyDescent="0.25">
      <c r="A1801" s="197">
        <v>5</v>
      </c>
      <c r="B1801" s="194" t="s">
        <v>1532</v>
      </c>
      <c r="C1801" s="199">
        <v>8</v>
      </c>
      <c r="D1801" s="194" t="s">
        <v>151</v>
      </c>
      <c r="E1801" s="194" t="s">
        <v>309</v>
      </c>
      <c r="F1801" s="199">
        <v>1294</v>
      </c>
      <c r="G1801" s="194" t="s">
        <v>1656</v>
      </c>
      <c r="I1801" s="197">
        <v>2800000</v>
      </c>
      <c r="K1801" s="200">
        <v>6754658</v>
      </c>
      <c r="L1801" s="193" t="s">
        <v>503</v>
      </c>
    </row>
    <row r="1802" spans="1:12" x14ac:dyDescent="0.25">
      <c r="A1802" s="197">
        <v>5</v>
      </c>
      <c r="B1802" s="194" t="s">
        <v>1532</v>
      </c>
      <c r="C1802" s="199">
        <v>9</v>
      </c>
      <c r="D1802" s="194" t="s">
        <v>151</v>
      </c>
      <c r="E1802" s="194" t="s">
        <v>309</v>
      </c>
      <c r="F1802" s="199">
        <v>1295</v>
      </c>
      <c r="G1802" s="194" t="s">
        <v>1657</v>
      </c>
      <c r="I1802" s="197">
        <v>200000</v>
      </c>
      <c r="K1802" s="200">
        <v>6954658</v>
      </c>
      <c r="L1802" s="193" t="s">
        <v>503</v>
      </c>
    </row>
    <row r="1803" spans="1:12" x14ac:dyDescent="0.25">
      <c r="A1803" s="197">
        <v>8</v>
      </c>
      <c r="B1803" s="194" t="s">
        <v>1532</v>
      </c>
      <c r="C1803" s="199">
        <v>13</v>
      </c>
      <c r="D1803" s="194" t="s">
        <v>151</v>
      </c>
      <c r="E1803" s="194" t="s">
        <v>309</v>
      </c>
      <c r="F1803" s="199">
        <v>15717685</v>
      </c>
      <c r="G1803" s="194" t="s">
        <v>1658</v>
      </c>
      <c r="I1803" s="197">
        <v>83063</v>
      </c>
      <c r="K1803" s="200">
        <v>7037721</v>
      </c>
      <c r="L1803" s="193" t="s">
        <v>503</v>
      </c>
    </row>
    <row r="1804" spans="1:12" x14ac:dyDescent="0.25">
      <c r="A1804" s="197">
        <v>8</v>
      </c>
      <c r="B1804" s="194" t="s">
        <v>1532</v>
      </c>
      <c r="C1804" s="199">
        <v>14</v>
      </c>
      <c r="D1804" s="194" t="s">
        <v>151</v>
      </c>
      <c r="E1804" s="194" t="s">
        <v>309</v>
      </c>
      <c r="F1804" s="199">
        <v>15717684</v>
      </c>
      <c r="G1804" s="194" t="s">
        <v>1699</v>
      </c>
      <c r="I1804" s="197">
        <v>592994</v>
      </c>
      <c r="K1804" s="200">
        <v>7630715</v>
      </c>
      <c r="L1804" s="193" t="s">
        <v>503</v>
      </c>
    </row>
    <row r="1805" spans="1:12" x14ac:dyDescent="0.25">
      <c r="A1805" s="197">
        <v>9</v>
      </c>
      <c r="B1805" s="194" t="s">
        <v>1532</v>
      </c>
      <c r="C1805" s="199">
        <v>6</v>
      </c>
      <c r="D1805" s="194" t="s">
        <v>151</v>
      </c>
      <c r="E1805" s="194" t="s">
        <v>309</v>
      </c>
      <c r="F1805" s="199">
        <v>6426828</v>
      </c>
      <c r="G1805" s="194" t="s">
        <v>1660</v>
      </c>
      <c r="I1805" s="197">
        <v>211377</v>
      </c>
      <c r="K1805" s="200">
        <v>7842092</v>
      </c>
      <c r="L1805" s="193" t="s">
        <v>503</v>
      </c>
    </row>
    <row r="1806" spans="1:12" x14ac:dyDescent="0.25">
      <c r="A1806" s="197">
        <v>12</v>
      </c>
      <c r="B1806" s="194" t="s">
        <v>1532</v>
      </c>
      <c r="C1806" s="199">
        <v>3</v>
      </c>
      <c r="D1806" s="194" t="s">
        <v>151</v>
      </c>
      <c r="E1806" s="194" t="s">
        <v>309</v>
      </c>
      <c r="F1806" s="199">
        <v>6428579</v>
      </c>
      <c r="G1806" s="194" t="s">
        <v>1662</v>
      </c>
      <c r="I1806" s="197">
        <v>178248</v>
      </c>
      <c r="K1806" s="200">
        <v>8020340</v>
      </c>
      <c r="L1806" s="193" t="s">
        <v>503</v>
      </c>
    </row>
    <row r="1807" spans="1:12" x14ac:dyDescent="0.25">
      <c r="A1807" s="197">
        <v>12</v>
      </c>
      <c r="B1807" s="194" t="s">
        <v>1532</v>
      </c>
      <c r="C1807" s="199">
        <v>16</v>
      </c>
      <c r="D1807" s="194" t="s">
        <v>151</v>
      </c>
      <c r="E1807" s="194" t="s">
        <v>309</v>
      </c>
      <c r="F1807" s="199">
        <v>6428578</v>
      </c>
      <c r="G1807" s="194" t="s">
        <v>1700</v>
      </c>
      <c r="I1807" s="197">
        <v>257322</v>
      </c>
      <c r="K1807" s="200">
        <v>8277662</v>
      </c>
      <c r="L1807" s="193" t="s">
        <v>503</v>
      </c>
    </row>
    <row r="1808" spans="1:12" x14ac:dyDescent="0.25">
      <c r="A1808" s="197">
        <v>16</v>
      </c>
      <c r="B1808" s="194" t="s">
        <v>1532</v>
      </c>
      <c r="C1808" s="199">
        <v>20</v>
      </c>
      <c r="D1808" s="194" t="s">
        <v>151</v>
      </c>
      <c r="E1808" s="194" t="s">
        <v>309</v>
      </c>
      <c r="F1808" s="199">
        <v>315</v>
      </c>
      <c r="G1808" s="194" t="s">
        <v>1664</v>
      </c>
      <c r="I1808" s="197">
        <v>7176675</v>
      </c>
      <c r="K1808" s="200">
        <v>15454337</v>
      </c>
      <c r="L1808" s="193" t="s">
        <v>503</v>
      </c>
    </row>
    <row r="1809" spans="1:12" x14ac:dyDescent="0.25">
      <c r="A1809" s="197">
        <v>20</v>
      </c>
      <c r="B1809" s="194" t="s">
        <v>1532</v>
      </c>
      <c r="C1809" s="199">
        <v>15</v>
      </c>
      <c r="D1809" s="194" t="s">
        <v>151</v>
      </c>
      <c r="E1809" s="194" t="s">
        <v>309</v>
      </c>
      <c r="F1809" s="199">
        <v>332266</v>
      </c>
      <c r="G1809" s="194" t="s">
        <v>1666</v>
      </c>
      <c r="I1809" s="197">
        <v>50932</v>
      </c>
      <c r="K1809" s="200">
        <v>15505269</v>
      </c>
      <c r="L1809" s="193" t="s">
        <v>503</v>
      </c>
    </row>
    <row r="1810" spans="1:12" x14ac:dyDescent="0.25">
      <c r="A1810" s="197">
        <v>23</v>
      </c>
      <c r="B1810" s="194" t="s">
        <v>1532</v>
      </c>
      <c r="C1810" s="199">
        <v>19</v>
      </c>
      <c r="D1810" s="194" t="s">
        <v>151</v>
      </c>
      <c r="E1810" s="194" t="s">
        <v>309</v>
      </c>
      <c r="F1810" s="199">
        <v>9239</v>
      </c>
      <c r="G1810" s="194" t="s">
        <v>1667</v>
      </c>
      <c r="I1810" s="197">
        <v>3890400</v>
      </c>
      <c r="K1810" s="200">
        <v>19395669</v>
      </c>
      <c r="L1810" s="193" t="s">
        <v>503</v>
      </c>
    </row>
    <row r="1811" spans="1:12" x14ac:dyDescent="0.25">
      <c r="A1811" s="197">
        <v>29</v>
      </c>
      <c r="B1811" s="194" t="s">
        <v>1532</v>
      </c>
      <c r="C1811" s="199">
        <v>38</v>
      </c>
      <c r="D1811" s="194" t="s">
        <v>151</v>
      </c>
      <c r="E1811" s="194" t="s">
        <v>309</v>
      </c>
      <c r="F1811" s="199">
        <v>167</v>
      </c>
      <c r="G1811" s="194" t="s">
        <v>1701</v>
      </c>
      <c r="I1811" s="197">
        <v>4300000</v>
      </c>
      <c r="K1811" s="200">
        <v>23695669</v>
      </c>
      <c r="L1811" s="193" t="s">
        <v>503</v>
      </c>
    </row>
    <row r="1812" spans="1:12" x14ac:dyDescent="0.25">
      <c r="A1812" s="197">
        <v>31</v>
      </c>
      <c r="B1812" s="194" t="s">
        <v>1532</v>
      </c>
      <c r="C1812" s="199">
        <v>71</v>
      </c>
      <c r="D1812" s="194" t="s">
        <v>151</v>
      </c>
      <c r="E1812" s="194" t="s">
        <v>309</v>
      </c>
      <c r="F1812" s="199">
        <v>316</v>
      </c>
      <c r="G1812" s="194" t="s">
        <v>1684</v>
      </c>
      <c r="I1812" s="197">
        <v>8193533</v>
      </c>
      <c r="K1812" s="200">
        <v>31889202</v>
      </c>
      <c r="L1812" s="193" t="s">
        <v>503</v>
      </c>
    </row>
    <row r="1813" spans="1:12" x14ac:dyDescent="0.25">
      <c r="A1813" s="197">
        <v>31</v>
      </c>
      <c r="B1813" s="194" t="s">
        <v>1532</v>
      </c>
      <c r="C1813" s="199">
        <v>76</v>
      </c>
      <c r="D1813" s="194" t="s">
        <v>151</v>
      </c>
      <c r="E1813" s="194" t="s">
        <v>309</v>
      </c>
      <c r="F1813" s="199">
        <v>6431738</v>
      </c>
      <c r="G1813" s="194" t="s">
        <v>1685</v>
      </c>
      <c r="I1813" s="197">
        <v>14484</v>
      </c>
      <c r="K1813" s="200">
        <v>31903686</v>
      </c>
      <c r="L1813" s="193" t="s">
        <v>503</v>
      </c>
    </row>
    <row r="1814" spans="1:12" x14ac:dyDescent="0.25">
      <c r="A1814" s="197">
        <v>31</v>
      </c>
      <c r="B1814" s="194" t="s">
        <v>1532</v>
      </c>
      <c r="C1814" s="199">
        <v>100</v>
      </c>
      <c r="D1814" s="194" t="s">
        <v>147</v>
      </c>
      <c r="F1814" s="199">
        <v>0</v>
      </c>
      <c r="G1814" s="194" t="s">
        <v>1702</v>
      </c>
      <c r="J1814" s="197">
        <v>61010483</v>
      </c>
      <c r="K1814" s="200">
        <v>-29106797</v>
      </c>
      <c r="L1814" s="193" t="s">
        <v>585</v>
      </c>
    </row>
    <row r="1815" spans="1:12" x14ac:dyDescent="0.25">
      <c r="G1815" s="201" t="s">
        <v>1630</v>
      </c>
      <c r="I1815" s="202">
        <v>31931056</v>
      </c>
      <c r="J1815" s="202">
        <v>61010483</v>
      </c>
      <c r="K1815" s="202">
        <v>-29079427</v>
      </c>
      <c r="L1815" s="203" t="s">
        <v>585</v>
      </c>
    </row>
    <row r="1816" spans="1:12" x14ac:dyDescent="0.25">
      <c r="G1816" s="201" t="s">
        <v>505</v>
      </c>
      <c r="I1816" s="202">
        <v>221642411</v>
      </c>
      <c r="J1816" s="202">
        <v>250749208</v>
      </c>
      <c r="K1816" s="202">
        <v>-29106797</v>
      </c>
      <c r="L1816" s="204" t="s">
        <v>1019</v>
      </c>
    </row>
    <row r="1817" spans="1:12" x14ac:dyDescent="0.25">
      <c r="A1817" s="196" t="s">
        <v>311</v>
      </c>
    </row>
    <row r="1818" spans="1:12" x14ac:dyDescent="0.25">
      <c r="A1818" s="196" t="s">
        <v>138</v>
      </c>
      <c r="G1818" s="153" t="s">
        <v>500</v>
      </c>
      <c r="I1818" s="197">
        <v>0</v>
      </c>
      <c r="J1818" s="197">
        <v>0</v>
      </c>
      <c r="K1818" s="197">
        <v>0</v>
      </c>
    </row>
    <row r="1819" spans="1:12" x14ac:dyDescent="0.25">
      <c r="A1819" s="193" t="s">
        <v>139</v>
      </c>
      <c r="B1819" s="193" t="s">
        <v>140</v>
      </c>
      <c r="C1819" s="198" t="s">
        <v>141</v>
      </c>
      <c r="D1819" s="193" t="s">
        <v>142</v>
      </c>
      <c r="E1819" s="193" t="s">
        <v>143</v>
      </c>
      <c r="F1819" s="198" t="s">
        <v>144</v>
      </c>
      <c r="G1819" s="193" t="s">
        <v>145</v>
      </c>
      <c r="I1819" s="198" t="s">
        <v>501</v>
      </c>
      <c r="J1819" s="198" t="s">
        <v>502</v>
      </c>
      <c r="K1819" s="198" t="s">
        <v>146</v>
      </c>
    </row>
    <row r="1820" spans="1:12" x14ac:dyDescent="0.25">
      <c r="A1820" s="197">
        <v>1</v>
      </c>
      <c r="B1820" s="194" t="s">
        <v>138</v>
      </c>
      <c r="C1820" s="199">
        <v>1</v>
      </c>
      <c r="D1820" s="194" t="s">
        <v>147</v>
      </c>
      <c r="E1820" s="194" t="s">
        <v>156</v>
      </c>
      <c r="F1820" s="199">
        <v>0</v>
      </c>
      <c r="G1820" s="194" t="s">
        <v>181</v>
      </c>
      <c r="J1820" s="197">
        <v>3875936</v>
      </c>
      <c r="K1820" s="200">
        <v>-3875936</v>
      </c>
      <c r="L1820" s="193" t="s">
        <v>585</v>
      </c>
    </row>
    <row r="1821" spans="1:12" x14ac:dyDescent="0.25">
      <c r="A1821" s="197">
        <v>4</v>
      </c>
      <c r="B1821" s="194" t="s">
        <v>138</v>
      </c>
      <c r="C1821" s="199">
        <v>3</v>
      </c>
      <c r="D1821" s="194" t="s">
        <v>151</v>
      </c>
      <c r="E1821" s="194" t="s">
        <v>312</v>
      </c>
      <c r="F1821" s="199">
        <v>37</v>
      </c>
      <c r="G1821" s="194" t="s">
        <v>222</v>
      </c>
      <c r="I1821" s="197">
        <v>300000</v>
      </c>
      <c r="K1821" s="200">
        <v>-3575936</v>
      </c>
      <c r="L1821" s="193" t="s">
        <v>585</v>
      </c>
    </row>
    <row r="1822" spans="1:12" x14ac:dyDescent="0.25">
      <c r="A1822" s="197">
        <v>5</v>
      </c>
      <c r="B1822" s="194" t="s">
        <v>138</v>
      </c>
      <c r="C1822" s="199">
        <v>11</v>
      </c>
      <c r="D1822" s="194" t="s">
        <v>151</v>
      </c>
      <c r="E1822" s="194" t="s">
        <v>312</v>
      </c>
      <c r="F1822" s="199">
        <v>193</v>
      </c>
      <c r="G1822" s="194" t="s">
        <v>225</v>
      </c>
      <c r="I1822" s="197">
        <v>500000</v>
      </c>
      <c r="K1822" s="200">
        <v>-3075936</v>
      </c>
      <c r="L1822" s="193" t="s">
        <v>585</v>
      </c>
    </row>
    <row r="1823" spans="1:12" x14ac:dyDescent="0.25">
      <c r="A1823" s="197">
        <v>27</v>
      </c>
      <c r="B1823" s="194" t="s">
        <v>138</v>
      </c>
      <c r="C1823" s="199">
        <v>66</v>
      </c>
      <c r="D1823" s="194" t="s">
        <v>151</v>
      </c>
      <c r="E1823" s="194" t="s">
        <v>312</v>
      </c>
      <c r="F1823" s="199">
        <v>11</v>
      </c>
      <c r="G1823" s="194" t="s">
        <v>552</v>
      </c>
      <c r="I1823" s="197">
        <v>51259</v>
      </c>
      <c r="K1823" s="200">
        <v>-3024677</v>
      </c>
      <c r="L1823" s="193" t="s">
        <v>585</v>
      </c>
    </row>
    <row r="1824" spans="1:12" x14ac:dyDescent="0.25">
      <c r="A1824" s="197">
        <v>29</v>
      </c>
      <c r="B1824" s="194" t="s">
        <v>138</v>
      </c>
      <c r="C1824" s="199">
        <v>78</v>
      </c>
      <c r="D1824" s="194" t="s">
        <v>151</v>
      </c>
      <c r="E1824" s="194" t="s">
        <v>312</v>
      </c>
      <c r="F1824" s="199">
        <v>60</v>
      </c>
      <c r="G1824" s="194" t="s">
        <v>559</v>
      </c>
      <c r="I1824" s="197">
        <v>241667</v>
      </c>
      <c r="K1824" s="200">
        <v>-2783010</v>
      </c>
      <c r="L1824" s="193" t="s">
        <v>585</v>
      </c>
    </row>
    <row r="1825" spans="1:12" x14ac:dyDescent="0.25">
      <c r="A1825" s="197">
        <v>29</v>
      </c>
      <c r="B1825" s="194" t="s">
        <v>138</v>
      </c>
      <c r="C1825" s="199">
        <v>79</v>
      </c>
      <c r="D1825" s="194" t="s">
        <v>151</v>
      </c>
      <c r="E1825" s="194" t="s">
        <v>312</v>
      </c>
      <c r="F1825" s="199">
        <v>32</v>
      </c>
      <c r="G1825" s="194" t="s">
        <v>560</v>
      </c>
      <c r="I1825" s="197">
        <v>600000</v>
      </c>
      <c r="K1825" s="200">
        <v>-2183010</v>
      </c>
      <c r="L1825" s="193" t="s">
        <v>585</v>
      </c>
    </row>
    <row r="1826" spans="1:12" x14ac:dyDescent="0.25">
      <c r="A1826" s="197">
        <v>29</v>
      </c>
      <c r="B1826" s="194" t="s">
        <v>138</v>
      </c>
      <c r="C1826" s="199">
        <v>80</v>
      </c>
      <c r="D1826" s="194" t="s">
        <v>151</v>
      </c>
      <c r="E1826" s="194" t="s">
        <v>312</v>
      </c>
      <c r="F1826" s="199">
        <v>36</v>
      </c>
      <c r="G1826" s="194" t="s">
        <v>561</v>
      </c>
      <c r="I1826" s="197">
        <v>618667</v>
      </c>
      <c r="K1826" s="200">
        <v>-1564343</v>
      </c>
      <c r="L1826" s="193" t="s">
        <v>585</v>
      </c>
    </row>
    <row r="1827" spans="1:12" x14ac:dyDescent="0.25">
      <c r="A1827" s="197">
        <v>29</v>
      </c>
      <c r="B1827" s="194" t="s">
        <v>138</v>
      </c>
      <c r="C1827" s="199">
        <v>81</v>
      </c>
      <c r="D1827" s="194" t="s">
        <v>151</v>
      </c>
      <c r="E1827" s="194" t="s">
        <v>312</v>
      </c>
      <c r="F1827" s="199">
        <v>16</v>
      </c>
      <c r="G1827" s="194" t="s">
        <v>562</v>
      </c>
      <c r="I1827" s="197">
        <v>250000</v>
      </c>
      <c r="K1827" s="200">
        <v>-1314343</v>
      </c>
      <c r="L1827" s="193" t="s">
        <v>585</v>
      </c>
    </row>
    <row r="1828" spans="1:12" x14ac:dyDescent="0.25">
      <c r="A1828" s="197">
        <v>29</v>
      </c>
      <c r="B1828" s="194" t="s">
        <v>138</v>
      </c>
      <c r="C1828" s="199">
        <v>82</v>
      </c>
      <c r="D1828" s="194" t="s">
        <v>151</v>
      </c>
      <c r="E1828" s="194" t="s">
        <v>312</v>
      </c>
      <c r="F1828" s="199">
        <v>121</v>
      </c>
      <c r="G1828" s="194" t="s">
        <v>1116</v>
      </c>
      <c r="I1828" s="197">
        <v>800000</v>
      </c>
      <c r="K1828" s="200">
        <v>-514343</v>
      </c>
      <c r="L1828" s="193" t="s">
        <v>585</v>
      </c>
    </row>
    <row r="1829" spans="1:12" x14ac:dyDescent="0.25">
      <c r="A1829" s="197">
        <v>29</v>
      </c>
      <c r="B1829" s="194" t="s">
        <v>138</v>
      </c>
      <c r="C1829" s="199">
        <v>82</v>
      </c>
      <c r="D1829" s="194" t="s">
        <v>151</v>
      </c>
      <c r="E1829" s="194" t="s">
        <v>312</v>
      </c>
      <c r="F1829" s="199">
        <v>113</v>
      </c>
      <c r="G1829" s="194" t="s">
        <v>313</v>
      </c>
      <c r="I1829" s="197">
        <v>800000</v>
      </c>
      <c r="K1829" s="200">
        <v>285657</v>
      </c>
      <c r="L1829" s="193" t="s">
        <v>503</v>
      </c>
    </row>
    <row r="1830" spans="1:12" x14ac:dyDescent="0.25">
      <c r="A1830" s="197">
        <v>29</v>
      </c>
      <c r="B1830" s="194" t="s">
        <v>138</v>
      </c>
      <c r="C1830" s="199">
        <v>83</v>
      </c>
      <c r="D1830" s="194" t="s">
        <v>151</v>
      </c>
      <c r="E1830" s="194" t="s">
        <v>312</v>
      </c>
      <c r="F1830" s="199">
        <v>38</v>
      </c>
      <c r="G1830" s="194" t="s">
        <v>1117</v>
      </c>
      <c r="I1830" s="197">
        <v>300000</v>
      </c>
      <c r="K1830" s="200">
        <v>585657</v>
      </c>
      <c r="L1830" s="193" t="s">
        <v>503</v>
      </c>
    </row>
    <row r="1831" spans="1:12" x14ac:dyDescent="0.25">
      <c r="A1831" s="197">
        <v>29</v>
      </c>
      <c r="B1831" s="194" t="s">
        <v>138</v>
      </c>
      <c r="C1831" s="199">
        <v>85</v>
      </c>
      <c r="D1831" s="194" t="s">
        <v>151</v>
      </c>
      <c r="E1831" s="194" t="s">
        <v>312</v>
      </c>
      <c r="F1831" s="199">
        <v>67</v>
      </c>
      <c r="G1831" s="194" t="s">
        <v>1118</v>
      </c>
      <c r="I1831" s="197">
        <v>2000000</v>
      </c>
      <c r="K1831" s="200">
        <v>2585657</v>
      </c>
      <c r="L1831" s="193" t="s">
        <v>503</v>
      </c>
    </row>
    <row r="1832" spans="1:12" x14ac:dyDescent="0.25">
      <c r="A1832" s="197">
        <v>31</v>
      </c>
      <c r="B1832" s="194" t="s">
        <v>138</v>
      </c>
      <c r="C1832" s="199">
        <v>87</v>
      </c>
      <c r="D1832" s="194" t="s">
        <v>147</v>
      </c>
      <c r="F1832" s="199">
        <v>0</v>
      </c>
      <c r="G1832" s="194" t="s">
        <v>1119</v>
      </c>
      <c r="J1832" s="197">
        <v>4961593</v>
      </c>
      <c r="K1832" s="200">
        <v>-2375936</v>
      </c>
      <c r="L1832" s="193" t="s">
        <v>585</v>
      </c>
    </row>
    <row r="1833" spans="1:12" x14ac:dyDescent="0.25">
      <c r="A1833" s="197">
        <v>31</v>
      </c>
      <c r="B1833" s="194" t="s">
        <v>138</v>
      </c>
      <c r="C1833" s="199">
        <v>87</v>
      </c>
      <c r="D1833" s="194" t="s">
        <v>147</v>
      </c>
      <c r="F1833" s="199">
        <v>0</v>
      </c>
      <c r="G1833" s="194" t="s">
        <v>1119</v>
      </c>
      <c r="J1833" s="197">
        <v>600000</v>
      </c>
      <c r="K1833" s="200">
        <v>-2975936</v>
      </c>
      <c r="L1833" s="193" t="s">
        <v>585</v>
      </c>
    </row>
    <row r="1834" spans="1:12" x14ac:dyDescent="0.25">
      <c r="A1834" s="197">
        <v>31</v>
      </c>
      <c r="B1834" s="194" t="s">
        <v>138</v>
      </c>
      <c r="C1834" s="199">
        <v>102</v>
      </c>
      <c r="D1834" s="194" t="s">
        <v>151</v>
      </c>
      <c r="E1834" s="194" t="s">
        <v>312</v>
      </c>
      <c r="F1834" s="199">
        <v>19</v>
      </c>
      <c r="G1834" s="194" t="s">
        <v>314</v>
      </c>
      <c r="I1834" s="197">
        <v>100000</v>
      </c>
      <c r="K1834" s="200">
        <v>-2875936</v>
      </c>
      <c r="L1834" s="193" t="s">
        <v>585</v>
      </c>
    </row>
    <row r="1835" spans="1:12" x14ac:dyDescent="0.25">
      <c r="G1835" s="201" t="s">
        <v>504</v>
      </c>
      <c r="I1835" s="202">
        <v>6561593</v>
      </c>
      <c r="J1835" s="202">
        <v>9437529</v>
      </c>
      <c r="K1835" s="202">
        <v>-2875936</v>
      </c>
      <c r="L1835" s="203" t="s">
        <v>585</v>
      </c>
    </row>
    <row r="1836" spans="1:12" x14ac:dyDescent="0.25">
      <c r="G1836" s="201" t="s">
        <v>505</v>
      </c>
      <c r="I1836" s="202">
        <v>6561593</v>
      </c>
      <c r="J1836" s="202">
        <v>9437529</v>
      </c>
      <c r="K1836" s="202">
        <v>-2875936</v>
      </c>
      <c r="L1836" s="204" t="s">
        <v>1019</v>
      </c>
    </row>
    <row r="1837" spans="1:12" x14ac:dyDescent="0.25">
      <c r="A1837" s="196" t="s">
        <v>219</v>
      </c>
      <c r="G1837" s="153" t="s">
        <v>500</v>
      </c>
      <c r="I1837" s="197">
        <v>6561593</v>
      </c>
      <c r="J1837" s="197">
        <v>9437529</v>
      </c>
      <c r="K1837" s="197">
        <v>-2875936</v>
      </c>
      <c r="L1837" s="194" t="s">
        <v>585</v>
      </c>
    </row>
    <row r="1838" spans="1:12" x14ac:dyDescent="0.25">
      <c r="A1838" s="193" t="s">
        <v>139</v>
      </c>
      <c r="B1838" s="193" t="s">
        <v>140</v>
      </c>
      <c r="C1838" s="198" t="s">
        <v>141</v>
      </c>
      <c r="D1838" s="193" t="s">
        <v>142</v>
      </c>
      <c r="E1838" s="193" t="s">
        <v>143</v>
      </c>
      <c r="F1838" s="198" t="s">
        <v>144</v>
      </c>
      <c r="G1838" s="193" t="s">
        <v>145</v>
      </c>
      <c r="I1838" s="198" t="s">
        <v>501</v>
      </c>
      <c r="J1838" s="198" t="s">
        <v>502</v>
      </c>
      <c r="K1838" s="198" t="s">
        <v>146</v>
      </c>
    </row>
    <row r="1839" spans="1:12" x14ac:dyDescent="0.25">
      <c r="A1839" s="197">
        <v>1</v>
      </c>
      <c r="B1839" s="194" t="s">
        <v>219</v>
      </c>
      <c r="C1839" s="199">
        <v>6</v>
      </c>
      <c r="D1839" s="194" t="s">
        <v>151</v>
      </c>
      <c r="E1839" s="194" t="s">
        <v>312</v>
      </c>
      <c r="F1839" s="199">
        <v>198</v>
      </c>
      <c r="G1839" s="194" t="s">
        <v>1120</v>
      </c>
      <c r="I1839" s="197">
        <v>500000</v>
      </c>
      <c r="K1839" s="200">
        <v>-2375936</v>
      </c>
      <c r="L1839" s="193" t="s">
        <v>585</v>
      </c>
    </row>
    <row r="1840" spans="1:12" x14ac:dyDescent="0.25">
      <c r="A1840" s="197">
        <v>26</v>
      </c>
      <c r="B1840" s="194" t="s">
        <v>219</v>
      </c>
      <c r="C1840" s="199">
        <v>46</v>
      </c>
      <c r="D1840" s="194" t="s">
        <v>151</v>
      </c>
      <c r="E1840" s="194" t="s">
        <v>312</v>
      </c>
      <c r="F1840" s="199">
        <v>61</v>
      </c>
      <c r="G1840" s="194" t="s">
        <v>582</v>
      </c>
      <c r="I1840" s="197">
        <v>250000</v>
      </c>
      <c r="K1840" s="200">
        <v>-2125936</v>
      </c>
      <c r="L1840" s="193" t="s">
        <v>585</v>
      </c>
    </row>
    <row r="1841" spans="1:12" x14ac:dyDescent="0.25">
      <c r="A1841" s="197">
        <v>26</v>
      </c>
      <c r="B1841" s="194" t="s">
        <v>219</v>
      </c>
      <c r="C1841" s="199">
        <v>48</v>
      </c>
      <c r="D1841" s="194" t="s">
        <v>151</v>
      </c>
      <c r="E1841" s="194" t="s">
        <v>312</v>
      </c>
      <c r="F1841" s="199">
        <v>37</v>
      </c>
      <c r="G1841" s="194" t="s">
        <v>561</v>
      </c>
      <c r="I1841" s="197">
        <v>600000</v>
      </c>
      <c r="K1841" s="200">
        <v>-1525936</v>
      </c>
      <c r="L1841" s="193" t="s">
        <v>585</v>
      </c>
    </row>
    <row r="1842" spans="1:12" x14ac:dyDescent="0.25">
      <c r="A1842" s="197">
        <v>29</v>
      </c>
      <c r="B1842" s="194" t="s">
        <v>219</v>
      </c>
      <c r="C1842" s="199">
        <v>2</v>
      </c>
      <c r="D1842" s="194" t="s">
        <v>147</v>
      </c>
      <c r="F1842" s="199">
        <v>0</v>
      </c>
      <c r="G1842" s="194" t="s">
        <v>1121</v>
      </c>
      <c r="J1842" s="197">
        <v>5723332</v>
      </c>
      <c r="K1842" s="200">
        <v>-7249268</v>
      </c>
      <c r="L1842" s="193" t="s">
        <v>585</v>
      </c>
    </row>
    <row r="1843" spans="1:12" x14ac:dyDescent="0.25">
      <c r="A1843" s="197">
        <v>29</v>
      </c>
      <c r="B1843" s="194" t="s">
        <v>219</v>
      </c>
      <c r="C1843" s="199">
        <v>2</v>
      </c>
      <c r="D1843" s="194" t="s">
        <v>147</v>
      </c>
      <c r="F1843" s="199">
        <v>0</v>
      </c>
      <c r="G1843" s="194" t="s">
        <v>1121</v>
      </c>
      <c r="J1843" s="197">
        <v>2600000</v>
      </c>
      <c r="K1843" s="200">
        <v>-9849268</v>
      </c>
      <c r="L1843" s="193" t="s">
        <v>585</v>
      </c>
    </row>
    <row r="1844" spans="1:12" x14ac:dyDescent="0.25">
      <c r="A1844" s="197">
        <v>29</v>
      </c>
      <c r="B1844" s="194" t="s">
        <v>219</v>
      </c>
      <c r="C1844" s="199">
        <v>52</v>
      </c>
      <c r="D1844" s="194" t="s">
        <v>151</v>
      </c>
      <c r="E1844" s="194" t="s">
        <v>312</v>
      </c>
      <c r="F1844" s="199">
        <v>33</v>
      </c>
      <c r="G1844" s="194" t="s">
        <v>241</v>
      </c>
      <c r="I1844" s="197">
        <v>600000</v>
      </c>
      <c r="K1844" s="200">
        <v>-9249268</v>
      </c>
      <c r="L1844" s="193" t="s">
        <v>585</v>
      </c>
    </row>
    <row r="1845" spans="1:12" x14ac:dyDescent="0.25">
      <c r="A1845" s="197">
        <v>29</v>
      </c>
      <c r="B1845" s="194" t="s">
        <v>219</v>
      </c>
      <c r="C1845" s="199">
        <v>53</v>
      </c>
      <c r="D1845" s="194" t="s">
        <v>151</v>
      </c>
      <c r="E1845" s="194" t="s">
        <v>312</v>
      </c>
      <c r="F1845" s="199">
        <v>17</v>
      </c>
      <c r="G1845" s="194" t="s">
        <v>562</v>
      </c>
      <c r="I1845" s="197">
        <v>233333</v>
      </c>
      <c r="K1845" s="200">
        <v>-9015935</v>
      </c>
      <c r="L1845" s="193" t="s">
        <v>585</v>
      </c>
    </row>
    <row r="1846" spans="1:12" x14ac:dyDescent="0.25">
      <c r="A1846" s="197">
        <v>29</v>
      </c>
      <c r="B1846" s="194" t="s">
        <v>219</v>
      </c>
      <c r="C1846" s="199">
        <v>63</v>
      </c>
      <c r="D1846" s="194" t="s">
        <v>151</v>
      </c>
      <c r="E1846" s="194" t="s">
        <v>312</v>
      </c>
      <c r="F1846" s="199">
        <v>73</v>
      </c>
      <c r="G1846" s="194" t="s">
        <v>1122</v>
      </c>
      <c r="I1846" s="197">
        <v>80000</v>
      </c>
      <c r="K1846" s="200">
        <v>-8935935</v>
      </c>
      <c r="L1846" s="193" t="s">
        <v>585</v>
      </c>
    </row>
    <row r="1847" spans="1:12" x14ac:dyDescent="0.25">
      <c r="A1847" s="197">
        <v>29</v>
      </c>
      <c r="B1847" s="194" t="s">
        <v>219</v>
      </c>
      <c r="C1847" s="199">
        <v>63</v>
      </c>
      <c r="D1847" s="194" t="s">
        <v>151</v>
      </c>
      <c r="E1847" s="194" t="s">
        <v>312</v>
      </c>
      <c r="F1847" s="199">
        <v>70</v>
      </c>
      <c r="G1847" s="194" t="s">
        <v>1123</v>
      </c>
      <c r="I1847" s="197">
        <v>500000</v>
      </c>
      <c r="K1847" s="200">
        <v>-8435935</v>
      </c>
      <c r="L1847" s="193" t="s">
        <v>585</v>
      </c>
    </row>
    <row r="1848" spans="1:12" x14ac:dyDescent="0.25">
      <c r="A1848" s="197">
        <v>29</v>
      </c>
      <c r="B1848" s="194" t="s">
        <v>219</v>
      </c>
      <c r="C1848" s="199">
        <v>63</v>
      </c>
      <c r="D1848" s="194" t="s">
        <v>151</v>
      </c>
      <c r="E1848" s="194" t="s">
        <v>312</v>
      </c>
      <c r="F1848" s="199">
        <v>1</v>
      </c>
      <c r="G1848" s="194" t="s">
        <v>1124</v>
      </c>
      <c r="I1848" s="197">
        <v>300000</v>
      </c>
      <c r="K1848" s="200">
        <v>-8135935</v>
      </c>
      <c r="L1848" s="193" t="s">
        <v>585</v>
      </c>
    </row>
    <row r="1849" spans="1:12" x14ac:dyDescent="0.25">
      <c r="A1849" s="197">
        <v>29</v>
      </c>
      <c r="B1849" s="194" t="s">
        <v>219</v>
      </c>
      <c r="C1849" s="199">
        <v>66</v>
      </c>
      <c r="D1849" s="194" t="s">
        <v>151</v>
      </c>
      <c r="E1849" s="194" t="s">
        <v>312</v>
      </c>
      <c r="F1849" s="199">
        <v>38</v>
      </c>
      <c r="G1849" s="194" t="s">
        <v>1125</v>
      </c>
      <c r="I1849" s="197">
        <v>159999</v>
      </c>
      <c r="K1849" s="200">
        <v>-7975936</v>
      </c>
      <c r="L1849" s="193" t="s">
        <v>585</v>
      </c>
    </row>
    <row r="1850" spans="1:12" x14ac:dyDescent="0.25">
      <c r="A1850" s="197">
        <v>29</v>
      </c>
      <c r="B1850" s="194" t="s">
        <v>219</v>
      </c>
      <c r="C1850" s="199">
        <v>66</v>
      </c>
      <c r="D1850" s="194" t="s">
        <v>151</v>
      </c>
      <c r="E1850" s="194" t="s">
        <v>312</v>
      </c>
      <c r="F1850" s="199">
        <v>68</v>
      </c>
      <c r="G1850" s="194" t="s">
        <v>1126</v>
      </c>
      <c r="I1850" s="197">
        <v>200000</v>
      </c>
      <c r="K1850" s="200">
        <v>-7775936</v>
      </c>
      <c r="L1850" s="193" t="s">
        <v>585</v>
      </c>
    </row>
    <row r="1851" spans="1:12" x14ac:dyDescent="0.25">
      <c r="G1851" s="201" t="s">
        <v>507</v>
      </c>
      <c r="I1851" s="202">
        <v>3423332</v>
      </c>
      <c r="J1851" s="202">
        <v>8323332</v>
      </c>
      <c r="K1851" s="202">
        <v>-4900000</v>
      </c>
      <c r="L1851" s="203" t="s">
        <v>585</v>
      </c>
    </row>
    <row r="1852" spans="1:12" x14ac:dyDescent="0.25">
      <c r="G1852" s="201" t="s">
        <v>505</v>
      </c>
      <c r="I1852" s="202">
        <v>9984925</v>
      </c>
      <c r="J1852" s="202">
        <v>17760861</v>
      </c>
      <c r="K1852" s="202">
        <v>-7775936</v>
      </c>
      <c r="L1852" s="204" t="s">
        <v>1019</v>
      </c>
    </row>
    <row r="1853" spans="1:12" x14ac:dyDescent="0.25">
      <c r="A1853" s="196" t="s">
        <v>242</v>
      </c>
      <c r="G1853" s="153" t="s">
        <v>500</v>
      </c>
      <c r="I1853" s="197">
        <v>9984925</v>
      </c>
      <c r="J1853" s="197">
        <v>17760861</v>
      </c>
      <c r="K1853" s="197">
        <v>-7775936</v>
      </c>
      <c r="L1853" s="194" t="s">
        <v>585</v>
      </c>
    </row>
    <row r="1854" spans="1:12" x14ac:dyDescent="0.25">
      <c r="A1854" s="193" t="s">
        <v>139</v>
      </c>
      <c r="B1854" s="193" t="s">
        <v>140</v>
      </c>
      <c r="C1854" s="198" t="s">
        <v>141</v>
      </c>
      <c r="D1854" s="193" t="s">
        <v>142</v>
      </c>
      <c r="E1854" s="193" t="s">
        <v>143</v>
      </c>
      <c r="F1854" s="198" t="s">
        <v>144</v>
      </c>
      <c r="G1854" s="193" t="s">
        <v>145</v>
      </c>
      <c r="I1854" s="198" t="s">
        <v>501</v>
      </c>
      <c r="J1854" s="198" t="s">
        <v>502</v>
      </c>
      <c r="K1854" s="198" t="s">
        <v>146</v>
      </c>
    </row>
    <row r="1855" spans="1:12" x14ac:dyDescent="0.25">
      <c r="A1855" s="197">
        <v>1</v>
      </c>
      <c r="B1855" s="194" t="s">
        <v>242</v>
      </c>
      <c r="C1855" s="199">
        <v>5</v>
      </c>
      <c r="D1855" s="194" t="s">
        <v>151</v>
      </c>
      <c r="E1855" s="194" t="s">
        <v>312</v>
      </c>
      <c r="F1855" s="199">
        <v>68</v>
      </c>
      <c r="G1855" s="194" t="s">
        <v>589</v>
      </c>
      <c r="I1855" s="197">
        <v>2000000</v>
      </c>
      <c r="K1855" s="200">
        <v>-5775936</v>
      </c>
      <c r="L1855" s="193" t="s">
        <v>585</v>
      </c>
    </row>
    <row r="1856" spans="1:12" x14ac:dyDescent="0.25">
      <c r="A1856" s="197">
        <v>2</v>
      </c>
      <c r="B1856" s="194" t="s">
        <v>242</v>
      </c>
      <c r="C1856" s="199">
        <v>12</v>
      </c>
      <c r="D1856" s="194" t="s">
        <v>151</v>
      </c>
      <c r="E1856" s="194" t="s">
        <v>312</v>
      </c>
      <c r="F1856" s="199">
        <v>201</v>
      </c>
      <c r="G1856" s="194" t="s">
        <v>225</v>
      </c>
      <c r="I1856" s="197">
        <v>500000</v>
      </c>
      <c r="K1856" s="200">
        <v>-5275936</v>
      </c>
      <c r="L1856" s="193" t="s">
        <v>585</v>
      </c>
    </row>
    <row r="1857" spans="1:12" x14ac:dyDescent="0.25">
      <c r="A1857" s="197">
        <v>3</v>
      </c>
      <c r="B1857" s="194" t="s">
        <v>242</v>
      </c>
      <c r="C1857" s="199">
        <v>13</v>
      </c>
      <c r="D1857" s="194" t="s">
        <v>151</v>
      </c>
      <c r="E1857" s="194" t="s">
        <v>312</v>
      </c>
      <c r="F1857" s="199">
        <v>123</v>
      </c>
      <c r="G1857" s="194" t="s">
        <v>1127</v>
      </c>
      <c r="I1857" s="197">
        <v>800000</v>
      </c>
      <c r="K1857" s="200">
        <v>-4475936</v>
      </c>
      <c r="L1857" s="193" t="s">
        <v>585</v>
      </c>
    </row>
    <row r="1858" spans="1:12" x14ac:dyDescent="0.25">
      <c r="A1858" s="197">
        <v>3</v>
      </c>
      <c r="B1858" s="194" t="s">
        <v>242</v>
      </c>
      <c r="C1858" s="199">
        <v>13</v>
      </c>
      <c r="D1858" s="194" t="s">
        <v>151</v>
      </c>
      <c r="E1858" s="194" t="s">
        <v>312</v>
      </c>
      <c r="F1858" s="199">
        <v>113</v>
      </c>
      <c r="G1858" s="194" t="s">
        <v>313</v>
      </c>
      <c r="I1858" s="197">
        <v>800000</v>
      </c>
      <c r="K1858" s="200">
        <v>-3675936</v>
      </c>
      <c r="L1858" s="193" t="s">
        <v>585</v>
      </c>
    </row>
    <row r="1859" spans="1:12" x14ac:dyDescent="0.25">
      <c r="A1859" s="197">
        <v>3</v>
      </c>
      <c r="B1859" s="194" t="s">
        <v>242</v>
      </c>
      <c r="C1859" s="199">
        <v>14</v>
      </c>
      <c r="D1859" s="194" t="s">
        <v>151</v>
      </c>
      <c r="E1859" s="194" t="s">
        <v>312</v>
      </c>
      <c r="F1859" s="199">
        <v>39</v>
      </c>
      <c r="G1859" s="194" t="s">
        <v>222</v>
      </c>
      <c r="I1859" s="197">
        <v>300000</v>
      </c>
      <c r="K1859" s="200">
        <v>-3375936</v>
      </c>
      <c r="L1859" s="193" t="s">
        <v>585</v>
      </c>
    </row>
    <row r="1860" spans="1:12" x14ac:dyDescent="0.25">
      <c r="A1860" s="197">
        <v>31</v>
      </c>
      <c r="B1860" s="194" t="s">
        <v>242</v>
      </c>
      <c r="C1860" s="199">
        <v>77</v>
      </c>
      <c r="D1860" s="194" t="s">
        <v>151</v>
      </c>
      <c r="E1860" s="194" t="s">
        <v>312</v>
      </c>
      <c r="F1860" s="199">
        <v>34</v>
      </c>
      <c r="G1860" s="194" t="s">
        <v>560</v>
      </c>
      <c r="I1860" s="197">
        <v>660667</v>
      </c>
      <c r="K1860" s="200">
        <v>-2715269</v>
      </c>
      <c r="L1860" s="193" t="s">
        <v>585</v>
      </c>
    </row>
    <row r="1861" spans="1:12" x14ac:dyDescent="0.25">
      <c r="A1861" s="197">
        <v>31</v>
      </c>
      <c r="B1861" s="194" t="s">
        <v>242</v>
      </c>
      <c r="C1861" s="199">
        <v>78</v>
      </c>
      <c r="D1861" s="194" t="s">
        <v>151</v>
      </c>
      <c r="E1861" s="194" t="s">
        <v>312</v>
      </c>
      <c r="F1861" s="199">
        <v>38</v>
      </c>
      <c r="G1861" s="194" t="s">
        <v>561</v>
      </c>
      <c r="I1861" s="197">
        <v>674666</v>
      </c>
      <c r="K1861" s="200">
        <v>-2040603</v>
      </c>
      <c r="L1861" s="193" t="s">
        <v>585</v>
      </c>
    </row>
    <row r="1862" spans="1:12" x14ac:dyDescent="0.25">
      <c r="A1862" s="197">
        <v>31</v>
      </c>
      <c r="B1862" s="194" t="s">
        <v>242</v>
      </c>
      <c r="C1862" s="199">
        <v>79</v>
      </c>
      <c r="D1862" s="194" t="s">
        <v>151</v>
      </c>
      <c r="E1862" s="194" t="s">
        <v>312</v>
      </c>
      <c r="F1862" s="199">
        <v>1</v>
      </c>
      <c r="G1862" s="194" t="s">
        <v>610</v>
      </c>
      <c r="I1862" s="197">
        <v>225000</v>
      </c>
      <c r="K1862" s="200">
        <v>-1815603</v>
      </c>
      <c r="L1862" s="193" t="s">
        <v>585</v>
      </c>
    </row>
    <row r="1863" spans="1:12" x14ac:dyDescent="0.25">
      <c r="A1863" s="197">
        <v>31</v>
      </c>
      <c r="B1863" s="194" t="s">
        <v>242</v>
      </c>
      <c r="C1863" s="199">
        <v>80</v>
      </c>
      <c r="D1863" s="194" t="s">
        <v>151</v>
      </c>
      <c r="E1863" s="194" t="s">
        <v>312</v>
      </c>
      <c r="F1863" s="199">
        <v>67</v>
      </c>
      <c r="G1863" s="194" t="s">
        <v>248</v>
      </c>
      <c r="I1863" s="197">
        <v>250000</v>
      </c>
      <c r="K1863" s="200">
        <v>-1565603</v>
      </c>
      <c r="L1863" s="193" t="s">
        <v>585</v>
      </c>
    </row>
    <row r="1864" spans="1:12" x14ac:dyDescent="0.25">
      <c r="A1864" s="197">
        <v>31</v>
      </c>
      <c r="B1864" s="194" t="s">
        <v>242</v>
      </c>
      <c r="C1864" s="199">
        <v>81</v>
      </c>
      <c r="D1864" s="194" t="s">
        <v>151</v>
      </c>
      <c r="E1864" s="194" t="s">
        <v>312</v>
      </c>
      <c r="F1864" s="199">
        <v>125</v>
      </c>
      <c r="G1864" s="194" t="s">
        <v>1128</v>
      </c>
      <c r="I1864" s="197">
        <v>800000</v>
      </c>
      <c r="K1864" s="200">
        <v>-765603</v>
      </c>
      <c r="L1864" s="193" t="s">
        <v>585</v>
      </c>
    </row>
    <row r="1865" spans="1:12" x14ac:dyDescent="0.25">
      <c r="A1865" s="197">
        <v>31</v>
      </c>
      <c r="B1865" s="194" t="s">
        <v>242</v>
      </c>
      <c r="C1865" s="199">
        <v>81</v>
      </c>
      <c r="D1865" s="194" t="s">
        <v>151</v>
      </c>
      <c r="E1865" s="194" t="s">
        <v>312</v>
      </c>
      <c r="F1865" s="199">
        <v>113</v>
      </c>
      <c r="G1865" s="194" t="s">
        <v>313</v>
      </c>
      <c r="I1865" s="197">
        <v>800000</v>
      </c>
      <c r="K1865" s="200">
        <v>34397</v>
      </c>
      <c r="L1865" s="193" t="s">
        <v>503</v>
      </c>
    </row>
    <row r="1866" spans="1:12" x14ac:dyDescent="0.25">
      <c r="A1866" s="197">
        <v>31</v>
      </c>
      <c r="B1866" s="194" t="s">
        <v>242</v>
      </c>
      <c r="C1866" s="199">
        <v>84</v>
      </c>
      <c r="D1866" s="194" t="s">
        <v>151</v>
      </c>
      <c r="E1866" s="194" t="s">
        <v>312</v>
      </c>
      <c r="F1866" s="199">
        <v>69</v>
      </c>
      <c r="G1866" s="194" t="s">
        <v>565</v>
      </c>
      <c r="I1866" s="197">
        <v>2000000</v>
      </c>
      <c r="K1866" s="200">
        <v>2034397</v>
      </c>
      <c r="L1866" s="193" t="s">
        <v>503</v>
      </c>
    </row>
    <row r="1867" spans="1:12" x14ac:dyDescent="0.25">
      <c r="A1867" s="197">
        <v>31</v>
      </c>
      <c r="B1867" s="194" t="s">
        <v>242</v>
      </c>
      <c r="C1867" s="199">
        <v>87</v>
      </c>
      <c r="D1867" s="194" t="s">
        <v>147</v>
      </c>
      <c r="F1867" s="199">
        <v>0</v>
      </c>
      <c r="G1867" s="194" t="s">
        <v>1129</v>
      </c>
      <c r="J1867" s="197">
        <v>4149666</v>
      </c>
      <c r="K1867" s="200">
        <v>-2115269</v>
      </c>
      <c r="L1867" s="193" t="s">
        <v>585</v>
      </c>
    </row>
    <row r="1868" spans="1:12" x14ac:dyDescent="0.25">
      <c r="A1868" s="197">
        <v>31</v>
      </c>
      <c r="B1868" s="194" t="s">
        <v>242</v>
      </c>
      <c r="C1868" s="199">
        <v>87</v>
      </c>
      <c r="D1868" s="194" t="s">
        <v>147</v>
      </c>
      <c r="F1868" s="199">
        <v>0</v>
      </c>
      <c r="G1868" s="194" t="s">
        <v>1129</v>
      </c>
      <c r="J1868" s="197">
        <v>660667</v>
      </c>
      <c r="K1868" s="200">
        <v>-2775936</v>
      </c>
      <c r="L1868" s="193" t="s">
        <v>585</v>
      </c>
    </row>
    <row r="1869" spans="1:12" x14ac:dyDescent="0.25">
      <c r="G1869" s="201" t="s">
        <v>612</v>
      </c>
      <c r="I1869" s="202">
        <v>9810333</v>
      </c>
      <c r="J1869" s="202">
        <v>4810333</v>
      </c>
      <c r="K1869" s="202">
        <v>5000000</v>
      </c>
      <c r="L1869" s="203" t="s">
        <v>503</v>
      </c>
    </row>
    <row r="1870" spans="1:12" x14ac:dyDescent="0.25">
      <c r="G1870" s="201" t="s">
        <v>505</v>
      </c>
      <c r="I1870" s="202">
        <v>19795258</v>
      </c>
      <c r="J1870" s="202">
        <v>22571194</v>
      </c>
      <c r="K1870" s="202">
        <v>-2775936</v>
      </c>
      <c r="L1870" s="204" t="s">
        <v>1019</v>
      </c>
    </row>
    <row r="1871" spans="1:12" x14ac:dyDescent="0.25">
      <c r="A1871" s="196" t="s">
        <v>158</v>
      </c>
      <c r="G1871" s="153" t="s">
        <v>500</v>
      </c>
      <c r="I1871" s="197">
        <v>19795258</v>
      </c>
      <c r="J1871" s="197">
        <v>22571194</v>
      </c>
      <c r="K1871" s="197">
        <v>-2775936</v>
      </c>
      <c r="L1871" s="194" t="s">
        <v>585</v>
      </c>
    </row>
    <row r="1872" spans="1:12" x14ac:dyDescent="0.25">
      <c r="A1872" s="193" t="s">
        <v>139</v>
      </c>
      <c r="B1872" s="193" t="s">
        <v>140</v>
      </c>
      <c r="C1872" s="198" t="s">
        <v>141</v>
      </c>
      <c r="D1872" s="193" t="s">
        <v>142</v>
      </c>
      <c r="E1872" s="193" t="s">
        <v>143</v>
      </c>
      <c r="F1872" s="198" t="s">
        <v>144</v>
      </c>
      <c r="G1872" s="193" t="s">
        <v>145</v>
      </c>
      <c r="I1872" s="198" t="s">
        <v>501</v>
      </c>
      <c r="J1872" s="198" t="s">
        <v>502</v>
      </c>
      <c r="K1872" s="198" t="s">
        <v>146</v>
      </c>
    </row>
    <row r="1873" spans="1:12" x14ac:dyDescent="0.25">
      <c r="A1873" s="197">
        <v>4</v>
      </c>
      <c r="B1873" s="194" t="s">
        <v>158</v>
      </c>
      <c r="C1873" s="199">
        <v>24</v>
      </c>
      <c r="D1873" s="194" t="s">
        <v>151</v>
      </c>
      <c r="E1873" s="194" t="s">
        <v>312</v>
      </c>
      <c r="F1873" s="199">
        <v>28</v>
      </c>
      <c r="G1873" s="194" t="s">
        <v>251</v>
      </c>
      <c r="I1873" s="197">
        <v>300000</v>
      </c>
      <c r="K1873" s="200">
        <v>-2475936</v>
      </c>
      <c r="L1873" s="193" t="s">
        <v>585</v>
      </c>
    </row>
    <row r="1874" spans="1:12" x14ac:dyDescent="0.25">
      <c r="A1874" s="197">
        <v>25</v>
      </c>
      <c r="B1874" s="194" t="s">
        <v>158</v>
      </c>
      <c r="C1874" s="199">
        <v>70</v>
      </c>
      <c r="D1874" s="194" t="s">
        <v>151</v>
      </c>
      <c r="E1874" s="194" t="s">
        <v>312</v>
      </c>
      <c r="F1874" s="199">
        <v>169</v>
      </c>
      <c r="G1874" s="194" t="s">
        <v>642</v>
      </c>
      <c r="I1874" s="197">
        <v>135000</v>
      </c>
      <c r="K1874" s="200">
        <v>-2340936</v>
      </c>
      <c r="L1874" s="193" t="s">
        <v>585</v>
      </c>
    </row>
    <row r="1875" spans="1:12" x14ac:dyDescent="0.25">
      <c r="A1875" s="197">
        <v>30</v>
      </c>
      <c r="B1875" s="194" t="s">
        <v>158</v>
      </c>
      <c r="C1875" s="199">
        <v>2</v>
      </c>
      <c r="D1875" s="194" t="s">
        <v>147</v>
      </c>
      <c r="F1875" s="199">
        <v>0</v>
      </c>
      <c r="G1875" s="194" t="s">
        <v>1130</v>
      </c>
      <c r="J1875" s="197">
        <v>7952222</v>
      </c>
      <c r="K1875" s="200">
        <v>-10293158</v>
      </c>
      <c r="L1875" s="193" t="s">
        <v>585</v>
      </c>
    </row>
    <row r="1876" spans="1:12" x14ac:dyDescent="0.25">
      <c r="A1876" s="197">
        <v>30</v>
      </c>
      <c r="B1876" s="194" t="s">
        <v>158</v>
      </c>
      <c r="C1876" s="199">
        <v>2</v>
      </c>
      <c r="D1876" s="194" t="s">
        <v>147</v>
      </c>
      <c r="F1876" s="199">
        <v>0</v>
      </c>
      <c r="G1876" s="194" t="s">
        <v>1130</v>
      </c>
      <c r="J1876" s="197">
        <v>679721</v>
      </c>
      <c r="K1876" s="200">
        <v>-10972879</v>
      </c>
      <c r="L1876" s="193" t="s">
        <v>585</v>
      </c>
    </row>
    <row r="1877" spans="1:12" x14ac:dyDescent="0.25">
      <c r="A1877" s="197">
        <v>30</v>
      </c>
      <c r="B1877" s="194" t="s">
        <v>158</v>
      </c>
      <c r="C1877" s="199">
        <v>88</v>
      </c>
      <c r="D1877" s="194" t="s">
        <v>151</v>
      </c>
      <c r="E1877" s="194" t="s">
        <v>312</v>
      </c>
      <c r="F1877" s="199">
        <v>12</v>
      </c>
      <c r="G1877" s="194" t="s">
        <v>1131</v>
      </c>
      <c r="I1877" s="197">
        <v>300000</v>
      </c>
      <c r="K1877" s="200">
        <v>-10672879</v>
      </c>
      <c r="L1877" s="193" t="s">
        <v>585</v>
      </c>
    </row>
    <row r="1878" spans="1:12" x14ac:dyDescent="0.25">
      <c r="A1878" s="197">
        <v>30</v>
      </c>
      <c r="B1878" s="194" t="s">
        <v>158</v>
      </c>
      <c r="C1878" s="199">
        <v>88</v>
      </c>
      <c r="D1878" s="194" t="s">
        <v>151</v>
      </c>
      <c r="E1878" s="194" t="s">
        <v>312</v>
      </c>
      <c r="F1878" s="199">
        <v>28</v>
      </c>
      <c r="G1878" s="194" t="s">
        <v>315</v>
      </c>
      <c r="I1878" s="197">
        <v>200000</v>
      </c>
      <c r="K1878" s="200">
        <v>-10472879</v>
      </c>
      <c r="L1878" s="193" t="s">
        <v>585</v>
      </c>
    </row>
    <row r="1879" spans="1:12" x14ac:dyDescent="0.25">
      <c r="A1879" s="197">
        <v>30</v>
      </c>
      <c r="B1879" s="194" t="s">
        <v>158</v>
      </c>
      <c r="C1879" s="199">
        <v>89</v>
      </c>
      <c r="D1879" s="194" t="s">
        <v>151</v>
      </c>
      <c r="E1879" s="194" t="s">
        <v>312</v>
      </c>
      <c r="F1879" s="199">
        <v>72</v>
      </c>
      <c r="G1879" s="194" t="s">
        <v>1132</v>
      </c>
      <c r="I1879" s="197">
        <v>200000</v>
      </c>
      <c r="K1879" s="200">
        <v>-10272879</v>
      </c>
      <c r="L1879" s="193" t="s">
        <v>585</v>
      </c>
    </row>
    <row r="1880" spans="1:12" x14ac:dyDescent="0.25">
      <c r="A1880" s="197">
        <v>30</v>
      </c>
      <c r="B1880" s="194" t="s">
        <v>158</v>
      </c>
      <c r="C1880" s="199">
        <v>90</v>
      </c>
      <c r="D1880" s="194" t="s">
        <v>151</v>
      </c>
      <c r="E1880" s="194" t="s">
        <v>312</v>
      </c>
      <c r="F1880" s="199">
        <v>71</v>
      </c>
      <c r="G1880" s="194" t="s">
        <v>1133</v>
      </c>
      <c r="I1880" s="197">
        <v>200000</v>
      </c>
      <c r="K1880" s="200">
        <v>-10072879</v>
      </c>
      <c r="L1880" s="193" t="s">
        <v>585</v>
      </c>
    </row>
    <row r="1881" spans="1:12" x14ac:dyDescent="0.25">
      <c r="G1881" s="201" t="s">
        <v>644</v>
      </c>
      <c r="I1881" s="202">
        <v>1335000</v>
      </c>
      <c r="J1881" s="202">
        <v>8631943</v>
      </c>
      <c r="K1881" s="202">
        <v>-7296943</v>
      </c>
      <c r="L1881" s="203" t="s">
        <v>585</v>
      </c>
    </row>
    <row r="1882" spans="1:12" x14ac:dyDescent="0.25">
      <c r="G1882" s="201" t="s">
        <v>505</v>
      </c>
      <c r="I1882" s="202">
        <v>21130258</v>
      </c>
      <c r="J1882" s="202">
        <v>31203137</v>
      </c>
      <c r="K1882" s="202">
        <v>-10072879</v>
      </c>
      <c r="L1882" s="204" t="s">
        <v>1019</v>
      </c>
    </row>
    <row r="1883" spans="1:12" x14ac:dyDescent="0.25">
      <c r="A1883" s="196" t="s">
        <v>254</v>
      </c>
      <c r="G1883" s="153" t="s">
        <v>500</v>
      </c>
      <c r="I1883" s="197">
        <v>21130258</v>
      </c>
      <c r="J1883" s="197">
        <v>31203137</v>
      </c>
      <c r="K1883" s="197">
        <v>-10072879</v>
      </c>
      <c r="L1883" s="194" t="s">
        <v>585</v>
      </c>
    </row>
    <row r="1884" spans="1:12" x14ac:dyDescent="0.25">
      <c r="A1884" s="193" t="s">
        <v>139</v>
      </c>
      <c r="B1884" s="193" t="s">
        <v>140</v>
      </c>
      <c r="C1884" s="198" t="s">
        <v>141</v>
      </c>
      <c r="D1884" s="193" t="s">
        <v>142</v>
      </c>
      <c r="E1884" s="193" t="s">
        <v>143</v>
      </c>
      <c r="F1884" s="198" t="s">
        <v>144</v>
      </c>
      <c r="G1884" s="193" t="s">
        <v>145</v>
      </c>
      <c r="I1884" s="198" t="s">
        <v>501</v>
      </c>
      <c r="J1884" s="198" t="s">
        <v>502</v>
      </c>
      <c r="K1884" s="198" t="s">
        <v>146</v>
      </c>
    </row>
    <row r="1885" spans="1:12" x14ac:dyDescent="0.25">
      <c r="A1885" s="197">
        <v>2</v>
      </c>
      <c r="B1885" s="194" t="s">
        <v>254</v>
      </c>
      <c r="C1885" s="199">
        <v>4</v>
      </c>
      <c r="D1885" s="194" t="s">
        <v>151</v>
      </c>
      <c r="E1885" s="194" t="s">
        <v>312</v>
      </c>
      <c r="F1885" s="199">
        <v>70</v>
      </c>
      <c r="G1885" s="194" t="s">
        <v>565</v>
      </c>
      <c r="I1885" s="197">
        <v>2000000</v>
      </c>
      <c r="K1885" s="200">
        <v>-8072879</v>
      </c>
      <c r="L1885" s="193" t="s">
        <v>585</v>
      </c>
    </row>
    <row r="1886" spans="1:12" x14ac:dyDescent="0.25">
      <c r="A1886" s="197">
        <v>2</v>
      </c>
      <c r="B1886" s="194" t="s">
        <v>254</v>
      </c>
      <c r="C1886" s="199">
        <v>5</v>
      </c>
      <c r="D1886" s="194" t="s">
        <v>151</v>
      </c>
      <c r="E1886" s="194" t="s">
        <v>312</v>
      </c>
      <c r="F1886" s="199">
        <v>68</v>
      </c>
      <c r="G1886" s="194" t="s">
        <v>248</v>
      </c>
      <c r="I1886" s="197">
        <v>260000</v>
      </c>
      <c r="K1886" s="200">
        <v>-7812879</v>
      </c>
      <c r="L1886" s="193" t="s">
        <v>585</v>
      </c>
    </row>
    <row r="1887" spans="1:12" x14ac:dyDescent="0.25">
      <c r="A1887" s="197">
        <v>2</v>
      </c>
      <c r="B1887" s="194" t="s">
        <v>254</v>
      </c>
      <c r="C1887" s="199">
        <v>9</v>
      </c>
      <c r="D1887" s="194" t="s">
        <v>151</v>
      </c>
      <c r="E1887" s="194" t="s">
        <v>312</v>
      </c>
      <c r="F1887" s="199">
        <v>35</v>
      </c>
      <c r="G1887" s="194" t="s">
        <v>1134</v>
      </c>
      <c r="I1887" s="197">
        <v>679721</v>
      </c>
      <c r="K1887" s="200">
        <v>-7133158</v>
      </c>
      <c r="L1887" s="193" t="s">
        <v>585</v>
      </c>
    </row>
    <row r="1888" spans="1:12" x14ac:dyDescent="0.25">
      <c r="A1888" s="197">
        <v>2</v>
      </c>
      <c r="B1888" s="194" t="s">
        <v>254</v>
      </c>
      <c r="C1888" s="199">
        <v>10</v>
      </c>
      <c r="D1888" s="194" t="s">
        <v>151</v>
      </c>
      <c r="E1888" s="194" t="s">
        <v>312</v>
      </c>
      <c r="F1888" s="199">
        <v>2</v>
      </c>
      <c r="G1888" s="194" t="s">
        <v>646</v>
      </c>
      <c r="I1888" s="197">
        <v>600000</v>
      </c>
      <c r="K1888" s="200">
        <v>-6533158</v>
      </c>
      <c r="L1888" s="193" t="s">
        <v>585</v>
      </c>
    </row>
    <row r="1889" spans="1:12" x14ac:dyDescent="0.25">
      <c r="A1889" s="197">
        <v>2</v>
      </c>
      <c r="B1889" s="194" t="s">
        <v>254</v>
      </c>
      <c r="C1889" s="199">
        <v>11</v>
      </c>
      <c r="D1889" s="194" t="s">
        <v>151</v>
      </c>
      <c r="E1889" s="194" t="s">
        <v>312</v>
      </c>
      <c r="F1889" s="199">
        <v>8</v>
      </c>
      <c r="G1889" s="194" t="s">
        <v>647</v>
      </c>
      <c r="I1889" s="197">
        <v>600000</v>
      </c>
      <c r="K1889" s="200">
        <v>-5933158</v>
      </c>
      <c r="L1889" s="193" t="s">
        <v>585</v>
      </c>
    </row>
    <row r="1890" spans="1:12" x14ac:dyDescent="0.25">
      <c r="A1890" s="197">
        <v>2</v>
      </c>
      <c r="B1890" s="194" t="s">
        <v>254</v>
      </c>
      <c r="C1890" s="199">
        <v>14</v>
      </c>
      <c r="D1890" s="194" t="s">
        <v>151</v>
      </c>
      <c r="E1890" s="194" t="s">
        <v>312</v>
      </c>
      <c r="F1890" s="199">
        <v>146</v>
      </c>
      <c r="G1890" s="194" t="s">
        <v>648</v>
      </c>
      <c r="I1890" s="197">
        <v>1485000</v>
      </c>
      <c r="K1890" s="200">
        <v>-4448158</v>
      </c>
      <c r="L1890" s="193" t="s">
        <v>585</v>
      </c>
    </row>
    <row r="1891" spans="1:12" x14ac:dyDescent="0.25">
      <c r="A1891" s="197">
        <v>2</v>
      </c>
      <c r="B1891" s="194" t="s">
        <v>254</v>
      </c>
      <c r="C1891" s="199">
        <v>16</v>
      </c>
      <c r="D1891" s="194" t="s">
        <v>151</v>
      </c>
      <c r="E1891" s="194" t="s">
        <v>312</v>
      </c>
      <c r="F1891" s="199">
        <v>39</v>
      </c>
      <c r="G1891" s="194" t="s">
        <v>561</v>
      </c>
      <c r="I1891" s="197">
        <v>800000</v>
      </c>
      <c r="K1891" s="200">
        <v>-3648158</v>
      </c>
      <c r="L1891" s="193" t="s">
        <v>585</v>
      </c>
    </row>
    <row r="1892" spans="1:12" x14ac:dyDescent="0.25">
      <c r="A1892" s="197">
        <v>2</v>
      </c>
      <c r="B1892" s="194" t="s">
        <v>254</v>
      </c>
      <c r="C1892" s="199">
        <v>19</v>
      </c>
      <c r="D1892" s="194" t="s">
        <v>151</v>
      </c>
      <c r="E1892" s="194" t="s">
        <v>312</v>
      </c>
      <c r="F1892" s="199">
        <v>4</v>
      </c>
      <c r="G1892" s="194" t="s">
        <v>649</v>
      </c>
      <c r="I1892" s="197">
        <v>250000</v>
      </c>
      <c r="K1892" s="200">
        <v>-3398158</v>
      </c>
      <c r="L1892" s="193" t="s">
        <v>585</v>
      </c>
    </row>
    <row r="1893" spans="1:12" x14ac:dyDescent="0.25">
      <c r="A1893" s="197">
        <v>4</v>
      </c>
      <c r="B1893" s="194" t="s">
        <v>254</v>
      </c>
      <c r="C1893" s="199">
        <v>27</v>
      </c>
      <c r="D1893" s="194" t="s">
        <v>151</v>
      </c>
      <c r="E1893" s="194" t="s">
        <v>312</v>
      </c>
      <c r="F1893" s="199">
        <v>573</v>
      </c>
      <c r="G1893" s="194" t="s">
        <v>256</v>
      </c>
      <c r="I1893" s="197">
        <v>85936</v>
      </c>
      <c r="K1893" s="200">
        <v>-3312222</v>
      </c>
      <c r="L1893" s="193" t="s">
        <v>585</v>
      </c>
    </row>
    <row r="1894" spans="1:12" x14ac:dyDescent="0.25">
      <c r="A1894" s="197">
        <v>10</v>
      </c>
      <c r="B1894" s="194" t="s">
        <v>254</v>
      </c>
      <c r="C1894" s="199">
        <v>42</v>
      </c>
      <c r="D1894" s="194" t="s">
        <v>151</v>
      </c>
      <c r="E1894" s="194" t="s">
        <v>312</v>
      </c>
      <c r="F1894" s="199">
        <v>218</v>
      </c>
      <c r="G1894" s="194" t="s">
        <v>658</v>
      </c>
      <c r="I1894" s="197">
        <v>2860000</v>
      </c>
      <c r="K1894" s="200">
        <v>-452222</v>
      </c>
      <c r="L1894" s="193" t="s">
        <v>585</v>
      </c>
    </row>
    <row r="1895" spans="1:12" x14ac:dyDescent="0.25">
      <c r="A1895" s="197">
        <v>11</v>
      </c>
      <c r="B1895" s="194" t="s">
        <v>254</v>
      </c>
      <c r="C1895" s="199">
        <v>44</v>
      </c>
      <c r="D1895" s="194" t="s">
        <v>151</v>
      </c>
      <c r="E1895" s="194" t="s">
        <v>312</v>
      </c>
      <c r="F1895" s="199">
        <v>127</v>
      </c>
      <c r="G1895" s="194" t="s">
        <v>563</v>
      </c>
      <c r="I1895" s="197">
        <v>800000</v>
      </c>
      <c r="K1895" s="200">
        <v>347778</v>
      </c>
      <c r="L1895" s="193" t="s">
        <v>503</v>
      </c>
    </row>
    <row r="1896" spans="1:12" x14ac:dyDescent="0.25">
      <c r="A1896" s="197">
        <v>12</v>
      </c>
      <c r="B1896" s="194" t="s">
        <v>254</v>
      </c>
      <c r="C1896" s="199">
        <v>48</v>
      </c>
      <c r="D1896" s="194" t="s">
        <v>151</v>
      </c>
      <c r="E1896" s="194" t="s">
        <v>312</v>
      </c>
      <c r="F1896" s="199">
        <v>41</v>
      </c>
      <c r="G1896" s="194" t="s">
        <v>222</v>
      </c>
      <c r="I1896" s="197">
        <v>300000</v>
      </c>
      <c r="K1896" s="200">
        <v>647778</v>
      </c>
      <c r="L1896" s="193" t="s">
        <v>503</v>
      </c>
    </row>
    <row r="1897" spans="1:12" x14ac:dyDescent="0.25">
      <c r="A1897" s="197">
        <v>31</v>
      </c>
      <c r="B1897" s="194" t="s">
        <v>254</v>
      </c>
      <c r="C1897" s="199">
        <v>2</v>
      </c>
      <c r="D1897" s="194" t="s">
        <v>147</v>
      </c>
      <c r="F1897" s="199">
        <v>0</v>
      </c>
      <c r="G1897" s="194" t="s">
        <v>1135</v>
      </c>
      <c r="J1897" s="197">
        <v>8670000</v>
      </c>
      <c r="K1897" s="200">
        <v>-8022222</v>
      </c>
      <c r="L1897" s="193" t="s">
        <v>585</v>
      </c>
    </row>
    <row r="1898" spans="1:12" x14ac:dyDescent="0.25">
      <c r="A1898" s="197">
        <v>31</v>
      </c>
      <c r="B1898" s="194" t="s">
        <v>254</v>
      </c>
      <c r="C1898" s="199">
        <v>2</v>
      </c>
      <c r="D1898" s="194" t="s">
        <v>147</v>
      </c>
      <c r="F1898" s="199">
        <v>0</v>
      </c>
      <c r="G1898" s="194" t="s">
        <v>1135</v>
      </c>
      <c r="J1898" s="197">
        <v>600000</v>
      </c>
      <c r="K1898" s="200">
        <v>-8622222</v>
      </c>
      <c r="L1898" s="193" t="s">
        <v>585</v>
      </c>
    </row>
    <row r="1899" spans="1:12" x14ac:dyDescent="0.25">
      <c r="A1899" s="197">
        <v>31</v>
      </c>
      <c r="B1899" s="194" t="s">
        <v>254</v>
      </c>
      <c r="C1899" s="199">
        <v>83</v>
      </c>
      <c r="D1899" s="194" t="s">
        <v>151</v>
      </c>
      <c r="E1899" s="194" t="s">
        <v>312</v>
      </c>
      <c r="F1899" s="199">
        <v>36</v>
      </c>
      <c r="G1899" s="194" t="s">
        <v>241</v>
      </c>
      <c r="I1899" s="197">
        <v>600000</v>
      </c>
      <c r="K1899" s="200">
        <v>-8022222</v>
      </c>
      <c r="L1899" s="193" t="s">
        <v>585</v>
      </c>
    </row>
    <row r="1900" spans="1:12" x14ac:dyDescent="0.25">
      <c r="A1900" s="197">
        <v>31</v>
      </c>
      <c r="B1900" s="194" t="s">
        <v>254</v>
      </c>
      <c r="C1900" s="199">
        <v>84</v>
      </c>
      <c r="D1900" s="194" t="s">
        <v>151</v>
      </c>
      <c r="E1900" s="194" t="s">
        <v>312</v>
      </c>
      <c r="F1900" s="199">
        <v>69</v>
      </c>
      <c r="G1900" s="194" t="s">
        <v>248</v>
      </c>
      <c r="I1900" s="197">
        <v>260000</v>
      </c>
      <c r="K1900" s="200">
        <v>-7762222</v>
      </c>
      <c r="L1900" s="193" t="s">
        <v>585</v>
      </c>
    </row>
    <row r="1901" spans="1:12" x14ac:dyDescent="0.25">
      <c r="A1901" s="197">
        <v>31</v>
      </c>
      <c r="B1901" s="194" t="s">
        <v>254</v>
      </c>
      <c r="C1901" s="199">
        <v>85</v>
      </c>
      <c r="D1901" s="194" t="s">
        <v>151</v>
      </c>
      <c r="E1901" s="194" t="s">
        <v>312</v>
      </c>
      <c r="F1901" s="199">
        <v>40</v>
      </c>
      <c r="G1901" s="194" t="s">
        <v>561</v>
      </c>
      <c r="I1901" s="197">
        <v>800000</v>
      </c>
      <c r="K1901" s="200">
        <v>-6962222</v>
      </c>
      <c r="L1901" s="193" t="s">
        <v>585</v>
      </c>
    </row>
    <row r="1902" spans="1:12" x14ac:dyDescent="0.25">
      <c r="A1902" s="197">
        <v>31</v>
      </c>
      <c r="B1902" s="194" t="s">
        <v>254</v>
      </c>
      <c r="C1902" s="199">
        <v>87</v>
      </c>
      <c r="D1902" s="194" t="s">
        <v>151</v>
      </c>
      <c r="E1902" s="194" t="s">
        <v>312</v>
      </c>
      <c r="F1902" s="199">
        <v>5</v>
      </c>
      <c r="G1902" s="194" t="s">
        <v>649</v>
      </c>
      <c r="I1902" s="197">
        <v>250000</v>
      </c>
      <c r="K1902" s="200">
        <v>-6712222</v>
      </c>
      <c r="L1902" s="193" t="s">
        <v>585</v>
      </c>
    </row>
    <row r="1903" spans="1:12" x14ac:dyDescent="0.25">
      <c r="G1903" s="201" t="s">
        <v>665</v>
      </c>
      <c r="I1903" s="202">
        <v>12630657</v>
      </c>
      <c r="J1903" s="202">
        <v>9270000</v>
      </c>
      <c r="K1903" s="202">
        <v>3360657</v>
      </c>
      <c r="L1903" s="203" t="s">
        <v>503</v>
      </c>
    </row>
    <row r="1904" spans="1:12" x14ac:dyDescent="0.25">
      <c r="G1904" s="201" t="s">
        <v>505</v>
      </c>
      <c r="I1904" s="202">
        <v>33760915</v>
      </c>
      <c r="J1904" s="202">
        <v>40473137</v>
      </c>
      <c r="K1904" s="202">
        <v>-6712222</v>
      </c>
      <c r="L1904" s="204" t="s">
        <v>1019</v>
      </c>
    </row>
    <row r="1905" spans="1:12" x14ac:dyDescent="0.25">
      <c r="A1905" s="196" t="s">
        <v>160</v>
      </c>
      <c r="G1905" s="153" t="s">
        <v>500</v>
      </c>
      <c r="I1905" s="197">
        <v>33760915</v>
      </c>
      <c r="J1905" s="197">
        <v>40473137</v>
      </c>
      <c r="K1905" s="197">
        <v>-6712222</v>
      </c>
      <c r="L1905" s="194" t="s">
        <v>585</v>
      </c>
    </row>
    <row r="1906" spans="1:12" x14ac:dyDescent="0.25">
      <c r="A1906" s="193" t="s">
        <v>139</v>
      </c>
      <c r="B1906" s="193" t="s">
        <v>140</v>
      </c>
      <c r="C1906" s="198" t="s">
        <v>141</v>
      </c>
      <c r="D1906" s="193" t="s">
        <v>142</v>
      </c>
      <c r="E1906" s="193" t="s">
        <v>143</v>
      </c>
      <c r="F1906" s="198" t="s">
        <v>144</v>
      </c>
      <c r="G1906" s="193" t="s">
        <v>145</v>
      </c>
      <c r="I1906" s="198" t="s">
        <v>501</v>
      </c>
      <c r="J1906" s="198" t="s">
        <v>502</v>
      </c>
      <c r="K1906" s="198" t="s">
        <v>146</v>
      </c>
    </row>
    <row r="1907" spans="1:12" x14ac:dyDescent="0.25">
      <c r="A1907" s="197">
        <v>2</v>
      </c>
      <c r="B1907" s="194" t="s">
        <v>160</v>
      </c>
      <c r="C1907" s="199">
        <v>9</v>
      </c>
      <c r="D1907" s="194" t="s">
        <v>151</v>
      </c>
      <c r="E1907" s="194" t="s">
        <v>312</v>
      </c>
      <c r="F1907" s="199">
        <v>4</v>
      </c>
      <c r="G1907" s="194" t="s">
        <v>258</v>
      </c>
      <c r="I1907" s="197">
        <v>600000</v>
      </c>
      <c r="K1907" s="200">
        <v>-6112222</v>
      </c>
      <c r="L1907" s="193" t="s">
        <v>585</v>
      </c>
    </row>
    <row r="1908" spans="1:12" x14ac:dyDescent="0.25">
      <c r="A1908" s="197">
        <v>3</v>
      </c>
      <c r="B1908" s="194" t="s">
        <v>160</v>
      </c>
      <c r="C1908" s="199">
        <v>17</v>
      </c>
      <c r="D1908" s="194" t="s">
        <v>151</v>
      </c>
      <c r="E1908" s="194" t="s">
        <v>312</v>
      </c>
      <c r="F1908" s="199">
        <v>9</v>
      </c>
      <c r="G1908" s="194" t="s">
        <v>259</v>
      </c>
      <c r="I1908" s="197">
        <v>600000</v>
      </c>
      <c r="K1908" s="200">
        <v>-5512222</v>
      </c>
      <c r="L1908" s="193" t="s">
        <v>585</v>
      </c>
    </row>
    <row r="1909" spans="1:12" x14ac:dyDescent="0.25">
      <c r="A1909" s="197">
        <v>6</v>
      </c>
      <c r="B1909" s="194" t="s">
        <v>160</v>
      </c>
      <c r="C1909" s="199">
        <v>18</v>
      </c>
      <c r="D1909" s="194" t="s">
        <v>151</v>
      </c>
      <c r="E1909" s="194" t="s">
        <v>312</v>
      </c>
      <c r="F1909" s="199">
        <v>71</v>
      </c>
      <c r="G1909" s="194" t="s">
        <v>260</v>
      </c>
      <c r="I1909" s="197">
        <v>2000000</v>
      </c>
      <c r="K1909" s="200">
        <v>-3512222</v>
      </c>
      <c r="L1909" s="193" t="s">
        <v>585</v>
      </c>
    </row>
    <row r="1910" spans="1:12" x14ac:dyDescent="0.25">
      <c r="A1910" s="197">
        <v>10</v>
      </c>
      <c r="B1910" s="194" t="s">
        <v>160</v>
      </c>
      <c r="C1910" s="199">
        <v>26</v>
      </c>
      <c r="D1910" s="194" t="s">
        <v>151</v>
      </c>
      <c r="E1910" s="194" t="s">
        <v>312</v>
      </c>
      <c r="F1910" s="199">
        <v>130</v>
      </c>
      <c r="G1910" s="194" t="s">
        <v>262</v>
      </c>
      <c r="I1910" s="197">
        <v>800000</v>
      </c>
      <c r="K1910" s="200">
        <v>-2712222</v>
      </c>
      <c r="L1910" s="193" t="s">
        <v>585</v>
      </c>
    </row>
    <row r="1911" spans="1:12" x14ac:dyDescent="0.25">
      <c r="A1911" s="197">
        <v>10</v>
      </c>
      <c r="B1911" s="194" t="s">
        <v>160</v>
      </c>
      <c r="C1911" s="199">
        <v>27</v>
      </c>
      <c r="D1911" s="194" t="s">
        <v>151</v>
      </c>
      <c r="E1911" s="194" t="s">
        <v>312</v>
      </c>
      <c r="F1911" s="199">
        <v>42</v>
      </c>
      <c r="G1911" s="194" t="s">
        <v>263</v>
      </c>
      <c r="I1911" s="197">
        <v>300000</v>
      </c>
      <c r="K1911" s="200">
        <v>-2412222</v>
      </c>
      <c r="L1911" s="193" t="s">
        <v>585</v>
      </c>
    </row>
    <row r="1912" spans="1:12" x14ac:dyDescent="0.25">
      <c r="A1912" s="197">
        <v>29</v>
      </c>
      <c r="B1912" s="194" t="s">
        <v>160</v>
      </c>
      <c r="C1912" s="199">
        <v>60</v>
      </c>
      <c r="D1912" s="194" t="s">
        <v>151</v>
      </c>
      <c r="E1912" s="194" t="s">
        <v>312</v>
      </c>
      <c r="F1912" s="199">
        <v>777</v>
      </c>
      <c r="G1912" s="194" t="s">
        <v>678</v>
      </c>
      <c r="I1912" s="197">
        <v>500000</v>
      </c>
      <c r="K1912" s="200">
        <v>-1912222</v>
      </c>
      <c r="L1912" s="193" t="s">
        <v>585</v>
      </c>
    </row>
    <row r="1913" spans="1:12" x14ac:dyDescent="0.25">
      <c r="A1913" s="197">
        <v>30</v>
      </c>
      <c r="B1913" s="194" t="s">
        <v>160</v>
      </c>
      <c r="C1913" s="199">
        <v>2</v>
      </c>
      <c r="D1913" s="194" t="s">
        <v>147</v>
      </c>
      <c r="F1913" s="199">
        <v>0</v>
      </c>
      <c r="G1913" s="194" t="s">
        <v>1136</v>
      </c>
      <c r="J1913" s="197">
        <v>8838737</v>
      </c>
      <c r="K1913" s="200">
        <v>-10750959</v>
      </c>
      <c r="L1913" s="193" t="s">
        <v>585</v>
      </c>
    </row>
    <row r="1914" spans="1:12" x14ac:dyDescent="0.25">
      <c r="A1914" s="197">
        <v>30</v>
      </c>
      <c r="B1914" s="194" t="s">
        <v>160</v>
      </c>
      <c r="C1914" s="199">
        <v>2</v>
      </c>
      <c r="D1914" s="194" t="s">
        <v>147</v>
      </c>
      <c r="F1914" s="199">
        <v>0</v>
      </c>
      <c r="G1914" s="194" t="s">
        <v>1136</v>
      </c>
      <c r="J1914" s="197">
        <v>600000</v>
      </c>
      <c r="K1914" s="200">
        <v>-11350959</v>
      </c>
      <c r="L1914" s="193" t="s">
        <v>585</v>
      </c>
    </row>
    <row r="1915" spans="1:12" x14ac:dyDescent="0.25">
      <c r="A1915" s="197">
        <v>30</v>
      </c>
      <c r="B1915" s="194" t="s">
        <v>160</v>
      </c>
      <c r="C1915" s="199">
        <v>66</v>
      </c>
      <c r="D1915" s="194" t="s">
        <v>151</v>
      </c>
      <c r="E1915" s="194" t="s">
        <v>312</v>
      </c>
      <c r="F1915" s="199">
        <v>73</v>
      </c>
      <c r="G1915" s="194" t="s">
        <v>1137</v>
      </c>
      <c r="I1915" s="197">
        <v>200000</v>
      </c>
      <c r="K1915" s="200">
        <v>-11150959</v>
      </c>
      <c r="L1915" s="193" t="s">
        <v>585</v>
      </c>
    </row>
    <row r="1916" spans="1:12" x14ac:dyDescent="0.25">
      <c r="G1916" s="201" t="s">
        <v>679</v>
      </c>
      <c r="I1916" s="202">
        <v>5000000</v>
      </c>
      <c r="J1916" s="202">
        <v>9438737</v>
      </c>
      <c r="K1916" s="202">
        <v>-4438737</v>
      </c>
      <c r="L1916" s="203" t="s">
        <v>585</v>
      </c>
    </row>
    <row r="1917" spans="1:12" x14ac:dyDescent="0.25">
      <c r="G1917" s="201" t="s">
        <v>505</v>
      </c>
      <c r="I1917" s="202">
        <v>38760915</v>
      </c>
      <c r="J1917" s="202">
        <v>49911874</v>
      </c>
      <c r="K1917" s="202">
        <v>-11150959</v>
      </c>
      <c r="L1917" s="204" t="s">
        <v>1019</v>
      </c>
    </row>
    <row r="1918" spans="1:12" x14ac:dyDescent="0.25">
      <c r="A1918" s="196" t="s">
        <v>438</v>
      </c>
      <c r="G1918" s="153" t="s">
        <v>500</v>
      </c>
      <c r="I1918" s="197">
        <v>38760915</v>
      </c>
      <c r="J1918" s="197">
        <v>49911874</v>
      </c>
      <c r="K1918" s="197">
        <v>-11150959</v>
      </c>
      <c r="L1918" s="194" t="s">
        <v>585</v>
      </c>
    </row>
    <row r="1919" spans="1:12" x14ac:dyDescent="0.25">
      <c r="A1919" s="193" t="s">
        <v>139</v>
      </c>
      <c r="B1919" s="193" t="s">
        <v>140</v>
      </c>
      <c r="C1919" s="198" t="s">
        <v>141</v>
      </c>
      <c r="D1919" s="193" t="s">
        <v>142</v>
      </c>
      <c r="E1919" s="193" t="s">
        <v>143</v>
      </c>
      <c r="F1919" s="198" t="s">
        <v>144</v>
      </c>
      <c r="G1919" s="193" t="s">
        <v>145</v>
      </c>
      <c r="I1919" s="198" t="s">
        <v>501</v>
      </c>
      <c r="J1919" s="198" t="s">
        <v>502</v>
      </c>
      <c r="K1919" s="198" t="s">
        <v>146</v>
      </c>
    </row>
    <row r="1920" spans="1:12" x14ac:dyDescent="0.25">
      <c r="A1920" s="197">
        <v>4</v>
      </c>
      <c r="B1920" s="194" t="s">
        <v>438</v>
      </c>
      <c r="C1920" s="199">
        <v>1</v>
      </c>
      <c r="D1920" s="194" t="s">
        <v>151</v>
      </c>
      <c r="E1920" s="194" t="s">
        <v>312</v>
      </c>
      <c r="F1920" s="199">
        <v>11</v>
      </c>
      <c r="G1920" s="194" t="s">
        <v>647</v>
      </c>
      <c r="I1920" s="197">
        <v>600000</v>
      </c>
      <c r="K1920" s="200">
        <v>-10550959</v>
      </c>
      <c r="L1920" s="193" t="s">
        <v>585</v>
      </c>
    </row>
    <row r="1921" spans="1:12" x14ac:dyDescent="0.25">
      <c r="A1921" s="197">
        <v>4</v>
      </c>
      <c r="B1921" s="194" t="s">
        <v>438</v>
      </c>
      <c r="C1921" s="199">
        <v>2</v>
      </c>
      <c r="D1921" s="194" t="s">
        <v>151</v>
      </c>
      <c r="E1921" s="194" t="s">
        <v>312</v>
      </c>
      <c r="F1921" s="199">
        <v>5</v>
      </c>
      <c r="G1921" s="194" t="s">
        <v>258</v>
      </c>
      <c r="I1921" s="197">
        <v>600000</v>
      </c>
      <c r="K1921" s="200">
        <v>-9950959</v>
      </c>
      <c r="L1921" s="193" t="s">
        <v>585</v>
      </c>
    </row>
    <row r="1922" spans="1:12" x14ac:dyDescent="0.25">
      <c r="A1922" s="197">
        <v>4</v>
      </c>
      <c r="B1922" s="194" t="s">
        <v>438</v>
      </c>
      <c r="C1922" s="199">
        <v>3</v>
      </c>
      <c r="D1922" s="194" t="s">
        <v>151</v>
      </c>
      <c r="E1922" s="194" t="s">
        <v>312</v>
      </c>
      <c r="F1922" s="199">
        <v>70</v>
      </c>
      <c r="G1922" s="194" t="s">
        <v>248</v>
      </c>
      <c r="I1922" s="197">
        <v>260000</v>
      </c>
      <c r="K1922" s="200">
        <v>-9690959</v>
      </c>
      <c r="L1922" s="193" t="s">
        <v>585</v>
      </c>
    </row>
    <row r="1923" spans="1:12" x14ac:dyDescent="0.25">
      <c r="A1923" s="197">
        <v>5</v>
      </c>
      <c r="B1923" s="194" t="s">
        <v>438</v>
      </c>
      <c r="C1923" s="199">
        <v>9</v>
      </c>
      <c r="D1923" s="194" t="s">
        <v>151</v>
      </c>
      <c r="E1923" s="194" t="s">
        <v>312</v>
      </c>
      <c r="F1923" s="199">
        <v>74</v>
      </c>
      <c r="G1923" s="194" t="s">
        <v>260</v>
      </c>
      <c r="I1923" s="197">
        <v>2000000</v>
      </c>
      <c r="K1923" s="200">
        <v>-7690959</v>
      </c>
      <c r="L1923" s="193" t="s">
        <v>585</v>
      </c>
    </row>
    <row r="1924" spans="1:12" x14ac:dyDescent="0.25">
      <c r="A1924" s="197">
        <v>5</v>
      </c>
      <c r="B1924" s="194" t="s">
        <v>438</v>
      </c>
      <c r="C1924" s="199">
        <v>12</v>
      </c>
      <c r="D1924" s="194" t="s">
        <v>151</v>
      </c>
      <c r="E1924" s="194" t="s">
        <v>312</v>
      </c>
      <c r="F1924" s="199">
        <v>6</v>
      </c>
      <c r="G1924" s="194" t="s">
        <v>1003</v>
      </c>
      <c r="I1924" s="197">
        <v>250000</v>
      </c>
      <c r="K1924" s="200">
        <v>-7440959</v>
      </c>
      <c r="L1924" s="193" t="s">
        <v>585</v>
      </c>
    </row>
    <row r="1925" spans="1:12" x14ac:dyDescent="0.25">
      <c r="A1925" s="197">
        <v>5</v>
      </c>
      <c r="B1925" s="194" t="s">
        <v>438</v>
      </c>
      <c r="C1925" s="199">
        <v>15</v>
      </c>
      <c r="D1925" s="194" t="s">
        <v>151</v>
      </c>
      <c r="E1925" s="194" t="s">
        <v>312</v>
      </c>
      <c r="F1925" s="199">
        <v>41</v>
      </c>
      <c r="G1925" s="194" t="s">
        <v>334</v>
      </c>
      <c r="I1925" s="197">
        <v>800000</v>
      </c>
      <c r="K1925" s="200">
        <v>-6640959</v>
      </c>
      <c r="L1925" s="193" t="s">
        <v>585</v>
      </c>
    </row>
    <row r="1926" spans="1:12" x14ac:dyDescent="0.25">
      <c r="A1926" s="197">
        <v>6</v>
      </c>
      <c r="B1926" s="194" t="s">
        <v>438</v>
      </c>
      <c r="C1926" s="199">
        <v>18</v>
      </c>
      <c r="D1926" s="194" t="s">
        <v>151</v>
      </c>
      <c r="E1926" s="194" t="s">
        <v>312</v>
      </c>
      <c r="F1926" s="199">
        <v>43</v>
      </c>
      <c r="G1926" s="194" t="s">
        <v>263</v>
      </c>
      <c r="I1926" s="197">
        <v>300000</v>
      </c>
      <c r="K1926" s="200">
        <v>-6340959</v>
      </c>
      <c r="L1926" s="193" t="s">
        <v>585</v>
      </c>
    </row>
    <row r="1927" spans="1:12" x14ac:dyDescent="0.25">
      <c r="A1927" s="197">
        <v>7</v>
      </c>
      <c r="B1927" s="194" t="s">
        <v>438</v>
      </c>
      <c r="C1927" s="199">
        <v>19</v>
      </c>
      <c r="D1927" s="194" t="s">
        <v>151</v>
      </c>
      <c r="E1927" s="194" t="s">
        <v>312</v>
      </c>
      <c r="F1927" s="199">
        <v>37</v>
      </c>
      <c r="G1927" s="194" t="s">
        <v>1006</v>
      </c>
      <c r="I1927" s="197">
        <v>600000</v>
      </c>
      <c r="K1927" s="200">
        <v>-5740959</v>
      </c>
      <c r="L1927" s="193" t="s">
        <v>585</v>
      </c>
    </row>
    <row r="1928" spans="1:12" x14ac:dyDescent="0.25">
      <c r="A1928" s="197">
        <v>12</v>
      </c>
      <c r="B1928" s="194" t="s">
        <v>438</v>
      </c>
      <c r="C1928" s="199">
        <v>39</v>
      </c>
      <c r="D1928" s="194" t="s">
        <v>151</v>
      </c>
      <c r="E1928" s="194" t="s">
        <v>312</v>
      </c>
      <c r="F1928" s="199">
        <v>132</v>
      </c>
      <c r="G1928" s="194" t="s">
        <v>1797</v>
      </c>
      <c r="I1928" s="197">
        <v>800000</v>
      </c>
      <c r="K1928" s="200">
        <v>-4940959</v>
      </c>
      <c r="L1928" s="193" t="s">
        <v>585</v>
      </c>
    </row>
    <row r="1929" spans="1:12" x14ac:dyDescent="0.25">
      <c r="A1929" s="197">
        <v>13</v>
      </c>
      <c r="B1929" s="194" t="s">
        <v>438</v>
      </c>
      <c r="C1929" s="199">
        <v>90</v>
      </c>
      <c r="D1929" s="194" t="s">
        <v>151</v>
      </c>
      <c r="E1929" s="194" t="s">
        <v>312</v>
      </c>
      <c r="F1929" s="199">
        <v>101</v>
      </c>
      <c r="G1929" s="194" t="s">
        <v>699</v>
      </c>
      <c r="I1929" s="197">
        <v>381737</v>
      </c>
      <c r="K1929" s="200">
        <v>-4559222</v>
      </c>
      <c r="L1929" s="193" t="s">
        <v>585</v>
      </c>
    </row>
    <row r="1930" spans="1:12" x14ac:dyDescent="0.25">
      <c r="A1930" s="197">
        <v>27</v>
      </c>
      <c r="B1930" s="194" t="s">
        <v>438</v>
      </c>
      <c r="C1930" s="199">
        <v>57</v>
      </c>
      <c r="D1930" s="194" t="s">
        <v>151</v>
      </c>
      <c r="E1930" s="194" t="s">
        <v>312</v>
      </c>
      <c r="F1930" s="199">
        <v>75</v>
      </c>
      <c r="G1930" s="194" t="s">
        <v>458</v>
      </c>
      <c r="I1930" s="197">
        <v>2000000</v>
      </c>
      <c r="K1930" s="200">
        <v>-2559222</v>
      </c>
      <c r="L1930" s="193" t="s">
        <v>585</v>
      </c>
    </row>
    <row r="1931" spans="1:12" x14ac:dyDescent="0.25">
      <c r="A1931" s="197">
        <v>29</v>
      </c>
      <c r="B1931" s="194" t="s">
        <v>438</v>
      </c>
      <c r="C1931" s="199">
        <v>47</v>
      </c>
      <c r="D1931" s="194" t="s">
        <v>151</v>
      </c>
      <c r="E1931" s="194" t="s">
        <v>312</v>
      </c>
      <c r="F1931" s="199">
        <v>6</v>
      </c>
      <c r="G1931" s="194" t="s">
        <v>1014</v>
      </c>
      <c r="I1931" s="197">
        <v>600000</v>
      </c>
      <c r="K1931" s="200">
        <v>-1959222</v>
      </c>
      <c r="L1931" s="193" t="s">
        <v>585</v>
      </c>
    </row>
    <row r="1932" spans="1:12" x14ac:dyDescent="0.25">
      <c r="A1932" s="197">
        <v>29</v>
      </c>
      <c r="B1932" s="194" t="s">
        <v>438</v>
      </c>
      <c r="C1932" s="199">
        <v>50</v>
      </c>
      <c r="D1932" s="194" t="s">
        <v>151</v>
      </c>
      <c r="E1932" s="194" t="s">
        <v>312</v>
      </c>
      <c r="F1932" s="199">
        <v>7</v>
      </c>
      <c r="G1932" s="194" t="s">
        <v>498</v>
      </c>
      <c r="I1932" s="197">
        <v>251854</v>
      </c>
      <c r="K1932" s="200">
        <v>-1707368</v>
      </c>
      <c r="L1932" s="193" t="s">
        <v>585</v>
      </c>
    </row>
    <row r="1933" spans="1:12" x14ac:dyDescent="0.25">
      <c r="A1933" s="197">
        <v>29</v>
      </c>
      <c r="B1933" s="194" t="s">
        <v>438</v>
      </c>
      <c r="C1933" s="199">
        <v>53</v>
      </c>
      <c r="D1933" s="194" t="s">
        <v>151</v>
      </c>
      <c r="E1933" s="194" t="s">
        <v>312</v>
      </c>
      <c r="F1933" s="199">
        <v>12</v>
      </c>
      <c r="G1933" s="194" t="s">
        <v>1016</v>
      </c>
      <c r="I1933" s="197">
        <v>600000</v>
      </c>
      <c r="K1933" s="200">
        <v>-1107368</v>
      </c>
      <c r="L1933" s="193" t="s">
        <v>585</v>
      </c>
    </row>
    <row r="1934" spans="1:12" x14ac:dyDescent="0.25">
      <c r="A1934" s="197">
        <v>29</v>
      </c>
      <c r="B1934" s="194" t="s">
        <v>438</v>
      </c>
      <c r="C1934" s="199">
        <v>56</v>
      </c>
      <c r="D1934" s="194" t="s">
        <v>151</v>
      </c>
      <c r="E1934" s="194" t="s">
        <v>312</v>
      </c>
      <c r="F1934" s="199">
        <v>44</v>
      </c>
      <c r="G1934" s="194" t="s">
        <v>464</v>
      </c>
      <c r="I1934" s="197">
        <v>300000</v>
      </c>
      <c r="K1934" s="200">
        <v>-807368</v>
      </c>
      <c r="L1934" s="193" t="s">
        <v>585</v>
      </c>
    </row>
    <row r="1935" spans="1:12" x14ac:dyDescent="0.25">
      <c r="A1935" s="197">
        <v>29</v>
      </c>
      <c r="B1935" s="194" t="s">
        <v>438</v>
      </c>
      <c r="C1935" s="199">
        <v>108</v>
      </c>
      <c r="D1935" s="194" t="s">
        <v>151</v>
      </c>
      <c r="E1935" s="194" t="s">
        <v>312</v>
      </c>
      <c r="F1935" s="199">
        <v>13</v>
      </c>
      <c r="G1935" s="194" t="s">
        <v>1138</v>
      </c>
      <c r="I1935" s="197">
        <v>300000</v>
      </c>
      <c r="K1935" s="200">
        <v>-507368</v>
      </c>
      <c r="L1935" s="193" t="s">
        <v>585</v>
      </c>
    </row>
    <row r="1936" spans="1:12" x14ac:dyDescent="0.25">
      <c r="A1936" s="197">
        <v>31</v>
      </c>
      <c r="B1936" s="194" t="s">
        <v>438</v>
      </c>
      <c r="C1936" s="199">
        <v>112</v>
      </c>
      <c r="D1936" s="194" t="s">
        <v>147</v>
      </c>
      <c r="F1936" s="199">
        <v>0</v>
      </c>
      <c r="G1936" s="194" t="s">
        <v>1139</v>
      </c>
      <c r="J1936" s="197">
        <v>4751854</v>
      </c>
      <c r="K1936" s="200">
        <v>-5259222</v>
      </c>
      <c r="L1936" s="193" t="s">
        <v>585</v>
      </c>
    </row>
    <row r="1937" spans="1:12" x14ac:dyDescent="0.25">
      <c r="A1937" s="197">
        <v>31</v>
      </c>
      <c r="B1937" s="194" t="s">
        <v>438</v>
      </c>
      <c r="C1937" s="199">
        <v>113</v>
      </c>
      <c r="D1937" s="194" t="s">
        <v>151</v>
      </c>
      <c r="E1937" s="194" t="s">
        <v>312</v>
      </c>
      <c r="F1937" s="199">
        <v>222</v>
      </c>
      <c r="G1937" s="194" t="s">
        <v>716</v>
      </c>
      <c r="I1937" s="197">
        <v>1647000</v>
      </c>
      <c r="K1937" s="200">
        <v>-3612222</v>
      </c>
      <c r="L1937" s="193" t="s">
        <v>585</v>
      </c>
    </row>
    <row r="1938" spans="1:12" x14ac:dyDescent="0.25">
      <c r="A1938" s="197">
        <v>31</v>
      </c>
      <c r="B1938" s="194" t="s">
        <v>438</v>
      </c>
      <c r="C1938" s="199">
        <v>142</v>
      </c>
      <c r="D1938" s="194" t="s">
        <v>151</v>
      </c>
      <c r="E1938" s="194" t="s">
        <v>312</v>
      </c>
      <c r="F1938" s="199">
        <v>9</v>
      </c>
      <c r="G1938" s="194" t="s">
        <v>1554</v>
      </c>
      <c r="I1938" s="197">
        <v>2000000</v>
      </c>
      <c r="K1938" s="200">
        <v>-1612222</v>
      </c>
      <c r="L1938" s="193" t="s">
        <v>585</v>
      </c>
    </row>
    <row r="1939" spans="1:12" x14ac:dyDescent="0.25">
      <c r="G1939" s="201" t="s">
        <v>718</v>
      </c>
      <c r="I1939" s="202">
        <v>14290591</v>
      </c>
      <c r="J1939" s="202">
        <v>4751854</v>
      </c>
      <c r="K1939" s="202">
        <v>9538737</v>
      </c>
      <c r="L1939" s="203" t="s">
        <v>503</v>
      </c>
    </row>
    <row r="1940" spans="1:12" x14ac:dyDescent="0.25">
      <c r="G1940" s="201" t="s">
        <v>505</v>
      </c>
      <c r="I1940" s="202">
        <v>53051506</v>
      </c>
      <c r="J1940" s="202">
        <v>54663728</v>
      </c>
      <c r="K1940" s="202">
        <v>-1612222</v>
      </c>
      <c r="L1940" s="204" t="s">
        <v>1019</v>
      </c>
    </row>
    <row r="1941" spans="1:12" x14ac:dyDescent="0.25">
      <c r="A1941" s="196" t="s">
        <v>1532</v>
      </c>
      <c r="G1941" s="153" t="s">
        <v>500</v>
      </c>
      <c r="I1941" s="197">
        <v>53051506</v>
      </c>
      <c r="J1941" s="197">
        <v>54663728</v>
      </c>
      <c r="K1941" s="197">
        <v>-1612222</v>
      </c>
      <c r="L1941" s="194" t="s">
        <v>585</v>
      </c>
    </row>
    <row r="1942" spans="1:12" x14ac:dyDescent="0.25">
      <c r="A1942" s="193" t="s">
        <v>139</v>
      </c>
      <c r="B1942" s="193" t="s">
        <v>140</v>
      </c>
      <c r="C1942" s="198" t="s">
        <v>141</v>
      </c>
      <c r="D1942" s="193" t="s">
        <v>142</v>
      </c>
      <c r="E1942" s="193" t="s">
        <v>143</v>
      </c>
      <c r="F1942" s="198" t="s">
        <v>144</v>
      </c>
      <c r="G1942" s="193" t="s">
        <v>145</v>
      </c>
      <c r="I1942" s="198" t="s">
        <v>501</v>
      </c>
      <c r="J1942" s="198" t="s">
        <v>502</v>
      </c>
      <c r="K1942" s="198" t="s">
        <v>146</v>
      </c>
    </row>
    <row r="1943" spans="1:12" x14ac:dyDescent="0.25">
      <c r="A1943" s="197">
        <v>4</v>
      </c>
      <c r="B1943" s="194" t="s">
        <v>1532</v>
      </c>
      <c r="C1943" s="199">
        <v>18</v>
      </c>
      <c r="D1943" s="194" t="s">
        <v>151</v>
      </c>
      <c r="E1943" s="194" t="s">
        <v>312</v>
      </c>
      <c r="F1943" s="199">
        <v>75</v>
      </c>
      <c r="G1943" s="194" t="s">
        <v>1703</v>
      </c>
      <c r="I1943" s="197">
        <v>200000</v>
      </c>
      <c r="K1943" s="200">
        <v>-1412222</v>
      </c>
      <c r="L1943" s="193" t="s">
        <v>585</v>
      </c>
    </row>
    <row r="1944" spans="1:12" x14ac:dyDescent="0.25">
      <c r="A1944" s="197">
        <v>4</v>
      </c>
      <c r="B1944" s="194" t="s">
        <v>1532</v>
      </c>
      <c r="C1944" s="199">
        <v>18</v>
      </c>
      <c r="D1944" s="194" t="s">
        <v>151</v>
      </c>
      <c r="E1944" s="194" t="s">
        <v>312</v>
      </c>
      <c r="F1944" s="199">
        <v>74</v>
      </c>
      <c r="G1944" s="194" t="s">
        <v>1704</v>
      </c>
      <c r="I1944" s="197">
        <v>400000</v>
      </c>
      <c r="K1944" s="200">
        <v>-1012222</v>
      </c>
      <c r="L1944" s="193" t="s">
        <v>585</v>
      </c>
    </row>
    <row r="1945" spans="1:12" x14ac:dyDescent="0.25">
      <c r="A1945" s="197">
        <v>29</v>
      </c>
      <c r="B1945" s="194" t="s">
        <v>1532</v>
      </c>
      <c r="C1945" s="199">
        <v>33</v>
      </c>
      <c r="D1945" s="194" t="s">
        <v>151</v>
      </c>
      <c r="E1945" s="194" t="s">
        <v>312</v>
      </c>
      <c r="F1945" s="199">
        <v>13</v>
      </c>
      <c r="G1945" s="194" t="s">
        <v>1678</v>
      </c>
      <c r="I1945" s="197">
        <v>600000</v>
      </c>
      <c r="K1945" s="200">
        <v>-412222</v>
      </c>
      <c r="L1945" s="193" t="s">
        <v>585</v>
      </c>
    </row>
    <row r="1946" spans="1:12" x14ac:dyDescent="0.25">
      <c r="A1946" s="197">
        <v>29</v>
      </c>
      <c r="B1946" s="194" t="s">
        <v>1532</v>
      </c>
      <c r="C1946" s="199">
        <v>34</v>
      </c>
      <c r="D1946" s="194" t="s">
        <v>151</v>
      </c>
      <c r="E1946" s="194" t="s">
        <v>312</v>
      </c>
      <c r="F1946" s="199">
        <v>7</v>
      </c>
      <c r="G1946" s="194" t="s">
        <v>1679</v>
      </c>
      <c r="I1946" s="197">
        <v>600000</v>
      </c>
      <c r="K1946" s="200">
        <v>187778</v>
      </c>
      <c r="L1946" s="193" t="s">
        <v>503</v>
      </c>
    </row>
    <row r="1947" spans="1:12" x14ac:dyDescent="0.25">
      <c r="A1947" s="197">
        <v>29</v>
      </c>
      <c r="B1947" s="194" t="s">
        <v>1532</v>
      </c>
      <c r="C1947" s="199">
        <v>35</v>
      </c>
      <c r="D1947" s="194" t="s">
        <v>151</v>
      </c>
      <c r="E1947" s="194" t="s">
        <v>312</v>
      </c>
      <c r="F1947" s="199">
        <v>136</v>
      </c>
      <c r="G1947" s="194" t="s">
        <v>1680</v>
      </c>
      <c r="I1947" s="197">
        <v>800000</v>
      </c>
      <c r="K1947" s="200">
        <v>987778</v>
      </c>
      <c r="L1947" s="193" t="s">
        <v>503</v>
      </c>
    </row>
    <row r="1948" spans="1:12" x14ac:dyDescent="0.25">
      <c r="A1948" s="197">
        <v>29</v>
      </c>
      <c r="B1948" s="194" t="s">
        <v>1532</v>
      </c>
      <c r="C1948" s="199">
        <v>36</v>
      </c>
      <c r="D1948" s="194" t="s">
        <v>151</v>
      </c>
      <c r="E1948" s="194" t="s">
        <v>312</v>
      </c>
      <c r="F1948" s="199">
        <v>45</v>
      </c>
      <c r="G1948" s="194" t="s">
        <v>1681</v>
      </c>
      <c r="I1948" s="197">
        <v>300000</v>
      </c>
      <c r="K1948" s="200">
        <v>1287778</v>
      </c>
      <c r="L1948" s="193" t="s">
        <v>503</v>
      </c>
    </row>
    <row r="1949" spans="1:12" x14ac:dyDescent="0.25">
      <c r="A1949" s="197">
        <v>29</v>
      </c>
      <c r="B1949" s="194" t="s">
        <v>1532</v>
      </c>
      <c r="C1949" s="199">
        <v>37</v>
      </c>
      <c r="D1949" s="194" t="s">
        <v>151</v>
      </c>
      <c r="E1949" s="194" t="s">
        <v>312</v>
      </c>
      <c r="F1949" s="199">
        <v>76</v>
      </c>
      <c r="G1949" s="194" t="s">
        <v>1682</v>
      </c>
      <c r="I1949" s="197">
        <v>2000000</v>
      </c>
      <c r="K1949" s="200">
        <v>3287778</v>
      </c>
      <c r="L1949" s="193" t="s">
        <v>503</v>
      </c>
    </row>
    <row r="1950" spans="1:12" x14ac:dyDescent="0.25">
      <c r="A1950" s="197">
        <v>31</v>
      </c>
      <c r="B1950" s="194" t="s">
        <v>1532</v>
      </c>
      <c r="C1950" s="199">
        <v>101</v>
      </c>
      <c r="D1950" s="194" t="s">
        <v>147</v>
      </c>
      <c r="F1950" s="199">
        <v>0</v>
      </c>
      <c r="G1950" s="194" t="s">
        <v>1705</v>
      </c>
      <c r="J1950" s="197">
        <v>4500000</v>
      </c>
      <c r="K1950" s="200">
        <v>-1212222</v>
      </c>
      <c r="L1950" s="193" t="s">
        <v>585</v>
      </c>
    </row>
    <row r="1951" spans="1:12" x14ac:dyDescent="0.25">
      <c r="A1951" s="197">
        <v>31</v>
      </c>
      <c r="B1951" s="194" t="s">
        <v>1532</v>
      </c>
      <c r="C1951" s="199">
        <v>108</v>
      </c>
      <c r="D1951" s="194" t="s">
        <v>151</v>
      </c>
      <c r="E1951" s="194" t="s">
        <v>312</v>
      </c>
      <c r="F1951" s="199">
        <v>134</v>
      </c>
      <c r="G1951" s="194" t="s">
        <v>1009</v>
      </c>
      <c r="I1951" s="197">
        <v>800000</v>
      </c>
      <c r="K1951" s="200">
        <v>-412222</v>
      </c>
      <c r="L1951" s="193" t="s">
        <v>585</v>
      </c>
    </row>
    <row r="1952" spans="1:12" x14ac:dyDescent="0.25">
      <c r="G1952" s="201" t="s">
        <v>1630</v>
      </c>
      <c r="I1952" s="202">
        <v>5700000</v>
      </c>
      <c r="J1952" s="202">
        <v>4500000</v>
      </c>
      <c r="K1952" s="202">
        <v>1200000</v>
      </c>
      <c r="L1952" s="203" t="s">
        <v>503</v>
      </c>
    </row>
    <row r="1953" spans="1:12" x14ac:dyDescent="0.25">
      <c r="G1953" s="201" t="s">
        <v>505</v>
      </c>
      <c r="I1953" s="202">
        <v>58751506</v>
      </c>
      <c r="J1953" s="202">
        <v>59163728</v>
      </c>
      <c r="K1953" s="202">
        <v>-412222</v>
      </c>
      <c r="L1953" s="204" t="s">
        <v>1019</v>
      </c>
    </row>
    <row r="1954" spans="1:12" x14ac:dyDescent="0.25">
      <c r="A1954" s="196" t="s">
        <v>316</v>
      </c>
    </row>
    <row r="1955" spans="1:12" x14ac:dyDescent="0.25">
      <c r="A1955" s="196" t="s">
        <v>138</v>
      </c>
      <c r="G1955" s="153" t="s">
        <v>500</v>
      </c>
      <c r="I1955" s="197">
        <v>0</v>
      </c>
      <c r="J1955" s="197">
        <v>0</v>
      </c>
      <c r="K1955" s="197">
        <v>0</v>
      </c>
    </row>
    <row r="1956" spans="1:12" x14ac:dyDescent="0.25">
      <c r="A1956" s="193" t="s">
        <v>139</v>
      </c>
      <c r="B1956" s="193" t="s">
        <v>140</v>
      </c>
      <c r="C1956" s="198" t="s">
        <v>141</v>
      </c>
      <c r="D1956" s="193" t="s">
        <v>142</v>
      </c>
      <c r="E1956" s="193" t="s">
        <v>143</v>
      </c>
      <c r="F1956" s="198" t="s">
        <v>144</v>
      </c>
      <c r="G1956" s="193" t="s">
        <v>145</v>
      </c>
      <c r="I1956" s="198" t="s">
        <v>501</v>
      </c>
      <c r="J1956" s="198" t="s">
        <v>502</v>
      </c>
      <c r="K1956" s="198" t="s">
        <v>146</v>
      </c>
    </row>
    <row r="1957" spans="1:12" x14ac:dyDescent="0.25">
      <c r="A1957" s="197">
        <v>27</v>
      </c>
      <c r="B1957" s="194" t="s">
        <v>138</v>
      </c>
      <c r="C1957" s="199">
        <v>65</v>
      </c>
      <c r="D1957" s="194" t="s">
        <v>151</v>
      </c>
      <c r="E1957" s="194" t="s">
        <v>156</v>
      </c>
      <c r="F1957" s="199">
        <v>201601</v>
      </c>
      <c r="G1957" s="194" t="s">
        <v>1582</v>
      </c>
      <c r="I1957" s="197">
        <v>650148</v>
      </c>
      <c r="K1957" s="200">
        <v>650148</v>
      </c>
      <c r="L1957" s="193" t="s">
        <v>503</v>
      </c>
    </row>
    <row r="1958" spans="1:12" x14ac:dyDescent="0.25">
      <c r="A1958" s="197">
        <v>28</v>
      </c>
      <c r="B1958" s="194" t="s">
        <v>138</v>
      </c>
      <c r="C1958" s="199">
        <v>69</v>
      </c>
      <c r="D1958" s="194" t="s">
        <v>151</v>
      </c>
      <c r="E1958" s="194" t="s">
        <v>156</v>
      </c>
      <c r="F1958" s="199">
        <v>201601</v>
      </c>
      <c r="G1958" s="194" t="s">
        <v>234</v>
      </c>
      <c r="I1958" s="197">
        <v>796562</v>
      </c>
      <c r="K1958" s="200">
        <v>1446710</v>
      </c>
      <c r="L1958" s="193" t="s">
        <v>503</v>
      </c>
    </row>
    <row r="1959" spans="1:12" x14ac:dyDescent="0.25">
      <c r="A1959" s="197">
        <v>29</v>
      </c>
      <c r="B1959" s="194" t="s">
        <v>138</v>
      </c>
      <c r="C1959" s="199">
        <v>76</v>
      </c>
      <c r="D1959" s="194" t="s">
        <v>151</v>
      </c>
      <c r="E1959" s="194" t="s">
        <v>156</v>
      </c>
      <c r="F1959" s="199">
        <v>201601</v>
      </c>
      <c r="G1959" s="194" t="s">
        <v>1583</v>
      </c>
      <c r="I1959" s="197">
        <v>202150</v>
      </c>
      <c r="K1959" s="200">
        <v>1648860</v>
      </c>
      <c r="L1959" s="193" t="s">
        <v>503</v>
      </c>
    </row>
    <row r="1960" spans="1:12" x14ac:dyDescent="0.25">
      <c r="A1960" s="197">
        <v>29</v>
      </c>
      <c r="B1960" s="194" t="s">
        <v>138</v>
      </c>
      <c r="C1960" s="199">
        <v>77</v>
      </c>
      <c r="D1960" s="194" t="s">
        <v>151</v>
      </c>
      <c r="E1960" s="194" t="s">
        <v>156</v>
      </c>
      <c r="F1960" s="199">
        <v>201601</v>
      </c>
      <c r="G1960" s="194" t="s">
        <v>1584</v>
      </c>
      <c r="I1960" s="197">
        <v>472873</v>
      </c>
      <c r="K1960" s="200">
        <v>2121733</v>
      </c>
      <c r="L1960" s="193" t="s">
        <v>503</v>
      </c>
    </row>
    <row r="1961" spans="1:12" x14ac:dyDescent="0.25">
      <c r="A1961" s="197">
        <v>31</v>
      </c>
      <c r="B1961" s="194" t="s">
        <v>138</v>
      </c>
      <c r="C1961" s="199">
        <v>88</v>
      </c>
      <c r="D1961" s="194" t="s">
        <v>147</v>
      </c>
      <c r="E1961" s="194" t="s">
        <v>156</v>
      </c>
      <c r="F1961" s="199">
        <v>201601</v>
      </c>
      <c r="G1961" s="194" t="s">
        <v>182</v>
      </c>
      <c r="J1961" s="197">
        <v>650148</v>
      </c>
      <c r="K1961" s="200">
        <v>1471585</v>
      </c>
      <c r="L1961" s="193" t="s">
        <v>503</v>
      </c>
    </row>
    <row r="1962" spans="1:12" x14ac:dyDescent="0.25">
      <c r="A1962" s="197">
        <v>31</v>
      </c>
      <c r="B1962" s="194" t="s">
        <v>138</v>
      </c>
      <c r="C1962" s="199">
        <v>88</v>
      </c>
      <c r="D1962" s="194" t="s">
        <v>147</v>
      </c>
      <c r="E1962" s="194" t="s">
        <v>156</v>
      </c>
      <c r="F1962" s="199">
        <v>201601</v>
      </c>
      <c r="G1962" s="194" t="s">
        <v>182</v>
      </c>
      <c r="J1962" s="197">
        <v>796562</v>
      </c>
      <c r="K1962" s="200">
        <v>675023</v>
      </c>
      <c r="L1962" s="193" t="s">
        <v>503</v>
      </c>
    </row>
    <row r="1963" spans="1:12" x14ac:dyDescent="0.25">
      <c r="A1963" s="197">
        <v>31</v>
      </c>
      <c r="B1963" s="194" t="s">
        <v>138</v>
      </c>
      <c r="C1963" s="199">
        <v>88</v>
      </c>
      <c r="D1963" s="194" t="s">
        <v>147</v>
      </c>
      <c r="E1963" s="194" t="s">
        <v>156</v>
      </c>
      <c r="F1963" s="199">
        <v>201601</v>
      </c>
      <c r="G1963" s="194" t="s">
        <v>182</v>
      </c>
      <c r="J1963" s="197">
        <v>202150</v>
      </c>
      <c r="K1963" s="200">
        <v>472873</v>
      </c>
      <c r="L1963" s="193" t="s">
        <v>503</v>
      </c>
    </row>
    <row r="1964" spans="1:12" x14ac:dyDescent="0.25">
      <c r="A1964" s="197">
        <v>31</v>
      </c>
      <c r="B1964" s="194" t="s">
        <v>138</v>
      </c>
      <c r="C1964" s="199">
        <v>88</v>
      </c>
      <c r="D1964" s="194" t="s">
        <v>147</v>
      </c>
      <c r="E1964" s="194" t="s">
        <v>156</v>
      </c>
      <c r="F1964" s="199">
        <v>201601</v>
      </c>
      <c r="G1964" s="194" t="s">
        <v>182</v>
      </c>
      <c r="J1964" s="197">
        <v>472873</v>
      </c>
      <c r="K1964" s="200">
        <v>0</v>
      </c>
    </row>
    <row r="1965" spans="1:12" x14ac:dyDescent="0.25">
      <c r="A1965" s="197">
        <v>31</v>
      </c>
      <c r="B1965" s="194" t="s">
        <v>138</v>
      </c>
      <c r="C1965" s="199">
        <v>88</v>
      </c>
      <c r="D1965" s="194" t="s">
        <v>147</v>
      </c>
      <c r="E1965" s="194" t="s">
        <v>156</v>
      </c>
      <c r="F1965" s="199">
        <v>201601</v>
      </c>
      <c r="G1965" s="194" t="s">
        <v>182</v>
      </c>
      <c r="J1965" s="197">
        <v>445996</v>
      </c>
      <c r="K1965" s="200">
        <v>-445996</v>
      </c>
      <c r="L1965" s="193" t="s">
        <v>585</v>
      </c>
    </row>
    <row r="1966" spans="1:12" x14ac:dyDescent="0.25">
      <c r="A1966" s="197">
        <v>31</v>
      </c>
      <c r="B1966" s="194" t="s">
        <v>138</v>
      </c>
      <c r="C1966" s="199">
        <v>88</v>
      </c>
      <c r="D1966" s="194" t="s">
        <v>147</v>
      </c>
      <c r="E1966" s="194" t="s">
        <v>156</v>
      </c>
      <c r="F1966" s="199">
        <v>201601</v>
      </c>
      <c r="G1966" s="194" t="s">
        <v>182</v>
      </c>
      <c r="J1966" s="197">
        <v>282205</v>
      </c>
      <c r="K1966" s="200">
        <v>-728201</v>
      </c>
      <c r="L1966" s="193" t="s">
        <v>585</v>
      </c>
    </row>
    <row r="1967" spans="1:12" x14ac:dyDescent="0.25">
      <c r="G1967" s="201" t="s">
        <v>504</v>
      </c>
      <c r="I1967" s="202">
        <v>2121733</v>
      </c>
      <c r="J1967" s="202">
        <v>2849934</v>
      </c>
      <c r="K1967" s="202">
        <v>-728201</v>
      </c>
      <c r="L1967" s="203" t="s">
        <v>585</v>
      </c>
    </row>
    <row r="1968" spans="1:12" x14ac:dyDescent="0.25">
      <c r="G1968" s="201" t="s">
        <v>505</v>
      </c>
      <c r="I1968" s="202">
        <v>2121733</v>
      </c>
      <c r="J1968" s="202">
        <v>2849934</v>
      </c>
      <c r="K1968" s="202">
        <v>-728201</v>
      </c>
      <c r="L1968" s="204" t="s">
        <v>1019</v>
      </c>
    </row>
    <row r="1969" spans="1:12" x14ac:dyDescent="0.25">
      <c r="A1969" s="196" t="s">
        <v>219</v>
      </c>
      <c r="G1969" s="153" t="s">
        <v>500</v>
      </c>
      <c r="I1969" s="197">
        <v>2121733</v>
      </c>
      <c r="J1969" s="197">
        <v>2849934</v>
      </c>
      <c r="K1969" s="197">
        <v>-728201</v>
      </c>
      <c r="L1969" s="194" t="s">
        <v>585</v>
      </c>
    </row>
    <row r="1970" spans="1:12" x14ac:dyDescent="0.25">
      <c r="A1970" s="193" t="s">
        <v>139</v>
      </c>
      <c r="B1970" s="193" t="s">
        <v>140</v>
      </c>
      <c r="C1970" s="198" t="s">
        <v>141</v>
      </c>
      <c r="D1970" s="193" t="s">
        <v>142</v>
      </c>
      <c r="E1970" s="193" t="s">
        <v>143</v>
      </c>
      <c r="F1970" s="198" t="s">
        <v>144</v>
      </c>
      <c r="G1970" s="193" t="s">
        <v>145</v>
      </c>
      <c r="I1970" s="198" t="s">
        <v>501</v>
      </c>
      <c r="J1970" s="198" t="s">
        <v>502</v>
      </c>
      <c r="K1970" s="198" t="s">
        <v>146</v>
      </c>
    </row>
    <row r="1971" spans="1:12" x14ac:dyDescent="0.25">
      <c r="A1971" s="197">
        <v>1</v>
      </c>
      <c r="B1971" s="194" t="s">
        <v>219</v>
      </c>
      <c r="C1971" s="199">
        <v>4</v>
      </c>
      <c r="D1971" s="194" t="s">
        <v>151</v>
      </c>
      <c r="E1971" s="194" t="s">
        <v>156</v>
      </c>
      <c r="F1971" s="199">
        <v>201601</v>
      </c>
      <c r="G1971" s="194" t="s">
        <v>1585</v>
      </c>
      <c r="I1971" s="197">
        <v>445996</v>
      </c>
      <c r="K1971" s="200">
        <v>-282205</v>
      </c>
      <c r="L1971" s="193" t="s">
        <v>585</v>
      </c>
    </row>
    <row r="1972" spans="1:12" x14ac:dyDescent="0.25">
      <c r="A1972" s="197">
        <v>2</v>
      </c>
      <c r="B1972" s="194" t="s">
        <v>219</v>
      </c>
      <c r="C1972" s="199">
        <v>9</v>
      </c>
      <c r="D1972" s="194" t="s">
        <v>151</v>
      </c>
      <c r="E1972" s="194" t="s">
        <v>156</v>
      </c>
      <c r="F1972" s="199">
        <v>201601</v>
      </c>
      <c r="G1972" s="194" t="s">
        <v>1586</v>
      </c>
      <c r="I1972" s="197">
        <v>282205</v>
      </c>
      <c r="K1972" s="200">
        <v>0</v>
      </c>
    </row>
    <row r="1973" spans="1:12" x14ac:dyDescent="0.25">
      <c r="A1973" s="197">
        <v>26</v>
      </c>
      <c r="B1973" s="194" t="s">
        <v>219</v>
      </c>
      <c r="C1973" s="199">
        <v>47</v>
      </c>
      <c r="D1973" s="194" t="s">
        <v>151</v>
      </c>
      <c r="E1973" s="194" t="s">
        <v>156</v>
      </c>
      <c r="F1973" s="199">
        <v>201602</v>
      </c>
      <c r="G1973" s="194" t="s">
        <v>1587</v>
      </c>
      <c r="I1973" s="197">
        <v>455373</v>
      </c>
      <c r="K1973" s="200">
        <v>455373</v>
      </c>
      <c r="L1973" s="193" t="s">
        <v>503</v>
      </c>
    </row>
    <row r="1974" spans="1:12" x14ac:dyDescent="0.25">
      <c r="A1974" s="197">
        <v>26</v>
      </c>
      <c r="B1974" s="194" t="s">
        <v>219</v>
      </c>
      <c r="C1974" s="199">
        <v>49</v>
      </c>
      <c r="D1974" s="194" t="s">
        <v>151</v>
      </c>
      <c r="E1974" s="194" t="s">
        <v>156</v>
      </c>
      <c r="F1974" s="199">
        <v>201602</v>
      </c>
      <c r="G1974" s="194" t="s">
        <v>1588</v>
      </c>
      <c r="I1974" s="197">
        <v>739617</v>
      </c>
      <c r="K1974" s="200">
        <v>1194990</v>
      </c>
      <c r="L1974" s="193" t="s">
        <v>503</v>
      </c>
    </row>
    <row r="1975" spans="1:12" x14ac:dyDescent="0.25">
      <c r="A1975" s="197">
        <v>26</v>
      </c>
      <c r="B1975" s="194" t="s">
        <v>219</v>
      </c>
      <c r="C1975" s="199">
        <v>50</v>
      </c>
      <c r="D1975" s="194" t="s">
        <v>151</v>
      </c>
      <c r="E1975" s="194" t="s">
        <v>156</v>
      </c>
      <c r="F1975" s="199">
        <v>201602</v>
      </c>
      <c r="G1975" s="194" t="s">
        <v>1589</v>
      </c>
      <c r="I1975" s="197">
        <v>662304</v>
      </c>
      <c r="K1975" s="200">
        <v>1857294</v>
      </c>
      <c r="L1975" s="193" t="s">
        <v>503</v>
      </c>
    </row>
    <row r="1976" spans="1:12" x14ac:dyDescent="0.25">
      <c r="A1976" s="197">
        <v>29</v>
      </c>
      <c r="B1976" s="194" t="s">
        <v>219</v>
      </c>
      <c r="C1976" s="199">
        <v>1</v>
      </c>
      <c r="D1976" s="194" t="s">
        <v>147</v>
      </c>
      <c r="E1976" s="194" t="s">
        <v>156</v>
      </c>
      <c r="F1976" s="199">
        <v>201602</v>
      </c>
      <c r="G1976" s="194" t="s">
        <v>182</v>
      </c>
      <c r="J1976" s="197">
        <v>662304</v>
      </c>
      <c r="K1976" s="200">
        <v>1194990</v>
      </c>
      <c r="L1976" s="193" t="s">
        <v>503</v>
      </c>
    </row>
    <row r="1977" spans="1:12" x14ac:dyDescent="0.25">
      <c r="A1977" s="197">
        <v>29</v>
      </c>
      <c r="B1977" s="194" t="s">
        <v>219</v>
      </c>
      <c r="C1977" s="199">
        <v>1</v>
      </c>
      <c r="D1977" s="194" t="s">
        <v>147</v>
      </c>
      <c r="E1977" s="194" t="s">
        <v>156</v>
      </c>
      <c r="F1977" s="199">
        <v>201602</v>
      </c>
      <c r="G1977" s="194" t="s">
        <v>182</v>
      </c>
      <c r="J1977" s="197">
        <v>739617</v>
      </c>
      <c r="K1977" s="200">
        <v>455373</v>
      </c>
      <c r="L1977" s="193" t="s">
        <v>503</v>
      </c>
    </row>
    <row r="1978" spans="1:12" x14ac:dyDescent="0.25">
      <c r="A1978" s="197">
        <v>29</v>
      </c>
      <c r="B1978" s="194" t="s">
        <v>219</v>
      </c>
      <c r="C1978" s="199">
        <v>1</v>
      </c>
      <c r="D1978" s="194" t="s">
        <v>147</v>
      </c>
      <c r="E1978" s="194" t="s">
        <v>156</v>
      </c>
      <c r="F1978" s="199">
        <v>201602</v>
      </c>
      <c r="G1978" s="194" t="s">
        <v>182</v>
      </c>
      <c r="J1978" s="197">
        <v>202150</v>
      </c>
      <c r="K1978" s="200">
        <v>253223</v>
      </c>
      <c r="L1978" s="193" t="s">
        <v>503</v>
      </c>
    </row>
    <row r="1979" spans="1:12" x14ac:dyDescent="0.25">
      <c r="A1979" s="197">
        <v>29</v>
      </c>
      <c r="B1979" s="194" t="s">
        <v>219</v>
      </c>
      <c r="C1979" s="199">
        <v>1</v>
      </c>
      <c r="D1979" s="194" t="s">
        <v>147</v>
      </c>
      <c r="E1979" s="194" t="s">
        <v>156</v>
      </c>
      <c r="F1979" s="199">
        <v>201602</v>
      </c>
      <c r="G1979" s="194" t="s">
        <v>182</v>
      </c>
      <c r="J1979" s="197">
        <v>455373</v>
      </c>
      <c r="K1979" s="200">
        <v>-202150</v>
      </c>
      <c r="L1979" s="193" t="s">
        <v>585</v>
      </c>
    </row>
    <row r="1980" spans="1:12" x14ac:dyDescent="0.25">
      <c r="A1980" s="197">
        <v>29</v>
      </c>
      <c r="B1980" s="194" t="s">
        <v>219</v>
      </c>
      <c r="C1980" s="199">
        <v>1</v>
      </c>
      <c r="D1980" s="194" t="s">
        <v>147</v>
      </c>
      <c r="E1980" s="194" t="s">
        <v>156</v>
      </c>
      <c r="F1980" s="199">
        <v>201602</v>
      </c>
      <c r="G1980" s="194" t="s">
        <v>182</v>
      </c>
      <c r="J1980" s="197">
        <v>418293</v>
      </c>
      <c r="K1980" s="200">
        <v>-620443</v>
      </c>
      <c r="L1980" s="193" t="s">
        <v>585</v>
      </c>
    </row>
    <row r="1981" spans="1:12" x14ac:dyDescent="0.25">
      <c r="A1981" s="197">
        <v>29</v>
      </c>
      <c r="B1981" s="194" t="s">
        <v>219</v>
      </c>
      <c r="C1981" s="199">
        <v>1</v>
      </c>
      <c r="D1981" s="194" t="s">
        <v>147</v>
      </c>
      <c r="E1981" s="194" t="s">
        <v>156</v>
      </c>
      <c r="F1981" s="199">
        <v>201602</v>
      </c>
      <c r="G1981" s="194" t="s">
        <v>182</v>
      </c>
      <c r="J1981" s="197">
        <v>279705</v>
      </c>
      <c r="K1981" s="200">
        <v>-900148</v>
      </c>
      <c r="L1981" s="193" t="s">
        <v>585</v>
      </c>
    </row>
    <row r="1982" spans="1:12" x14ac:dyDescent="0.25">
      <c r="G1982" s="201" t="s">
        <v>507</v>
      </c>
      <c r="I1982" s="202">
        <v>2585495</v>
      </c>
      <c r="J1982" s="202">
        <v>2757442</v>
      </c>
      <c r="K1982" s="202">
        <v>-171947</v>
      </c>
      <c r="L1982" s="203" t="s">
        <v>585</v>
      </c>
    </row>
    <row r="1983" spans="1:12" x14ac:dyDescent="0.25">
      <c r="G1983" s="201" t="s">
        <v>505</v>
      </c>
      <c r="I1983" s="202">
        <v>4707228</v>
      </c>
      <c r="J1983" s="202">
        <v>5607376</v>
      </c>
      <c r="K1983" s="202">
        <v>-900148</v>
      </c>
      <c r="L1983" s="204" t="s">
        <v>1019</v>
      </c>
    </row>
    <row r="1984" spans="1:12" x14ac:dyDescent="0.25">
      <c r="A1984" s="196" t="s">
        <v>242</v>
      </c>
      <c r="G1984" s="153" t="s">
        <v>500</v>
      </c>
      <c r="I1984" s="197">
        <v>4707228</v>
      </c>
      <c r="J1984" s="197">
        <v>5607376</v>
      </c>
      <c r="K1984" s="197">
        <v>-900148</v>
      </c>
      <c r="L1984" s="194" t="s">
        <v>585</v>
      </c>
    </row>
    <row r="1985" spans="1:12" x14ac:dyDescent="0.25">
      <c r="A1985" s="193" t="s">
        <v>139</v>
      </c>
      <c r="B1985" s="193" t="s">
        <v>140</v>
      </c>
      <c r="C1985" s="198" t="s">
        <v>141</v>
      </c>
      <c r="D1985" s="193" t="s">
        <v>142</v>
      </c>
      <c r="E1985" s="193" t="s">
        <v>143</v>
      </c>
      <c r="F1985" s="198" t="s">
        <v>144</v>
      </c>
      <c r="G1985" s="193" t="s">
        <v>145</v>
      </c>
      <c r="I1985" s="198" t="s">
        <v>501</v>
      </c>
      <c r="J1985" s="198" t="s">
        <v>502</v>
      </c>
      <c r="K1985" s="198" t="s">
        <v>146</v>
      </c>
    </row>
    <row r="1986" spans="1:12" x14ac:dyDescent="0.25">
      <c r="A1986" s="197">
        <v>1</v>
      </c>
      <c r="B1986" s="194" t="s">
        <v>242</v>
      </c>
      <c r="C1986" s="199">
        <v>4</v>
      </c>
      <c r="D1986" s="194" t="s">
        <v>151</v>
      </c>
      <c r="E1986" s="194" t="s">
        <v>156</v>
      </c>
      <c r="F1986" s="199">
        <v>201602</v>
      </c>
      <c r="G1986" s="194" t="s">
        <v>1590</v>
      </c>
      <c r="I1986" s="197">
        <v>418293</v>
      </c>
      <c r="K1986" s="200">
        <v>-481855</v>
      </c>
      <c r="L1986" s="193" t="s">
        <v>585</v>
      </c>
    </row>
    <row r="1987" spans="1:12" x14ac:dyDescent="0.25">
      <c r="A1987" s="197">
        <v>1</v>
      </c>
      <c r="B1987" s="194" t="s">
        <v>242</v>
      </c>
      <c r="C1987" s="199">
        <v>6</v>
      </c>
      <c r="D1987" s="194" t="s">
        <v>151</v>
      </c>
      <c r="E1987" s="194" t="s">
        <v>156</v>
      </c>
      <c r="F1987" s="199">
        <v>201602</v>
      </c>
      <c r="G1987" s="194" t="s">
        <v>1591</v>
      </c>
      <c r="I1987" s="197">
        <v>202150</v>
      </c>
      <c r="K1987" s="200">
        <v>-279705</v>
      </c>
      <c r="L1987" s="193" t="s">
        <v>585</v>
      </c>
    </row>
    <row r="1988" spans="1:12" x14ac:dyDescent="0.25">
      <c r="A1988" s="197">
        <v>2</v>
      </c>
      <c r="B1988" s="194" t="s">
        <v>242</v>
      </c>
      <c r="C1988" s="199">
        <v>10</v>
      </c>
      <c r="D1988" s="194" t="s">
        <v>151</v>
      </c>
      <c r="E1988" s="194" t="s">
        <v>156</v>
      </c>
      <c r="F1988" s="199">
        <v>201602</v>
      </c>
      <c r="G1988" s="194" t="s">
        <v>1592</v>
      </c>
      <c r="I1988" s="197">
        <v>279705</v>
      </c>
      <c r="K1988" s="200">
        <v>0</v>
      </c>
    </row>
    <row r="1989" spans="1:12" x14ac:dyDescent="0.25">
      <c r="A1989" s="197">
        <v>30</v>
      </c>
      <c r="B1989" s="194" t="s">
        <v>242</v>
      </c>
      <c r="C1989" s="199">
        <v>72</v>
      </c>
      <c r="D1989" s="194" t="s">
        <v>151</v>
      </c>
      <c r="E1989" s="194" t="s">
        <v>156</v>
      </c>
      <c r="F1989" s="199">
        <v>201603</v>
      </c>
      <c r="G1989" s="194" t="s">
        <v>229</v>
      </c>
      <c r="I1989" s="197">
        <v>957914</v>
      </c>
      <c r="K1989" s="200">
        <v>957914</v>
      </c>
      <c r="L1989" s="193" t="s">
        <v>503</v>
      </c>
    </row>
    <row r="1990" spans="1:12" x14ac:dyDescent="0.25">
      <c r="A1990" s="197">
        <v>30</v>
      </c>
      <c r="B1990" s="194" t="s">
        <v>242</v>
      </c>
      <c r="C1990" s="199">
        <v>74</v>
      </c>
      <c r="D1990" s="194" t="s">
        <v>151</v>
      </c>
      <c r="E1990" s="194" t="s">
        <v>156</v>
      </c>
      <c r="F1990" s="199">
        <v>201603</v>
      </c>
      <c r="G1990" s="194" t="s">
        <v>1593</v>
      </c>
      <c r="I1990" s="197">
        <v>1077278</v>
      </c>
      <c r="K1990" s="200">
        <v>2035192</v>
      </c>
      <c r="L1990" s="193" t="s">
        <v>503</v>
      </c>
    </row>
    <row r="1991" spans="1:12" x14ac:dyDescent="0.25">
      <c r="A1991" s="197">
        <v>31</v>
      </c>
      <c r="B1991" s="194" t="s">
        <v>242</v>
      </c>
      <c r="C1991" s="199">
        <v>82</v>
      </c>
      <c r="D1991" s="194" t="s">
        <v>151</v>
      </c>
      <c r="E1991" s="194" t="s">
        <v>156</v>
      </c>
      <c r="F1991" s="199">
        <v>201603</v>
      </c>
      <c r="G1991" s="194" t="s">
        <v>1594</v>
      </c>
      <c r="I1991" s="197">
        <v>842929</v>
      </c>
      <c r="K1991" s="200">
        <v>2878121</v>
      </c>
      <c r="L1991" s="193" t="s">
        <v>503</v>
      </c>
    </row>
    <row r="1992" spans="1:12" x14ac:dyDescent="0.25">
      <c r="A1992" s="197">
        <v>31</v>
      </c>
      <c r="B1992" s="194" t="s">
        <v>242</v>
      </c>
      <c r="C1992" s="199">
        <v>83</v>
      </c>
      <c r="D1992" s="194" t="s">
        <v>151</v>
      </c>
      <c r="E1992" s="194" t="s">
        <v>156</v>
      </c>
      <c r="F1992" s="199">
        <v>201603</v>
      </c>
      <c r="G1992" s="194" t="s">
        <v>1595</v>
      </c>
      <c r="I1992" s="197">
        <v>202150</v>
      </c>
      <c r="K1992" s="200">
        <v>3080271</v>
      </c>
      <c r="L1992" s="193" t="s">
        <v>503</v>
      </c>
    </row>
    <row r="1993" spans="1:12" x14ac:dyDescent="0.25">
      <c r="A1993" s="197">
        <v>31</v>
      </c>
      <c r="B1993" s="194" t="s">
        <v>242</v>
      </c>
      <c r="C1993" s="199">
        <v>86</v>
      </c>
      <c r="D1993" s="194" t="s">
        <v>147</v>
      </c>
      <c r="E1993" s="194" t="s">
        <v>156</v>
      </c>
      <c r="F1993" s="199">
        <v>201603</v>
      </c>
      <c r="G1993" s="194" t="s">
        <v>182</v>
      </c>
      <c r="J1993" s="197">
        <v>957914</v>
      </c>
      <c r="K1993" s="200">
        <v>2122357</v>
      </c>
      <c r="L1993" s="193" t="s">
        <v>503</v>
      </c>
    </row>
    <row r="1994" spans="1:12" x14ac:dyDescent="0.25">
      <c r="A1994" s="197">
        <v>31</v>
      </c>
      <c r="B1994" s="194" t="s">
        <v>242</v>
      </c>
      <c r="C1994" s="199">
        <v>86</v>
      </c>
      <c r="D1994" s="194" t="s">
        <v>147</v>
      </c>
      <c r="E1994" s="194" t="s">
        <v>156</v>
      </c>
      <c r="F1994" s="199">
        <v>201603</v>
      </c>
      <c r="G1994" s="194" t="s">
        <v>182</v>
      </c>
      <c r="J1994" s="197">
        <v>1077278</v>
      </c>
      <c r="K1994" s="200">
        <v>1045079</v>
      </c>
      <c r="L1994" s="193" t="s">
        <v>503</v>
      </c>
    </row>
    <row r="1995" spans="1:12" x14ac:dyDescent="0.25">
      <c r="A1995" s="197">
        <v>31</v>
      </c>
      <c r="B1995" s="194" t="s">
        <v>242</v>
      </c>
      <c r="C1995" s="199">
        <v>86</v>
      </c>
      <c r="D1995" s="194" t="s">
        <v>147</v>
      </c>
      <c r="E1995" s="194" t="s">
        <v>156</v>
      </c>
      <c r="F1995" s="199">
        <v>201603</v>
      </c>
      <c r="G1995" s="194" t="s">
        <v>182</v>
      </c>
      <c r="J1995" s="197">
        <v>202150</v>
      </c>
      <c r="K1995" s="200">
        <v>842929</v>
      </c>
      <c r="L1995" s="193" t="s">
        <v>503</v>
      </c>
    </row>
    <row r="1996" spans="1:12" x14ac:dyDescent="0.25">
      <c r="A1996" s="197">
        <v>31</v>
      </c>
      <c r="B1996" s="194" t="s">
        <v>242</v>
      </c>
      <c r="C1996" s="199">
        <v>86</v>
      </c>
      <c r="D1996" s="194" t="s">
        <v>147</v>
      </c>
      <c r="E1996" s="194" t="s">
        <v>156</v>
      </c>
      <c r="F1996" s="199">
        <v>201603</v>
      </c>
      <c r="G1996" s="194" t="s">
        <v>182</v>
      </c>
      <c r="J1996" s="197">
        <v>842929</v>
      </c>
      <c r="K1996" s="200">
        <v>0</v>
      </c>
    </row>
    <row r="1997" spans="1:12" x14ac:dyDescent="0.25">
      <c r="A1997" s="197">
        <v>31</v>
      </c>
      <c r="B1997" s="194" t="s">
        <v>242</v>
      </c>
      <c r="C1997" s="199">
        <v>86</v>
      </c>
      <c r="D1997" s="194" t="s">
        <v>147</v>
      </c>
      <c r="E1997" s="194" t="s">
        <v>156</v>
      </c>
      <c r="F1997" s="199">
        <v>201603</v>
      </c>
      <c r="G1997" s="194" t="s">
        <v>182</v>
      </c>
      <c r="J1997" s="197">
        <v>826213</v>
      </c>
      <c r="K1997" s="200">
        <v>-826213</v>
      </c>
      <c r="L1997" s="193" t="s">
        <v>585</v>
      </c>
    </row>
    <row r="1998" spans="1:12" x14ac:dyDescent="0.25">
      <c r="A1998" s="197">
        <v>31</v>
      </c>
      <c r="B1998" s="194" t="s">
        <v>242</v>
      </c>
      <c r="C1998" s="199">
        <v>86</v>
      </c>
      <c r="D1998" s="194" t="s">
        <v>147</v>
      </c>
      <c r="E1998" s="194" t="s">
        <v>156</v>
      </c>
      <c r="F1998" s="199">
        <v>201603</v>
      </c>
      <c r="G1998" s="194" t="s">
        <v>182</v>
      </c>
      <c r="J1998" s="197">
        <v>634674</v>
      </c>
      <c r="K1998" s="200">
        <v>-1460887</v>
      </c>
      <c r="L1998" s="193" t="s">
        <v>585</v>
      </c>
    </row>
    <row r="1999" spans="1:12" x14ac:dyDescent="0.25">
      <c r="G1999" s="201" t="s">
        <v>612</v>
      </c>
      <c r="I1999" s="202">
        <v>3980419</v>
      </c>
      <c r="J1999" s="202">
        <v>4541158</v>
      </c>
      <c r="K1999" s="202">
        <v>-560739</v>
      </c>
      <c r="L1999" s="203" t="s">
        <v>585</v>
      </c>
    </row>
    <row r="2000" spans="1:12" x14ac:dyDescent="0.25">
      <c r="G2000" s="201" t="s">
        <v>505</v>
      </c>
      <c r="I2000" s="202">
        <v>8687647</v>
      </c>
      <c r="J2000" s="202">
        <v>10148534</v>
      </c>
      <c r="K2000" s="202">
        <v>-1460887</v>
      </c>
      <c r="L2000" s="204" t="s">
        <v>1019</v>
      </c>
    </row>
    <row r="2001" spans="1:12" x14ac:dyDescent="0.25">
      <c r="A2001" s="196" t="s">
        <v>158</v>
      </c>
      <c r="G2001" s="153" t="s">
        <v>500</v>
      </c>
      <c r="I2001" s="197">
        <v>8687647</v>
      </c>
      <c r="J2001" s="197">
        <v>10148534</v>
      </c>
      <c r="K2001" s="197">
        <v>-1460887</v>
      </c>
      <c r="L2001" s="194" t="s">
        <v>585</v>
      </c>
    </row>
    <row r="2002" spans="1:12" x14ac:dyDescent="0.25">
      <c r="A2002" s="193" t="s">
        <v>139</v>
      </c>
      <c r="B2002" s="193" t="s">
        <v>140</v>
      </c>
      <c r="C2002" s="198" t="s">
        <v>141</v>
      </c>
      <c r="D2002" s="193" t="s">
        <v>142</v>
      </c>
      <c r="E2002" s="193" t="s">
        <v>143</v>
      </c>
      <c r="F2002" s="198" t="s">
        <v>144</v>
      </c>
      <c r="G2002" s="193" t="s">
        <v>145</v>
      </c>
      <c r="I2002" s="198" t="s">
        <v>501</v>
      </c>
      <c r="J2002" s="198" t="s">
        <v>502</v>
      </c>
      <c r="K2002" s="198" t="s">
        <v>146</v>
      </c>
    </row>
    <row r="2003" spans="1:12" x14ac:dyDescent="0.25">
      <c r="A2003" s="197">
        <v>1</v>
      </c>
      <c r="B2003" s="194" t="s">
        <v>158</v>
      </c>
      <c r="C2003" s="199">
        <v>5</v>
      </c>
      <c r="D2003" s="194" t="s">
        <v>151</v>
      </c>
      <c r="E2003" s="194" t="s">
        <v>156</v>
      </c>
      <c r="F2003" s="199">
        <v>201603</v>
      </c>
      <c r="G2003" s="194" t="s">
        <v>1596</v>
      </c>
      <c r="I2003" s="197">
        <v>826213</v>
      </c>
      <c r="K2003" s="200">
        <v>-634674</v>
      </c>
      <c r="L2003" s="193" t="s">
        <v>585</v>
      </c>
    </row>
    <row r="2004" spans="1:12" x14ac:dyDescent="0.25">
      <c r="A2004" s="197">
        <v>5</v>
      </c>
      <c r="B2004" s="194" t="s">
        <v>158</v>
      </c>
      <c r="C2004" s="199">
        <v>28</v>
      </c>
      <c r="D2004" s="194" t="s">
        <v>151</v>
      </c>
      <c r="E2004" s="194" t="s">
        <v>156</v>
      </c>
      <c r="F2004" s="199">
        <v>201603</v>
      </c>
      <c r="G2004" s="194" t="s">
        <v>1597</v>
      </c>
      <c r="I2004" s="197">
        <v>634674</v>
      </c>
      <c r="K2004" s="200">
        <v>0</v>
      </c>
    </row>
    <row r="2005" spans="1:12" x14ac:dyDescent="0.25">
      <c r="A2005" s="197">
        <v>29</v>
      </c>
      <c r="B2005" s="194" t="s">
        <v>158</v>
      </c>
      <c r="C2005" s="199">
        <v>80</v>
      </c>
      <c r="D2005" s="194" t="s">
        <v>151</v>
      </c>
      <c r="E2005" s="194" t="s">
        <v>156</v>
      </c>
      <c r="F2005" s="199">
        <v>201604</v>
      </c>
      <c r="G2005" s="194" t="s">
        <v>1598</v>
      </c>
      <c r="I2005" s="197">
        <v>798156</v>
      </c>
      <c r="K2005" s="200">
        <v>798156</v>
      </c>
      <c r="L2005" s="193" t="s">
        <v>503</v>
      </c>
    </row>
    <row r="2006" spans="1:12" x14ac:dyDescent="0.25">
      <c r="A2006" s="197">
        <v>30</v>
      </c>
      <c r="B2006" s="194" t="s">
        <v>158</v>
      </c>
      <c r="C2006" s="199">
        <v>1</v>
      </c>
      <c r="D2006" s="194" t="s">
        <v>147</v>
      </c>
      <c r="E2006" s="194" t="s">
        <v>156</v>
      </c>
      <c r="F2006" s="199">
        <v>201604</v>
      </c>
      <c r="G2006" s="194" t="s">
        <v>182</v>
      </c>
      <c r="J2006" s="197">
        <v>813577</v>
      </c>
      <c r="K2006" s="200">
        <v>-15421</v>
      </c>
      <c r="L2006" s="193" t="s">
        <v>585</v>
      </c>
    </row>
    <row r="2007" spans="1:12" x14ac:dyDescent="0.25">
      <c r="A2007" s="197">
        <v>30</v>
      </c>
      <c r="B2007" s="194" t="s">
        <v>158</v>
      </c>
      <c r="C2007" s="199">
        <v>1</v>
      </c>
      <c r="D2007" s="194" t="s">
        <v>147</v>
      </c>
      <c r="E2007" s="194" t="s">
        <v>156</v>
      </c>
      <c r="F2007" s="199">
        <v>201604</v>
      </c>
      <c r="G2007" s="194" t="s">
        <v>182</v>
      </c>
      <c r="J2007" s="197">
        <v>798156</v>
      </c>
      <c r="K2007" s="200">
        <v>-813577</v>
      </c>
      <c r="L2007" s="193" t="s">
        <v>585</v>
      </c>
    </row>
    <row r="2008" spans="1:12" x14ac:dyDescent="0.25">
      <c r="A2008" s="197">
        <v>30</v>
      </c>
      <c r="B2008" s="194" t="s">
        <v>158</v>
      </c>
      <c r="C2008" s="199">
        <v>1</v>
      </c>
      <c r="D2008" s="194" t="s">
        <v>147</v>
      </c>
      <c r="E2008" s="194" t="s">
        <v>156</v>
      </c>
      <c r="F2008" s="199">
        <v>201604</v>
      </c>
      <c r="G2008" s="194" t="s">
        <v>182</v>
      </c>
      <c r="J2008" s="197">
        <v>202150</v>
      </c>
      <c r="K2008" s="200">
        <v>-1015727</v>
      </c>
      <c r="L2008" s="193" t="s">
        <v>585</v>
      </c>
    </row>
    <row r="2009" spans="1:12" x14ac:dyDescent="0.25">
      <c r="A2009" s="197">
        <v>30</v>
      </c>
      <c r="B2009" s="194" t="s">
        <v>158</v>
      </c>
      <c r="C2009" s="199">
        <v>1</v>
      </c>
      <c r="D2009" s="194" t="s">
        <v>147</v>
      </c>
      <c r="E2009" s="194" t="s">
        <v>156</v>
      </c>
      <c r="F2009" s="199">
        <v>201604</v>
      </c>
      <c r="G2009" s="194" t="s">
        <v>182</v>
      </c>
      <c r="J2009" s="197">
        <v>552708</v>
      </c>
      <c r="K2009" s="200">
        <v>-1568435</v>
      </c>
      <c r="L2009" s="193" t="s">
        <v>585</v>
      </c>
    </row>
    <row r="2010" spans="1:12" x14ac:dyDescent="0.25">
      <c r="A2010" s="197">
        <v>30</v>
      </c>
      <c r="B2010" s="194" t="s">
        <v>158</v>
      </c>
      <c r="C2010" s="199">
        <v>1</v>
      </c>
      <c r="D2010" s="194" t="s">
        <v>147</v>
      </c>
      <c r="E2010" s="194" t="s">
        <v>156</v>
      </c>
      <c r="F2010" s="199">
        <v>201604</v>
      </c>
      <c r="G2010" s="194" t="s">
        <v>182</v>
      </c>
      <c r="J2010" s="197">
        <v>548625</v>
      </c>
      <c r="K2010" s="200">
        <v>-2117060</v>
      </c>
      <c r="L2010" s="193" t="s">
        <v>585</v>
      </c>
    </row>
    <row r="2011" spans="1:12" x14ac:dyDescent="0.25">
      <c r="A2011" s="197">
        <v>30</v>
      </c>
      <c r="B2011" s="194" t="s">
        <v>158</v>
      </c>
      <c r="C2011" s="199">
        <v>1</v>
      </c>
      <c r="D2011" s="194" t="s">
        <v>147</v>
      </c>
      <c r="E2011" s="194" t="s">
        <v>156</v>
      </c>
      <c r="F2011" s="199">
        <v>201604</v>
      </c>
      <c r="G2011" s="194" t="s">
        <v>182</v>
      </c>
      <c r="J2011" s="197">
        <v>319560</v>
      </c>
      <c r="K2011" s="200">
        <v>-2436620</v>
      </c>
      <c r="L2011" s="193" t="s">
        <v>585</v>
      </c>
    </row>
    <row r="2012" spans="1:12" x14ac:dyDescent="0.25">
      <c r="G2012" s="201" t="s">
        <v>644</v>
      </c>
      <c r="I2012" s="202">
        <v>2259043</v>
      </c>
      <c r="J2012" s="202">
        <v>3234776</v>
      </c>
      <c r="K2012" s="202">
        <v>-975733</v>
      </c>
      <c r="L2012" s="203" t="s">
        <v>585</v>
      </c>
    </row>
    <row r="2013" spans="1:12" x14ac:dyDescent="0.25">
      <c r="G2013" s="201" t="s">
        <v>505</v>
      </c>
      <c r="I2013" s="202">
        <v>10946690</v>
      </c>
      <c r="J2013" s="202">
        <v>13383310</v>
      </c>
      <c r="K2013" s="202">
        <v>-2436620</v>
      </c>
      <c r="L2013" s="204" t="s">
        <v>1019</v>
      </c>
    </row>
    <row r="2014" spans="1:12" x14ac:dyDescent="0.25">
      <c r="A2014" s="196" t="s">
        <v>254</v>
      </c>
      <c r="G2014" s="153" t="s">
        <v>500</v>
      </c>
      <c r="I2014" s="197">
        <v>10946690</v>
      </c>
      <c r="J2014" s="197">
        <v>13383310</v>
      </c>
      <c r="K2014" s="197">
        <v>-2436620</v>
      </c>
      <c r="L2014" s="194" t="s">
        <v>585</v>
      </c>
    </row>
    <row r="2015" spans="1:12" x14ac:dyDescent="0.25">
      <c r="A2015" s="193" t="s">
        <v>139</v>
      </c>
      <c r="B2015" s="193" t="s">
        <v>140</v>
      </c>
      <c r="C2015" s="198" t="s">
        <v>141</v>
      </c>
      <c r="D2015" s="193" t="s">
        <v>142</v>
      </c>
      <c r="E2015" s="193" t="s">
        <v>143</v>
      </c>
      <c r="F2015" s="198" t="s">
        <v>144</v>
      </c>
      <c r="G2015" s="193" t="s">
        <v>145</v>
      </c>
      <c r="I2015" s="198" t="s">
        <v>501</v>
      </c>
      <c r="J2015" s="198" t="s">
        <v>502</v>
      </c>
      <c r="K2015" s="198" t="s">
        <v>146</v>
      </c>
    </row>
    <row r="2016" spans="1:12" x14ac:dyDescent="0.25">
      <c r="A2016" s="197">
        <v>2</v>
      </c>
      <c r="B2016" s="194" t="s">
        <v>254</v>
      </c>
      <c r="C2016" s="199">
        <v>7</v>
      </c>
      <c r="D2016" s="194" t="s">
        <v>151</v>
      </c>
      <c r="E2016" s="194" t="s">
        <v>156</v>
      </c>
      <c r="F2016" s="199">
        <v>201604</v>
      </c>
      <c r="G2016" s="194" t="s">
        <v>1599</v>
      </c>
      <c r="I2016" s="197">
        <v>813577</v>
      </c>
      <c r="K2016" s="200">
        <v>-1623043</v>
      </c>
      <c r="L2016" s="193" t="s">
        <v>585</v>
      </c>
    </row>
    <row r="2017" spans="1:12" x14ac:dyDescent="0.25">
      <c r="A2017" s="197">
        <v>2</v>
      </c>
      <c r="B2017" s="194" t="s">
        <v>254</v>
      </c>
      <c r="C2017" s="199">
        <v>12</v>
      </c>
      <c r="D2017" s="194" t="s">
        <v>151</v>
      </c>
      <c r="E2017" s="194" t="s">
        <v>156</v>
      </c>
      <c r="F2017" s="199">
        <v>201604</v>
      </c>
      <c r="G2017" s="194" t="s">
        <v>1600</v>
      </c>
      <c r="I2017" s="197">
        <v>552708</v>
      </c>
      <c r="K2017" s="200">
        <v>-1070335</v>
      </c>
      <c r="L2017" s="193" t="s">
        <v>585</v>
      </c>
    </row>
    <row r="2018" spans="1:12" x14ac:dyDescent="0.25">
      <c r="A2018" s="197">
        <v>2</v>
      </c>
      <c r="B2018" s="194" t="s">
        <v>254</v>
      </c>
      <c r="C2018" s="199">
        <v>15</v>
      </c>
      <c r="D2018" s="194" t="s">
        <v>151</v>
      </c>
      <c r="E2018" s="194" t="s">
        <v>156</v>
      </c>
      <c r="F2018" s="199">
        <v>201604</v>
      </c>
      <c r="G2018" s="194" t="s">
        <v>1601</v>
      </c>
      <c r="I2018" s="197">
        <v>202150</v>
      </c>
      <c r="K2018" s="200">
        <v>-868185</v>
      </c>
      <c r="L2018" s="193" t="s">
        <v>585</v>
      </c>
    </row>
    <row r="2019" spans="1:12" x14ac:dyDescent="0.25">
      <c r="A2019" s="197">
        <v>3</v>
      </c>
      <c r="B2019" s="194" t="s">
        <v>254</v>
      </c>
      <c r="C2019" s="199">
        <v>22</v>
      </c>
      <c r="D2019" s="194" t="s">
        <v>151</v>
      </c>
      <c r="E2019" s="194" t="s">
        <v>156</v>
      </c>
      <c r="F2019" s="199">
        <v>201604</v>
      </c>
      <c r="G2019" s="194" t="s">
        <v>1602</v>
      </c>
      <c r="I2019" s="197">
        <v>548625</v>
      </c>
      <c r="K2019" s="200">
        <v>-319560</v>
      </c>
      <c r="L2019" s="193" t="s">
        <v>585</v>
      </c>
    </row>
    <row r="2020" spans="1:12" x14ac:dyDescent="0.25">
      <c r="A2020" s="197">
        <v>11</v>
      </c>
      <c r="B2020" s="194" t="s">
        <v>254</v>
      </c>
      <c r="C2020" s="199">
        <v>43</v>
      </c>
      <c r="D2020" s="194" t="s">
        <v>151</v>
      </c>
      <c r="E2020" s="194" t="s">
        <v>156</v>
      </c>
      <c r="F2020" s="199">
        <v>201604</v>
      </c>
      <c r="G2020" s="194" t="s">
        <v>1603</v>
      </c>
      <c r="I2020" s="197">
        <v>319560</v>
      </c>
      <c r="K2020" s="200">
        <v>0</v>
      </c>
    </row>
    <row r="2021" spans="1:12" x14ac:dyDescent="0.25">
      <c r="A2021" s="197">
        <v>31</v>
      </c>
      <c r="B2021" s="194" t="s">
        <v>254</v>
      </c>
      <c r="C2021" s="199">
        <v>1</v>
      </c>
      <c r="D2021" s="194" t="s">
        <v>147</v>
      </c>
      <c r="E2021" s="194" t="s">
        <v>156</v>
      </c>
      <c r="F2021" s="199">
        <v>201605</v>
      </c>
      <c r="G2021" s="194" t="s">
        <v>182</v>
      </c>
      <c r="J2021" s="197">
        <v>548421</v>
      </c>
      <c r="K2021" s="200">
        <v>-548421</v>
      </c>
      <c r="L2021" s="193" t="s">
        <v>585</v>
      </c>
    </row>
    <row r="2022" spans="1:12" x14ac:dyDescent="0.25">
      <c r="A2022" s="197">
        <v>31</v>
      </c>
      <c r="B2022" s="194" t="s">
        <v>254</v>
      </c>
      <c r="C2022" s="199">
        <v>1</v>
      </c>
      <c r="D2022" s="194" t="s">
        <v>147</v>
      </c>
      <c r="E2022" s="194" t="s">
        <v>156</v>
      </c>
      <c r="F2022" s="199">
        <v>201605</v>
      </c>
      <c r="G2022" s="194" t="s">
        <v>182</v>
      </c>
      <c r="J2022" s="197">
        <v>778526</v>
      </c>
      <c r="K2022" s="200">
        <v>-1326947</v>
      </c>
      <c r="L2022" s="193" t="s">
        <v>585</v>
      </c>
    </row>
    <row r="2023" spans="1:12" x14ac:dyDescent="0.25">
      <c r="A2023" s="197">
        <v>31</v>
      </c>
      <c r="B2023" s="194" t="s">
        <v>254</v>
      </c>
      <c r="C2023" s="199">
        <v>1</v>
      </c>
      <c r="D2023" s="194" t="s">
        <v>147</v>
      </c>
      <c r="E2023" s="194" t="s">
        <v>156</v>
      </c>
      <c r="F2023" s="199">
        <v>201605</v>
      </c>
      <c r="G2023" s="194" t="s">
        <v>182</v>
      </c>
      <c r="J2023" s="197">
        <v>202150</v>
      </c>
      <c r="K2023" s="200">
        <v>-1529097</v>
      </c>
      <c r="L2023" s="193" t="s">
        <v>585</v>
      </c>
    </row>
    <row r="2024" spans="1:12" x14ac:dyDescent="0.25">
      <c r="A2024" s="197">
        <v>31</v>
      </c>
      <c r="B2024" s="194" t="s">
        <v>254</v>
      </c>
      <c r="C2024" s="199">
        <v>1</v>
      </c>
      <c r="D2024" s="194" t="s">
        <v>147</v>
      </c>
      <c r="E2024" s="194" t="s">
        <v>156</v>
      </c>
      <c r="F2024" s="199">
        <v>201605</v>
      </c>
      <c r="G2024" s="194" t="s">
        <v>182</v>
      </c>
      <c r="J2024" s="197">
        <v>495373</v>
      </c>
      <c r="K2024" s="200">
        <v>-2024470</v>
      </c>
      <c r="L2024" s="193" t="s">
        <v>585</v>
      </c>
    </row>
    <row r="2025" spans="1:12" x14ac:dyDescent="0.25">
      <c r="A2025" s="197">
        <v>31</v>
      </c>
      <c r="B2025" s="194" t="s">
        <v>254</v>
      </c>
      <c r="C2025" s="199">
        <v>1</v>
      </c>
      <c r="D2025" s="194" t="s">
        <v>147</v>
      </c>
      <c r="E2025" s="194" t="s">
        <v>156</v>
      </c>
      <c r="F2025" s="199">
        <v>201605</v>
      </c>
      <c r="G2025" s="194" t="s">
        <v>182</v>
      </c>
      <c r="J2025" s="197">
        <v>460756</v>
      </c>
      <c r="K2025" s="200">
        <v>-2485226</v>
      </c>
      <c r="L2025" s="193" t="s">
        <v>585</v>
      </c>
    </row>
    <row r="2026" spans="1:12" x14ac:dyDescent="0.25">
      <c r="A2026" s="197">
        <v>31</v>
      </c>
      <c r="B2026" s="194" t="s">
        <v>254</v>
      </c>
      <c r="C2026" s="199">
        <v>1</v>
      </c>
      <c r="D2026" s="194" t="s">
        <v>147</v>
      </c>
      <c r="E2026" s="194" t="s">
        <v>156</v>
      </c>
      <c r="F2026" s="199">
        <v>201605</v>
      </c>
      <c r="G2026" s="194" t="s">
        <v>182</v>
      </c>
      <c r="J2026" s="197">
        <v>294705</v>
      </c>
      <c r="K2026" s="200">
        <v>-2779931</v>
      </c>
      <c r="L2026" s="193" t="s">
        <v>585</v>
      </c>
    </row>
    <row r="2027" spans="1:12" x14ac:dyDescent="0.25">
      <c r="A2027" s="197">
        <v>31</v>
      </c>
      <c r="B2027" s="194" t="s">
        <v>254</v>
      </c>
      <c r="C2027" s="199">
        <v>82</v>
      </c>
      <c r="D2027" s="194" t="s">
        <v>151</v>
      </c>
      <c r="E2027" s="194" t="s">
        <v>156</v>
      </c>
      <c r="F2027" s="199">
        <v>201605</v>
      </c>
      <c r="G2027" s="194" t="s">
        <v>1604</v>
      </c>
      <c r="I2027" s="197">
        <v>778526</v>
      </c>
      <c r="K2027" s="200">
        <v>-2001405</v>
      </c>
      <c r="L2027" s="193" t="s">
        <v>585</v>
      </c>
    </row>
    <row r="2028" spans="1:12" x14ac:dyDescent="0.25">
      <c r="A2028" s="197">
        <v>31</v>
      </c>
      <c r="B2028" s="194" t="s">
        <v>254</v>
      </c>
      <c r="C2028" s="199">
        <v>86</v>
      </c>
      <c r="D2028" s="194" t="s">
        <v>151</v>
      </c>
      <c r="E2028" s="194" t="s">
        <v>156</v>
      </c>
      <c r="F2028" s="199">
        <v>201605</v>
      </c>
      <c r="G2028" s="194" t="s">
        <v>1605</v>
      </c>
      <c r="I2028" s="197">
        <v>495373</v>
      </c>
      <c r="K2028" s="200">
        <v>-1506032</v>
      </c>
      <c r="L2028" s="193" t="s">
        <v>585</v>
      </c>
    </row>
    <row r="2029" spans="1:12" x14ac:dyDescent="0.25">
      <c r="G2029" s="201" t="s">
        <v>665</v>
      </c>
      <c r="I2029" s="202">
        <v>3710519</v>
      </c>
      <c r="J2029" s="202">
        <v>2779931</v>
      </c>
      <c r="K2029" s="202">
        <v>930588</v>
      </c>
      <c r="L2029" s="203" t="s">
        <v>503</v>
      </c>
    </row>
    <row r="2030" spans="1:12" x14ac:dyDescent="0.25">
      <c r="G2030" s="201" t="s">
        <v>505</v>
      </c>
      <c r="I2030" s="202">
        <v>14657209</v>
      </c>
      <c r="J2030" s="202">
        <v>16163241</v>
      </c>
      <c r="K2030" s="202">
        <v>-1506032</v>
      </c>
      <c r="L2030" s="204" t="s">
        <v>1019</v>
      </c>
    </row>
    <row r="2031" spans="1:12" x14ac:dyDescent="0.25">
      <c r="A2031" s="196" t="s">
        <v>160</v>
      </c>
      <c r="G2031" s="153" t="s">
        <v>500</v>
      </c>
      <c r="I2031" s="197">
        <v>14657209</v>
      </c>
      <c r="J2031" s="197">
        <v>16163241</v>
      </c>
      <c r="K2031" s="197">
        <v>-1506032</v>
      </c>
      <c r="L2031" s="194" t="s">
        <v>585</v>
      </c>
    </row>
    <row r="2032" spans="1:12" x14ac:dyDescent="0.25">
      <c r="A2032" s="193" t="s">
        <v>139</v>
      </c>
      <c r="B2032" s="193" t="s">
        <v>140</v>
      </c>
      <c r="C2032" s="198" t="s">
        <v>141</v>
      </c>
      <c r="D2032" s="193" t="s">
        <v>142</v>
      </c>
      <c r="E2032" s="193" t="s">
        <v>143</v>
      </c>
      <c r="F2032" s="198" t="s">
        <v>144</v>
      </c>
      <c r="G2032" s="193" t="s">
        <v>145</v>
      </c>
      <c r="I2032" s="198" t="s">
        <v>501</v>
      </c>
      <c r="J2032" s="198" t="s">
        <v>502</v>
      </c>
      <c r="K2032" s="198" t="s">
        <v>146</v>
      </c>
    </row>
    <row r="2033" spans="1:12" x14ac:dyDescent="0.25">
      <c r="A2033" s="197">
        <v>1</v>
      </c>
      <c r="B2033" s="194" t="s">
        <v>160</v>
      </c>
      <c r="C2033" s="199">
        <v>5</v>
      </c>
      <c r="D2033" s="194" t="s">
        <v>151</v>
      </c>
      <c r="E2033" s="194" t="s">
        <v>156</v>
      </c>
      <c r="F2033" s="199">
        <v>201605</v>
      </c>
      <c r="G2033" s="194" t="s">
        <v>1606</v>
      </c>
      <c r="I2033" s="197">
        <v>460756</v>
      </c>
      <c r="K2033" s="200">
        <v>-1045276</v>
      </c>
      <c r="L2033" s="193" t="s">
        <v>585</v>
      </c>
    </row>
    <row r="2034" spans="1:12" x14ac:dyDescent="0.25">
      <c r="A2034" s="197">
        <v>1</v>
      </c>
      <c r="B2034" s="194" t="s">
        <v>160</v>
      </c>
      <c r="C2034" s="199">
        <v>7</v>
      </c>
      <c r="D2034" s="194" t="s">
        <v>151</v>
      </c>
      <c r="E2034" s="194" t="s">
        <v>156</v>
      </c>
      <c r="F2034" s="199">
        <v>201605</v>
      </c>
      <c r="G2034" s="194" t="s">
        <v>1607</v>
      </c>
      <c r="I2034" s="197">
        <v>202150</v>
      </c>
      <c r="K2034" s="200">
        <v>-843126</v>
      </c>
      <c r="L2034" s="193" t="s">
        <v>585</v>
      </c>
    </row>
    <row r="2035" spans="1:12" x14ac:dyDescent="0.25">
      <c r="A2035" s="197">
        <v>3</v>
      </c>
      <c r="B2035" s="194" t="s">
        <v>160</v>
      </c>
      <c r="C2035" s="199">
        <v>15</v>
      </c>
      <c r="D2035" s="194" t="s">
        <v>151</v>
      </c>
      <c r="E2035" s="194" t="s">
        <v>156</v>
      </c>
      <c r="F2035" s="199">
        <v>201605</v>
      </c>
      <c r="G2035" s="194" t="s">
        <v>1608</v>
      </c>
      <c r="I2035" s="197">
        <v>294705</v>
      </c>
      <c r="K2035" s="200">
        <v>-548421</v>
      </c>
      <c r="L2035" s="193" t="s">
        <v>585</v>
      </c>
    </row>
    <row r="2036" spans="1:12" x14ac:dyDescent="0.25">
      <c r="A2036" s="197">
        <v>3</v>
      </c>
      <c r="B2036" s="194" t="s">
        <v>160</v>
      </c>
      <c r="C2036" s="199">
        <v>16</v>
      </c>
      <c r="D2036" s="194" t="s">
        <v>151</v>
      </c>
      <c r="E2036" s="194" t="s">
        <v>156</v>
      </c>
      <c r="F2036" s="199">
        <v>201605</v>
      </c>
      <c r="G2036" s="194" t="s">
        <v>233</v>
      </c>
      <c r="I2036" s="197">
        <v>548421</v>
      </c>
      <c r="K2036" s="200">
        <v>0</v>
      </c>
    </row>
    <row r="2037" spans="1:12" x14ac:dyDescent="0.25">
      <c r="A2037" s="197">
        <v>30</v>
      </c>
      <c r="B2037" s="194" t="s">
        <v>160</v>
      </c>
      <c r="C2037" s="199">
        <v>1</v>
      </c>
      <c r="D2037" s="194" t="s">
        <v>147</v>
      </c>
      <c r="E2037" s="194" t="s">
        <v>156</v>
      </c>
      <c r="F2037" s="199">
        <v>201606</v>
      </c>
      <c r="G2037" s="194" t="s">
        <v>182</v>
      </c>
      <c r="J2037" s="197">
        <v>749073</v>
      </c>
      <c r="K2037" s="200">
        <v>-749073</v>
      </c>
      <c r="L2037" s="193" t="s">
        <v>585</v>
      </c>
    </row>
    <row r="2038" spans="1:12" x14ac:dyDescent="0.25">
      <c r="A2038" s="197">
        <v>30</v>
      </c>
      <c r="B2038" s="194" t="s">
        <v>160</v>
      </c>
      <c r="C2038" s="199">
        <v>1</v>
      </c>
      <c r="D2038" s="194" t="s">
        <v>147</v>
      </c>
      <c r="E2038" s="194" t="s">
        <v>156</v>
      </c>
      <c r="F2038" s="199">
        <v>201606</v>
      </c>
      <c r="G2038" s="194" t="s">
        <v>182</v>
      </c>
      <c r="J2038" s="197">
        <v>689518</v>
      </c>
      <c r="K2038" s="200">
        <v>-1438591</v>
      </c>
      <c r="L2038" s="193" t="s">
        <v>585</v>
      </c>
    </row>
    <row r="2039" spans="1:12" x14ac:dyDescent="0.25">
      <c r="A2039" s="197">
        <v>30</v>
      </c>
      <c r="B2039" s="194" t="s">
        <v>160</v>
      </c>
      <c r="C2039" s="199">
        <v>1</v>
      </c>
      <c r="D2039" s="194" t="s">
        <v>147</v>
      </c>
      <c r="E2039" s="194" t="s">
        <v>156</v>
      </c>
      <c r="F2039" s="199">
        <v>201606</v>
      </c>
      <c r="G2039" s="194" t="s">
        <v>182</v>
      </c>
      <c r="J2039" s="197">
        <v>202150</v>
      </c>
      <c r="K2039" s="200">
        <v>-1640741</v>
      </c>
      <c r="L2039" s="193" t="s">
        <v>585</v>
      </c>
    </row>
    <row r="2040" spans="1:12" x14ac:dyDescent="0.25">
      <c r="A2040" s="197">
        <v>30</v>
      </c>
      <c r="B2040" s="194" t="s">
        <v>160</v>
      </c>
      <c r="C2040" s="199">
        <v>1</v>
      </c>
      <c r="D2040" s="194" t="s">
        <v>147</v>
      </c>
      <c r="E2040" s="194" t="s">
        <v>156</v>
      </c>
      <c r="F2040" s="199">
        <v>201606</v>
      </c>
      <c r="G2040" s="194" t="s">
        <v>182</v>
      </c>
      <c r="J2040" s="197">
        <v>487873</v>
      </c>
      <c r="K2040" s="200">
        <v>-2128614</v>
      </c>
      <c r="L2040" s="193" t="s">
        <v>585</v>
      </c>
    </row>
    <row r="2041" spans="1:12" x14ac:dyDescent="0.25">
      <c r="A2041" s="197">
        <v>30</v>
      </c>
      <c r="B2041" s="194" t="s">
        <v>160</v>
      </c>
      <c r="C2041" s="199">
        <v>1</v>
      </c>
      <c r="D2041" s="194" t="s">
        <v>147</v>
      </c>
      <c r="E2041" s="194" t="s">
        <v>156</v>
      </c>
      <c r="F2041" s="199">
        <v>201606</v>
      </c>
      <c r="G2041" s="194" t="s">
        <v>182</v>
      </c>
      <c r="J2041" s="197">
        <v>453120</v>
      </c>
      <c r="K2041" s="200">
        <v>-2581734</v>
      </c>
      <c r="L2041" s="193" t="s">
        <v>585</v>
      </c>
    </row>
    <row r="2042" spans="1:12" x14ac:dyDescent="0.25">
      <c r="A2042" s="197">
        <v>30</v>
      </c>
      <c r="B2042" s="194" t="s">
        <v>160</v>
      </c>
      <c r="C2042" s="199">
        <v>1</v>
      </c>
      <c r="D2042" s="194" t="s">
        <v>147</v>
      </c>
      <c r="E2042" s="194" t="s">
        <v>156</v>
      </c>
      <c r="F2042" s="199">
        <v>201606</v>
      </c>
      <c r="G2042" s="194" t="s">
        <v>182</v>
      </c>
      <c r="J2042" s="197">
        <v>298944</v>
      </c>
      <c r="K2042" s="200">
        <v>-2880678</v>
      </c>
      <c r="L2042" s="193" t="s">
        <v>585</v>
      </c>
    </row>
    <row r="2043" spans="1:12" x14ac:dyDescent="0.25">
      <c r="G2043" s="201" t="s">
        <v>679</v>
      </c>
      <c r="I2043" s="202">
        <v>1506032</v>
      </c>
      <c r="J2043" s="202">
        <v>2880678</v>
      </c>
      <c r="K2043" s="202">
        <v>-1374646</v>
      </c>
      <c r="L2043" s="203" t="s">
        <v>585</v>
      </c>
    </row>
    <row r="2044" spans="1:12" x14ac:dyDescent="0.25">
      <c r="G2044" s="201" t="s">
        <v>505</v>
      </c>
      <c r="I2044" s="202">
        <v>16163241</v>
      </c>
      <c r="J2044" s="202">
        <v>19043919</v>
      </c>
      <c r="K2044" s="202">
        <v>-2880678</v>
      </c>
      <c r="L2044" s="204" t="s">
        <v>1019</v>
      </c>
    </row>
    <row r="2045" spans="1:12" x14ac:dyDescent="0.25">
      <c r="A2045" s="196" t="s">
        <v>438</v>
      </c>
      <c r="G2045" s="153" t="s">
        <v>500</v>
      </c>
      <c r="I2045" s="197">
        <v>16163241</v>
      </c>
      <c r="J2045" s="197">
        <v>19043919</v>
      </c>
      <c r="K2045" s="197">
        <v>-2880678</v>
      </c>
      <c r="L2045" s="194" t="s">
        <v>585</v>
      </c>
    </row>
    <row r="2046" spans="1:12" x14ac:dyDescent="0.25">
      <c r="A2046" s="193" t="s">
        <v>139</v>
      </c>
      <c r="B2046" s="193" t="s">
        <v>140</v>
      </c>
      <c r="C2046" s="198" t="s">
        <v>141</v>
      </c>
      <c r="D2046" s="193" t="s">
        <v>142</v>
      </c>
      <c r="E2046" s="193" t="s">
        <v>143</v>
      </c>
      <c r="F2046" s="198" t="s">
        <v>144</v>
      </c>
      <c r="G2046" s="193" t="s">
        <v>145</v>
      </c>
      <c r="I2046" s="198" t="s">
        <v>501</v>
      </c>
      <c r="J2046" s="198" t="s">
        <v>502</v>
      </c>
      <c r="K2046" s="198" t="s">
        <v>146</v>
      </c>
    </row>
    <row r="2047" spans="1:12" x14ac:dyDescent="0.25">
      <c r="A2047" s="197">
        <v>4</v>
      </c>
      <c r="B2047" s="194" t="s">
        <v>438</v>
      </c>
      <c r="C2047" s="199">
        <v>4</v>
      </c>
      <c r="D2047" s="194" t="s">
        <v>151</v>
      </c>
      <c r="E2047" s="194" t="s">
        <v>156</v>
      </c>
      <c r="F2047" s="199">
        <v>201606</v>
      </c>
      <c r="G2047" s="194" t="s">
        <v>566</v>
      </c>
      <c r="I2047" s="197">
        <v>749073</v>
      </c>
      <c r="K2047" s="200">
        <v>-2131605</v>
      </c>
      <c r="L2047" s="193" t="s">
        <v>585</v>
      </c>
    </row>
    <row r="2048" spans="1:12" x14ac:dyDescent="0.25">
      <c r="A2048" s="197">
        <v>4</v>
      </c>
      <c r="B2048" s="194" t="s">
        <v>438</v>
      </c>
      <c r="C2048" s="199">
        <v>6</v>
      </c>
      <c r="D2048" s="194" t="s">
        <v>151</v>
      </c>
      <c r="E2048" s="194" t="s">
        <v>156</v>
      </c>
      <c r="F2048" s="199">
        <v>201606</v>
      </c>
      <c r="G2048" s="194" t="s">
        <v>1609</v>
      </c>
      <c r="I2048" s="197">
        <v>487873</v>
      </c>
      <c r="K2048" s="200">
        <v>-1643732</v>
      </c>
      <c r="L2048" s="193" t="s">
        <v>585</v>
      </c>
    </row>
    <row r="2049" spans="1:12" x14ac:dyDescent="0.25">
      <c r="A2049" s="197">
        <v>4</v>
      </c>
      <c r="B2049" s="194" t="s">
        <v>438</v>
      </c>
      <c r="C2049" s="199">
        <v>7</v>
      </c>
      <c r="D2049" s="194" t="s">
        <v>151</v>
      </c>
      <c r="E2049" s="194" t="s">
        <v>156</v>
      </c>
      <c r="F2049" s="199">
        <v>201606</v>
      </c>
      <c r="G2049" s="194" t="s">
        <v>1610</v>
      </c>
      <c r="I2049" s="197">
        <v>689518</v>
      </c>
      <c r="K2049" s="200">
        <v>-954214</v>
      </c>
      <c r="L2049" s="193" t="s">
        <v>585</v>
      </c>
    </row>
    <row r="2050" spans="1:12" x14ac:dyDescent="0.25">
      <c r="A2050" s="197">
        <v>5</v>
      </c>
      <c r="B2050" s="194" t="s">
        <v>438</v>
      </c>
      <c r="C2050" s="199">
        <v>13</v>
      </c>
      <c r="D2050" s="194" t="s">
        <v>151</v>
      </c>
      <c r="E2050" s="194" t="s">
        <v>156</v>
      </c>
      <c r="F2050" s="199">
        <v>201606</v>
      </c>
      <c r="G2050" s="194" t="s">
        <v>1611</v>
      </c>
      <c r="I2050" s="197">
        <v>202150</v>
      </c>
      <c r="K2050" s="200">
        <v>-752064</v>
      </c>
      <c r="L2050" s="193" t="s">
        <v>585</v>
      </c>
    </row>
    <row r="2051" spans="1:12" x14ac:dyDescent="0.25">
      <c r="A2051" s="197">
        <v>5</v>
      </c>
      <c r="B2051" s="194" t="s">
        <v>438</v>
      </c>
      <c r="C2051" s="199">
        <v>14</v>
      </c>
      <c r="D2051" s="194" t="s">
        <v>151</v>
      </c>
      <c r="E2051" s="194" t="s">
        <v>156</v>
      </c>
      <c r="F2051" s="199">
        <v>201606</v>
      </c>
      <c r="G2051" s="194" t="s">
        <v>1612</v>
      </c>
      <c r="I2051" s="197">
        <v>453120</v>
      </c>
      <c r="K2051" s="200">
        <v>-298944</v>
      </c>
      <c r="L2051" s="193" t="s">
        <v>585</v>
      </c>
    </row>
    <row r="2052" spans="1:12" x14ac:dyDescent="0.25">
      <c r="A2052" s="197">
        <v>13</v>
      </c>
      <c r="B2052" s="194" t="s">
        <v>438</v>
      </c>
      <c r="C2052" s="199">
        <v>26</v>
      </c>
      <c r="D2052" s="194" t="s">
        <v>151</v>
      </c>
      <c r="E2052" s="194" t="s">
        <v>156</v>
      </c>
      <c r="F2052" s="199">
        <v>201606</v>
      </c>
      <c r="G2052" s="194" t="s">
        <v>1577</v>
      </c>
      <c r="I2052" s="197">
        <v>289944</v>
      </c>
      <c r="K2052" s="200">
        <v>-9000</v>
      </c>
      <c r="L2052" s="193" t="s">
        <v>585</v>
      </c>
    </row>
    <row r="2053" spans="1:12" x14ac:dyDescent="0.25">
      <c r="A2053" s="197">
        <v>26</v>
      </c>
      <c r="B2053" s="194" t="s">
        <v>438</v>
      </c>
      <c r="C2053" s="199">
        <v>66</v>
      </c>
      <c r="D2053" s="194" t="s">
        <v>151</v>
      </c>
      <c r="E2053" s="194" t="s">
        <v>156</v>
      </c>
      <c r="F2053" s="199">
        <v>201607</v>
      </c>
      <c r="G2053" s="194" t="s">
        <v>455</v>
      </c>
      <c r="I2053" s="197">
        <v>613998</v>
      </c>
      <c r="K2053" s="200">
        <v>604998</v>
      </c>
      <c r="L2053" s="193" t="s">
        <v>503</v>
      </c>
    </row>
    <row r="2054" spans="1:12" x14ac:dyDescent="0.25">
      <c r="A2054" s="197">
        <v>26</v>
      </c>
      <c r="B2054" s="194" t="s">
        <v>438</v>
      </c>
      <c r="C2054" s="199">
        <v>67</v>
      </c>
      <c r="D2054" s="194" t="s">
        <v>151</v>
      </c>
      <c r="E2054" s="194" t="s">
        <v>156</v>
      </c>
      <c r="F2054" s="199">
        <v>201607</v>
      </c>
      <c r="G2054" s="194" t="s">
        <v>456</v>
      </c>
      <c r="I2054" s="197">
        <v>796946</v>
      </c>
      <c r="K2054" s="200">
        <v>1401944</v>
      </c>
      <c r="L2054" s="193" t="s">
        <v>503</v>
      </c>
    </row>
    <row r="2055" spans="1:12" x14ac:dyDescent="0.25">
      <c r="A2055" s="197">
        <v>26</v>
      </c>
      <c r="B2055" s="194" t="s">
        <v>438</v>
      </c>
      <c r="C2055" s="199">
        <v>68</v>
      </c>
      <c r="D2055" s="194" t="s">
        <v>151</v>
      </c>
      <c r="E2055" s="194" t="s">
        <v>156</v>
      </c>
      <c r="F2055" s="199">
        <v>201607</v>
      </c>
      <c r="G2055" s="194" t="s">
        <v>457</v>
      </c>
      <c r="I2055" s="197">
        <v>208214</v>
      </c>
      <c r="K2055" s="200">
        <v>1610158</v>
      </c>
      <c r="L2055" s="193" t="s">
        <v>503</v>
      </c>
    </row>
    <row r="2056" spans="1:12" x14ac:dyDescent="0.25">
      <c r="A2056" s="197">
        <v>29</v>
      </c>
      <c r="B2056" s="194" t="s">
        <v>438</v>
      </c>
      <c r="C2056" s="199">
        <v>45</v>
      </c>
      <c r="D2056" s="194" t="s">
        <v>151</v>
      </c>
      <c r="E2056" s="194" t="s">
        <v>156</v>
      </c>
      <c r="F2056" s="199">
        <v>201607</v>
      </c>
      <c r="G2056" s="194" t="s">
        <v>474</v>
      </c>
      <c r="I2056" s="197">
        <v>1026171</v>
      </c>
      <c r="K2056" s="200">
        <v>2636329</v>
      </c>
      <c r="L2056" s="193" t="s">
        <v>503</v>
      </c>
    </row>
    <row r="2057" spans="1:12" x14ac:dyDescent="0.25">
      <c r="A2057" s="197">
        <v>29</v>
      </c>
      <c r="B2057" s="194" t="s">
        <v>438</v>
      </c>
      <c r="C2057" s="199">
        <v>46</v>
      </c>
      <c r="D2057" s="194" t="s">
        <v>151</v>
      </c>
      <c r="E2057" s="194" t="s">
        <v>156</v>
      </c>
      <c r="F2057" s="199">
        <v>201607</v>
      </c>
      <c r="G2057" s="194" t="s">
        <v>477</v>
      </c>
      <c r="I2057" s="197">
        <v>288000</v>
      </c>
      <c r="K2057" s="200">
        <v>2924329</v>
      </c>
      <c r="L2057" s="193" t="s">
        <v>503</v>
      </c>
    </row>
    <row r="2058" spans="1:12" x14ac:dyDescent="0.25">
      <c r="A2058" s="197">
        <v>29</v>
      </c>
      <c r="B2058" s="194" t="s">
        <v>438</v>
      </c>
      <c r="C2058" s="199">
        <v>48</v>
      </c>
      <c r="D2058" s="194" t="s">
        <v>151</v>
      </c>
      <c r="E2058" s="194" t="s">
        <v>156</v>
      </c>
      <c r="F2058" s="199">
        <v>201607</v>
      </c>
      <c r="G2058" s="194" t="s">
        <v>473</v>
      </c>
      <c r="I2058" s="197">
        <v>999040</v>
      </c>
      <c r="K2058" s="200">
        <v>3923369</v>
      </c>
      <c r="L2058" s="193" t="s">
        <v>503</v>
      </c>
    </row>
    <row r="2059" spans="1:12" x14ac:dyDescent="0.25">
      <c r="A2059" s="197">
        <v>29</v>
      </c>
      <c r="B2059" s="194" t="s">
        <v>438</v>
      </c>
      <c r="C2059" s="199">
        <v>49</v>
      </c>
      <c r="D2059" s="194" t="s">
        <v>151</v>
      </c>
      <c r="E2059" s="194" t="s">
        <v>156</v>
      </c>
      <c r="F2059" s="199">
        <v>201607</v>
      </c>
      <c r="G2059" s="194" t="s">
        <v>475</v>
      </c>
      <c r="I2059" s="197">
        <v>1178746</v>
      </c>
      <c r="K2059" s="200">
        <v>5102115</v>
      </c>
      <c r="L2059" s="193" t="s">
        <v>503</v>
      </c>
    </row>
    <row r="2060" spans="1:12" x14ac:dyDescent="0.25">
      <c r="A2060" s="197">
        <v>29</v>
      </c>
      <c r="B2060" s="194" t="s">
        <v>438</v>
      </c>
      <c r="C2060" s="199">
        <v>51</v>
      </c>
      <c r="D2060" s="194" t="s">
        <v>151</v>
      </c>
      <c r="E2060" s="194" t="s">
        <v>156</v>
      </c>
      <c r="F2060" s="199">
        <v>201607</v>
      </c>
      <c r="G2060" s="194" t="s">
        <v>476</v>
      </c>
      <c r="I2060" s="197">
        <v>809749</v>
      </c>
      <c r="K2060" s="200">
        <v>5911864</v>
      </c>
      <c r="L2060" s="193" t="s">
        <v>503</v>
      </c>
    </row>
    <row r="2061" spans="1:12" x14ac:dyDescent="0.25">
      <c r="A2061" s="197">
        <v>29</v>
      </c>
      <c r="B2061" s="194" t="s">
        <v>438</v>
      </c>
      <c r="C2061" s="199">
        <v>52</v>
      </c>
      <c r="D2061" s="194" t="s">
        <v>151</v>
      </c>
      <c r="E2061" s="194" t="s">
        <v>156</v>
      </c>
      <c r="F2061" s="199">
        <v>201607</v>
      </c>
      <c r="G2061" s="194" t="s">
        <v>472</v>
      </c>
      <c r="I2061" s="197">
        <v>600000</v>
      </c>
      <c r="K2061" s="200">
        <v>6511864</v>
      </c>
      <c r="L2061" s="193" t="s">
        <v>503</v>
      </c>
    </row>
    <row r="2062" spans="1:12" x14ac:dyDescent="0.25">
      <c r="A2062" s="197">
        <v>31</v>
      </c>
      <c r="B2062" s="194" t="s">
        <v>438</v>
      </c>
      <c r="C2062" s="199">
        <v>110</v>
      </c>
      <c r="D2062" s="194" t="s">
        <v>147</v>
      </c>
      <c r="E2062" s="194" t="s">
        <v>156</v>
      </c>
      <c r="F2062" s="199">
        <v>201607</v>
      </c>
      <c r="G2062" s="194" t="s">
        <v>473</v>
      </c>
      <c r="J2062" s="197">
        <v>999040</v>
      </c>
      <c r="K2062" s="200">
        <v>5512824</v>
      </c>
      <c r="L2062" s="193" t="s">
        <v>503</v>
      </c>
    </row>
    <row r="2063" spans="1:12" x14ac:dyDescent="0.25">
      <c r="A2063" s="197">
        <v>31</v>
      </c>
      <c r="B2063" s="194" t="s">
        <v>438</v>
      </c>
      <c r="C2063" s="199">
        <v>110</v>
      </c>
      <c r="D2063" s="194" t="s">
        <v>147</v>
      </c>
      <c r="E2063" s="194" t="s">
        <v>156</v>
      </c>
      <c r="F2063" s="199">
        <v>201607</v>
      </c>
      <c r="G2063" s="194" t="s">
        <v>474</v>
      </c>
      <c r="J2063" s="197">
        <v>1026171</v>
      </c>
      <c r="K2063" s="200">
        <v>4486653</v>
      </c>
      <c r="L2063" s="193" t="s">
        <v>503</v>
      </c>
    </row>
    <row r="2064" spans="1:12" x14ac:dyDescent="0.25">
      <c r="A2064" s="197">
        <v>31</v>
      </c>
      <c r="B2064" s="194" t="s">
        <v>438</v>
      </c>
      <c r="C2064" s="199">
        <v>110</v>
      </c>
      <c r="D2064" s="194" t="s">
        <v>147</v>
      </c>
      <c r="E2064" s="194" t="s">
        <v>156</v>
      </c>
      <c r="F2064" s="199">
        <v>201607</v>
      </c>
      <c r="G2064" s="194" t="s">
        <v>475</v>
      </c>
      <c r="J2064" s="197">
        <v>1178746</v>
      </c>
      <c r="K2064" s="200">
        <v>3307907</v>
      </c>
      <c r="L2064" s="193" t="s">
        <v>503</v>
      </c>
    </row>
    <row r="2065" spans="1:12" x14ac:dyDescent="0.25">
      <c r="A2065" s="197">
        <v>31</v>
      </c>
      <c r="B2065" s="194" t="s">
        <v>438</v>
      </c>
      <c r="C2065" s="199">
        <v>110</v>
      </c>
      <c r="D2065" s="194" t="s">
        <v>147</v>
      </c>
      <c r="E2065" s="194" t="s">
        <v>156</v>
      </c>
      <c r="F2065" s="199">
        <v>201607</v>
      </c>
      <c r="G2065" s="194" t="s">
        <v>472</v>
      </c>
      <c r="J2065" s="197">
        <v>572471</v>
      </c>
      <c r="K2065" s="200">
        <v>2735436</v>
      </c>
      <c r="L2065" s="193" t="s">
        <v>503</v>
      </c>
    </row>
    <row r="2066" spans="1:12" x14ac:dyDescent="0.25">
      <c r="A2066" s="197">
        <v>31</v>
      </c>
      <c r="B2066" s="194" t="s">
        <v>438</v>
      </c>
      <c r="C2066" s="199">
        <v>110</v>
      </c>
      <c r="D2066" s="194" t="s">
        <v>147</v>
      </c>
      <c r="E2066" s="194" t="s">
        <v>156</v>
      </c>
      <c r="F2066" s="199">
        <v>201607</v>
      </c>
      <c r="G2066" s="194" t="s">
        <v>457</v>
      </c>
      <c r="J2066" s="197">
        <v>208214</v>
      </c>
      <c r="K2066" s="200">
        <v>2527222</v>
      </c>
      <c r="L2066" s="193" t="s">
        <v>503</v>
      </c>
    </row>
    <row r="2067" spans="1:12" x14ac:dyDescent="0.25">
      <c r="A2067" s="197">
        <v>31</v>
      </c>
      <c r="B2067" s="194" t="s">
        <v>438</v>
      </c>
      <c r="C2067" s="199">
        <v>110</v>
      </c>
      <c r="D2067" s="194" t="s">
        <v>147</v>
      </c>
      <c r="E2067" s="194" t="s">
        <v>156</v>
      </c>
      <c r="F2067" s="199">
        <v>201607</v>
      </c>
      <c r="G2067" s="194" t="s">
        <v>476</v>
      </c>
      <c r="J2067" s="197">
        <v>809749</v>
      </c>
      <c r="K2067" s="200">
        <v>1717473</v>
      </c>
      <c r="L2067" s="193" t="s">
        <v>503</v>
      </c>
    </row>
    <row r="2068" spans="1:12" x14ac:dyDescent="0.25">
      <c r="A2068" s="197">
        <v>31</v>
      </c>
      <c r="B2068" s="194" t="s">
        <v>438</v>
      </c>
      <c r="C2068" s="199">
        <v>110</v>
      </c>
      <c r="D2068" s="194" t="s">
        <v>147</v>
      </c>
      <c r="E2068" s="194" t="s">
        <v>156</v>
      </c>
      <c r="F2068" s="199">
        <v>201607</v>
      </c>
      <c r="G2068" s="194" t="s">
        <v>456</v>
      </c>
      <c r="J2068" s="197">
        <v>796946</v>
      </c>
      <c r="K2068" s="200">
        <v>920527</v>
      </c>
      <c r="L2068" s="193" t="s">
        <v>503</v>
      </c>
    </row>
    <row r="2069" spans="1:12" x14ac:dyDescent="0.25">
      <c r="A2069" s="197">
        <v>31</v>
      </c>
      <c r="B2069" s="194" t="s">
        <v>438</v>
      </c>
      <c r="C2069" s="199">
        <v>110</v>
      </c>
      <c r="D2069" s="194" t="s">
        <v>147</v>
      </c>
      <c r="E2069" s="194" t="s">
        <v>156</v>
      </c>
      <c r="F2069" s="199">
        <v>201607</v>
      </c>
      <c r="G2069" s="194" t="s">
        <v>477</v>
      </c>
      <c r="J2069" s="197">
        <v>288000</v>
      </c>
      <c r="K2069" s="200">
        <v>632527</v>
      </c>
      <c r="L2069" s="193" t="s">
        <v>503</v>
      </c>
    </row>
    <row r="2070" spans="1:12" x14ac:dyDescent="0.25">
      <c r="A2070" s="197">
        <v>31</v>
      </c>
      <c r="B2070" s="194" t="s">
        <v>438</v>
      </c>
      <c r="C2070" s="199">
        <v>110</v>
      </c>
      <c r="D2070" s="194" t="s">
        <v>147</v>
      </c>
      <c r="E2070" s="194" t="s">
        <v>156</v>
      </c>
      <c r="F2070" s="199">
        <v>201607</v>
      </c>
      <c r="G2070" s="194" t="s">
        <v>455</v>
      </c>
      <c r="J2070" s="197">
        <v>613998</v>
      </c>
      <c r="K2070" s="200">
        <v>18529</v>
      </c>
      <c r="L2070" s="193" t="s">
        <v>503</v>
      </c>
    </row>
    <row r="2071" spans="1:12" x14ac:dyDescent="0.25">
      <c r="A2071" s="197">
        <v>31</v>
      </c>
      <c r="B2071" s="194" t="s">
        <v>438</v>
      </c>
      <c r="C2071" s="199">
        <v>117</v>
      </c>
      <c r="D2071" s="194" t="s">
        <v>147</v>
      </c>
      <c r="E2071" s="194" t="s">
        <v>156</v>
      </c>
      <c r="F2071" s="199">
        <v>201607</v>
      </c>
      <c r="G2071" s="194" t="s">
        <v>472</v>
      </c>
      <c r="J2071" s="197">
        <v>27529</v>
      </c>
      <c r="K2071" s="200">
        <v>-9000</v>
      </c>
      <c r="L2071" s="193" t="s">
        <v>585</v>
      </c>
    </row>
    <row r="2072" spans="1:12" x14ac:dyDescent="0.25">
      <c r="G2072" s="201" t="s">
        <v>718</v>
      </c>
      <c r="I2072" s="202">
        <v>9392542</v>
      </c>
      <c r="J2072" s="202">
        <v>6520864</v>
      </c>
      <c r="K2072" s="202">
        <v>2871678</v>
      </c>
      <c r="L2072" s="203" t="s">
        <v>503</v>
      </c>
    </row>
    <row r="2073" spans="1:12" x14ac:dyDescent="0.25">
      <c r="G2073" s="201" t="s">
        <v>505</v>
      </c>
      <c r="I2073" s="202">
        <v>25555783</v>
      </c>
      <c r="J2073" s="202">
        <v>25564783</v>
      </c>
      <c r="K2073" s="202">
        <v>-9000</v>
      </c>
      <c r="L2073" s="204" t="s">
        <v>1019</v>
      </c>
    </row>
    <row r="2074" spans="1:12" x14ac:dyDescent="0.25">
      <c r="A2074" s="196" t="s">
        <v>1532</v>
      </c>
      <c r="G2074" s="153" t="s">
        <v>500</v>
      </c>
      <c r="I2074" s="197">
        <v>25555783</v>
      </c>
      <c r="J2074" s="197">
        <v>25564783</v>
      </c>
      <c r="K2074" s="197">
        <v>-9000</v>
      </c>
      <c r="L2074" s="194" t="s">
        <v>585</v>
      </c>
    </row>
    <row r="2075" spans="1:12" x14ac:dyDescent="0.25">
      <c r="A2075" s="193" t="s">
        <v>139</v>
      </c>
      <c r="B2075" s="193" t="s">
        <v>140</v>
      </c>
      <c r="C2075" s="198" t="s">
        <v>141</v>
      </c>
      <c r="D2075" s="193" t="s">
        <v>142</v>
      </c>
      <c r="E2075" s="193" t="s">
        <v>143</v>
      </c>
      <c r="F2075" s="198" t="s">
        <v>144</v>
      </c>
      <c r="G2075" s="193" t="s">
        <v>145</v>
      </c>
      <c r="I2075" s="198" t="s">
        <v>501</v>
      </c>
      <c r="J2075" s="198" t="s">
        <v>502</v>
      </c>
      <c r="K2075" s="198" t="s">
        <v>146</v>
      </c>
    </row>
    <row r="2076" spans="1:12" x14ac:dyDescent="0.25">
      <c r="A2076" s="197">
        <v>29</v>
      </c>
      <c r="B2076" s="194" t="s">
        <v>1532</v>
      </c>
      <c r="C2076" s="199">
        <v>21</v>
      </c>
      <c r="D2076" s="194" t="s">
        <v>151</v>
      </c>
      <c r="E2076" s="194" t="s">
        <v>156</v>
      </c>
      <c r="F2076" s="199">
        <v>201608</v>
      </c>
      <c r="G2076" s="194" t="s">
        <v>1668</v>
      </c>
      <c r="I2076" s="197">
        <v>351298</v>
      </c>
      <c r="K2076" s="200">
        <v>342298</v>
      </c>
      <c r="L2076" s="193" t="s">
        <v>503</v>
      </c>
    </row>
    <row r="2077" spans="1:12" x14ac:dyDescent="0.25">
      <c r="A2077" s="197">
        <v>29</v>
      </c>
      <c r="B2077" s="194" t="s">
        <v>1532</v>
      </c>
      <c r="C2077" s="199">
        <v>23</v>
      </c>
      <c r="D2077" s="194" t="s">
        <v>151</v>
      </c>
      <c r="E2077" s="194" t="s">
        <v>156</v>
      </c>
      <c r="F2077" s="199">
        <v>201608</v>
      </c>
      <c r="G2077" s="194" t="s">
        <v>1669</v>
      </c>
      <c r="I2077" s="197">
        <v>491055</v>
      </c>
      <c r="K2077" s="200">
        <v>833353</v>
      </c>
      <c r="L2077" s="193" t="s">
        <v>503</v>
      </c>
    </row>
    <row r="2078" spans="1:12" x14ac:dyDescent="0.25">
      <c r="A2078" s="197">
        <v>29</v>
      </c>
      <c r="B2078" s="194" t="s">
        <v>1532</v>
      </c>
      <c r="C2078" s="199">
        <v>24</v>
      </c>
      <c r="D2078" s="194" t="s">
        <v>151</v>
      </c>
      <c r="E2078" s="194" t="s">
        <v>156</v>
      </c>
      <c r="F2078" s="199">
        <v>201608</v>
      </c>
      <c r="G2078" s="194" t="s">
        <v>1670</v>
      </c>
      <c r="I2078" s="197">
        <v>208215</v>
      </c>
      <c r="K2078" s="200">
        <v>1041568</v>
      </c>
      <c r="L2078" s="193" t="s">
        <v>503</v>
      </c>
    </row>
    <row r="2079" spans="1:12" x14ac:dyDescent="0.25">
      <c r="A2079" s="197">
        <v>29</v>
      </c>
      <c r="B2079" s="194" t="s">
        <v>1532</v>
      </c>
      <c r="C2079" s="199">
        <v>25</v>
      </c>
      <c r="D2079" s="194" t="s">
        <v>151</v>
      </c>
      <c r="E2079" s="194" t="s">
        <v>156</v>
      </c>
      <c r="F2079" s="199">
        <v>201608</v>
      </c>
      <c r="G2079" s="194" t="s">
        <v>1671</v>
      </c>
      <c r="I2079" s="197">
        <v>795857</v>
      </c>
      <c r="K2079" s="200">
        <v>1837425</v>
      </c>
      <c r="L2079" s="193" t="s">
        <v>503</v>
      </c>
    </row>
    <row r="2080" spans="1:12" x14ac:dyDescent="0.25">
      <c r="A2080" s="197">
        <v>29</v>
      </c>
      <c r="B2080" s="194" t="s">
        <v>1532</v>
      </c>
      <c r="C2080" s="199">
        <v>26</v>
      </c>
      <c r="D2080" s="194" t="s">
        <v>151</v>
      </c>
      <c r="E2080" s="194" t="s">
        <v>156</v>
      </c>
      <c r="F2080" s="199">
        <v>201608</v>
      </c>
      <c r="G2080" s="194" t="s">
        <v>1672</v>
      </c>
      <c r="I2080" s="197">
        <v>288000</v>
      </c>
      <c r="K2080" s="200">
        <v>2125425</v>
      </c>
      <c r="L2080" s="193" t="s">
        <v>503</v>
      </c>
    </row>
    <row r="2081" spans="1:12" x14ac:dyDescent="0.25">
      <c r="A2081" s="197">
        <v>29</v>
      </c>
      <c r="B2081" s="194" t="s">
        <v>1532</v>
      </c>
      <c r="C2081" s="199">
        <v>27</v>
      </c>
      <c r="D2081" s="194" t="s">
        <v>151</v>
      </c>
      <c r="E2081" s="194" t="s">
        <v>156</v>
      </c>
      <c r="F2081" s="199">
        <v>201608</v>
      </c>
      <c r="G2081" s="194" t="s">
        <v>1673</v>
      </c>
      <c r="I2081" s="197">
        <v>450086</v>
      </c>
      <c r="K2081" s="200">
        <v>2575511</v>
      </c>
      <c r="L2081" s="193" t="s">
        <v>503</v>
      </c>
    </row>
    <row r="2082" spans="1:12" x14ac:dyDescent="0.25">
      <c r="A2082" s="197">
        <v>29</v>
      </c>
      <c r="B2082" s="194" t="s">
        <v>1532</v>
      </c>
      <c r="C2082" s="199">
        <v>28</v>
      </c>
      <c r="D2082" s="194" t="s">
        <v>151</v>
      </c>
      <c r="E2082" s="194" t="s">
        <v>156</v>
      </c>
      <c r="F2082" s="199">
        <v>201608</v>
      </c>
      <c r="G2082" s="194" t="s">
        <v>1674</v>
      </c>
      <c r="I2082" s="197">
        <v>544744</v>
      </c>
      <c r="K2082" s="200">
        <v>3120255</v>
      </c>
      <c r="L2082" s="193" t="s">
        <v>503</v>
      </c>
    </row>
    <row r="2083" spans="1:12" x14ac:dyDescent="0.25">
      <c r="A2083" s="197">
        <v>29</v>
      </c>
      <c r="B2083" s="194" t="s">
        <v>1532</v>
      </c>
      <c r="C2083" s="199">
        <v>29</v>
      </c>
      <c r="D2083" s="194" t="s">
        <v>151</v>
      </c>
      <c r="E2083" s="194" t="s">
        <v>156</v>
      </c>
      <c r="F2083" s="199">
        <v>201608</v>
      </c>
      <c r="G2083" s="194" t="s">
        <v>1675</v>
      </c>
      <c r="I2083" s="197">
        <v>269246</v>
      </c>
      <c r="K2083" s="200">
        <v>3389501</v>
      </c>
      <c r="L2083" s="193" t="s">
        <v>503</v>
      </c>
    </row>
    <row r="2084" spans="1:12" x14ac:dyDescent="0.25">
      <c r="A2084" s="197">
        <v>29</v>
      </c>
      <c r="B2084" s="194" t="s">
        <v>1532</v>
      </c>
      <c r="C2084" s="199">
        <v>30</v>
      </c>
      <c r="D2084" s="194" t="s">
        <v>151</v>
      </c>
      <c r="E2084" s="194" t="s">
        <v>156</v>
      </c>
      <c r="F2084" s="199">
        <v>201608</v>
      </c>
      <c r="G2084" s="194" t="s">
        <v>1676</v>
      </c>
      <c r="I2084" s="197">
        <v>1200000</v>
      </c>
      <c r="K2084" s="200">
        <v>4589501</v>
      </c>
      <c r="L2084" s="193" t="s">
        <v>503</v>
      </c>
    </row>
    <row r="2085" spans="1:12" x14ac:dyDescent="0.25">
      <c r="A2085" s="197">
        <v>29</v>
      </c>
      <c r="B2085" s="194" t="s">
        <v>1532</v>
      </c>
      <c r="C2085" s="199">
        <v>31</v>
      </c>
      <c r="D2085" s="194" t="s">
        <v>151</v>
      </c>
      <c r="E2085" s="194" t="s">
        <v>156</v>
      </c>
      <c r="F2085" s="199">
        <v>201608</v>
      </c>
      <c r="G2085" s="194" t="s">
        <v>1677</v>
      </c>
      <c r="I2085" s="197">
        <v>1201374</v>
      </c>
      <c r="K2085" s="200">
        <v>5790875</v>
      </c>
      <c r="L2085" s="193" t="s">
        <v>503</v>
      </c>
    </row>
    <row r="2086" spans="1:12" x14ac:dyDescent="0.25">
      <c r="A2086" s="197">
        <v>31</v>
      </c>
      <c r="B2086" s="194" t="s">
        <v>1532</v>
      </c>
      <c r="C2086" s="199">
        <v>110</v>
      </c>
      <c r="D2086" s="194" t="s">
        <v>147</v>
      </c>
      <c r="E2086" s="194" t="s">
        <v>156</v>
      </c>
      <c r="F2086" s="199">
        <v>201608</v>
      </c>
      <c r="G2086" s="194" t="s">
        <v>1805</v>
      </c>
      <c r="J2086" s="197">
        <v>795857</v>
      </c>
      <c r="K2086" s="200">
        <v>4995018</v>
      </c>
      <c r="L2086" s="193" t="s">
        <v>503</v>
      </c>
    </row>
    <row r="2087" spans="1:12" x14ac:dyDescent="0.25">
      <c r="A2087" s="197">
        <v>31</v>
      </c>
      <c r="B2087" s="194" t="s">
        <v>1532</v>
      </c>
      <c r="C2087" s="199">
        <v>110</v>
      </c>
      <c r="D2087" s="194" t="s">
        <v>147</v>
      </c>
      <c r="E2087" s="194" t="s">
        <v>156</v>
      </c>
      <c r="F2087" s="199">
        <v>201608</v>
      </c>
      <c r="G2087" s="194" t="s">
        <v>1806</v>
      </c>
      <c r="J2087" s="197">
        <v>858861</v>
      </c>
      <c r="K2087" s="200">
        <v>4136157</v>
      </c>
      <c r="L2087" s="193" t="s">
        <v>503</v>
      </c>
    </row>
    <row r="2088" spans="1:12" x14ac:dyDescent="0.25">
      <c r="A2088" s="197">
        <v>31</v>
      </c>
      <c r="B2088" s="194" t="s">
        <v>1532</v>
      </c>
      <c r="C2088" s="199">
        <v>110</v>
      </c>
      <c r="D2088" s="194" t="s">
        <v>147</v>
      </c>
      <c r="E2088" s="194" t="s">
        <v>156</v>
      </c>
      <c r="F2088" s="199">
        <v>201608</v>
      </c>
      <c r="G2088" s="194" t="s">
        <v>1807</v>
      </c>
      <c r="J2088" s="197">
        <v>1201374</v>
      </c>
      <c r="K2088" s="200">
        <v>2934783</v>
      </c>
      <c r="L2088" s="193" t="s">
        <v>503</v>
      </c>
    </row>
    <row r="2089" spans="1:12" x14ac:dyDescent="0.25">
      <c r="A2089" s="197">
        <v>31</v>
      </c>
      <c r="B2089" s="194" t="s">
        <v>1532</v>
      </c>
      <c r="C2089" s="199">
        <v>110</v>
      </c>
      <c r="D2089" s="194" t="s">
        <v>147</v>
      </c>
      <c r="E2089" s="194" t="s">
        <v>156</v>
      </c>
      <c r="F2089" s="199">
        <v>201608</v>
      </c>
      <c r="G2089" s="194" t="s">
        <v>1808</v>
      </c>
      <c r="J2089" s="197">
        <v>1200000</v>
      </c>
      <c r="K2089" s="200">
        <v>1734783</v>
      </c>
      <c r="L2089" s="193" t="s">
        <v>503</v>
      </c>
    </row>
    <row r="2090" spans="1:12" x14ac:dyDescent="0.25">
      <c r="A2090" s="197">
        <v>31</v>
      </c>
      <c r="B2090" s="194" t="s">
        <v>1532</v>
      </c>
      <c r="C2090" s="199">
        <v>110</v>
      </c>
      <c r="D2090" s="194" t="s">
        <v>147</v>
      </c>
      <c r="E2090" s="194" t="s">
        <v>156</v>
      </c>
      <c r="F2090" s="199">
        <v>201608</v>
      </c>
      <c r="G2090" s="194" t="s">
        <v>1809</v>
      </c>
      <c r="J2090" s="197">
        <v>544744</v>
      </c>
      <c r="K2090" s="200">
        <v>1190039</v>
      </c>
      <c r="L2090" s="193" t="s">
        <v>503</v>
      </c>
    </row>
    <row r="2091" spans="1:12" x14ac:dyDescent="0.25">
      <c r="A2091" s="197">
        <v>31</v>
      </c>
      <c r="B2091" s="194" t="s">
        <v>1532</v>
      </c>
      <c r="C2091" s="199">
        <v>110</v>
      </c>
      <c r="D2091" s="194" t="s">
        <v>147</v>
      </c>
      <c r="E2091" s="194" t="s">
        <v>156</v>
      </c>
      <c r="F2091" s="199">
        <v>201608</v>
      </c>
      <c r="G2091" s="194" t="s">
        <v>1810</v>
      </c>
      <c r="J2091" s="197">
        <v>208215</v>
      </c>
      <c r="K2091" s="200">
        <v>981824</v>
      </c>
      <c r="L2091" s="193" t="s">
        <v>503</v>
      </c>
    </row>
    <row r="2092" spans="1:12" x14ac:dyDescent="0.25">
      <c r="A2092" s="197">
        <v>31</v>
      </c>
      <c r="B2092" s="194" t="s">
        <v>1532</v>
      </c>
      <c r="C2092" s="199">
        <v>110</v>
      </c>
      <c r="D2092" s="194" t="s">
        <v>147</v>
      </c>
      <c r="E2092" s="194" t="s">
        <v>156</v>
      </c>
      <c r="F2092" s="199">
        <v>201608</v>
      </c>
      <c r="G2092" s="194" t="s">
        <v>1811</v>
      </c>
      <c r="J2092" s="197">
        <v>491055</v>
      </c>
      <c r="K2092" s="200">
        <v>490769</v>
      </c>
      <c r="L2092" s="193" t="s">
        <v>503</v>
      </c>
    </row>
    <row r="2093" spans="1:12" x14ac:dyDescent="0.25">
      <c r="A2093" s="197">
        <v>31</v>
      </c>
      <c r="B2093" s="194" t="s">
        <v>1532</v>
      </c>
      <c r="C2093" s="199">
        <v>110</v>
      </c>
      <c r="D2093" s="194" t="s">
        <v>147</v>
      </c>
      <c r="E2093" s="194" t="s">
        <v>156</v>
      </c>
      <c r="F2093" s="199">
        <v>201608</v>
      </c>
      <c r="G2093" s="194" t="s">
        <v>1812</v>
      </c>
      <c r="J2093" s="197">
        <v>450086</v>
      </c>
      <c r="K2093" s="200">
        <v>40683</v>
      </c>
      <c r="L2093" s="193" t="s">
        <v>503</v>
      </c>
    </row>
    <row r="2094" spans="1:12" x14ac:dyDescent="0.25">
      <c r="A2094" s="197">
        <v>31</v>
      </c>
      <c r="B2094" s="194" t="s">
        <v>1532</v>
      </c>
      <c r="C2094" s="199">
        <v>110</v>
      </c>
      <c r="D2094" s="194" t="s">
        <v>147</v>
      </c>
      <c r="E2094" s="194" t="s">
        <v>156</v>
      </c>
      <c r="F2094" s="199">
        <v>201608</v>
      </c>
      <c r="G2094" s="194" t="s">
        <v>1813</v>
      </c>
      <c r="J2094" s="197">
        <v>288000</v>
      </c>
      <c r="K2094" s="200">
        <v>-247317</v>
      </c>
      <c r="L2094" s="193" t="s">
        <v>585</v>
      </c>
    </row>
    <row r="2095" spans="1:12" x14ac:dyDescent="0.25">
      <c r="A2095" s="197">
        <v>31</v>
      </c>
      <c r="B2095" s="194" t="s">
        <v>1532</v>
      </c>
      <c r="C2095" s="199">
        <v>110</v>
      </c>
      <c r="D2095" s="194" t="s">
        <v>147</v>
      </c>
      <c r="E2095" s="194" t="s">
        <v>156</v>
      </c>
      <c r="F2095" s="199">
        <v>201608</v>
      </c>
      <c r="G2095" s="194" t="s">
        <v>1814</v>
      </c>
      <c r="J2095" s="197">
        <v>351298</v>
      </c>
      <c r="K2095" s="200">
        <v>-598615</v>
      </c>
      <c r="L2095" s="193" t="s">
        <v>585</v>
      </c>
    </row>
    <row r="2096" spans="1:12" x14ac:dyDescent="0.25">
      <c r="A2096" s="197">
        <v>31</v>
      </c>
      <c r="B2096" s="194" t="s">
        <v>1532</v>
      </c>
      <c r="C2096" s="199">
        <v>110</v>
      </c>
      <c r="D2096" s="194" t="s">
        <v>147</v>
      </c>
      <c r="E2096" s="194" t="s">
        <v>156</v>
      </c>
      <c r="F2096" s="199">
        <v>201608</v>
      </c>
      <c r="G2096" s="194" t="s">
        <v>1815</v>
      </c>
      <c r="J2096" s="197">
        <v>269246</v>
      </c>
      <c r="K2096" s="200">
        <v>-867861</v>
      </c>
      <c r="L2096" s="193" t="s">
        <v>585</v>
      </c>
    </row>
    <row r="2097" spans="1:12" x14ac:dyDescent="0.25">
      <c r="G2097" s="201" t="s">
        <v>1630</v>
      </c>
      <c r="I2097" s="202">
        <v>5799875</v>
      </c>
      <c r="J2097" s="202">
        <v>6658736</v>
      </c>
      <c r="K2097" s="202">
        <v>-858861</v>
      </c>
      <c r="L2097" s="203" t="s">
        <v>585</v>
      </c>
    </row>
    <row r="2098" spans="1:12" x14ac:dyDescent="0.25">
      <c r="G2098" s="201" t="s">
        <v>505</v>
      </c>
      <c r="I2098" s="202">
        <v>31355658</v>
      </c>
      <c r="J2098" s="202">
        <v>32223519</v>
      </c>
      <c r="K2098" s="202">
        <v>-867861</v>
      </c>
      <c r="L2098" s="204" t="s">
        <v>1019</v>
      </c>
    </row>
    <row r="2099" spans="1:12" x14ac:dyDescent="0.25">
      <c r="A2099" s="196" t="s">
        <v>478</v>
      </c>
    </row>
    <row r="2100" spans="1:12" x14ac:dyDescent="0.25">
      <c r="A2100" s="196" t="s">
        <v>438</v>
      </c>
      <c r="G2100" s="153" t="s">
        <v>500</v>
      </c>
      <c r="I2100" s="197">
        <v>0</v>
      </c>
      <c r="J2100" s="197">
        <v>0</v>
      </c>
      <c r="K2100" s="197">
        <v>0</v>
      </c>
    </row>
    <row r="2101" spans="1:12" x14ac:dyDescent="0.25">
      <c r="A2101" s="193" t="s">
        <v>139</v>
      </c>
      <c r="B2101" s="193" t="s">
        <v>140</v>
      </c>
      <c r="C2101" s="198" t="s">
        <v>141</v>
      </c>
      <c r="D2101" s="193" t="s">
        <v>142</v>
      </c>
      <c r="E2101" s="193" t="s">
        <v>143</v>
      </c>
      <c r="F2101" s="198" t="s">
        <v>144</v>
      </c>
      <c r="G2101" s="193" t="s">
        <v>145</v>
      </c>
      <c r="I2101" s="198" t="s">
        <v>501</v>
      </c>
      <c r="J2101" s="198" t="s">
        <v>502</v>
      </c>
      <c r="K2101" s="198" t="s">
        <v>146</v>
      </c>
    </row>
    <row r="2102" spans="1:12" x14ac:dyDescent="0.25">
      <c r="A2102" s="197">
        <v>31</v>
      </c>
      <c r="B2102" s="194" t="s">
        <v>438</v>
      </c>
      <c r="C2102" s="199">
        <v>110</v>
      </c>
      <c r="D2102" s="194" t="s">
        <v>147</v>
      </c>
      <c r="E2102" s="194" t="s">
        <v>156</v>
      </c>
      <c r="F2102" s="199">
        <v>201607</v>
      </c>
      <c r="G2102" s="194" t="s">
        <v>473</v>
      </c>
      <c r="J2102" s="197">
        <v>5000</v>
      </c>
      <c r="K2102" s="200">
        <v>-5000</v>
      </c>
      <c r="L2102" s="193" t="s">
        <v>585</v>
      </c>
    </row>
    <row r="2103" spans="1:12" x14ac:dyDescent="0.25">
      <c r="A2103" s="197">
        <v>31</v>
      </c>
      <c r="B2103" s="194" t="s">
        <v>438</v>
      </c>
      <c r="C2103" s="199">
        <v>110</v>
      </c>
      <c r="D2103" s="194" t="s">
        <v>147</v>
      </c>
      <c r="E2103" s="194" t="s">
        <v>156</v>
      </c>
      <c r="F2103" s="199">
        <v>201607</v>
      </c>
      <c r="G2103" s="194" t="s">
        <v>474</v>
      </c>
      <c r="J2103" s="197">
        <v>5000</v>
      </c>
      <c r="K2103" s="200">
        <v>-10000</v>
      </c>
      <c r="L2103" s="193" t="s">
        <v>585</v>
      </c>
    </row>
    <row r="2104" spans="1:12" x14ac:dyDescent="0.25">
      <c r="A2104" s="197">
        <v>31</v>
      </c>
      <c r="B2104" s="194" t="s">
        <v>438</v>
      </c>
      <c r="C2104" s="199">
        <v>110</v>
      </c>
      <c r="D2104" s="194" t="s">
        <v>147</v>
      </c>
      <c r="E2104" s="194" t="s">
        <v>156</v>
      </c>
      <c r="F2104" s="199">
        <v>201607</v>
      </c>
      <c r="G2104" s="194" t="s">
        <v>455</v>
      </c>
      <c r="J2104" s="197">
        <v>10000</v>
      </c>
      <c r="K2104" s="200">
        <v>-20000</v>
      </c>
      <c r="L2104" s="193" t="s">
        <v>585</v>
      </c>
    </row>
    <row r="2105" spans="1:12" x14ac:dyDescent="0.25">
      <c r="G2105" s="201" t="s">
        <v>718</v>
      </c>
      <c r="I2105" s="202">
        <v>0</v>
      </c>
      <c r="J2105" s="202">
        <v>20000</v>
      </c>
      <c r="K2105" s="202">
        <v>-20000</v>
      </c>
      <c r="L2105" s="203" t="s">
        <v>585</v>
      </c>
    </row>
    <row r="2106" spans="1:12" x14ac:dyDescent="0.25">
      <c r="G2106" s="201" t="s">
        <v>505</v>
      </c>
      <c r="I2106" s="202">
        <v>0</v>
      </c>
      <c r="J2106" s="202">
        <v>20000</v>
      </c>
      <c r="K2106" s="202">
        <v>-20000</v>
      </c>
      <c r="L2106" s="204" t="s">
        <v>1019</v>
      </c>
    </row>
    <row r="2107" spans="1:12" x14ac:dyDescent="0.25">
      <c r="A2107" s="196" t="s">
        <v>1532</v>
      </c>
      <c r="G2107" s="153" t="s">
        <v>500</v>
      </c>
      <c r="I2107" s="197">
        <v>0</v>
      </c>
      <c r="J2107" s="197">
        <v>20000</v>
      </c>
      <c r="K2107" s="197">
        <v>-20000</v>
      </c>
      <c r="L2107" s="194" t="s">
        <v>585</v>
      </c>
    </row>
    <row r="2108" spans="1:12" x14ac:dyDescent="0.25">
      <c r="A2108" s="193" t="s">
        <v>139</v>
      </c>
      <c r="B2108" s="193" t="s">
        <v>140</v>
      </c>
      <c r="C2108" s="198" t="s">
        <v>141</v>
      </c>
      <c r="D2108" s="193" t="s">
        <v>142</v>
      </c>
      <c r="E2108" s="193" t="s">
        <v>143</v>
      </c>
      <c r="F2108" s="198" t="s">
        <v>144</v>
      </c>
      <c r="G2108" s="193" t="s">
        <v>145</v>
      </c>
      <c r="I2108" s="198" t="s">
        <v>501</v>
      </c>
      <c r="J2108" s="198" t="s">
        <v>502</v>
      </c>
      <c r="K2108" s="198" t="s">
        <v>146</v>
      </c>
    </row>
    <row r="2109" spans="1:12" x14ac:dyDescent="0.25">
      <c r="A2109" s="197">
        <v>31</v>
      </c>
      <c r="B2109" s="194" t="s">
        <v>1532</v>
      </c>
      <c r="C2109" s="199">
        <v>110</v>
      </c>
      <c r="D2109" s="194" t="s">
        <v>147</v>
      </c>
      <c r="E2109" s="194" t="s">
        <v>156</v>
      </c>
      <c r="F2109" s="199">
        <v>201608</v>
      </c>
      <c r="G2109" s="194" t="s">
        <v>1816</v>
      </c>
      <c r="J2109" s="197">
        <v>5000</v>
      </c>
      <c r="K2109" s="200">
        <v>-25000</v>
      </c>
      <c r="L2109" s="193" t="s">
        <v>585</v>
      </c>
    </row>
    <row r="2110" spans="1:12" x14ac:dyDescent="0.25">
      <c r="A2110" s="197">
        <v>31</v>
      </c>
      <c r="B2110" s="194" t="s">
        <v>1532</v>
      </c>
      <c r="C2110" s="199">
        <v>110</v>
      </c>
      <c r="D2110" s="194" t="s">
        <v>147</v>
      </c>
      <c r="E2110" s="194" t="s">
        <v>156</v>
      </c>
      <c r="F2110" s="199">
        <v>201608</v>
      </c>
      <c r="G2110" s="194" t="s">
        <v>1817</v>
      </c>
      <c r="J2110" s="197">
        <v>5000</v>
      </c>
      <c r="K2110" s="200">
        <v>-30000</v>
      </c>
      <c r="L2110" s="193" t="s">
        <v>585</v>
      </c>
    </row>
    <row r="2111" spans="1:12" x14ac:dyDescent="0.25">
      <c r="A2111" s="197">
        <v>31</v>
      </c>
      <c r="B2111" s="194" t="s">
        <v>1532</v>
      </c>
      <c r="C2111" s="199">
        <v>110</v>
      </c>
      <c r="D2111" s="194" t="s">
        <v>147</v>
      </c>
      <c r="E2111" s="194" t="s">
        <v>156</v>
      </c>
      <c r="F2111" s="199">
        <v>201608</v>
      </c>
      <c r="G2111" s="194" t="s">
        <v>1818</v>
      </c>
      <c r="J2111" s="197">
        <v>5000</v>
      </c>
      <c r="K2111" s="200">
        <v>-35000</v>
      </c>
      <c r="L2111" s="193" t="s">
        <v>585</v>
      </c>
    </row>
    <row r="2112" spans="1:12" x14ac:dyDescent="0.25">
      <c r="G2112" s="201" t="s">
        <v>1630</v>
      </c>
      <c r="I2112" s="202">
        <v>0</v>
      </c>
      <c r="J2112" s="202">
        <v>15000</v>
      </c>
      <c r="K2112" s="202">
        <v>-15000</v>
      </c>
      <c r="L2112" s="203" t="s">
        <v>585</v>
      </c>
    </row>
    <row r="2113" spans="1:12" x14ac:dyDescent="0.25">
      <c r="G2113" s="201" t="s">
        <v>505</v>
      </c>
      <c r="I2113" s="202">
        <v>0</v>
      </c>
      <c r="J2113" s="202">
        <v>35000</v>
      </c>
      <c r="K2113" s="202">
        <v>-35000</v>
      </c>
      <c r="L2113" s="204" t="s">
        <v>1019</v>
      </c>
    </row>
    <row r="2114" spans="1:12" x14ac:dyDescent="0.25">
      <c r="A2114" s="196" t="s">
        <v>418</v>
      </c>
    </row>
    <row r="2115" spans="1:12" x14ac:dyDescent="0.25">
      <c r="A2115" s="196" t="s">
        <v>160</v>
      </c>
      <c r="G2115" s="153" t="s">
        <v>500</v>
      </c>
      <c r="I2115" s="197">
        <v>0</v>
      </c>
      <c r="J2115" s="197">
        <v>0</v>
      </c>
      <c r="K2115" s="197">
        <v>0</v>
      </c>
    </row>
    <row r="2116" spans="1:12" x14ac:dyDescent="0.25">
      <c r="A2116" s="193" t="s">
        <v>139</v>
      </c>
      <c r="B2116" s="193" t="s">
        <v>140</v>
      </c>
      <c r="C2116" s="198" t="s">
        <v>141</v>
      </c>
      <c r="D2116" s="193" t="s">
        <v>142</v>
      </c>
      <c r="E2116" s="193" t="s">
        <v>143</v>
      </c>
      <c r="F2116" s="198" t="s">
        <v>144</v>
      </c>
      <c r="G2116" s="193" t="s">
        <v>145</v>
      </c>
      <c r="I2116" s="198" t="s">
        <v>501</v>
      </c>
      <c r="J2116" s="198" t="s">
        <v>502</v>
      </c>
      <c r="K2116" s="198" t="s">
        <v>146</v>
      </c>
    </row>
    <row r="2117" spans="1:12" x14ac:dyDescent="0.25">
      <c r="A2117" s="197">
        <v>30</v>
      </c>
      <c r="B2117" s="194" t="s">
        <v>160</v>
      </c>
      <c r="C2117" s="199">
        <v>3</v>
      </c>
      <c r="D2117" s="194" t="s">
        <v>150</v>
      </c>
      <c r="E2117" s="194" t="s">
        <v>309</v>
      </c>
      <c r="F2117" s="199">
        <v>6208632</v>
      </c>
      <c r="G2117" s="194" t="s">
        <v>420</v>
      </c>
      <c r="I2117" s="197">
        <v>97889</v>
      </c>
      <c r="K2117" s="200">
        <v>97889</v>
      </c>
      <c r="L2117" s="193" t="s">
        <v>503</v>
      </c>
    </row>
    <row r="2118" spans="1:12" x14ac:dyDescent="0.25">
      <c r="A2118" s="197">
        <v>30</v>
      </c>
      <c r="B2118" s="194" t="s">
        <v>160</v>
      </c>
      <c r="C2118" s="199">
        <v>3</v>
      </c>
      <c r="D2118" s="194" t="s">
        <v>150</v>
      </c>
      <c r="E2118" s="194" t="s">
        <v>309</v>
      </c>
      <c r="F2118" s="199">
        <v>15836992</v>
      </c>
      <c r="G2118" s="194" t="s">
        <v>422</v>
      </c>
      <c r="I2118" s="197">
        <v>252869</v>
      </c>
      <c r="K2118" s="200">
        <v>350758</v>
      </c>
      <c r="L2118" s="193" t="s">
        <v>503</v>
      </c>
    </row>
    <row r="2119" spans="1:12" x14ac:dyDescent="0.25">
      <c r="A2119" s="197">
        <v>30</v>
      </c>
      <c r="B2119" s="194" t="s">
        <v>160</v>
      </c>
      <c r="C2119" s="199">
        <v>3</v>
      </c>
      <c r="D2119" s="194" t="s">
        <v>150</v>
      </c>
      <c r="E2119" s="194" t="s">
        <v>309</v>
      </c>
      <c r="F2119" s="199">
        <v>1417</v>
      </c>
      <c r="G2119" s="194" t="s">
        <v>419</v>
      </c>
      <c r="I2119" s="197">
        <v>84431</v>
      </c>
      <c r="K2119" s="200">
        <v>435189</v>
      </c>
      <c r="L2119" s="193" t="s">
        <v>503</v>
      </c>
    </row>
    <row r="2120" spans="1:12" x14ac:dyDescent="0.25">
      <c r="A2120" s="197">
        <v>30</v>
      </c>
      <c r="B2120" s="194" t="s">
        <v>160</v>
      </c>
      <c r="C2120" s="199">
        <v>3</v>
      </c>
      <c r="D2120" s="194" t="s">
        <v>150</v>
      </c>
      <c r="E2120" s="194" t="s">
        <v>309</v>
      </c>
      <c r="F2120" s="199">
        <v>6208661</v>
      </c>
      <c r="G2120" s="194" t="s">
        <v>421</v>
      </c>
      <c r="I2120" s="197">
        <v>96428</v>
      </c>
      <c r="K2120" s="200">
        <v>531617</v>
      </c>
      <c r="L2120" s="193" t="s">
        <v>503</v>
      </c>
    </row>
    <row r="2121" spans="1:12" x14ac:dyDescent="0.25">
      <c r="G2121" s="201" t="s">
        <v>679</v>
      </c>
      <c r="I2121" s="202">
        <v>531617</v>
      </c>
      <c r="J2121" s="202">
        <v>0</v>
      </c>
      <c r="K2121" s="202">
        <v>531617</v>
      </c>
      <c r="L2121" s="203" t="s">
        <v>503</v>
      </c>
    </row>
    <row r="2122" spans="1:12" x14ac:dyDescent="0.25">
      <c r="G2122" s="201" t="s">
        <v>505</v>
      </c>
      <c r="I2122" s="202">
        <v>531617</v>
      </c>
      <c r="J2122" s="202">
        <v>0</v>
      </c>
      <c r="K2122" s="202">
        <v>531617</v>
      </c>
      <c r="L2122" s="204" t="s">
        <v>506</v>
      </c>
    </row>
    <row r="2123" spans="1:12" x14ac:dyDescent="0.25">
      <c r="A2123" s="196" t="s">
        <v>317</v>
      </c>
    </row>
    <row r="2124" spans="1:12" x14ac:dyDescent="0.25">
      <c r="A2124" s="196" t="s">
        <v>138</v>
      </c>
      <c r="G2124" s="153" t="s">
        <v>500</v>
      </c>
      <c r="I2124" s="197">
        <v>0</v>
      </c>
      <c r="J2124" s="197">
        <v>0</v>
      </c>
      <c r="K2124" s="197">
        <v>0</v>
      </c>
    </row>
    <row r="2125" spans="1:12" x14ac:dyDescent="0.25">
      <c r="A2125" s="193" t="s">
        <v>139</v>
      </c>
      <c r="B2125" s="193" t="s">
        <v>140</v>
      </c>
      <c r="C2125" s="198" t="s">
        <v>141</v>
      </c>
      <c r="D2125" s="193" t="s">
        <v>142</v>
      </c>
      <c r="E2125" s="193" t="s">
        <v>143</v>
      </c>
      <c r="F2125" s="198" t="s">
        <v>144</v>
      </c>
      <c r="G2125" s="193" t="s">
        <v>145</v>
      </c>
      <c r="I2125" s="198" t="s">
        <v>501</v>
      </c>
      <c r="J2125" s="198" t="s">
        <v>502</v>
      </c>
      <c r="K2125" s="198" t="s">
        <v>146</v>
      </c>
    </row>
    <row r="2126" spans="1:12" x14ac:dyDescent="0.25">
      <c r="A2126" s="197">
        <v>1</v>
      </c>
      <c r="B2126" s="194" t="s">
        <v>138</v>
      </c>
      <c r="C2126" s="199">
        <v>1</v>
      </c>
      <c r="D2126" s="194" t="s">
        <v>147</v>
      </c>
      <c r="F2126" s="199">
        <v>0</v>
      </c>
      <c r="G2126" s="194" t="s">
        <v>1140</v>
      </c>
      <c r="J2126" s="197">
        <v>709941</v>
      </c>
      <c r="K2126" s="200">
        <v>-709941</v>
      </c>
      <c r="L2126" s="193" t="s">
        <v>585</v>
      </c>
    </row>
    <row r="2127" spans="1:12" x14ac:dyDescent="0.25">
      <c r="A2127" s="197">
        <v>31</v>
      </c>
      <c r="B2127" s="194" t="s">
        <v>138</v>
      </c>
      <c r="C2127" s="199">
        <v>88</v>
      </c>
      <c r="D2127" s="194" t="s">
        <v>147</v>
      </c>
      <c r="F2127" s="199">
        <v>0</v>
      </c>
      <c r="G2127" s="194" t="s">
        <v>94</v>
      </c>
      <c r="J2127" s="197">
        <v>367873</v>
      </c>
      <c r="K2127" s="200">
        <v>-1077814</v>
      </c>
      <c r="L2127" s="193" t="s">
        <v>585</v>
      </c>
    </row>
    <row r="2128" spans="1:12" x14ac:dyDescent="0.25">
      <c r="A2128" s="197">
        <v>31</v>
      </c>
      <c r="B2128" s="194" t="s">
        <v>138</v>
      </c>
      <c r="C2128" s="199">
        <v>88</v>
      </c>
      <c r="D2128" s="194" t="s">
        <v>147</v>
      </c>
      <c r="F2128" s="199">
        <v>0</v>
      </c>
      <c r="G2128" s="194" t="s">
        <v>1141</v>
      </c>
      <c r="J2128" s="197">
        <v>12229</v>
      </c>
      <c r="K2128" s="200">
        <v>-1090043</v>
      </c>
      <c r="L2128" s="193" t="s">
        <v>585</v>
      </c>
    </row>
    <row r="2129" spans="1:12" x14ac:dyDescent="0.25">
      <c r="A2129" s="197">
        <v>31</v>
      </c>
      <c r="B2129" s="194" t="s">
        <v>138</v>
      </c>
      <c r="C2129" s="199">
        <v>88</v>
      </c>
      <c r="D2129" s="194" t="s">
        <v>147</v>
      </c>
      <c r="F2129" s="199">
        <v>0</v>
      </c>
      <c r="G2129" s="194" t="s">
        <v>1141</v>
      </c>
      <c r="J2129" s="197">
        <v>48916</v>
      </c>
      <c r="K2129" s="200">
        <v>-1138959</v>
      </c>
      <c r="L2129" s="193" t="s">
        <v>585</v>
      </c>
    </row>
    <row r="2130" spans="1:12" x14ac:dyDescent="0.25">
      <c r="A2130" s="197">
        <v>31</v>
      </c>
      <c r="B2130" s="194" t="s">
        <v>138</v>
      </c>
      <c r="C2130" s="199">
        <v>88</v>
      </c>
      <c r="D2130" s="194" t="s">
        <v>147</v>
      </c>
      <c r="F2130" s="199">
        <v>0</v>
      </c>
      <c r="G2130" s="194" t="s">
        <v>1142</v>
      </c>
      <c r="J2130" s="197">
        <v>34038</v>
      </c>
      <c r="K2130" s="200">
        <v>-1172997</v>
      </c>
      <c r="L2130" s="193" t="s">
        <v>585</v>
      </c>
    </row>
    <row r="2131" spans="1:12" x14ac:dyDescent="0.25">
      <c r="A2131" s="197">
        <v>31</v>
      </c>
      <c r="B2131" s="194" t="s">
        <v>138</v>
      </c>
      <c r="C2131" s="199">
        <v>90</v>
      </c>
      <c r="D2131" s="194" t="s">
        <v>147</v>
      </c>
      <c r="F2131" s="199">
        <v>0</v>
      </c>
      <c r="G2131" s="194" t="s">
        <v>1143</v>
      </c>
      <c r="I2131" s="197">
        <v>709941</v>
      </c>
      <c r="K2131" s="200">
        <v>-463056</v>
      </c>
      <c r="L2131" s="193" t="s">
        <v>585</v>
      </c>
    </row>
    <row r="2132" spans="1:12" x14ac:dyDescent="0.25">
      <c r="A2132" s="197">
        <v>31</v>
      </c>
      <c r="B2132" s="194" t="s">
        <v>138</v>
      </c>
      <c r="C2132" s="199">
        <v>91</v>
      </c>
      <c r="D2132" s="194" t="s">
        <v>147</v>
      </c>
      <c r="F2132" s="199">
        <v>0</v>
      </c>
      <c r="G2132" s="194" t="s">
        <v>1144</v>
      </c>
      <c r="I2132" s="197">
        <v>463056</v>
      </c>
      <c r="K2132" s="200">
        <v>0</v>
      </c>
    </row>
    <row r="2133" spans="1:12" x14ac:dyDescent="0.25">
      <c r="G2133" s="201" t="s">
        <v>504</v>
      </c>
      <c r="I2133" s="202">
        <v>1172997</v>
      </c>
      <c r="J2133" s="202">
        <v>1172997</v>
      </c>
      <c r="K2133" s="202">
        <v>0</v>
      </c>
    </row>
    <row r="2134" spans="1:12" x14ac:dyDescent="0.25">
      <c r="G2134" s="201" t="s">
        <v>505</v>
      </c>
      <c r="I2134" s="202">
        <v>1172997</v>
      </c>
      <c r="J2134" s="202">
        <v>1172997</v>
      </c>
      <c r="K2134" s="202">
        <v>0</v>
      </c>
    </row>
    <row r="2135" spans="1:12" x14ac:dyDescent="0.25">
      <c r="A2135" s="196" t="s">
        <v>219</v>
      </c>
      <c r="G2135" s="153" t="s">
        <v>500</v>
      </c>
      <c r="I2135" s="197">
        <v>1172997</v>
      </c>
      <c r="J2135" s="197">
        <v>1172997</v>
      </c>
      <c r="K2135" s="197">
        <v>0</v>
      </c>
    </row>
    <row r="2136" spans="1:12" x14ac:dyDescent="0.25">
      <c r="A2136" s="193" t="s">
        <v>139</v>
      </c>
      <c r="B2136" s="193" t="s">
        <v>140</v>
      </c>
      <c r="C2136" s="198" t="s">
        <v>141</v>
      </c>
      <c r="D2136" s="193" t="s">
        <v>142</v>
      </c>
      <c r="E2136" s="193" t="s">
        <v>143</v>
      </c>
      <c r="F2136" s="198" t="s">
        <v>144</v>
      </c>
      <c r="G2136" s="193" t="s">
        <v>145</v>
      </c>
      <c r="I2136" s="198" t="s">
        <v>501</v>
      </c>
      <c r="J2136" s="198" t="s">
        <v>502</v>
      </c>
      <c r="K2136" s="198" t="s">
        <v>146</v>
      </c>
    </row>
    <row r="2137" spans="1:12" x14ac:dyDescent="0.25">
      <c r="A2137" s="197">
        <v>29</v>
      </c>
      <c r="B2137" s="194" t="s">
        <v>219</v>
      </c>
      <c r="C2137" s="199">
        <v>1</v>
      </c>
      <c r="D2137" s="194" t="s">
        <v>147</v>
      </c>
      <c r="F2137" s="199">
        <v>0</v>
      </c>
      <c r="G2137" s="194" t="s">
        <v>94</v>
      </c>
      <c r="J2137" s="197">
        <v>362065</v>
      </c>
      <c r="K2137" s="200">
        <v>-362065</v>
      </c>
      <c r="L2137" s="193" t="s">
        <v>585</v>
      </c>
    </row>
    <row r="2138" spans="1:12" x14ac:dyDescent="0.25">
      <c r="A2138" s="197">
        <v>29</v>
      </c>
      <c r="B2138" s="194" t="s">
        <v>219</v>
      </c>
      <c r="C2138" s="199">
        <v>1</v>
      </c>
      <c r="D2138" s="194" t="s">
        <v>147</v>
      </c>
      <c r="F2138" s="199">
        <v>0</v>
      </c>
      <c r="G2138" s="194" t="s">
        <v>1141</v>
      </c>
      <c r="J2138" s="197">
        <v>12437</v>
      </c>
      <c r="K2138" s="200">
        <v>-374502</v>
      </c>
      <c r="L2138" s="193" t="s">
        <v>585</v>
      </c>
    </row>
    <row r="2139" spans="1:12" x14ac:dyDescent="0.25">
      <c r="A2139" s="197">
        <v>29</v>
      </c>
      <c r="B2139" s="194" t="s">
        <v>219</v>
      </c>
      <c r="C2139" s="199">
        <v>1</v>
      </c>
      <c r="D2139" s="194" t="s">
        <v>147</v>
      </c>
      <c r="F2139" s="199">
        <v>0</v>
      </c>
      <c r="G2139" s="194" t="s">
        <v>1141</v>
      </c>
      <c r="J2139" s="197">
        <v>49746</v>
      </c>
      <c r="K2139" s="200">
        <v>-424248</v>
      </c>
      <c r="L2139" s="193" t="s">
        <v>585</v>
      </c>
    </row>
    <row r="2140" spans="1:12" x14ac:dyDescent="0.25">
      <c r="A2140" s="197">
        <v>29</v>
      </c>
      <c r="B2140" s="194" t="s">
        <v>219</v>
      </c>
      <c r="C2140" s="199">
        <v>1</v>
      </c>
      <c r="D2140" s="194" t="s">
        <v>147</v>
      </c>
      <c r="F2140" s="199">
        <v>0</v>
      </c>
      <c r="G2140" s="194" t="s">
        <v>1142</v>
      </c>
      <c r="J2140" s="197">
        <v>33453</v>
      </c>
      <c r="K2140" s="200">
        <v>-457701</v>
      </c>
      <c r="L2140" s="193" t="s">
        <v>585</v>
      </c>
    </row>
    <row r="2141" spans="1:12" x14ac:dyDescent="0.25">
      <c r="G2141" s="201" t="s">
        <v>507</v>
      </c>
      <c r="I2141" s="202">
        <v>0</v>
      </c>
      <c r="J2141" s="202">
        <v>457701</v>
      </c>
      <c r="K2141" s="202">
        <v>-457701</v>
      </c>
      <c r="L2141" s="203" t="s">
        <v>585</v>
      </c>
    </row>
    <row r="2142" spans="1:12" x14ac:dyDescent="0.25">
      <c r="G2142" s="201" t="s">
        <v>505</v>
      </c>
      <c r="I2142" s="202">
        <v>1172997</v>
      </c>
      <c r="J2142" s="202">
        <v>1630698</v>
      </c>
      <c r="K2142" s="202">
        <v>-457701</v>
      </c>
      <c r="L2142" s="204" t="s">
        <v>1019</v>
      </c>
    </row>
    <row r="2143" spans="1:12" x14ac:dyDescent="0.25">
      <c r="A2143" s="196" t="s">
        <v>242</v>
      </c>
      <c r="G2143" s="153" t="s">
        <v>500</v>
      </c>
      <c r="I2143" s="197">
        <v>1172997</v>
      </c>
      <c r="J2143" s="197">
        <v>1630698</v>
      </c>
      <c r="K2143" s="197">
        <v>-457701</v>
      </c>
      <c r="L2143" s="194" t="s">
        <v>585</v>
      </c>
    </row>
    <row r="2144" spans="1:12" x14ac:dyDescent="0.25">
      <c r="A2144" s="193" t="s">
        <v>139</v>
      </c>
      <c r="B2144" s="193" t="s">
        <v>140</v>
      </c>
      <c r="C2144" s="198" t="s">
        <v>141</v>
      </c>
      <c r="D2144" s="193" t="s">
        <v>142</v>
      </c>
      <c r="E2144" s="193" t="s">
        <v>143</v>
      </c>
      <c r="F2144" s="198" t="s">
        <v>144</v>
      </c>
      <c r="G2144" s="193" t="s">
        <v>145</v>
      </c>
      <c r="I2144" s="198" t="s">
        <v>501</v>
      </c>
      <c r="J2144" s="198" t="s">
        <v>502</v>
      </c>
      <c r="K2144" s="198" t="s">
        <v>146</v>
      </c>
    </row>
    <row r="2145" spans="1:12" x14ac:dyDescent="0.25">
      <c r="A2145" s="197">
        <v>31</v>
      </c>
      <c r="B2145" s="194" t="s">
        <v>242</v>
      </c>
      <c r="C2145" s="199">
        <v>86</v>
      </c>
      <c r="D2145" s="194" t="s">
        <v>147</v>
      </c>
      <c r="F2145" s="199">
        <v>0</v>
      </c>
      <c r="G2145" s="194" t="s">
        <v>94</v>
      </c>
      <c r="J2145" s="197">
        <v>602743</v>
      </c>
      <c r="K2145" s="200">
        <v>-1060444</v>
      </c>
      <c r="L2145" s="193" t="s">
        <v>585</v>
      </c>
    </row>
    <row r="2146" spans="1:12" x14ac:dyDescent="0.25">
      <c r="A2146" s="197">
        <v>31</v>
      </c>
      <c r="B2146" s="194" t="s">
        <v>242</v>
      </c>
      <c r="C2146" s="199">
        <v>86</v>
      </c>
      <c r="D2146" s="194" t="s">
        <v>147</v>
      </c>
      <c r="F2146" s="199">
        <v>0</v>
      </c>
      <c r="G2146" s="194" t="s">
        <v>1141</v>
      </c>
      <c r="J2146" s="197">
        <v>19964</v>
      </c>
      <c r="K2146" s="200">
        <v>-1080408</v>
      </c>
      <c r="L2146" s="193" t="s">
        <v>585</v>
      </c>
    </row>
    <row r="2147" spans="1:12" x14ac:dyDescent="0.25">
      <c r="A2147" s="197">
        <v>31</v>
      </c>
      <c r="B2147" s="194" t="s">
        <v>242</v>
      </c>
      <c r="C2147" s="199">
        <v>86</v>
      </c>
      <c r="D2147" s="194" t="s">
        <v>147</v>
      </c>
      <c r="F2147" s="199">
        <v>0</v>
      </c>
      <c r="G2147" s="194" t="s">
        <v>1141</v>
      </c>
      <c r="J2147" s="197">
        <v>79858</v>
      </c>
      <c r="K2147" s="200">
        <v>-1160266</v>
      </c>
      <c r="L2147" s="193" t="s">
        <v>585</v>
      </c>
    </row>
    <row r="2148" spans="1:12" x14ac:dyDescent="0.25">
      <c r="A2148" s="197">
        <v>31</v>
      </c>
      <c r="B2148" s="194" t="s">
        <v>242</v>
      </c>
      <c r="C2148" s="199">
        <v>86</v>
      </c>
      <c r="D2148" s="194" t="s">
        <v>147</v>
      </c>
      <c r="F2148" s="199">
        <v>0</v>
      </c>
      <c r="G2148" s="194" t="s">
        <v>1142</v>
      </c>
      <c r="J2148" s="197">
        <v>52950</v>
      </c>
      <c r="K2148" s="200">
        <v>-1213216</v>
      </c>
      <c r="L2148" s="193" t="s">
        <v>585</v>
      </c>
    </row>
    <row r="2149" spans="1:12" x14ac:dyDescent="0.25">
      <c r="A2149" s="197">
        <v>31</v>
      </c>
      <c r="B2149" s="194" t="s">
        <v>242</v>
      </c>
      <c r="C2149" s="199">
        <v>89</v>
      </c>
      <c r="D2149" s="194" t="s">
        <v>147</v>
      </c>
      <c r="F2149" s="199">
        <v>0</v>
      </c>
      <c r="G2149" s="194" t="s">
        <v>1145</v>
      </c>
      <c r="I2149" s="197">
        <v>457701</v>
      </c>
      <c r="K2149" s="200">
        <v>-755515</v>
      </c>
      <c r="L2149" s="193" t="s">
        <v>585</v>
      </c>
    </row>
    <row r="2150" spans="1:12" x14ac:dyDescent="0.25">
      <c r="G2150" s="201" t="s">
        <v>612</v>
      </c>
      <c r="I2150" s="202">
        <v>457701</v>
      </c>
      <c r="J2150" s="202">
        <v>755515</v>
      </c>
      <c r="K2150" s="202">
        <v>-297814</v>
      </c>
      <c r="L2150" s="203" t="s">
        <v>585</v>
      </c>
    </row>
    <row r="2151" spans="1:12" x14ac:dyDescent="0.25">
      <c r="G2151" s="201" t="s">
        <v>505</v>
      </c>
      <c r="I2151" s="202">
        <v>1630698</v>
      </c>
      <c r="J2151" s="202">
        <v>2386213</v>
      </c>
      <c r="K2151" s="202">
        <v>-755515</v>
      </c>
      <c r="L2151" s="204" t="s">
        <v>1019</v>
      </c>
    </row>
    <row r="2152" spans="1:12" x14ac:dyDescent="0.25">
      <c r="A2152" s="196" t="s">
        <v>158</v>
      </c>
      <c r="G2152" s="153" t="s">
        <v>500</v>
      </c>
      <c r="I2152" s="197">
        <v>1630698</v>
      </c>
      <c r="J2152" s="197">
        <v>2386213</v>
      </c>
      <c r="K2152" s="197">
        <v>-755515</v>
      </c>
      <c r="L2152" s="194" t="s">
        <v>585</v>
      </c>
    </row>
    <row r="2153" spans="1:12" x14ac:dyDescent="0.25">
      <c r="A2153" s="193" t="s">
        <v>139</v>
      </c>
      <c r="B2153" s="193" t="s">
        <v>140</v>
      </c>
      <c r="C2153" s="198" t="s">
        <v>141</v>
      </c>
      <c r="D2153" s="193" t="s">
        <v>142</v>
      </c>
      <c r="E2153" s="193" t="s">
        <v>143</v>
      </c>
      <c r="F2153" s="198" t="s">
        <v>144</v>
      </c>
      <c r="G2153" s="193" t="s">
        <v>145</v>
      </c>
      <c r="I2153" s="198" t="s">
        <v>501</v>
      </c>
      <c r="J2153" s="198" t="s">
        <v>502</v>
      </c>
      <c r="K2153" s="198" t="s">
        <v>146</v>
      </c>
    </row>
    <row r="2154" spans="1:12" x14ac:dyDescent="0.25">
      <c r="A2154" s="197">
        <v>30</v>
      </c>
      <c r="B2154" s="194" t="s">
        <v>158</v>
      </c>
      <c r="C2154" s="199">
        <v>1</v>
      </c>
      <c r="D2154" s="194" t="s">
        <v>147</v>
      </c>
      <c r="F2154" s="199">
        <v>0</v>
      </c>
      <c r="G2154" s="194" t="s">
        <v>94</v>
      </c>
      <c r="J2154" s="197">
        <v>402571</v>
      </c>
      <c r="K2154" s="200">
        <v>-1158086</v>
      </c>
      <c r="L2154" s="193" t="s">
        <v>585</v>
      </c>
    </row>
    <row r="2155" spans="1:12" x14ac:dyDescent="0.25">
      <c r="A2155" s="197">
        <v>30</v>
      </c>
      <c r="B2155" s="194" t="s">
        <v>158</v>
      </c>
      <c r="C2155" s="199">
        <v>1</v>
      </c>
      <c r="D2155" s="194" t="s">
        <v>147</v>
      </c>
      <c r="F2155" s="199">
        <v>0</v>
      </c>
      <c r="G2155" s="194" t="s">
        <v>1141</v>
      </c>
      <c r="J2155" s="197">
        <v>13829</v>
      </c>
      <c r="K2155" s="200">
        <v>-1171915</v>
      </c>
      <c r="L2155" s="193" t="s">
        <v>585</v>
      </c>
    </row>
    <row r="2156" spans="1:12" x14ac:dyDescent="0.25">
      <c r="A2156" s="197">
        <v>30</v>
      </c>
      <c r="B2156" s="194" t="s">
        <v>158</v>
      </c>
      <c r="C2156" s="199">
        <v>1</v>
      </c>
      <c r="D2156" s="194" t="s">
        <v>147</v>
      </c>
      <c r="F2156" s="199">
        <v>0</v>
      </c>
      <c r="G2156" s="194" t="s">
        <v>1141</v>
      </c>
      <c r="J2156" s="197">
        <v>55315</v>
      </c>
      <c r="K2156" s="200">
        <v>-1227230</v>
      </c>
      <c r="L2156" s="193" t="s">
        <v>585</v>
      </c>
    </row>
    <row r="2157" spans="1:12" x14ac:dyDescent="0.25">
      <c r="A2157" s="197">
        <v>30</v>
      </c>
      <c r="B2157" s="194" t="s">
        <v>158</v>
      </c>
      <c r="C2157" s="199">
        <v>1</v>
      </c>
      <c r="D2157" s="194" t="s">
        <v>147</v>
      </c>
      <c r="F2157" s="199">
        <v>0</v>
      </c>
      <c r="G2157" s="194" t="s">
        <v>1142</v>
      </c>
      <c r="J2157" s="197">
        <v>37090</v>
      </c>
      <c r="K2157" s="200">
        <v>-1264320</v>
      </c>
      <c r="L2157" s="193" t="s">
        <v>585</v>
      </c>
    </row>
    <row r="2158" spans="1:12" x14ac:dyDescent="0.25">
      <c r="A2158" s="197">
        <v>30</v>
      </c>
      <c r="B2158" s="194" t="s">
        <v>158</v>
      </c>
      <c r="C2158" s="199">
        <v>81</v>
      </c>
      <c r="D2158" s="194" t="s">
        <v>147</v>
      </c>
      <c r="F2158" s="199">
        <v>0</v>
      </c>
      <c r="G2158" s="194" t="s">
        <v>1146</v>
      </c>
      <c r="I2158" s="197">
        <v>755515</v>
      </c>
      <c r="K2158" s="200">
        <v>-508805</v>
      </c>
      <c r="L2158" s="193" t="s">
        <v>585</v>
      </c>
    </row>
    <row r="2159" spans="1:12" x14ac:dyDescent="0.25">
      <c r="G2159" s="201" t="s">
        <v>644</v>
      </c>
      <c r="I2159" s="202">
        <v>755515</v>
      </c>
      <c r="J2159" s="202">
        <v>508805</v>
      </c>
      <c r="K2159" s="202">
        <v>246710</v>
      </c>
      <c r="L2159" s="203" t="s">
        <v>503</v>
      </c>
    </row>
    <row r="2160" spans="1:12" x14ac:dyDescent="0.25">
      <c r="G2160" s="201" t="s">
        <v>505</v>
      </c>
      <c r="I2160" s="202">
        <v>2386213</v>
      </c>
      <c r="J2160" s="202">
        <v>2895018</v>
      </c>
      <c r="K2160" s="202">
        <v>-508805</v>
      </c>
      <c r="L2160" s="204" t="s">
        <v>1019</v>
      </c>
    </row>
    <row r="2161" spans="1:12" x14ac:dyDescent="0.25">
      <c r="A2161" s="196" t="s">
        <v>254</v>
      </c>
      <c r="G2161" s="153" t="s">
        <v>500</v>
      </c>
      <c r="I2161" s="197">
        <v>2386213</v>
      </c>
      <c r="J2161" s="197">
        <v>2895018</v>
      </c>
      <c r="K2161" s="197">
        <v>-508805</v>
      </c>
      <c r="L2161" s="194" t="s">
        <v>585</v>
      </c>
    </row>
    <row r="2162" spans="1:12" x14ac:dyDescent="0.25">
      <c r="A2162" s="193" t="s">
        <v>139</v>
      </c>
      <c r="B2162" s="193" t="s">
        <v>140</v>
      </c>
      <c r="C2162" s="198" t="s">
        <v>141</v>
      </c>
      <c r="D2162" s="193" t="s">
        <v>142</v>
      </c>
      <c r="E2162" s="193" t="s">
        <v>143</v>
      </c>
      <c r="F2162" s="198" t="s">
        <v>144</v>
      </c>
      <c r="G2162" s="193" t="s">
        <v>145</v>
      </c>
      <c r="I2162" s="198" t="s">
        <v>501</v>
      </c>
      <c r="J2162" s="198" t="s">
        <v>502</v>
      </c>
      <c r="K2162" s="198" t="s">
        <v>146</v>
      </c>
    </row>
    <row r="2163" spans="1:12" x14ac:dyDescent="0.25">
      <c r="A2163" s="197">
        <v>31</v>
      </c>
      <c r="B2163" s="194" t="s">
        <v>254</v>
      </c>
      <c r="C2163" s="199">
        <v>1</v>
      </c>
      <c r="D2163" s="194" t="s">
        <v>147</v>
      </c>
      <c r="F2163" s="199">
        <v>0</v>
      </c>
      <c r="G2163" s="194" t="s">
        <v>94</v>
      </c>
      <c r="J2163" s="197">
        <v>329354</v>
      </c>
      <c r="K2163" s="200">
        <v>-838159</v>
      </c>
      <c r="L2163" s="193" t="s">
        <v>585</v>
      </c>
    </row>
    <row r="2164" spans="1:12" x14ac:dyDescent="0.25">
      <c r="A2164" s="197">
        <v>31</v>
      </c>
      <c r="B2164" s="194" t="s">
        <v>254</v>
      </c>
      <c r="C2164" s="199">
        <v>1</v>
      </c>
      <c r="D2164" s="194" t="s">
        <v>147</v>
      </c>
      <c r="F2164" s="199">
        <v>0</v>
      </c>
      <c r="G2164" s="194" t="s">
        <v>1141</v>
      </c>
      <c r="J2164" s="197">
        <v>7352</v>
      </c>
      <c r="K2164" s="200">
        <v>-845511</v>
      </c>
      <c r="L2164" s="193" t="s">
        <v>585</v>
      </c>
    </row>
    <row r="2165" spans="1:12" x14ac:dyDescent="0.25">
      <c r="A2165" s="197">
        <v>31</v>
      </c>
      <c r="B2165" s="194" t="s">
        <v>254</v>
      </c>
      <c r="C2165" s="199">
        <v>1</v>
      </c>
      <c r="D2165" s="194" t="s">
        <v>147</v>
      </c>
      <c r="F2165" s="199">
        <v>0</v>
      </c>
      <c r="G2165" s="194" t="s">
        <v>1141</v>
      </c>
      <c r="J2165" s="197">
        <v>29407</v>
      </c>
      <c r="K2165" s="200">
        <v>-874918</v>
      </c>
      <c r="L2165" s="193" t="s">
        <v>585</v>
      </c>
    </row>
    <row r="2166" spans="1:12" x14ac:dyDescent="0.25">
      <c r="A2166" s="197">
        <v>31</v>
      </c>
      <c r="B2166" s="194" t="s">
        <v>254</v>
      </c>
      <c r="C2166" s="199">
        <v>1</v>
      </c>
      <c r="D2166" s="194" t="s">
        <v>147</v>
      </c>
      <c r="F2166" s="199">
        <v>0</v>
      </c>
      <c r="G2166" s="194" t="s">
        <v>1142</v>
      </c>
      <c r="J2166" s="197">
        <v>30177</v>
      </c>
      <c r="K2166" s="200">
        <v>-905095</v>
      </c>
      <c r="L2166" s="193" t="s">
        <v>585</v>
      </c>
    </row>
    <row r="2167" spans="1:12" x14ac:dyDescent="0.25">
      <c r="A2167" s="197">
        <v>31</v>
      </c>
      <c r="B2167" s="194" t="s">
        <v>254</v>
      </c>
      <c r="C2167" s="199">
        <v>88</v>
      </c>
      <c r="D2167" s="194" t="s">
        <v>147</v>
      </c>
      <c r="F2167" s="199">
        <v>0</v>
      </c>
      <c r="G2167" s="194" t="s">
        <v>1147</v>
      </c>
      <c r="I2167" s="197">
        <v>508805</v>
      </c>
      <c r="K2167" s="200">
        <v>-396290</v>
      </c>
      <c r="L2167" s="193" t="s">
        <v>585</v>
      </c>
    </row>
    <row r="2168" spans="1:12" x14ac:dyDescent="0.25">
      <c r="G2168" s="201" t="s">
        <v>665</v>
      </c>
      <c r="I2168" s="202">
        <v>508805</v>
      </c>
      <c r="J2168" s="202">
        <v>396290</v>
      </c>
      <c r="K2168" s="202">
        <v>112515</v>
      </c>
      <c r="L2168" s="203" t="s">
        <v>503</v>
      </c>
    </row>
    <row r="2169" spans="1:12" x14ac:dyDescent="0.25">
      <c r="G2169" s="201" t="s">
        <v>505</v>
      </c>
      <c r="I2169" s="202">
        <v>2895018</v>
      </c>
      <c r="J2169" s="202">
        <v>3291308</v>
      </c>
      <c r="K2169" s="202">
        <v>-396290</v>
      </c>
      <c r="L2169" s="204" t="s">
        <v>1019</v>
      </c>
    </row>
    <row r="2170" spans="1:12" x14ac:dyDescent="0.25">
      <c r="A2170" s="196" t="s">
        <v>160</v>
      </c>
      <c r="G2170" s="153" t="s">
        <v>500</v>
      </c>
      <c r="I2170" s="197">
        <v>2895018</v>
      </c>
      <c r="J2170" s="197">
        <v>3291308</v>
      </c>
      <c r="K2170" s="197">
        <v>-396290</v>
      </c>
      <c r="L2170" s="194" t="s">
        <v>585</v>
      </c>
    </row>
    <row r="2171" spans="1:12" x14ac:dyDescent="0.25">
      <c r="A2171" s="193" t="s">
        <v>139</v>
      </c>
      <c r="B2171" s="193" t="s">
        <v>140</v>
      </c>
      <c r="C2171" s="198" t="s">
        <v>141</v>
      </c>
      <c r="D2171" s="193" t="s">
        <v>142</v>
      </c>
      <c r="E2171" s="193" t="s">
        <v>143</v>
      </c>
      <c r="F2171" s="198" t="s">
        <v>144</v>
      </c>
      <c r="G2171" s="193" t="s">
        <v>145</v>
      </c>
      <c r="I2171" s="198" t="s">
        <v>501</v>
      </c>
      <c r="J2171" s="198" t="s">
        <v>502</v>
      </c>
      <c r="K2171" s="198" t="s">
        <v>146</v>
      </c>
    </row>
    <row r="2172" spans="1:12" x14ac:dyDescent="0.25">
      <c r="A2172" s="197">
        <v>30</v>
      </c>
      <c r="B2172" s="194" t="s">
        <v>160</v>
      </c>
      <c r="C2172" s="199">
        <v>1</v>
      </c>
      <c r="D2172" s="194" t="s">
        <v>147</v>
      </c>
      <c r="F2172" s="199">
        <v>0</v>
      </c>
      <c r="G2172" s="194" t="s">
        <v>94</v>
      </c>
      <c r="J2172" s="197">
        <v>367018</v>
      </c>
      <c r="K2172" s="200">
        <v>-763308</v>
      </c>
      <c r="L2172" s="193" t="s">
        <v>585</v>
      </c>
    </row>
    <row r="2173" spans="1:12" x14ac:dyDescent="0.25">
      <c r="A2173" s="197">
        <v>30</v>
      </c>
      <c r="B2173" s="194" t="s">
        <v>160</v>
      </c>
      <c r="C2173" s="199">
        <v>1</v>
      </c>
      <c r="D2173" s="194" t="s">
        <v>147</v>
      </c>
      <c r="F2173" s="199">
        <v>0</v>
      </c>
      <c r="G2173" s="194" t="s">
        <v>1141</v>
      </c>
      <c r="J2173" s="197">
        <v>9855</v>
      </c>
      <c r="K2173" s="200">
        <v>-773163</v>
      </c>
      <c r="L2173" s="193" t="s">
        <v>585</v>
      </c>
    </row>
    <row r="2174" spans="1:12" x14ac:dyDescent="0.25">
      <c r="A2174" s="197">
        <v>30</v>
      </c>
      <c r="B2174" s="194" t="s">
        <v>160</v>
      </c>
      <c r="C2174" s="199">
        <v>1</v>
      </c>
      <c r="D2174" s="194" t="s">
        <v>147</v>
      </c>
      <c r="F2174" s="199">
        <v>0</v>
      </c>
      <c r="G2174" s="194" t="s">
        <v>1141</v>
      </c>
      <c r="J2174" s="197">
        <v>39420</v>
      </c>
      <c r="K2174" s="200">
        <v>-812583</v>
      </c>
      <c r="L2174" s="193" t="s">
        <v>585</v>
      </c>
    </row>
    <row r="2175" spans="1:12" x14ac:dyDescent="0.25">
      <c r="A2175" s="197">
        <v>30</v>
      </c>
      <c r="B2175" s="194" t="s">
        <v>160</v>
      </c>
      <c r="C2175" s="199">
        <v>1</v>
      </c>
      <c r="D2175" s="194" t="s">
        <v>147</v>
      </c>
      <c r="F2175" s="199">
        <v>0</v>
      </c>
      <c r="G2175" s="194" t="s">
        <v>1142</v>
      </c>
      <c r="J2175" s="197">
        <v>33778</v>
      </c>
      <c r="K2175" s="200">
        <v>-846361</v>
      </c>
      <c r="L2175" s="193" t="s">
        <v>585</v>
      </c>
    </row>
    <row r="2176" spans="1:12" x14ac:dyDescent="0.25">
      <c r="A2176" s="197">
        <v>30</v>
      </c>
      <c r="B2176" s="194" t="s">
        <v>160</v>
      </c>
      <c r="C2176" s="199">
        <v>62</v>
      </c>
      <c r="D2176" s="194" t="s">
        <v>147</v>
      </c>
      <c r="F2176" s="199">
        <v>0</v>
      </c>
      <c r="G2176" s="194" t="s">
        <v>1148</v>
      </c>
      <c r="I2176" s="197">
        <v>396290</v>
      </c>
      <c r="K2176" s="200">
        <v>-450071</v>
      </c>
      <c r="L2176" s="193" t="s">
        <v>585</v>
      </c>
    </row>
    <row r="2177" spans="1:12" x14ac:dyDescent="0.25">
      <c r="G2177" s="201" t="s">
        <v>679</v>
      </c>
      <c r="I2177" s="202">
        <v>396290</v>
      </c>
      <c r="J2177" s="202">
        <v>450071</v>
      </c>
      <c r="K2177" s="202">
        <v>-53781</v>
      </c>
      <c r="L2177" s="203" t="s">
        <v>585</v>
      </c>
    </row>
    <row r="2178" spans="1:12" x14ac:dyDescent="0.25">
      <c r="G2178" s="201" t="s">
        <v>505</v>
      </c>
      <c r="I2178" s="202">
        <v>3291308</v>
      </c>
      <c r="J2178" s="202">
        <v>3741379</v>
      </c>
      <c r="K2178" s="202">
        <v>-450071</v>
      </c>
      <c r="L2178" s="204" t="s">
        <v>1019</v>
      </c>
    </row>
    <row r="2179" spans="1:12" x14ac:dyDescent="0.25">
      <c r="A2179" s="196" t="s">
        <v>438</v>
      </c>
      <c r="G2179" s="153" t="s">
        <v>500</v>
      </c>
      <c r="I2179" s="197">
        <v>3291308</v>
      </c>
      <c r="J2179" s="197">
        <v>3741379</v>
      </c>
      <c r="K2179" s="197">
        <v>-450071</v>
      </c>
      <c r="L2179" s="194" t="s">
        <v>585</v>
      </c>
    </row>
    <row r="2180" spans="1:12" x14ac:dyDescent="0.25">
      <c r="A2180" s="193" t="s">
        <v>139</v>
      </c>
      <c r="B2180" s="193" t="s">
        <v>140</v>
      </c>
      <c r="C2180" s="198" t="s">
        <v>141</v>
      </c>
      <c r="D2180" s="193" t="s">
        <v>142</v>
      </c>
      <c r="E2180" s="193" t="s">
        <v>143</v>
      </c>
      <c r="F2180" s="198" t="s">
        <v>144</v>
      </c>
      <c r="G2180" s="193" t="s">
        <v>145</v>
      </c>
      <c r="I2180" s="198" t="s">
        <v>501</v>
      </c>
      <c r="J2180" s="198" t="s">
        <v>502</v>
      </c>
      <c r="K2180" s="198" t="s">
        <v>146</v>
      </c>
    </row>
    <row r="2181" spans="1:12" x14ac:dyDescent="0.25">
      <c r="A2181" s="197">
        <v>12</v>
      </c>
      <c r="B2181" s="194" t="s">
        <v>438</v>
      </c>
      <c r="C2181" s="199">
        <v>25</v>
      </c>
      <c r="D2181" s="194" t="s">
        <v>151</v>
      </c>
      <c r="F2181" s="199">
        <v>0</v>
      </c>
      <c r="G2181" s="194" t="s">
        <v>1149</v>
      </c>
      <c r="I2181" s="197">
        <v>450071</v>
      </c>
      <c r="K2181" s="200">
        <v>0</v>
      </c>
    </row>
    <row r="2182" spans="1:12" x14ac:dyDescent="0.25">
      <c r="A2182" s="197">
        <v>31</v>
      </c>
      <c r="B2182" s="194" t="s">
        <v>438</v>
      </c>
      <c r="C2182" s="199">
        <v>110</v>
      </c>
      <c r="D2182" s="194" t="s">
        <v>147</v>
      </c>
      <c r="F2182" s="199">
        <v>0</v>
      </c>
      <c r="G2182" s="194" t="s">
        <v>1150</v>
      </c>
      <c r="J2182" s="197">
        <v>1132695</v>
      </c>
      <c r="K2182" s="200">
        <v>-1132695</v>
      </c>
      <c r="L2182" s="193" t="s">
        <v>585</v>
      </c>
    </row>
    <row r="2183" spans="1:12" x14ac:dyDescent="0.25">
      <c r="G2183" s="201" t="s">
        <v>718</v>
      </c>
      <c r="I2183" s="202">
        <v>450071</v>
      </c>
      <c r="J2183" s="202">
        <v>1132695</v>
      </c>
      <c r="K2183" s="202">
        <v>-682624</v>
      </c>
      <c r="L2183" s="203" t="s">
        <v>585</v>
      </c>
    </row>
    <row r="2184" spans="1:12" x14ac:dyDescent="0.25">
      <c r="G2184" s="201" t="s">
        <v>505</v>
      </c>
      <c r="I2184" s="202">
        <v>3741379</v>
      </c>
      <c r="J2184" s="202">
        <v>4874074</v>
      </c>
      <c r="K2184" s="202">
        <v>-1132695</v>
      </c>
      <c r="L2184" s="204" t="s">
        <v>1019</v>
      </c>
    </row>
    <row r="2185" spans="1:12" x14ac:dyDescent="0.25">
      <c r="A2185" s="196" t="s">
        <v>1532</v>
      </c>
      <c r="G2185" s="153" t="s">
        <v>500</v>
      </c>
      <c r="I2185" s="197">
        <v>3741379</v>
      </c>
      <c r="J2185" s="197">
        <v>4874074</v>
      </c>
      <c r="K2185" s="197">
        <v>-1132695</v>
      </c>
      <c r="L2185" s="194" t="s">
        <v>585</v>
      </c>
    </row>
    <row r="2186" spans="1:12" x14ac:dyDescent="0.25">
      <c r="A2186" s="193" t="s">
        <v>139</v>
      </c>
      <c r="B2186" s="193" t="s">
        <v>140</v>
      </c>
      <c r="C2186" s="198" t="s">
        <v>141</v>
      </c>
      <c r="D2186" s="193" t="s">
        <v>142</v>
      </c>
      <c r="E2186" s="193" t="s">
        <v>143</v>
      </c>
      <c r="F2186" s="198" t="s">
        <v>144</v>
      </c>
      <c r="G2186" s="193" t="s">
        <v>145</v>
      </c>
      <c r="I2186" s="198" t="s">
        <v>501</v>
      </c>
      <c r="J2186" s="198" t="s">
        <v>502</v>
      </c>
      <c r="K2186" s="198" t="s">
        <v>146</v>
      </c>
    </row>
    <row r="2187" spans="1:12" x14ac:dyDescent="0.25">
      <c r="A2187" s="197">
        <v>31</v>
      </c>
      <c r="B2187" s="194" t="s">
        <v>1532</v>
      </c>
      <c r="C2187" s="199">
        <v>98</v>
      </c>
      <c r="D2187" s="194" t="s">
        <v>151</v>
      </c>
      <c r="F2187" s="199">
        <v>0</v>
      </c>
      <c r="G2187" s="194" t="s">
        <v>1706</v>
      </c>
      <c r="I2187" s="197">
        <v>150286</v>
      </c>
      <c r="K2187" s="200">
        <v>-982409</v>
      </c>
      <c r="L2187" s="193" t="s">
        <v>585</v>
      </c>
    </row>
    <row r="2188" spans="1:12" x14ac:dyDescent="0.25">
      <c r="A2188" s="197">
        <v>31</v>
      </c>
      <c r="B2188" s="194" t="s">
        <v>1532</v>
      </c>
      <c r="C2188" s="199">
        <v>98</v>
      </c>
      <c r="D2188" s="194" t="s">
        <v>151</v>
      </c>
      <c r="F2188" s="199">
        <v>0</v>
      </c>
      <c r="G2188" s="194" t="s">
        <v>1707</v>
      </c>
      <c r="I2188" s="197">
        <v>989132</v>
      </c>
      <c r="K2188" s="200">
        <v>6723</v>
      </c>
      <c r="L2188" s="193" t="s">
        <v>503</v>
      </c>
    </row>
    <row r="2189" spans="1:12" x14ac:dyDescent="0.25">
      <c r="A2189" s="197">
        <v>31</v>
      </c>
      <c r="B2189" s="194" t="s">
        <v>1532</v>
      </c>
      <c r="C2189" s="199">
        <v>110</v>
      </c>
      <c r="D2189" s="194" t="s">
        <v>147</v>
      </c>
      <c r="F2189" s="199">
        <v>0</v>
      </c>
      <c r="G2189" s="194" t="s">
        <v>1819</v>
      </c>
      <c r="J2189" s="197">
        <v>26611</v>
      </c>
      <c r="K2189" s="200">
        <v>-19888</v>
      </c>
      <c r="L2189" s="193" t="s">
        <v>585</v>
      </c>
    </row>
    <row r="2190" spans="1:12" x14ac:dyDescent="0.25">
      <c r="A2190" s="197">
        <v>31</v>
      </c>
      <c r="B2190" s="194" t="s">
        <v>1532</v>
      </c>
      <c r="C2190" s="199">
        <v>110</v>
      </c>
      <c r="D2190" s="194" t="s">
        <v>147</v>
      </c>
      <c r="F2190" s="199">
        <v>0</v>
      </c>
      <c r="G2190" s="194" t="s">
        <v>1820</v>
      </c>
      <c r="J2190" s="197">
        <v>60047</v>
      </c>
      <c r="K2190" s="200">
        <v>-79935</v>
      </c>
      <c r="L2190" s="193" t="s">
        <v>585</v>
      </c>
    </row>
    <row r="2191" spans="1:12" x14ac:dyDescent="0.25">
      <c r="A2191" s="197">
        <v>31</v>
      </c>
      <c r="B2191" s="194" t="s">
        <v>1532</v>
      </c>
      <c r="C2191" s="199">
        <v>110</v>
      </c>
      <c r="D2191" s="194" t="s">
        <v>147</v>
      </c>
      <c r="F2191" s="199">
        <v>0</v>
      </c>
      <c r="G2191" s="194" t="s">
        <v>1821</v>
      </c>
      <c r="J2191" s="197">
        <v>26212</v>
      </c>
      <c r="K2191" s="200">
        <v>-106147</v>
      </c>
      <c r="L2191" s="193" t="s">
        <v>585</v>
      </c>
    </row>
    <row r="2192" spans="1:12" x14ac:dyDescent="0.25">
      <c r="A2192" s="197">
        <v>31</v>
      </c>
      <c r="B2192" s="194" t="s">
        <v>1532</v>
      </c>
      <c r="C2192" s="199">
        <v>110</v>
      </c>
      <c r="D2192" s="194" t="s">
        <v>147</v>
      </c>
      <c r="F2192" s="199">
        <v>0</v>
      </c>
      <c r="G2192" s="194" t="s">
        <v>1822</v>
      </c>
      <c r="J2192" s="197">
        <v>55083</v>
      </c>
      <c r="K2192" s="200">
        <v>-161230</v>
      </c>
      <c r="L2192" s="193" t="s">
        <v>585</v>
      </c>
    </row>
    <row r="2193" spans="1:12" x14ac:dyDescent="0.25">
      <c r="A2193" s="197">
        <v>31</v>
      </c>
      <c r="B2193" s="194" t="s">
        <v>1532</v>
      </c>
      <c r="C2193" s="199">
        <v>110</v>
      </c>
      <c r="D2193" s="194" t="s">
        <v>147</v>
      </c>
      <c r="F2193" s="199">
        <v>0</v>
      </c>
      <c r="G2193" s="194" t="s">
        <v>1823</v>
      </c>
      <c r="J2193" s="197">
        <v>17641</v>
      </c>
      <c r="K2193" s="200">
        <v>-178871</v>
      </c>
      <c r="L2193" s="193" t="s">
        <v>585</v>
      </c>
    </row>
    <row r="2194" spans="1:12" x14ac:dyDescent="0.25">
      <c r="A2194" s="197">
        <v>31</v>
      </c>
      <c r="B2194" s="194" t="s">
        <v>1532</v>
      </c>
      <c r="C2194" s="199">
        <v>110</v>
      </c>
      <c r="D2194" s="194" t="s">
        <v>147</v>
      </c>
      <c r="F2194" s="199">
        <v>0</v>
      </c>
      <c r="G2194" s="194" t="s">
        <v>1824</v>
      </c>
      <c r="J2194" s="197">
        <v>108131</v>
      </c>
      <c r="K2194" s="200">
        <v>-287002</v>
      </c>
      <c r="L2194" s="193" t="s">
        <v>585</v>
      </c>
    </row>
    <row r="2195" spans="1:12" x14ac:dyDescent="0.25">
      <c r="A2195" s="197">
        <v>31</v>
      </c>
      <c r="B2195" s="194" t="s">
        <v>1532</v>
      </c>
      <c r="C2195" s="199">
        <v>110</v>
      </c>
      <c r="D2195" s="194" t="s">
        <v>147</v>
      </c>
      <c r="F2195" s="199">
        <v>0</v>
      </c>
      <c r="G2195" s="194" t="s">
        <v>1825</v>
      </c>
      <c r="J2195" s="197">
        <v>114337</v>
      </c>
      <c r="K2195" s="200">
        <v>-401339</v>
      </c>
      <c r="L2195" s="193" t="s">
        <v>585</v>
      </c>
    </row>
    <row r="2196" spans="1:12" x14ac:dyDescent="0.25">
      <c r="A2196" s="197">
        <v>31</v>
      </c>
      <c r="B2196" s="194" t="s">
        <v>1532</v>
      </c>
      <c r="C2196" s="199">
        <v>110</v>
      </c>
      <c r="D2196" s="194" t="s">
        <v>147</v>
      </c>
      <c r="F2196" s="199">
        <v>0</v>
      </c>
      <c r="G2196" s="194" t="s">
        <v>1826</v>
      </c>
      <c r="J2196" s="197">
        <v>301799</v>
      </c>
      <c r="K2196" s="200">
        <v>-703138</v>
      </c>
      <c r="L2196" s="193" t="s">
        <v>585</v>
      </c>
    </row>
    <row r="2197" spans="1:12" x14ac:dyDescent="0.25">
      <c r="A2197" s="197">
        <v>31</v>
      </c>
      <c r="B2197" s="194" t="s">
        <v>1532</v>
      </c>
      <c r="C2197" s="199">
        <v>110</v>
      </c>
      <c r="D2197" s="194" t="s">
        <v>147</v>
      </c>
      <c r="F2197" s="199">
        <v>0</v>
      </c>
      <c r="G2197" s="194" t="s">
        <v>1827</v>
      </c>
      <c r="J2197" s="197">
        <v>153787</v>
      </c>
      <c r="K2197" s="200">
        <v>-856925</v>
      </c>
      <c r="L2197" s="193" t="s">
        <v>585</v>
      </c>
    </row>
    <row r="2198" spans="1:12" x14ac:dyDescent="0.25">
      <c r="A2198" s="197">
        <v>31</v>
      </c>
      <c r="B2198" s="194" t="s">
        <v>1532</v>
      </c>
      <c r="C2198" s="199">
        <v>110</v>
      </c>
      <c r="D2198" s="194" t="s">
        <v>147</v>
      </c>
      <c r="F2198" s="199">
        <v>0</v>
      </c>
      <c r="G2198" s="194" t="s">
        <v>1828</v>
      </c>
      <c r="J2198" s="197">
        <v>212214</v>
      </c>
      <c r="K2198" s="200">
        <v>-1069139</v>
      </c>
      <c r="L2198" s="193" t="s">
        <v>585</v>
      </c>
    </row>
    <row r="2199" spans="1:12" x14ac:dyDescent="0.25">
      <c r="A2199" s="197">
        <v>31</v>
      </c>
      <c r="B2199" s="194" t="s">
        <v>1532</v>
      </c>
      <c r="C2199" s="199">
        <v>110</v>
      </c>
      <c r="D2199" s="194" t="s">
        <v>147</v>
      </c>
      <c r="F2199" s="199">
        <v>0</v>
      </c>
      <c r="G2199" s="194" t="s">
        <v>1829</v>
      </c>
      <c r="J2199" s="197">
        <v>76149</v>
      </c>
      <c r="K2199" s="200">
        <v>-1145288</v>
      </c>
      <c r="L2199" s="193" t="s">
        <v>585</v>
      </c>
    </row>
    <row r="2200" spans="1:12" x14ac:dyDescent="0.25">
      <c r="A2200" s="197">
        <v>31</v>
      </c>
      <c r="B2200" s="194" t="s">
        <v>1532</v>
      </c>
      <c r="C2200" s="199">
        <v>112</v>
      </c>
      <c r="D2200" s="194" t="s">
        <v>147</v>
      </c>
      <c r="F2200" s="199">
        <v>0</v>
      </c>
      <c r="G2200" s="194" t="s">
        <v>1864</v>
      </c>
      <c r="J2200" s="197">
        <v>6723</v>
      </c>
      <c r="K2200" s="200">
        <v>-1152011</v>
      </c>
      <c r="L2200" s="193" t="s">
        <v>585</v>
      </c>
    </row>
    <row r="2201" spans="1:12" x14ac:dyDescent="0.25">
      <c r="G2201" s="201" t="s">
        <v>1630</v>
      </c>
      <c r="I2201" s="202">
        <v>1139418</v>
      </c>
      <c r="J2201" s="202">
        <v>1158734</v>
      </c>
      <c r="K2201" s="202">
        <v>-19316</v>
      </c>
      <c r="L2201" s="203" t="s">
        <v>585</v>
      </c>
    </row>
    <row r="2202" spans="1:12" x14ac:dyDescent="0.25">
      <c r="G2202" s="201" t="s">
        <v>505</v>
      </c>
      <c r="I2202" s="202">
        <v>4880797</v>
      </c>
      <c r="J2202" s="202">
        <v>6032808</v>
      </c>
      <c r="K2202" s="202">
        <v>-1152011</v>
      </c>
      <c r="L2202" s="204" t="s">
        <v>1019</v>
      </c>
    </row>
    <row r="2203" spans="1:12" x14ac:dyDescent="0.25">
      <c r="A2203" s="196" t="s">
        <v>318</v>
      </c>
    </row>
    <row r="2204" spans="1:12" x14ac:dyDescent="0.25">
      <c r="A2204" s="196" t="s">
        <v>138</v>
      </c>
      <c r="G2204" s="153" t="s">
        <v>500</v>
      </c>
      <c r="I2204" s="197">
        <v>0</v>
      </c>
      <c r="J2204" s="197">
        <v>0</v>
      </c>
      <c r="K2204" s="197">
        <v>0</v>
      </c>
    </row>
    <row r="2205" spans="1:12" x14ac:dyDescent="0.25">
      <c r="A2205" s="193" t="s">
        <v>139</v>
      </c>
      <c r="B2205" s="193" t="s">
        <v>140</v>
      </c>
      <c r="C2205" s="198" t="s">
        <v>141</v>
      </c>
      <c r="D2205" s="193" t="s">
        <v>142</v>
      </c>
      <c r="E2205" s="193" t="s">
        <v>143</v>
      </c>
      <c r="F2205" s="198" t="s">
        <v>144</v>
      </c>
      <c r="G2205" s="193" t="s">
        <v>145</v>
      </c>
      <c r="I2205" s="198" t="s">
        <v>501</v>
      </c>
      <c r="J2205" s="198" t="s">
        <v>502</v>
      </c>
      <c r="K2205" s="198" t="s">
        <v>146</v>
      </c>
    </row>
    <row r="2206" spans="1:12" x14ac:dyDescent="0.25">
      <c r="A2206" s="197">
        <v>1</v>
      </c>
      <c r="B2206" s="194" t="s">
        <v>138</v>
      </c>
      <c r="C2206" s="199">
        <v>1</v>
      </c>
      <c r="D2206" s="194" t="s">
        <v>147</v>
      </c>
      <c r="F2206" s="199">
        <v>0</v>
      </c>
      <c r="G2206" s="194" t="s">
        <v>1151</v>
      </c>
      <c r="J2206" s="197">
        <v>64946</v>
      </c>
      <c r="K2206" s="200">
        <v>-64946</v>
      </c>
      <c r="L2206" s="193" t="s">
        <v>585</v>
      </c>
    </row>
    <row r="2207" spans="1:12" x14ac:dyDescent="0.25">
      <c r="A2207" s="197">
        <v>31</v>
      </c>
      <c r="B2207" s="194" t="s">
        <v>138</v>
      </c>
      <c r="C2207" s="199">
        <v>88</v>
      </c>
      <c r="D2207" s="194" t="s">
        <v>147</v>
      </c>
      <c r="F2207" s="199">
        <v>0</v>
      </c>
      <c r="G2207" s="194" t="s">
        <v>1152</v>
      </c>
      <c r="J2207" s="197">
        <v>249970</v>
      </c>
      <c r="K2207" s="200">
        <v>-314916</v>
      </c>
      <c r="L2207" s="193" t="s">
        <v>585</v>
      </c>
    </row>
    <row r="2208" spans="1:12" x14ac:dyDescent="0.25">
      <c r="A2208" s="197">
        <v>31</v>
      </c>
      <c r="B2208" s="194" t="s">
        <v>138</v>
      </c>
      <c r="C2208" s="199">
        <v>90</v>
      </c>
      <c r="D2208" s="194" t="s">
        <v>147</v>
      </c>
      <c r="F2208" s="199">
        <v>0</v>
      </c>
      <c r="G2208" s="194" t="s">
        <v>1153</v>
      </c>
      <c r="I2208" s="197">
        <v>64946</v>
      </c>
      <c r="K2208" s="200">
        <v>-249970</v>
      </c>
      <c r="L2208" s="193" t="s">
        <v>585</v>
      </c>
    </row>
    <row r="2209" spans="1:12" x14ac:dyDescent="0.25">
      <c r="A2209" s="197">
        <v>31</v>
      </c>
      <c r="B2209" s="194" t="s">
        <v>138</v>
      </c>
      <c r="C2209" s="199">
        <v>91</v>
      </c>
      <c r="D2209" s="194" t="s">
        <v>147</v>
      </c>
      <c r="F2209" s="199">
        <v>0</v>
      </c>
      <c r="G2209" s="194" t="s">
        <v>1154</v>
      </c>
      <c r="I2209" s="197">
        <v>58947</v>
      </c>
      <c r="K2209" s="200">
        <v>-191023</v>
      </c>
      <c r="L2209" s="193" t="s">
        <v>585</v>
      </c>
    </row>
    <row r="2210" spans="1:12" x14ac:dyDescent="0.25">
      <c r="A2210" s="197">
        <v>31</v>
      </c>
      <c r="B2210" s="194" t="s">
        <v>138</v>
      </c>
      <c r="C2210" s="199">
        <v>91</v>
      </c>
      <c r="D2210" s="194" t="s">
        <v>147</v>
      </c>
      <c r="F2210" s="199">
        <v>0</v>
      </c>
      <c r="G2210" s="194" t="s">
        <v>1155</v>
      </c>
      <c r="I2210" s="197">
        <v>16374</v>
      </c>
      <c r="K2210" s="200">
        <v>-174649</v>
      </c>
      <c r="L2210" s="193" t="s">
        <v>585</v>
      </c>
    </row>
    <row r="2211" spans="1:12" x14ac:dyDescent="0.25">
      <c r="A2211" s="197">
        <v>31</v>
      </c>
      <c r="B2211" s="194" t="s">
        <v>138</v>
      </c>
      <c r="C2211" s="199">
        <v>91</v>
      </c>
      <c r="D2211" s="194" t="s">
        <v>147</v>
      </c>
      <c r="F2211" s="199">
        <v>0</v>
      </c>
      <c r="G2211" s="194" t="s">
        <v>1156</v>
      </c>
      <c r="I2211" s="197">
        <v>174650</v>
      </c>
      <c r="K2211" s="200">
        <v>1</v>
      </c>
      <c r="L2211" s="193" t="s">
        <v>503</v>
      </c>
    </row>
    <row r="2212" spans="1:12" x14ac:dyDescent="0.25">
      <c r="G2212" s="201" t="s">
        <v>504</v>
      </c>
      <c r="I2212" s="202">
        <v>314917</v>
      </c>
      <c r="J2212" s="202">
        <v>314916</v>
      </c>
      <c r="K2212" s="202">
        <v>1</v>
      </c>
      <c r="L2212" s="203" t="s">
        <v>503</v>
      </c>
    </row>
    <row r="2213" spans="1:12" x14ac:dyDescent="0.25">
      <c r="G2213" s="201" t="s">
        <v>505</v>
      </c>
      <c r="I2213" s="202">
        <v>314917</v>
      </c>
      <c r="J2213" s="202">
        <v>314916</v>
      </c>
      <c r="K2213" s="202">
        <v>1</v>
      </c>
      <c r="L2213" s="204" t="s">
        <v>506</v>
      </c>
    </row>
    <row r="2214" spans="1:12" x14ac:dyDescent="0.25">
      <c r="A2214" s="196" t="s">
        <v>219</v>
      </c>
      <c r="G2214" s="153" t="s">
        <v>500</v>
      </c>
      <c r="I2214" s="197">
        <v>314917</v>
      </c>
      <c r="J2214" s="197">
        <v>314916</v>
      </c>
      <c r="K2214" s="197">
        <v>1</v>
      </c>
      <c r="L2214" s="194" t="s">
        <v>503</v>
      </c>
    </row>
    <row r="2215" spans="1:12" x14ac:dyDescent="0.25">
      <c r="A2215" s="193" t="s">
        <v>139</v>
      </c>
      <c r="B2215" s="193" t="s">
        <v>140</v>
      </c>
      <c r="C2215" s="198" t="s">
        <v>141</v>
      </c>
      <c r="D2215" s="193" t="s">
        <v>142</v>
      </c>
      <c r="E2215" s="193" t="s">
        <v>143</v>
      </c>
      <c r="F2215" s="198" t="s">
        <v>144</v>
      </c>
      <c r="G2215" s="193" t="s">
        <v>145</v>
      </c>
      <c r="I2215" s="198" t="s">
        <v>501</v>
      </c>
      <c r="J2215" s="198" t="s">
        <v>502</v>
      </c>
      <c r="K2215" s="198" t="s">
        <v>146</v>
      </c>
    </row>
    <row r="2216" spans="1:12" x14ac:dyDescent="0.25">
      <c r="A2216" s="197">
        <v>29</v>
      </c>
      <c r="B2216" s="194" t="s">
        <v>219</v>
      </c>
      <c r="C2216" s="199">
        <v>1</v>
      </c>
      <c r="D2216" s="194" t="s">
        <v>147</v>
      </c>
      <c r="F2216" s="199">
        <v>0</v>
      </c>
      <c r="G2216" s="194" t="s">
        <v>1152</v>
      </c>
      <c r="J2216" s="197">
        <v>246611</v>
      </c>
      <c r="K2216" s="200">
        <v>-246610</v>
      </c>
      <c r="L2216" s="193" t="s">
        <v>585</v>
      </c>
    </row>
    <row r="2217" spans="1:12" x14ac:dyDescent="0.25">
      <c r="G2217" s="201" t="s">
        <v>507</v>
      </c>
      <c r="I2217" s="202">
        <v>0</v>
      </c>
      <c r="J2217" s="202">
        <v>246611</v>
      </c>
      <c r="K2217" s="202">
        <v>-246611</v>
      </c>
      <c r="L2217" s="203" t="s">
        <v>585</v>
      </c>
    </row>
    <row r="2218" spans="1:12" x14ac:dyDescent="0.25">
      <c r="G2218" s="201" t="s">
        <v>505</v>
      </c>
      <c r="I2218" s="202">
        <v>314917</v>
      </c>
      <c r="J2218" s="202">
        <v>561527</v>
      </c>
      <c r="K2218" s="202">
        <v>-246610</v>
      </c>
      <c r="L2218" s="204" t="s">
        <v>1019</v>
      </c>
    </row>
    <row r="2219" spans="1:12" x14ac:dyDescent="0.25">
      <c r="A2219" s="196" t="s">
        <v>242</v>
      </c>
      <c r="G2219" s="153" t="s">
        <v>500</v>
      </c>
      <c r="I2219" s="197">
        <v>314917</v>
      </c>
      <c r="J2219" s="197">
        <v>561527</v>
      </c>
      <c r="K2219" s="197">
        <v>-246610</v>
      </c>
      <c r="L2219" s="194" t="s">
        <v>585</v>
      </c>
    </row>
    <row r="2220" spans="1:12" x14ac:dyDescent="0.25">
      <c r="A2220" s="193" t="s">
        <v>139</v>
      </c>
      <c r="B2220" s="193" t="s">
        <v>140</v>
      </c>
      <c r="C2220" s="198" t="s">
        <v>141</v>
      </c>
      <c r="D2220" s="193" t="s">
        <v>142</v>
      </c>
      <c r="E2220" s="193" t="s">
        <v>143</v>
      </c>
      <c r="F2220" s="198" t="s">
        <v>144</v>
      </c>
      <c r="G2220" s="193" t="s">
        <v>145</v>
      </c>
      <c r="I2220" s="198" t="s">
        <v>501</v>
      </c>
      <c r="J2220" s="198" t="s">
        <v>502</v>
      </c>
      <c r="K2220" s="198" t="s">
        <v>146</v>
      </c>
    </row>
    <row r="2221" spans="1:12" x14ac:dyDescent="0.25">
      <c r="A2221" s="197">
        <v>30</v>
      </c>
      <c r="B2221" s="194" t="s">
        <v>242</v>
      </c>
      <c r="C2221" s="199">
        <v>95</v>
      </c>
      <c r="D2221" s="194" t="s">
        <v>151</v>
      </c>
      <c r="F2221" s="199">
        <v>0</v>
      </c>
      <c r="G2221" s="194" t="s">
        <v>1157</v>
      </c>
      <c r="I2221" s="197">
        <v>2421</v>
      </c>
      <c r="K2221" s="200">
        <v>-244189</v>
      </c>
      <c r="L2221" s="193" t="s">
        <v>585</v>
      </c>
    </row>
    <row r="2222" spans="1:12" x14ac:dyDescent="0.25">
      <c r="A2222" s="197">
        <v>30</v>
      </c>
      <c r="B2222" s="194" t="s">
        <v>242</v>
      </c>
      <c r="C2222" s="199">
        <v>95</v>
      </c>
      <c r="D2222" s="194" t="s">
        <v>151</v>
      </c>
      <c r="F2222" s="199">
        <v>0</v>
      </c>
      <c r="G2222" s="194" t="s">
        <v>1158</v>
      </c>
      <c r="I2222" s="197">
        <v>2407</v>
      </c>
      <c r="K2222" s="200">
        <v>-241782</v>
      </c>
      <c r="L2222" s="193" t="s">
        <v>585</v>
      </c>
    </row>
    <row r="2223" spans="1:12" x14ac:dyDescent="0.25">
      <c r="A2223" s="197">
        <v>30</v>
      </c>
      <c r="B2223" s="194" t="s">
        <v>242</v>
      </c>
      <c r="C2223" s="199">
        <v>95</v>
      </c>
      <c r="D2223" s="194" t="s">
        <v>151</v>
      </c>
      <c r="F2223" s="199">
        <v>0</v>
      </c>
      <c r="G2223" s="194" t="s">
        <v>1159</v>
      </c>
      <c r="I2223" s="197">
        <v>2393</v>
      </c>
      <c r="K2223" s="200">
        <v>-239389</v>
      </c>
      <c r="L2223" s="193" t="s">
        <v>585</v>
      </c>
    </row>
    <row r="2224" spans="1:12" x14ac:dyDescent="0.25">
      <c r="A2224" s="197">
        <v>31</v>
      </c>
      <c r="B2224" s="194" t="s">
        <v>242</v>
      </c>
      <c r="C2224" s="199">
        <v>86</v>
      </c>
      <c r="D2224" s="194" t="s">
        <v>147</v>
      </c>
      <c r="F2224" s="199">
        <v>0</v>
      </c>
      <c r="G2224" s="194" t="s">
        <v>1152</v>
      </c>
      <c r="J2224" s="197">
        <v>372598</v>
      </c>
      <c r="K2224" s="200">
        <v>-611987</v>
      </c>
      <c r="L2224" s="193" t="s">
        <v>585</v>
      </c>
    </row>
    <row r="2225" spans="1:12" x14ac:dyDescent="0.25">
      <c r="A2225" s="197">
        <v>31</v>
      </c>
      <c r="B2225" s="194" t="s">
        <v>242</v>
      </c>
      <c r="C2225" s="199">
        <v>89</v>
      </c>
      <c r="D2225" s="194" t="s">
        <v>147</v>
      </c>
      <c r="F2225" s="199">
        <v>0</v>
      </c>
      <c r="G2225" s="194" t="s">
        <v>1160</v>
      </c>
      <c r="I2225" s="197">
        <v>59150</v>
      </c>
      <c r="K2225" s="200">
        <v>-552837</v>
      </c>
      <c r="L2225" s="193" t="s">
        <v>585</v>
      </c>
    </row>
    <row r="2226" spans="1:12" x14ac:dyDescent="0.25">
      <c r="A2226" s="197">
        <v>31</v>
      </c>
      <c r="B2226" s="194" t="s">
        <v>242</v>
      </c>
      <c r="C2226" s="199">
        <v>89</v>
      </c>
      <c r="D2226" s="194" t="s">
        <v>147</v>
      </c>
      <c r="F2226" s="199">
        <v>0</v>
      </c>
      <c r="G2226" s="194" t="s">
        <v>1161</v>
      </c>
      <c r="I2226" s="197">
        <v>16069</v>
      </c>
      <c r="K2226" s="200">
        <v>-536768</v>
      </c>
      <c r="L2226" s="193" t="s">
        <v>585</v>
      </c>
    </row>
    <row r="2227" spans="1:12" x14ac:dyDescent="0.25">
      <c r="A2227" s="197">
        <v>31</v>
      </c>
      <c r="B2227" s="194" t="s">
        <v>242</v>
      </c>
      <c r="C2227" s="199">
        <v>89</v>
      </c>
      <c r="D2227" s="194" t="s">
        <v>147</v>
      </c>
      <c r="F2227" s="199">
        <v>0</v>
      </c>
      <c r="G2227" s="194" t="s">
        <v>1162</v>
      </c>
      <c r="I2227" s="197">
        <v>171393</v>
      </c>
      <c r="K2227" s="200">
        <v>-365375</v>
      </c>
      <c r="L2227" s="193" t="s">
        <v>585</v>
      </c>
    </row>
    <row r="2228" spans="1:12" x14ac:dyDescent="0.25">
      <c r="G2228" s="201" t="s">
        <v>612</v>
      </c>
      <c r="I2228" s="202">
        <v>253833</v>
      </c>
      <c r="J2228" s="202">
        <v>372598</v>
      </c>
      <c r="K2228" s="202">
        <v>-118765</v>
      </c>
      <c r="L2228" s="203" t="s">
        <v>585</v>
      </c>
    </row>
    <row r="2229" spans="1:12" x14ac:dyDescent="0.25">
      <c r="G2229" s="201" t="s">
        <v>505</v>
      </c>
      <c r="I2229" s="202">
        <v>568750</v>
      </c>
      <c r="J2229" s="202">
        <v>934125</v>
      </c>
      <c r="K2229" s="202">
        <v>-365375</v>
      </c>
      <c r="L2229" s="204" t="s">
        <v>1019</v>
      </c>
    </row>
    <row r="2230" spans="1:12" x14ac:dyDescent="0.25">
      <c r="A2230" s="196" t="s">
        <v>158</v>
      </c>
      <c r="G2230" s="153" t="s">
        <v>500</v>
      </c>
      <c r="I2230" s="197">
        <v>568750</v>
      </c>
      <c r="J2230" s="197">
        <v>934125</v>
      </c>
      <c r="K2230" s="197">
        <v>-365375</v>
      </c>
      <c r="L2230" s="194" t="s">
        <v>585</v>
      </c>
    </row>
    <row r="2231" spans="1:12" x14ac:dyDescent="0.25">
      <c r="A2231" s="193" t="s">
        <v>139</v>
      </c>
      <c r="B2231" s="193" t="s">
        <v>140</v>
      </c>
      <c r="C2231" s="198" t="s">
        <v>141</v>
      </c>
      <c r="D2231" s="193" t="s">
        <v>142</v>
      </c>
      <c r="E2231" s="193" t="s">
        <v>143</v>
      </c>
      <c r="F2231" s="198" t="s">
        <v>144</v>
      </c>
      <c r="G2231" s="193" t="s">
        <v>145</v>
      </c>
      <c r="I2231" s="198" t="s">
        <v>501</v>
      </c>
      <c r="J2231" s="198" t="s">
        <v>502</v>
      </c>
      <c r="K2231" s="198" t="s">
        <v>146</v>
      </c>
    </row>
    <row r="2232" spans="1:12" x14ac:dyDescent="0.25">
      <c r="A2232" s="197">
        <v>30</v>
      </c>
      <c r="B2232" s="194" t="s">
        <v>158</v>
      </c>
      <c r="C2232" s="199">
        <v>1</v>
      </c>
      <c r="D2232" s="194" t="s">
        <v>147</v>
      </c>
      <c r="F2232" s="199">
        <v>0</v>
      </c>
      <c r="G2232" s="194" t="s">
        <v>1152</v>
      </c>
      <c r="J2232" s="197">
        <v>266569</v>
      </c>
      <c r="K2232" s="200">
        <v>-631944</v>
      </c>
      <c r="L2232" s="193" t="s">
        <v>585</v>
      </c>
    </row>
    <row r="2233" spans="1:12" x14ac:dyDescent="0.25">
      <c r="A2233" s="197">
        <v>30</v>
      </c>
      <c r="B2233" s="194" t="s">
        <v>158</v>
      </c>
      <c r="C2233" s="199">
        <v>81</v>
      </c>
      <c r="D2233" s="194" t="s">
        <v>147</v>
      </c>
      <c r="F2233" s="199">
        <v>0</v>
      </c>
      <c r="G2233" s="194" t="s">
        <v>1163</v>
      </c>
      <c r="I2233" s="197">
        <v>67357</v>
      </c>
      <c r="K2233" s="200">
        <v>-564587</v>
      </c>
      <c r="L2233" s="193" t="s">
        <v>585</v>
      </c>
    </row>
    <row r="2234" spans="1:12" x14ac:dyDescent="0.25">
      <c r="A2234" s="197">
        <v>30</v>
      </c>
      <c r="B2234" s="194" t="s">
        <v>158</v>
      </c>
      <c r="C2234" s="199">
        <v>81</v>
      </c>
      <c r="D2234" s="194" t="s">
        <v>147</v>
      </c>
      <c r="F2234" s="199">
        <v>0</v>
      </c>
      <c r="G2234" s="194" t="s">
        <v>1164</v>
      </c>
      <c r="I2234" s="197">
        <v>26164</v>
      </c>
      <c r="K2234" s="200">
        <v>-538423</v>
      </c>
      <c r="L2234" s="193" t="s">
        <v>585</v>
      </c>
    </row>
    <row r="2235" spans="1:12" x14ac:dyDescent="0.25">
      <c r="A2235" s="197">
        <v>30</v>
      </c>
      <c r="B2235" s="194" t="s">
        <v>158</v>
      </c>
      <c r="C2235" s="199">
        <v>81</v>
      </c>
      <c r="D2235" s="194" t="s">
        <v>147</v>
      </c>
      <c r="F2235" s="199">
        <v>0</v>
      </c>
      <c r="G2235" s="194" t="s">
        <v>1165</v>
      </c>
      <c r="I2235" s="197">
        <v>279077</v>
      </c>
      <c r="K2235" s="200">
        <v>-259346</v>
      </c>
      <c r="L2235" s="193" t="s">
        <v>585</v>
      </c>
    </row>
    <row r="2236" spans="1:12" x14ac:dyDescent="0.25">
      <c r="G2236" s="201" t="s">
        <v>644</v>
      </c>
      <c r="I2236" s="202">
        <v>372598</v>
      </c>
      <c r="J2236" s="202">
        <v>266569</v>
      </c>
      <c r="K2236" s="202">
        <v>106029</v>
      </c>
      <c r="L2236" s="203" t="s">
        <v>503</v>
      </c>
    </row>
    <row r="2237" spans="1:12" x14ac:dyDescent="0.25">
      <c r="G2237" s="201" t="s">
        <v>505</v>
      </c>
      <c r="I2237" s="202">
        <v>941348</v>
      </c>
      <c r="J2237" s="202">
        <v>1200694</v>
      </c>
      <c r="K2237" s="202">
        <v>-259346</v>
      </c>
      <c r="L2237" s="204" t="s">
        <v>1019</v>
      </c>
    </row>
    <row r="2238" spans="1:12" x14ac:dyDescent="0.25">
      <c r="A2238" s="196" t="s">
        <v>254</v>
      </c>
      <c r="G2238" s="153" t="s">
        <v>500</v>
      </c>
      <c r="I2238" s="197">
        <v>941348</v>
      </c>
      <c r="J2238" s="197">
        <v>1200694</v>
      </c>
      <c r="K2238" s="197">
        <v>-259346</v>
      </c>
      <c r="L2238" s="194" t="s">
        <v>585</v>
      </c>
    </row>
    <row r="2239" spans="1:12" x14ac:dyDescent="0.25">
      <c r="A2239" s="193" t="s">
        <v>139</v>
      </c>
      <c r="B2239" s="193" t="s">
        <v>140</v>
      </c>
      <c r="C2239" s="198" t="s">
        <v>141</v>
      </c>
      <c r="D2239" s="193" t="s">
        <v>142</v>
      </c>
      <c r="E2239" s="193" t="s">
        <v>143</v>
      </c>
      <c r="F2239" s="198" t="s">
        <v>144</v>
      </c>
      <c r="G2239" s="193" t="s">
        <v>145</v>
      </c>
      <c r="I2239" s="198" t="s">
        <v>501</v>
      </c>
      <c r="J2239" s="198" t="s">
        <v>502</v>
      </c>
      <c r="K2239" s="198" t="s">
        <v>146</v>
      </c>
    </row>
    <row r="2240" spans="1:12" x14ac:dyDescent="0.25">
      <c r="A2240" s="197">
        <v>31</v>
      </c>
      <c r="B2240" s="194" t="s">
        <v>254</v>
      </c>
      <c r="C2240" s="199">
        <v>1</v>
      </c>
      <c r="D2240" s="194" t="s">
        <v>147</v>
      </c>
      <c r="F2240" s="199">
        <v>0</v>
      </c>
      <c r="G2240" s="194" t="s">
        <v>1152</v>
      </c>
      <c r="J2240" s="197">
        <v>227311</v>
      </c>
      <c r="K2240" s="200">
        <v>-486657</v>
      </c>
      <c r="L2240" s="193" t="s">
        <v>585</v>
      </c>
    </row>
    <row r="2241" spans="1:12" x14ac:dyDescent="0.25">
      <c r="A2241" s="197">
        <v>31</v>
      </c>
      <c r="B2241" s="194" t="s">
        <v>254</v>
      </c>
      <c r="C2241" s="199">
        <v>88</v>
      </c>
      <c r="D2241" s="194" t="s">
        <v>147</v>
      </c>
      <c r="F2241" s="199">
        <v>0</v>
      </c>
      <c r="G2241" s="194" t="s">
        <v>1166</v>
      </c>
      <c r="I2241" s="197">
        <v>59586</v>
      </c>
      <c r="K2241" s="200">
        <v>-427071</v>
      </c>
      <c r="L2241" s="193" t="s">
        <v>585</v>
      </c>
    </row>
    <row r="2242" spans="1:12" x14ac:dyDescent="0.25">
      <c r="A2242" s="197">
        <v>31</v>
      </c>
      <c r="B2242" s="194" t="s">
        <v>254</v>
      </c>
      <c r="C2242" s="199">
        <v>88</v>
      </c>
      <c r="D2242" s="194" t="s">
        <v>147</v>
      </c>
      <c r="F2242" s="199">
        <v>0</v>
      </c>
      <c r="G2242" s="194" t="s">
        <v>1167</v>
      </c>
      <c r="I2242" s="197">
        <v>17742</v>
      </c>
      <c r="K2242" s="200">
        <v>-409329</v>
      </c>
      <c r="L2242" s="193" t="s">
        <v>585</v>
      </c>
    </row>
    <row r="2243" spans="1:12" x14ac:dyDescent="0.25">
      <c r="A2243" s="197">
        <v>31</v>
      </c>
      <c r="B2243" s="194" t="s">
        <v>254</v>
      </c>
      <c r="C2243" s="199">
        <v>88</v>
      </c>
      <c r="D2243" s="194" t="s">
        <v>147</v>
      </c>
      <c r="F2243" s="199">
        <v>0</v>
      </c>
      <c r="G2243" s="194" t="s">
        <v>1168</v>
      </c>
      <c r="I2243" s="197">
        <v>189242</v>
      </c>
      <c r="K2243" s="200">
        <v>-220087</v>
      </c>
      <c r="L2243" s="193" t="s">
        <v>585</v>
      </c>
    </row>
    <row r="2244" spans="1:12" x14ac:dyDescent="0.25">
      <c r="G2244" s="201" t="s">
        <v>665</v>
      </c>
      <c r="I2244" s="202">
        <v>266570</v>
      </c>
      <c r="J2244" s="202">
        <v>227311</v>
      </c>
      <c r="K2244" s="202">
        <v>39259</v>
      </c>
      <c r="L2244" s="203" t="s">
        <v>503</v>
      </c>
    </row>
    <row r="2245" spans="1:12" x14ac:dyDescent="0.25">
      <c r="G2245" s="201" t="s">
        <v>505</v>
      </c>
      <c r="I2245" s="202">
        <v>1207918</v>
      </c>
      <c r="J2245" s="202">
        <v>1428005</v>
      </c>
      <c r="K2245" s="202">
        <v>-220087</v>
      </c>
      <c r="L2245" s="204" t="s">
        <v>1019</v>
      </c>
    </row>
    <row r="2246" spans="1:12" x14ac:dyDescent="0.25">
      <c r="A2246" s="196" t="s">
        <v>160</v>
      </c>
      <c r="G2246" s="153" t="s">
        <v>500</v>
      </c>
      <c r="I2246" s="197">
        <v>1207918</v>
      </c>
      <c r="J2246" s="197">
        <v>1428005</v>
      </c>
      <c r="K2246" s="197">
        <v>-220087</v>
      </c>
      <c r="L2246" s="194" t="s">
        <v>585</v>
      </c>
    </row>
    <row r="2247" spans="1:12" x14ac:dyDescent="0.25">
      <c r="A2247" s="193" t="s">
        <v>139</v>
      </c>
      <c r="B2247" s="193" t="s">
        <v>140</v>
      </c>
      <c r="C2247" s="198" t="s">
        <v>141</v>
      </c>
      <c r="D2247" s="193" t="s">
        <v>142</v>
      </c>
      <c r="E2247" s="193" t="s">
        <v>143</v>
      </c>
      <c r="F2247" s="198" t="s">
        <v>144</v>
      </c>
      <c r="G2247" s="193" t="s">
        <v>145</v>
      </c>
      <c r="I2247" s="198" t="s">
        <v>501</v>
      </c>
      <c r="J2247" s="198" t="s">
        <v>502</v>
      </c>
      <c r="K2247" s="198" t="s">
        <v>146</v>
      </c>
    </row>
    <row r="2248" spans="1:12" x14ac:dyDescent="0.25">
      <c r="A2248" s="197">
        <v>30</v>
      </c>
      <c r="B2248" s="194" t="s">
        <v>160</v>
      </c>
      <c r="C2248" s="199">
        <v>1</v>
      </c>
      <c r="D2248" s="194" t="s">
        <v>147</v>
      </c>
      <c r="F2248" s="199">
        <v>0</v>
      </c>
      <c r="G2248" s="194" t="s">
        <v>1152</v>
      </c>
      <c r="J2248" s="197">
        <v>250375</v>
      </c>
      <c r="K2248" s="200">
        <v>-470462</v>
      </c>
      <c r="L2248" s="193" t="s">
        <v>585</v>
      </c>
    </row>
    <row r="2249" spans="1:12" x14ac:dyDescent="0.25">
      <c r="A2249" s="197">
        <v>30</v>
      </c>
      <c r="B2249" s="194" t="s">
        <v>160</v>
      </c>
      <c r="C2249" s="199">
        <v>62</v>
      </c>
      <c r="D2249" s="194" t="s">
        <v>147</v>
      </c>
      <c r="F2249" s="199">
        <v>0</v>
      </c>
      <c r="G2249" s="194" t="s">
        <v>1169</v>
      </c>
      <c r="I2249" s="197">
        <v>59784</v>
      </c>
      <c r="K2249" s="200">
        <v>-410678</v>
      </c>
      <c r="L2249" s="193" t="s">
        <v>585</v>
      </c>
    </row>
    <row r="2250" spans="1:12" x14ac:dyDescent="0.25">
      <c r="A2250" s="197">
        <v>30</v>
      </c>
      <c r="B2250" s="194" t="s">
        <v>160</v>
      </c>
      <c r="C2250" s="199">
        <v>62</v>
      </c>
      <c r="D2250" s="194" t="s">
        <v>147</v>
      </c>
      <c r="F2250" s="199">
        <v>0</v>
      </c>
      <c r="G2250" s="194" t="s">
        <v>1170</v>
      </c>
      <c r="I2250" s="197">
        <v>14360</v>
      </c>
      <c r="K2250" s="200">
        <v>-396318</v>
      </c>
      <c r="L2250" s="193" t="s">
        <v>585</v>
      </c>
    </row>
    <row r="2251" spans="1:12" x14ac:dyDescent="0.25">
      <c r="A2251" s="197">
        <v>30</v>
      </c>
      <c r="B2251" s="194" t="s">
        <v>160</v>
      </c>
      <c r="C2251" s="199">
        <v>62</v>
      </c>
      <c r="D2251" s="194" t="s">
        <v>147</v>
      </c>
      <c r="F2251" s="199">
        <v>0</v>
      </c>
      <c r="G2251" s="194" t="s">
        <v>1171</v>
      </c>
      <c r="I2251" s="197">
        <v>153168</v>
      </c>
      <c r="K2251" s="200">
        <v>-243150</v>
      </c>
      <c r="L2251" s="193" t="s">
        <v>585</v>
      </c>
    </row>
    <row r="2252" spans="1:12" x14ac:dyDescent="0.25">
      <c r="A2252" s="197">
        <v>30</v>
      </c>
      <c r="B2252" s="194" t="s">
        <v>160</v>
      </c>
      <c r="C2252" s="199">
        <v>67</v>
      </c>
      <c r="D2252" s="194" t="s">
        <v>147</v>
      </c>
      <c r="F2252" s="199">
        <v>0</v>
      </c>
      <c r="G2252" s="194" t="s">
        <v>1172</v>
      </c>
      <c r="J2252" s="197">
        <v>4</v>
      </c>
      <c r="K2252" s="200">
        <v>-243154</v>
      </c>
      <c r="L2252" s="193" t="s">
        <v>585</v>
      </c>
    </row>
    <row r="2253" spans="1:12" x14ac:dyDescent="0.25">
      <c r="A2253" s="197">
        <v>30</v>
      </c>
      <c r="B2253" s="194" t="s">
        <v>160</v>
      </c>
      <c r="C2253" s="199">
        <v>70</v>
      </c>
      <c r="D2253" s="194" t="s">
        <v>147</v>
      </c>
      <c r="F2253" s="199">
        <v>0</v>
      </c>
      <c r="G2253" s="194" t="s">
        <v>1613</v>
      </c>
      <c r="J2253" s="197">
        <v>7221</v>
      </c>
      <c r="K2253" s="200">
        <v>-250375</v>
      </c>
      <c r="L2253" s="193" t="s">
        <v>585</v>
      </c>
    </row>
    <row r="2254" spans="1:12" x14ac:dyDescent="0.25">
      <c r="G2254" s="201" t="s">
        <v>679</v>
      </c>
      <c r="I2254" s="202">
        <v>227312</v>
      </c>
      <c r="J2254" s="202">
        <v>257600</v>
      </c>
      <c r="K2254" s="202">
        <v>-30288</v>
      </c>
      <c r="L2254" s="203" t="s">
        <v>585</v>
      </c>
    </row>
    <row r="2255" spans="1:12" x14ac:dyDescent="0.25">
      <c r="G2255" s="201" t="s">
        <v>505</v>
      </c>
      <c r="I2255" s="202">
        <v>1435230</v>
      </c>
      <c r="J2255" s="202">
        <v>1685605</v>
      </c>
      <c r="K2255" s="202">
        <v>-250375</v>
      </c>
      <c r="L2255" s="204" t="s">
        <v>1019</v>
      </c>
    </row>
    <row r="2256" spans="1:12" x14ac:dyDescent="0.25">
      <c r="A2256" s="196" t="s">
        <v>438</v>
      </c>
      <c r="G2256" s="153" t="s">
        <v>500</v>
      </c>
      <c r="I2256" s="197">
        <v>1435230</v>
      </c>
      <c r="J2256" s="197">
        <v>1685605</v>
      </c>
      <c r="K2256" s="197">
        <v>-250375</v>
      </c>
      <c r="L2256" s="194" t="s">
        <v>585</v>
      </c>
    </row>
    <row r="2257" spans="1:12" x14ac:dyDescent="0.25">
      <c r="A2257" s="193" t="s">
        <v>139</v>
      </c>
      <c r="B2257" s="193" t="s">
        <v>140</v>
      </c>
      <c r="C2257" s="198" t="s">
        <v>141</v>
      </c>
      <c r="D2257" s="193" t="s">
        <v>142</v>
      </c>
      <c r="E2257" s="193" t="s">
        <v>143</v>
      </c>
      <c r="F2257" s="198" t="s">
        <v>144</v>
      </c>
      <c r="G2257" s="193" t="s">
        <v>145</v>
      </c>
      <c r="I2257" s="198" t="s">
        <v>501</v>
      </c>
      <c r="J2257" s="198" t="s">
        <v>502</v>
      </c>
      <c r="K2257" s="198" t="s">
        <v>146</v>
      </c>
    </row>
    <row r="2258" spans="1:12" x14ac:dyDescent="0.25">
      <c r="A2258" s="197">
        <v>12</v>
      </c>
      <c r="B2258" s="194" t="s">
        <v>438</v>
      </c>
      <c r="C2258" s="199">
        <v>25</v>
      </c>
      <c r="D2258" s="194" t="s">
        <v>151</v>
      </c>
      <c r="F2258" s="199">
        <v>0</v>
      </c>
      <c r="G2258" s="194" t="s">
        <v>1173</v>
      </c>
      <c r="I2258" s="197">
        <v>174131</v>
      </c>
      <c r="K2258" s="200">
        <v>-76244</v>
      </c>
      <c r="L2258" s="193" t="s">
        <v>585</v>
      </c>
    </row>
    <row r="2259" spans="1:12" x14ac:dyDescent="0.25">
      <c r="A2259" s="197">
        <v>12</v>
      </c>
      <c r="B2259" s="194" t="s">
        <v>438</v>
      </c>
      <c r="C2259" s="199">
        <v>25</v>
      </c>
      <c r="D2259" s="194" t="s">
        <v>151</v>
      </c>
      <c r="F2259" s="199">
        <v>0</v>
      </c>
      <c r="G2259" s="194" t="s">
        <v>1174</v>
      </c>
      <c r="I2259" s="197">
        <v>59920</v>
      </c>
      <c r="K2259" s="200">
        <v>-16324</v>
      </c>
      <c r="L2259" s="193" t="s">
        <v>585</v>
      </c>
    </row>
    <row r="2260" spans="1:12" x14ac:dyDescent="0.25">
      <c r="A2260" s="197">
        <v>12</v>
      </c>
      <c r="B2260" s="194" t="s">
        <v>438</v>
      </c>
      <c r="C2260" s="199">
        <v>25</v>
      </c>
      <c r="D2260" s="194" t="s">
        <v>151</v>
      </c>
      <c r="F2260" s="199">
        <v>0</v>
      </c>
      <c r="G2260" s="194" t="s">
        <v>1175</v>
      </c>
      <c r="I2260" s="197">
        <v>16324</v>
      </c>
      <c r="K2260" s="200">
        <v>0</v>
      </c>
    </row>
    <row r="2261" spans="1:12" x14ac:dyDescent="0.25">
      <c r="A2261" s="197">
        <v>31</v>
      </c>
      <c r="B2261" s="194" t="s">
        <v>438</v>
      </c>
      <c r="C2261" s="199">
        <v>110</v>
      </c>
      <c r="D2261" s="194" t="s">
        <v>147</v>
      </c>
      <c r="F2261" s="199">
        <v>0</v>
      </c>
      <c r="G2261" s="194" t="s">
        <v>1176</v>
      </c>
      <c r="J2261" s="197">
        <v>248573</v>
      </c>
      <c r="K2261" s="200">
        <v>-248573</v>
      </c>
      <c r="L2261" s="193" t="s">
        <v>585</v>
      </c>
    </row>
    <row r="2262" spans="1:12" x14ac:dyDescent="0.25">
      <c r="G2262" s="201" t="s">
        <v>718</v>
      </c>
      <c r="I2262" s="202">
        <v>250375</v>
      </c>
      <c r="J2262" s="202">
        <v>248573</v>
      </c>
      <c r="K2262" s="202">
        <v>1802</v>
      </c>
      <c r="L2262" s="203" t="s">
        <v>503</v>
      </c>
    </row>
    <row r="2263" spans="1:12" x14ac:dyDescent="0.25">
      <c r="G2263" s="201" t="s">
        <v>505</v>
      </c>
      <c r="I2263" s="202">
        <v>1685605</v>
      </c>
      <c r="J2263" s="202">
        <v>1934178</v>
      </c>
      <c r="K2263" s="202">
        <v>-248573</v>
      </c>
      <c r="L2263" s="204" t="s">
        <v>1019</v>
      </c>
    </row>
    <row r="2264" spans="1:12" x14ac:dyDescent="0.25">
      <c r="A2264" s="196" t="s">
        <v>1532</v>
      </c>
      <c r="G2264" s="153" t="s">
        <v>500</v>
      </c>
      <c r="I2264" s="197">
        <v>1685605</v>
      </c>
      <c r="J2264" s="197">
        <v>1934178</v>
      </c>
      <c r="K2264" s="197">
        <v>-248573</v>
      </c>
      <c r="L2264" s="194" t="s">
        <v>585</v>
      </c>
    </row>
    <row r="2265" spans="1:12" x14ac:dyDescent="0.25">
      <c r="A2265" s="193" t="s">
        <v>139</v>
      </c>
      <c r="B2265" s="193" t="s">
        <v>140</v>
      </c>
      <c r="C2265" s="198" t="s">
        <v>141</v>
      </c>
      <c r="D2265" s="193" t="s">
        <v>142</v>
      </c>
      <c r="E2265" s="193" t="s">
        <v>143</v>
      </c>
      <c r="F2265" s="198" t="s">
        <v>144</v>
      </c>
      <c r="G2265" s="193" t="s">
        <v>145</v>
      </c>
      <c r="I2265" s="198" t="s">
        <v>501</v>
      </c>
      <c r="J2265" s="198" t="s">
        <v>502</v>
      </c>
      <c r="K2265" s="198" t="s">
        <v>146</v>
      </c>
    </row>
    <row r="2266" spans="1:12" x14ac:dyDescent="0.25">
      <c r="A2266" s="197">
        <v>31</v>
      </c>
      <c r="B2266" s="194" t="s">
        <v>1532</v>
      </c>
      <c r="C2266" s="199">
        <v>98</v>
      </c>
      <c r="D2266" s="194" t="s">
        <v>151</v>
      </c>
      <c r="F2266" s="199">
        <v>0</v>
      </c>
      <c r="G2266" s="194" t="s">
        <v>1708</v>
      </c>
      <c r="I2266" s="197">
        <v>482886</v>
      </c>
      <c r="K2266" s="200">
        <v>234313</v>
      </c>
      <c r="L2266" s="193" t="s">
        <v>503</v>
      </c>
    </row>
    <row r="2267" spans="1:12" x14ac:dyDescent="0.25">
      <c r="A2267" s="197">
        <v>31</v>
      </c>
      <c r="B2267" s="194" t="s">
        <v>1532</v>
      </c>
      <c r="C2267" s="199">
        <v>110</v>
      </c>
      <c r="D2267" s="194" t="s">
        <v>147</v>
      </c>
      <c r="F2267" s="199">
        <v>0</v>
      </c>
      <c r="G2267" s="194" t="s">
        <v>1830</v>
      </c>
      <c r="J2267" s="197">
        <v>62954</v>
      </c>
      <c r="K2267" s="200">
        <v>171359</v>
      </c>
      <c r="L2267" s="193" t="s">
        <v>503</v>
      </c>
    </row>
    <row r="2268" spans="1:12" x14ac:dyDescent="0.25">
      <c r="A2268" s="197">
        <v>31</v>
      </c>
      <c r="B2268" s="194" t="s">
        <v>1532</v>
      </c>
      <c r="C2268" s="199">
        <v>110</v>
      </c>
      <c r="D2268" s="194" t="s">
        <v>147</v>
      </c>
      <c r="F2268" s="199">
        <v>0</v>
      </c>
      <c r="G2268" s="194" t="s">
        <v>1831</v>
      </c>
      <c r="J2268" s="197">
        <v>182417</v>
      </c>
      <c r="K2268" s="200">
        <v>-11058</v>
      </c>
      <c r="L2268" s="193" t="s">
        <v>585</v>
      </c>
    </row>
    <row r="2269" spans="1:12" x14ac:dyDescent="0.25">
      <c r="A2269" s="197">
        <v>31</v>
      </c>
      <c r="B2269" s="194" t="s">
        <v>1532</v>
      </c>
      <c r="C2269" s="199">
        <v>110</v>
      </c>
      <c r="D2269" s="194" t="s">
        <v>147</v>
      </c>
      <c r="F2269" s="199">
        <v>0</v>
      </c>
      <c r="G2269" s="194" t="s">
        <v>1832</v>
      </c>
      <c r="J2269" s="197">
        <v>104638</v>
      </c>
      <c r="K2269" s="200">
        <v>-115696</v>
      </c>
      <c r="L2269" s="193" t="s">
        <v>585</v>
      </c>
    </row>
    <row r="2270" spans="1:12" x14ac:dyDescent="0.25">
      <c r="A2270" s="197">
        <v>31</v>
      </c>
      <c r="B2270" s="194" t="s">
        <v>1532</v>
      </c>
      <c r="C2270" s="199">
        <v>112</v>
      </c>
      <c r="D2270" s="194" t="s">
        <v>147</v>
      </c>
      <c r="F2270" s="199">
        <v>0</v>
      </c>
      <c r="G2270" s="194" t="s">
        <v>1864</v>
      </c>
      <c r="J2270" s="197">
        <v>234313</v>
      </c>
      <c r="K2270" s="200">
        <v>-350009</v>
      </c>
      <c r="L2270" s="193" t="s">
        <v>585</v>
      </c>
    </row>
    <row r="2271" spans="1:12" x14ac:dyDescent="0.25">
      <c r="G2271" s="201" t="s">
        <v>1630</v>
      </c>
      <c r="I2271" s="202">
        <v>482886</v>
      </c>
      <c r="J2271" s="202">
        <v>584322</v>
      </c>
      <c r="K2271" s="202">
        <v>-101436</v>
      </c>
      <c r="L2271" s="203" t="s">
        <v>585</v>
      </c>
    </row>
    <row r="2272" spans="1:12" x14ac:dyDescent="0.25">
      <c r="G2272" s="201" t="s">
        <v>505</v>
      </c>
      <c r="I2272" s="202">
        <v>2168491</v>
      </c>
      <c r="J2272" s="202">
        <v>2518500</v>
      </c>
      <c r="K2272" s="202">
        <v>-350009</v>
      </c>
      <c r="L2272" s="204" t="s">
        <v>1019</v>
      </c>
    </row>
    <row r="2273" spans="1:12" x14ac:dyDescent="0.25">
      <c r="A2273" s="196" t="s">
        <v>319</v>
      </c>
    </row>
    <row r="2274" spans="1:12" x14ac:dyDescent="0.25">
      <c r="A2274" s="196" t="s">
        <v>138</v>
      </c>
      <c r="G2274" s="153" t="s">
        <v>500</v>
      </c>
      <c r="I2274" s="197">
        <v>0</v>
      </c>
      <c r="J2274" s="197">
        <v>0</v>
      </c>
      <c r="K2274" s="197">
        <v>0</v>
      </c>
    </row>
    <row r="2275" spans="1:12" x14ac:dyDescent="0.25">
      <c r="A2275" s="193" t="s">
        <v>139</v>
      </c>
      <c r="B2275" s="193" t="s">
        <v>140</v>
      </c>
      <c r="C2275" s="198" t="s">
        <v>141</v>
      </c>
      <c r="D2275" s="193" t="s">
        <v>142</v>
      </c>
      <c r="E2275" s="193" t="s">
        <v>143</v>
      </c>
      <c r="F2275" s="198" t="s">
        <v>144</v>
      </c>
      <c r="G2275" s="193" t="s">
        <v>145</v>
      </c>
      <c r="I2275" s="198" t="s">
        <v>501</v>
      </c>
      <c r="J2275" s="198" t="s">
        <v>502</v>
      </c>
      <c r="K2275" s="198" t="s">
        <v>146</v>
      </c>
    </row>
    <row r="2276" spans="1:12" x14ac:dyDescent="0.25">
      <c r="A2276" s="197">
        <v>1</v>
      </c>
      <c r="B2276" s="194" t="s">
        <v>138</v>
      </c>
      <c r="C2276" s="199">
        <v>1</v>
      </c>
      <c r="D2276" s="194" t="s">
        <v>147</v>
      </c>
      <c r="F2276" s="199">
        <v>0</v>
      </c>
      <c r="G2276" s="194" t="s">
        <v>1177</v>
      </c>
      <c r="J2276" s="197">
        <v>64696</v>
      </c>
      <c r="K2276" s="200">
        <v>-64696</v>
      </c>
      <c r="L2276" s="193" t="s">
        <v>585</v>
      </c>
    </row>
    <row r="2277" spans="1:12" x14ac:dyDescent="0.25">
      <c r="A2277" s="197">
        <v>31</v>
      </c>
      <c r="B2277" s="194" t="s">
        <v>138</v>
      </c>
      <c r="C2277" s="199">
        <v>88</v>
      </c>
      <c r="D2277" s="194" t="s">
        <v>147</v>
      </c>
      <c r="F2277" s="199">
        <v>0</v>
      </c>
      <c r="G2277" s="194" t="s">
        <v>1178</v>
      </c>
      <c r="J2277" s="197">
        <v>42862</v>
      </c>
      <c r="K2277" s="200">
        <v>-107558</v>
      </c>
      <c r="L2277" s="193" t="s">
        <v>585</v>
      </c>
    </row>
    <row r="2278" spans="1:12" x14ac:dyDescent="0.25">
      <c r="A2278" s="197">
        <v>31</v>
      </c>
      <c r="B2278" s="194" t="s">
        <v>138</v>
      </c>
      <c r="C2278" s="199">
        <v>90</v>
      </c>
      <c r="D2278" s="194" t="s">
        <v>147</v>
      </c>
      <c r="F2278" s="199">
        <v>0</v>
      </c>
      <c r="G2278" s="194" t="s">
        <v>1179</v>
      </c>
      <c r="I2278" s="197">
        <v>64695</v>
      </c>
      <c r="K2278" s="200">
        <v>-42863</v>
      </c>
      <c r="L2278" s="193" t="s">
        <v>585</v>
      </c>
    </row>
    <row r="2279" spans="1:12" x14ac:dyDescent="0.25">
      <c r="A2279" s="197">
        <v>31</v>
      </c>
      <c r="B2279" s="194" t="s">
        <v>138</v>
      </c>
      <c r="C2279" s="199">
        <v>91</v>
      </c>
      <c r="D2279" s="194" t="s">
        <v>147</v>
      </c>
      <c r="F2279" s="199">
        <v>0</v>
      </c>
      <c r="G2279" s="194" t="s">
        <v>1180</v>
      </c>
      <c r="I2279" s="197">
        <v>41862</v>
      </c>
      <c r="K2279" s="200">
        <v>-1001</v>
      </c>
      <c r="L2279" s="193" t="s">
        <v>585</v>
      </c>
    </row>
    <row r="2280" spans="1:12" x14ac:dyDescent="0.25">
      <c r="G2280" s="201" t="s">
        <v>504</v>
      </c>
      <c r="I2280" s="202">
        <v>106557</v>
      </c>
      <c r="J2280" s="202">
        <v>107558</v>
      </c>
      <c r="K2280" s="202">
        <v>-1001</v>
      </c>
      <c r="L2280" s="203" t="s">
        <v>585</v>
      </c>
    </row>
    <row r="2281" spans="1:12" x14ac:dyDescent="0.25">
      <c r="G2281" s="201" t="s">
        <v>505</v>
      </c>
      <c r="I2281" s="202">
        <v>106557</v>
      </c>
      <c r="J2281" s="202">
        <v>107558</v>
      </c>
      <c r="K2281" s="202">
        <v>-1001</v>
      </c>
      <c r="L2281" s="204" t="s">
        <v>1019</v>
      </c>
    </row>
    <row r="2282" spans="1:12" x14ac:dyDescent="0.25">
      <c r="A2282" s="196" t="s">
        <v>219</v>
      </c>
      <c r="G2282" s="153" t="s">
        <v>500</v>
      </c>
      <c r="I2282" s="197">
        <v>106557</v>
      </c>
      <c r="J2282" s="197">
        <v>107558</v>
      </c>
      <c r="K2282" s="197">
        <v>-1001</v>
      </c>
      <c r="L2282" s="194" t="s">
        <v>585</v>
      </c>
    </row>
    <row r="2283" spans="1:12" x14ac:dyDescent="0.25">
      <c r="A2283" s="193" t="s">
        <v>139</v>
      </c>
      <c r="B2283" s="193" t="s">
        <v>140</v>
      </c>
      <c r="C2283" s="198" t="s">
        <v>141</v>
      </c>
      <c r="D2283" s="193" t="s">
        <v>142</v>
      </c>
      <c r="E2283" s="193" t="s">
        <v>143</v>
      </c>
      <c r="F2283" s="198" t="s">
        <v>144</v>
      </c>
      <c r="G2283" s="193" t="s">
        <v>145</v>
      </c>
      <c r="I2283" s="198" t="s">
        <v>501</v>
      </c>
      <c r="J2283" s="198" t="s">
        <v>502</v>
      </c>
      <c r="K2283" s="198" t="s">
        <v>146</v>
      </c>
    </row>
    <row r="2284" spans="1:12" x14ac:dyDescent="0.25">
      <c r="A2284" s="197">
        <v>29</v>
      </c>
      <c r="B2284" s="194" t="s">
        <v>219</v>
      </c>
      <c r="C2284" s="199">
        <v>1</v>
      </c>
      <c r="D2284" s="194" t="s">
        <v>147</v>
      </c>
      <c r="F2284" s="199">
        <v>0</v>
      </c>
      <c r="G2284" s="194" t="s">
        <v>1178</v>
      </c>
      <c r="J2284" s="197">
        <v>41206</v>
      </c>
      <c r="K2284" s="200">
        <v>-42207</v>
      </c>
      <c r="L2284" s="193" t="s">
        <v>585</v>
      </c>
    </row>
    <row r="2285" spans="1:12" x14ac:dyDescent="0.25">
      <c r="G2285" s="201" t="s">
        <v>507</v>
      </c>
      <c r="I2285" s="202">
        <v>0</v>
      </c>
      <c r="J2285" s="202">
        <v>41206</v>
      </c>
      <c r="K2285" s="202">
        <v>-41206</v>
      </c>
      <c r="L2285" s="203" t="s">
        <v>585</v>
      </c>
    </row>
    <row r="2286" spans="1:12" x14ac:dyDescent="0.25">
      <c r="G2286" s="201" t="s">
        <v>505</v>
      </c>
      <c r="I2286" s="202">
        <v>106557</v>
      </c>
      <c r="J2286" s="202">
        <v>148764</v>
      </c>
      <c r="K2286" s="202">
        <v>-42207</v>
      </c>
      <c r="L2286" s="204" t="s">
        <v>1019</v>
      </c>
    </row>
    <row r="2287" spans="1:12" x14ac:dyDescent="0.25">
      <c r="A2287" s="196" t="s">
        <v>242</v>
      </c>
      <c r="G2287" s="153" t="s">
        <v>500</v>
      </c>
      <c r="I2287" s="197">
        <v>106557</v>
      </c>
      <c r="J2287" s="197">
        <v>148764</v>
      </c>
      <c r="K2287" s="197">
        <v>-42207</v>
      </c>
      <c r="L2287" s="194" t="s">
        <v>585</v>
      </c>
    </row>
    <row r="2288" spans="1:12" x14ac:dyDescent="0.25">
      <c r="A2288" s="193" t="s">
        <v>139</v>
      </c>
      <c r="B2288" s="193" t="s">
        <v>140</v>
      </c>
      <c r="C2288" s="198" t="s">
        <v>141</v>
      </c>
      <c r="D2288" s="193" t="s">
        <v>142</v>
      </c>
      <c r="E2288" s="193" t="s">
        <v>143</v>
      </c>
      <c r="F2288" s="198" t="s">
        <v>144</v>
      </c>
      <c r="G2288" s="193" t="s">
        <v>145</v>
      </c>
      <c r="I2288" s="198" t="s">
        <v>501</v>
      </c>
      <c r="J2288" s="198" t="s">
        <v>502</v>
      </c>
      <c r="K2288" s="198" t="s">
        <v>146</v>
      </c>
    </row>
    <row r="2289" spans="1:12" x14ac:dyDescent="0.25">
      <c r="A2289" s="197">
        <v>31</v>
      </c>
      <c r="B2289" s="194" t="s">
        <v>242</v>
      </c>
      <c r="C2289" s="199">
        <v>86</v>
      </c>
      <c r="D2289" s="194" t="s">
        <v>147</v>
      </c>
      <c r="F2289" s="199">
        <v>0</v>
      </c>
      <c r="G2289" s="194" t="s">
        <v>1178</v>
      </c>
      <c r="J2289" s="197">
        <v>68664</v>
      </c>
      <c r="K2289" s="200">
        <v>-110871</v>
      </c>
      <c r="L2289" s="193" t="s">
        <v>585</v>
      </c>
    </row>
    <row r="2290" spans="1:12" x14ac:dyDescent="0.25">
      <c r="A2290" s="197">
        <v>31</v>
      </c>
      <c r="B2290" s="194" t="s">
        <v>242</v>
      </c>
      <c r="C2290" s="199">
        <v>89</v>
      </c>
      <c r="D2290" s="194" t="s">
        <v>147</v>
      </c>
      <c r="F2290" s="199">
        <v>0</v>
      </c>
      <c r="G2290" s="194" t="s">
        <v>1181</v>
      </c>
      <c r="I2290" s="197">
        <v>41206</v>
      </c>
      <c r="K2290" s="200">
        <v>-69665</v>
      </c>
      <c r="L2290" s="193" t="s">
        <v>585</v>
      </c>
    </row>
    <row r="2291" spans="1:12" x14ac:dyDescent="0.25">
      <c r="G2291" s="201" t="s">
        <v>612</v>
      </c>
      <c r="I2291" s="202">
        <v>41206</v>
      </c>
      <c r="J2291" s="202">
        <v>68664</v>
      </c>
      <c r="K2291" s="202">
        <v>-27458</v>
      </c>
      <c r="L2291" s="203" t="s">
        <v>585</v>
      </c>
    </row>
    <row r="2292" spans="1:12" x14ac:dyDescent="0.25">
      <c r="G2292" s="201" t="s">
        <v>505</v>
      </c>
      <c r="I2292" s="202">
        <v>147763</v>
      </c>
      <c r="J2292" s="202">
        <v>217428</v>
      </c>
      <c r="K2292" s="202">
        <v>-69665</v>
      </c>
      <c r="L2292" s="204" t="s">
        <v>1019</v>
      </c>
    </row>
    <row r="2293" spans="1:12" x14ac:dyDescent="0.25">
      <c r="A2293" s="196" t="s">
        <v>158</v>
      </c>
      <c r="G2293" s="153" t="s">
        <v>500</v>
      </c>
      <c r="I2293" s="197">
        <v>147763</v>
      </c>
      <c r="J2293" s="197">
        <v>217428</v>
      </c>
      <c r="K2293" s="197">
        <v>-69665</v>
      </c>
      <c r="L2293" s="194" t="s">
        <v>585</v>
      </c>
    </row>
    <row r="2294" spans="1:12" x14ac:dyDescent="0.25">
      <c r="A2294" s="193" t="s">
        <v>139</v>
      </c>
      <c r="B2294" s="193" t="s">
        <v>140</v>
      </c>
      <c r="C2294" s="198" t="s">
        <v>141</v>
      </c>
      <c r="D2294" s="193" t="s">
        <v>142</v>
      </c>
      <c r="E2294" s="193" t="s">
        <v>143</v>
      </c>
      <c r="F2294" s="198" t="s">
        <v>144</v>
      </c>
      <c r="G2294" s="193" t="s">
        <v>145</v>
      </c>
      <c r="I2294" s="198" t="s">
        <v>501</v>
      </c>
      <c r="J2294" s="198" t="s">
        <v>502</v>
      </c>
      <c r="K2294" s="198" t="s">
        <v>146</v>
      </c>
    </row>
    <row r="2295" spans="1:12" x14ac:dyDescent="0.25">
      <c r="A2295" s="197">
        <v>30</v>
      </c>
      <c r="B2295" s="194" t="s">
        <v>158</v>
      </c>
      <c r="C2295" s="199">
        <v>1</v>
      </c>
      <c r="D2295" s="194" t="s">
        <v>147</v>
      </c>
      <c r="F2295" s="199">
        <v>0</v>
      </c>
      <c r="G2295" s="194" t="s">
        <v>1178</v>
      </c>
      <c r="J2295" s="197">
        <v>45839</v>
      </c>
      <c r="K2295" s="200">
        <v>-115504</v>
      </c>
      <c r="L2295" s="193" t="s">
        <v>585</v>
      </c>
    </row>
    <row r="2296" spans="1:12" x14ac:dyDescent="0.25">
      <c r="A2296" s="197">
        <v>30</v>
      </c>
      <c r="B2296" s="194" t="s">
        <v>158</v>
      </c>
      <c r="C2296" s="199">
        <v>81</v>
      </c>
      <c r="D2296" s="194" t="s">
        <v>147</v>
      </c>
      <c r="F2296" s="199">
        <v>0</v>
      </c>
      <c r="G2296" s="194" t="s">
        <v>1182</v>
      </c>
      <c r="I2296" s="197">
        <v>68665</v>
      </c>
      <c r="K2296" s="200">
        <v>-46839</v>
      </c>
      <c r="L2296" s="193" t="s">
        <v>585</v>
      </c>
    </row>
    <row r="2297" spans="1:12" x14ac:dyDescent="0.25">
      <c r="G2297" s="201" t="s">
        <v>644</v>
      </c>
      <c r="I2297" s="202">
        <v>68665</v>
      </c>
      <c r="J2297" s="202">
        <v>45839</v>
      </c>
      <c r="K2297" s="202">
        <v>22826</v>
      </c>
      <c r="L2297" s="203" t="s">
        <v>503</v>
      </c>
    </row>
    <row r="2298" spans="1:12" x14ac:dyDescent="0.25">
      <c r="G2298" s="201" t="s">
        <v>505</v>
      </c>
      <c r="I2298" s="202">
        <v>216428</v>
      </c>
      <c r="J2298" s="202">
        <v>263267</v>
      </c>
      <c r="K2298" s="202">
        <v>-46839</v>
      </c>
      <c r="L2298" s="204" t="s">
        <v>1019</v>
      </c>
    </row>
    <row r="2299" spans="1:12" x14ac:dyDescent="0.25">
      <c r="A2299" s="196" t="s">
        <v>254</v>
      </c>
      <c r="G2299" s="153" t="s">
        <v>500</v>
      </c>
      <c r="I2299" s="197">
        <v>216428</v>
      </c>
      <c r="J2299" s="197">
        <v>263267</v>
      </c>
      <c r="K2299" s="197">
        <v>-46839</v>
      </c>
      <c r="L2299" s="194" t="s">
        <v>585</v>
      </c>
    </row>
    <row r="2300" spans="1:12" x14ac:dyDescent="0.25">
      <c r="A2300" s="193" t="s">
        <v>139</v>
      </c>
      <c r="B2300" s="193" t="s">
        <v>140</v>
      </c>
      <c r="C2300" s="198" t="s">
        <v>141</v>
      </c>
      <c r="D2300" s="193" t="s">
        <v>142</v>
      </c>
      <c r="E2300" s="193" t="s">
        <v>143</v>
      </c>
      <c r="F2300" s="198" t="s">
        <v>144</v>
      </c>
      <c r="G2300" s="193" t="s">
        <v>145</v>
      </c>
      <c r="I2300" s="198" t="s">
        <v>501</v>
      </c>
      <c r="J2300" s="198" t="s">
        <v>502</v>
      </c>
      <c r="K2300" s="198" t="s">
        <v>146</v>
      </c>
    </row>
    <row r="2301" spans="1:12" x14ac:dyDescent="0.25">
      <c r="A2301" s="197">
        <v>31</v>
      </c>
      <c r="B2301" s="194" t="s">
        <v>254</v>
      </c>
      <c r="C2301" s="199">
        <v>1</v>
      </c>
      <c r="D2301" s="194" t="s">
        <v>147</v>
      </c>
      <c r="F2301" s="199">
        <v>0</v>
      </c>
      <c r="G2301" s="194" t="s">
        <v>1178</v>
      </c>
      <c r="J2301" s="197">
        <v>37532</v>
      </c>
      <c r="K2301" s="200">
        <v>-84371</v>
      </c>
      <c r="L2301" s="193" t="s">
        <v>585</v>
      </c>
    </row>
    <row r="2302" spans="1:12" x14ac:dyDescent="0.25">
      <c r="A2302" s="197">
        <v>31</v>
      </c>
      <c r="B2302" s="194" t="s">
        <v>254</v>
      </c>
      <c r="C2302" s="199">
        <v>88</v>
      </c>
      <c r="D2302" s="194" t="s">
        <v>147</v>
      </c>
      <c r="F2302" s="199">
        <v>0</v>
      </c>
      <c r="G2302" s="194" t="s">
        <v>1183</v>
      </c>
      <c r="I2302" s="197">
        <v>45839</v>
      </c>
      <c r="K2302" s="200">
        <v>-38532</v>
      </c>
      <c r="L2302" s="193" t="s">
        <v>585</v>
      </c>
    </row>
    <row r="2303" spans="1:12" x14ac:dyDescent="0.25">
      <c r="G2303" s="201" t="s">
        <v>665</v>
      </c>
      <c r="I2303" s="202">
        <v>45839</v>
      </c>
      <c r="J2303" s="202">
        <v>37532</v>
      </c>
      <c r="K2303" s="202">
        <v>8307</v>
      </c>
      <c r="L2303" s="203" t="s">
        <v>503</v>
      </c>
    </row>
    <row r="2304" spans="1:12" x14ac:dyDescent="0.25">
      <c r="G2304" s="201" t="s">
        <v>505</v>
      </c>
      <c r="I2304" s="202">
        <v>262267</v>
      </c>
      <c r="J2304" s="202">
        <v>300799</v>
      </c>
      <c r="K2304" s="202">
        <v>-38532</v>
      </c>
      <c r="L2304" s="204" t="s">
        <v>1019</v>
      </c>
    </row>
    <row r="2305" spans="1:12" x14ac:dyDescent="0.25">
      <c r="A2305" s="196" t="s">
        <v>160</v>
      </c>
      <c r="G2305" s="153" t="s">
        <v>500</v>
      </c>
      <c r="I2305" s="197">
        <v>262267</v>
      </c>
      <c r="J2305" s="197">
        <v>300799</v>
      </c>
      <c r="K2305" s="197">
        <v>-38532</v>
      </c>
      <c r="L2305" s="194" t="s">
        <v>585</v>
      </c>
    </row>
    <row r="2306" spans="1:12" x14ac:dyDescent="0.25">
      <c r="A2306" s="193" t="s">
        <v>139</v>
      </c>
      <c r="B2306" s="193" t="s">
        <v>140</v>
      </c>
      <c r="C2306" s="198" t="s">
        <v>141</v>
      </c>
      <c r="D2306" s="193" t="s">
        <v>142</v>
      </c>
      <c r="E2306" s="193" t="s">
        <v>143</v>
      </c>
      <c r="F2306" s="198" t="s">
        <v>144</v>
      </c>
      <c r="G2306" s="193" t="s">
        <v>145</v>
      </c>
      <c r="I2306" s="198" t="s">
        <v>501</v>
      </c>
      <c r="J2306" s="198" t="s">
        <v>502</v>
      </c>
      <c r="K2306" s="198" t="s">
        <v>146</v>
      </c>
    </row>
    <row r="2307" spans="1:12" x14ac:dyDescent="0.25">
      <c r="A2307" s="197">
        <v>30</v>
      </c>
      <c r="B2307" s="194" t="s">
        <v>160</v>
      </c>
      <c r="C2307" s="199">
        <v>1</v>
      </c>
      <c r="D2307" s="194" t="s">
        <v>147</v>
      </c>
      <c r="F2307" s="199">
        <v>0</v>
      </c>
      <c r="G2307" s="194" t="s">
        <v>1178</v>
      </c>
      <c r="J2307" s="197">
        <v>41757</v>
      </c>
      <c r="K2307" s="200">
        <v>-80289</v>
      </c>
      <c r="L2307" s="193" t="s">
        <v>585</v>
      </c>
    </row>
    <row r="2308" spans="1:12" x14ac:dyDescent="0.25">
      <c r="A2308" s="197">
        <v>30</v>
      </c>
      <c r="B2308" s="194" t="s">
        <v>160</v>
      </c>
      <c r="C2308" s="199">
        <v>62</v>
      </c>
      <c r="D2308" s="194" t="s">
        <v>147</v>
      </c>
      <c r="F2308" s="199">
        <v>0</v>
      </c>
      <c r="G2308" s="194" t="s">
        <v>1184</v>
      </c>
      <c r="I2308" s="197">
        <v>37532</v>
      </c>
      <c r="K2308" s="200">
        <v>-42757</v>
      </c>
      <c r="L2308" s="193" t="s">
        <v>585</v>
      </c>
    </row>
    <row r="2309" spans="1:12" x14ac:dyDescent="0.25">
      <c r="A2309" s="197">
        <v>30</v>
      </c>
      <c r="B2309" s="194" t="s">
        <v>160</v>
      </c>
      <c r="C2309" s="199">
        <v>70</v>
      </c>
      <c r="D2309" s="194" t="s">
        <v>147</v>
      </c>
      <c r="F2309" s="199">
        <v>0</v>
      </c>
      <c r="G2309" s="194" t="s">
        <v>1614</v>
      </c>
      <c r="I2309" s="197">
        <v>1000</v>
      </c>
      <c r="K2309" s="200">
        <v>-41757</v>
      </c>
      <c r="L2309" s="193" t="s">
        <v>585</v>
      </c>
    </row>
    <row r="2310" spans="1:12" x14ac:dyDescent="0.25">
      <c r="G2310" s="201" t="s">
        <v>679</v>
      </c>
      <c r="I2310" s="202">
        <v>38532</v>
      </c>
      <c r="J2310" s="202">
        <v>41757</v>
      </c>
      <c r="K2310" s="202">
        <v>-3225</v>
      </c>
      <c r="L2310" s="203" t="s">
        <v>585</v>
      </c>
    </row>
    <row r="2311" spans="1:12" x14ac:dyDescent="0.25">
      <c r="G2311" s="201" t="s">
        <v>505</v>
      </c>
      <c r="I2311" s="202">
        <v>300799</v>
      </c>
      <c r="J2311" s="202">
        <v>342556</v>
      </c>
      <c r="K2311" s="202">
        <v>-41757</v>
      </c>
      <c r="L2311" s="204" t="s">
        <v>1019</v>
      </c>
    </row>
    <row r="2312" spans="1:12" x14ac:dyDescent="0.25">
      <c r="A2312" s="196" t="s">
        <v>438</v>
      </c>
      <c r="G2312" s="153" t="s">
        <v>500</v>
      </c>
      <c r="I2312" s="197">
        <v>300799</v>
      </c>
      <c r="J2312" s="197">
        <v>342556</v>
      </c>
      <c r="K2312" s="197">
        <v>-41757</v>
      </c>
      <c r="L2312" s="194" t="s">
        <v>585</v>
      </c>
    </row>
    <row r="2313" spans="1:12" x14ac:dyDescent="0.25">
      <c r="A2313" s="193" t="s">
        <v>139</v>
      </c>
      <c r="B2313" s="193" t="s">
        <v>140</v>
      </c>
      <c r="C2313" s="198" t="s">
        <v>141</v>
      </c>
      <c r="D2313" s="193" t="s">
        <v>142</v>
      </c>
      <c r="E2313" s="193" t="s">
        <v>143</v>
      </c>
      <c r="F2313" s="198" t="s">
        <v>144</v>
      </c>
      <c r="G2313" s="193" t="s">
        <v>145</v>
      </c>
      <c r="I2313" s="198" t="s">
        <v>501</v>
      </c>
      <c r="J2313" s="198" t="s">
        <v>502</v>
      </c>
      <c r="K2313" s="198" t="s">
        <v>146</v>
      </c>
    </row>
    <row r="2314" spans="1:12" x14ac:dyDescent="0.25">
      <c r="A2314" s="197">
        <v>12</v>
      </c>
      <c r="B2314" s="194" t="s">
        <v>438</v>
      </c>
      <c r="C2314" s="199">
        <v>25</v>
      </c>
      <c r="D2314" s="194" t="s">
        <v>151</v>
      </c>
      <c r="F2314" s="199">
        <v>0</v>
      </c>
      <c r="G2314" s="194" t="s">
        <v>1185</v>
      </c>
      <c r="I2314" s="197">
        <v>41758</v>
      </c>
      <c r="K2314" s="200">
        <v>1</v>
      </c>
      <c r="L2314" s="193" t="s">
        <v>503</v>
      </c>
    </row>
    <row r="2315" spans="1:12" x14ac:dyDescent="0.25">
      <c r="A2315" s="197">
        <v>12</v>
      </c>
      <c r="B2315" s="194" t="s">
        <v>438</v>
      </c>
      <c r="C2315" s="199">
        <v>25</v>
      </c>
      <c r="D2315" s="194" t="s">
        <v>151</v>
      </c>
      <c r="F2315" s="199">
        <v>0</v>
      </c>
      <c r="G2315" s="194" t="s">
        <v>1175</v>
      </c>
      <c r="J2315" s="197">
        <v>1</v>
      </c>
      <c r="K2315" s="200">
        <v>0</v>
      </c>
    </row>
    <row r="2316" spans="1:12" x14ac:dyDescent="0.25">
      <c r="A2316" s="197">
        <v>31</v>
      </c>
      <c r="B2316" s="194" t="s">
        <v>438</v>
      </c>
      <c r="C2316" s="199">
        <v>110</v>
      </c>
      <c r="D2316" s="194" t="s">
        <v>147</v>
      </c>
      <c r="F2316" s="199">
        <v>0</v>
      </c>
      <c r="G2316" s="194" t="s">
        <v>1186</v>
      </c>
      <c r="J2316" s="197">
        <v>100812</v>
      </c>
      <c r="K2316" s="200">
        <v>-100812</v>
      </c>
      <c r="L2316" s="193" t="s">
        <v>585</v>
      </c>
    </row>
    <row r="2317" spans="1:12" x14ac:dyDescent="0.25">
      <c r="G2317" s="201" t="s">
        <v>718</v>
      </c>
      <c r="I2317" s="202">
        <v>41758</v>
      </c>
      <c r="J2317" s="202">
        <v>100813</v>
      </c>
      <c r="K2317" s="202">
        <v>-59055</v>
      </c>
      <c r="L2317" s="203" t="s">
        <v>585</v>
      </c>
    </row>
    <row r="2318" spans="1:12" x14ac:dyDescent="0.25">
      <c r="G2318" s="201" t="s">
        <v>505</v>
      </c>
      <c r="I2318" s="202">
        <v>342557</v>
      </c>
      <c r="J2318" s="202">
        <v>443369</v>
      </c>
      <c r="K2318" s="202">
        <v>-100812</v>
      </c>
      <c r="L2318" s="204" t="s">
        <v>1019</v>
      </c>
    </row>
    <row r="2319" spans="1:12" x14ac:dyDescent="0.25">
      <c r="A2319" s="196" t="s">
        <v>1532</v>
      </c>
      <c r="G2319" s="153" t="s">
        <v>500</v>
      </c>
      <c r="I2319" s="197">
        <v>342557</v>
      </c>
      <c r="J2319" s="197">
        <v>443369</v>
      </c>
      <c r="K2319" s="197">
        <v>-100812</v>
      </c>
      <c r="L2319" s="194" t="s">
        <v>585</v>
      </c>
    </row>
    <row r="2320" spans="1:12" x14ac:dyDescent="0.25">
      <c r="A2320" s="193" t="s">
        <v>139</v>
      </c>
      <c r="B2320" s="193" t="s">
        <v>140</v>
      </c>
      <c r="C2320" s="198" t="s">
        <v>141</v>
      </c>
      <c r="D2320" s="193" t="s">
        <v>142</v>
      </c>
      <c r="E2320" s="193" t="s">
        <v>143</v>
      </c>
      <c r="F2320" s="198" t="s">
        <v>144</v>
      </c>
      <c r="G2320" s="193" t="s">
        <v>145</v>
      </c>
      <c r="I2320" s="198" t="s">
        <v>501</v>
      </c>
      <c r="J2320" s="198" t="s">
        <v>502</v>
      </c>
      <c r="K2320" s="198" t="s">
        <v>146</v>
      </c>
    </row>
    <row r="2321" spans="1:12" x14ac:dyDescent="0.25">
      <c r="A2321" s="197">
        <v>31</v>
      </c>
      <c r="B2321" s="194" t="s">
        <v>1532</v>
      </c>
      <c r="C2321" s="199">
        <v>98</v>
      </c>
      <c r="D2321" s="194" t="s">
        <v>151</v>
      </c>
      <c r="F2321" s="199">
        <v>0</v>
      </c>
      <c r="G2321" s="194" t="s">
        <v>1709</v>
      </c>
      <c r="I2321" s="197">
        <v>199647</v>
      </c>
      <c r="K2321" s="200">
        <v>98835</v>
      </c>
      <c r="L2321" s="193" t="s">
        <v>503</v>
      </c>
    </row>
    <row r="2322" spans="1:12" x14ac:dyDescent="0.25">
      <c r="A2322" s="197">
        <v>31</v>
      </c>
      <c r="B2322" s="194" t="s">
        <v>1532</v>
      </c>
      <c r="C2322" s="199">
        <v>110</v>
      </c>
      <c r="D2322" s="194" t="s">
        <v>147</v>
      </c>
      <c r="F2322" s="199">
        <v>0</v>
      </c>
      <c r="G2322" s="194" t="s">
        <v>1833</v>
      </c>
      <c r="J2322" s="197">
        <v>101898</v>
      </c>
      <c r="K2322" s="200">
        <v>-3063</v>
      </c>
      <c r="L2322" s="193" t="s">
        <v>585</v>
      </c>
    </row>
    <row r="2323" spans="1:12" x14ac:dyDescent="0.25">
      <c r="A2323" s="197">
        <v>31</v>
      </c>
      <c r="B2323" s="194" t="s">
        <v>1532</v>
      </c>
      <c r="C2323" s="199">
        <v>112</v>
      </c>
      <c r="D2323" s="194" t="s">
        <v>147</v>
      </c>
      <c r="F2323" s="199">
        <v>0</v>
      </c>
      <c r="G2323" s="194" t="s">
        <v>1864</v>
      </c>
      <c r="J2323" s="197">
        <v>98835</v>
      </c>
      <c r="K2323" s="200">
        <v>-101898</v>
      </c>
      <c r="L2323" s="193" t="s">
        <v>585</v>
      </c>
    </row>
    <row r="2324" spans="1:12" x14ac:dyDescent="0.25">
      <c r="G2324" s="201" t="s">
        <v>1630</v>
      </c>
      <c r="I2324" s="202">
        <v>199647</v>
      </c>
      <c r="J2324" s="202">
        <v>200733</v>
      </c>
      <c r="K2324" s="202">
        <v>-1086</v>
      </c>
      <c r="L2324" s="203" t="s">
        <v>585</v>
      </c>
    </row>
    <row r="2325" spans="1:12" x14ac:dyDescent="0.25">
      <c r="G2325" s="201" t="s">
        <v>505</v>
      </c>
      <c r="I2325" s="202">
        <v>542204</v>
      </c>
      <c r="J2325" s="202">
        <v>644102</v>
      </c>
      <c r="K2325" s="202">
        <v>-101898</v>
      </c>
      <c r="L2325" s="204" t="s">
        <v>1019</v>
      </c>
    </row>
    <row r="2326" spans="1:12" x14ac:dyDescent="0.25">
      <c r="A2326" s="196" t="s">
        <v>320</v>
      </c>
    </row>
    <row r="2327" spans="1:12" x14ac:dyDescent="0.25">
      <c r="A2327" s="196" t="s">
        <v>138</v>
      </c>
      <c r="G2327" s="153" t="s">
        <v>500</v>
      </c>
      <c r="I2327" s="197">
        <v>0</v>
      </c>
      <c r="J2327" s="197">
        <v>0</v>
      </c>
      <c r="K2327" s="197">
        <v>0</v>
      </c>
    </row>
    <row r="2328" spans="1:12" x14ac:dyDescent="0.25">
      <c r="A2328" s="193" t="s">
        <v>139</v>
      </c>
      <c r="B2328" s="193" t="s">
        <v>140</v>
      </c>
      <c r="C2328" s="198" t="s">
        <v>141</v>
      </c>
      <c r="D2328" s="193" t="s">
        <v>142</v>
      </c>
      <c r="E2328" s="193" t="s">
        <v>143</v>
      </c>
      <c r="F2328" s="198" t="s">
        <v>144</v>
      </c>
      <c r="G2328" s="193" t="s">
        <v>145</v>
      </c>
      <c r="I2328" s="198" t="s">
        <v>501</v>
      </c>
      <c r="J2328" s="198" t="s">
        <v>502</v>
      </c>
      <c r="K2328" s="198" t="s">
        <v>146</v>
      </c>
    </row>
    <row r="2329" spans="1:12" x14ac:dyDescent="0.25">
      <c r="A2329" s="197">
        <v>1</v>
      </c>
      <c r="B2329" s="194" t="s">
        <v>138</v>
      </c>
      <c r="C2329" s="199">
        <v>1</v>
      </c>
      <c r="D2329" s="194" t="s">
        <v>147</v>
      </c>
      <c r="F2329" s="199">
        <v>0</v>
      </c>
      <c r="G2329" s="194" t="s">
        <v>1187</v>
      </c>
      <c r="J2329" s="197">
        <v>14624</v>
      </c>
      <c r="K2329" s="200">
        <v>-14624</v>
      </c>
      <c r="L2329" s="193" t="s">
        <v>585</v>
      </c>
    </row>
    <row r="2330" spans="1:12" x14ac:dyDescent="0.25">
      <c r="A2330" s="197">
        <v>31</v>
      </c>
      <c r="B2330" s="194" t="s">
        <v>138</v>
      </c>
      <c r="C2330" s="199">
        <v>90</v>
      </c>
      <c r="D2330" s="194" t="s">
        <v>147</v>
      </c>
      <c r="F2330" s="199">
        <v>0</v>
      </c>
      <c r="G2330" s="194" t="s">
        <v>1188</v>
      </c>
      <c r="I2330" s="197">
        <v>14624</v>
      </c>
      <c r="K2330" s="200">
        <v>0</v>
      </c>
    </row>
    <row r="2331" spans="1:12" x14ac:dyDescent="0.25">
      <c r="G2331" s="201" t="s">
        <v>504</v>
      </c>
      <c r="I2331" s="202">
        <v>14624</v>
      </c>
      <c r="J2331" s="202">
        <v>14624</v>
      </c>
      <c r="K2331" s="202">
        <v>0</v>
      </c>
    </row>
    <row r="2332" spans="1:12" x14ac:dyDescent="0.25">
      <c r="G2332" s="201" t="s">
        <v>505</v>
      </c>
      <c r="I2332" s="202">
        <v>14624</v>
      </c>
      <c r="J2332" s="202">
        <v>14624</v>
      </c>
      <c r="K2332" s="202">
        <v>0</v>
      </c>
    </row>
    <row r="2333" spans="1:12" x14ac:dyDescent="0.25">
      <c r="A2333" s="196" t="s">
        <v>438</v>
      </c>
      <c r="G2333" s="153" t="s">
        <v>500</v>
      </c>
      <c r="I2333" s="197">
        <v>14624</v>
      </c>
      <c r="J2333" s="197">
        <v>14624</v>
      </c>
      <c r="K2333" s="197">
        <v>0</v>
      </c>
    </row>
    <row r="2334" spans="1:12" x14ac:dyDescent="0.25">
      <c r="A2334" s="193" t="s">
        <v>139</v>
      </c>
      <c r="B2334" s="193" t="s">
        <v>140</v>
      </c>
      <c r="C2334" s="198" t="s">
        <v>141</v>
      </c>
      <c r="D2334" s="193" t="s">
        <v>142</v>
      </c>
      <c r="E2334" s="193" t="s">
        <v>143</v>
      </c>
      <c r="F2334" s="198" t="s">
        <v>144</v>
      </c>
      <c r="G2334" s="193" t="s">
        <v>145</v>
      </c>
      <c r="I2334" s="198" t="s">
        <v>501</v>
      </c>
      <c r="J2334" s="198" t="s">
        <v>502</v>
      </c>
      <c r="K2334" s="198" t="s">
        <v>146</v>
      </c>
    </row>
    <row r="2335" spans="1:12" x14ac:dyDescent="0.25">
      <c r="A2335" s="197">
        <v>12</v>
      </c>
      <c r="B2335" s="194" t="s">
        <v>438</v>
      </c>
      <c r="C2335" s="199">
        <v>25</v>
      </c>
      <c r="D2335" s="194" t="s">
        <v>151</v>
      </c>
      <c r="F2335" s="199">
        <v>0</v>
      </c>
      <c r="G2335" s="194" t="s">
        <v>1189</v>
      </c>
      <c r="I2335" s="197">
        <v>16325</v>
      </c>
      <c r="K2335" s="200">
        <v>16325</v>
      </c>
      <c r="L2335" s="193" t="s">
        <v>503</v>
      </c>
    </row>
    <row r="2336" spans="1:12" x14ac:dyDescent="0.25">
      <c r="A2336" s="197">
        <v>12</v>
      </c>
      <c r="B2336" s="194" t="s">
        <v>438</v>
      </c>
      <c r="C2336" s="199">
        <v>25</v>
      </c>
      <c r="D2336" s="194" t="s">
        <v>151</v>
      </c>
      <c r="F2336" s="199">
        <v>0</v>
      </c>
      <c r="G2336" s="194" t="s">
        <v>1175</v>
      </c>
      <c r="J2336" s="197">
        <v>16325</v>
      </c>
      <c r="K2336" s="200">
        <v>0</v>
      </c>
    </row>
    <row r="2337" spans="1:12" x14ac:dyDescent="0.25">
      <c r="A2337" s="197">
        <v>31</v>
      </c>
      <c r="B2337" s="194" t="s">
        <v>438</v>
      </c>
      <c r="C2337" s="199">
        <v>110</v>
      </c>
      <c r="D2337" s="194" t="s">
        <v>147</v>
      </c>
      <c r="F2337" s="199">
        <v>0</v>
      </c>
      <c r="G2337" s="194" t="s">
        <v>1190</v>
      </c>
      <c r="J2337" s="197">
        <v>27983</v>
      </c>
      <c r="K2337" s="200">
        <v>-27983</v>
      </c>
      <c r="L2337" s="193" t="s">
        <v>585</v>
      </c>
    </row>
    <row r="2338" spans="1:12" x14ac:dyDescent="0.25">
      <c r="G2338" s="201" t="s">
        <v>718</v>
      </c>
      <c r="I2338" s="202">
        <v>16325</v>
      </c>
      <c r="J2338" s="202">
        <v>44308</v>
      </c>
      <c r="K2338" s="202">
        <v>-27983</v>
      </c>
      <c r="L2338" s="203" t="s">
        <v>585</v>
      </c>
    </row>
    <row r="2339" spans="1:12" x14ac:dyDescent="0.25">
      <c r="G2339" s="201" t="s">
        <v>505</v>
      </c>
      <c r="I2339" s="202">
        <v>30949</v>
      </c>
      <c r="J2339" s="202">
        <v>58932</v>
      </c>
      <c r="K2339" s="202">
        <v>-27983</v>
      </c>
      <c r="L2339" s="204" t="s">
        <v>1019</v>
      </c>
    </row>
    <row r="2340" spans="1:12" x14ac:dyDescent="0.25">
      <c r="A2340" s="196" t="s">
        <v>1532</v>
      </c>
      <c r="G2340" s="153" t="s">
        <v>500</v>
      </c>
      <c r="I2340" s="197">
        <v>30949</v>
      </c>
      <c r="J2340" s="197">
        <v>58932</v>
      </c>
      <c r="K2340" s="197">
        <v>-27983</v>
      </c>
      <c r="L2340" s="194" t="s">
        <v>585</v>
      </c>
    </row>
    <row r="2341" spans="1:12" x14ac:dyDescent="0.25">
      <c r="A2341" s="193" t="s">
        <v>139</v>
      </c>
      <c r="B2341" s="193" t="s">
        <v>140</v>
      </c>
      <c r="C2341" s="198" t="s">
        <v>141</v>
      </c>
      <c r="D2341" s="193" t="s">
        <v>142</v>
      </c>
      <c r="E2341" s="193" t="s">
        <v>143</v>
      </c>
      <c r="F2341" s="198" t="s">
        <v>144</v>
      </c>
      <c r="G2341" s="193" t="s">
        <v>145</v>
      </c>
      <c r="I2341" s="198" t="s">
        <v>501</v>
      </c>
      <c r="J2341" s="198" t="s">
        <v>502</v>
      </c>
      <c r="K2341" s="198" t="s">
        <v>146</v>
      </c>
    </row>
    <row r="2342" spans="1:12" x14ac:dyDescent="0.25">
      <c r="A2342" s="197">
        <v>31</v>
      </c>
      <c r="B2342" s="194" t="s">
        <v>1532</v>
      </c>
      <c r="C2342" s="199">
        <v>102</v>
      </c>
      <c r="D2342" s="194" t="s">
        <v>151</v>
      </c>
      <c r="F2342" s="199">
        <v>0</v>
      </c>
      <c r="G2342" s="194" t="s">
        <v>1834</v>
      </c>
      <c r="I2342" s="197">
        <v>27983</v>
      </c>
      <c r="K2342" s="200">
        <v>0</v>
      </c>
    </row>
    <row r="2343" spans="1:12" x14ac:dyDescent="0.25">
      <c r="A2343" s="197">
        <v>31</v>
      </c>
      <c r="B2343" s="194" t="s">
        <v>1532</v>
      </c>
      <c r="C2343" s="199">
        <v>110</v>
      </c>
      <c r="D2343" s="194" t="s">
        <v>147</v>
      </c>
      <c r="F2343" s="199">
        <v>0</v>
      </c>
      <c r="G2343" s="194" t="s">
        <v>1835</v>
      </c>
      <c r="J2343" s="197">
        <v>21881</v>
      </c>
      <c r="K2343" s="200">
        <v>-21881</v>
      </c>
      <c r="L2343" s="193" t="s">
        <v>585</v>
      </c>
    </row>
    <row r="2344" spans="1:12" x14ac:dyDescent="0.25">
      <c r="G2344" s="201" t="s">
        <v>1630</v>
      </c>
      <c r="I2344" s="202">
        <v>27983</v>
      </c>
      <c r="J2344" s="202">
        <v>21881</v>
      </c>
      <c r="K2344" s="202">
        <v>6102</v>
      </c>
      <c r="L2344" s="203" t="s">
        <v>503</v>
      </c>
    </row>
    <row r="2345" spans="1:12" x14ac:dyDescent="0.25">
      <c r="G2345" s="201" t="s">
        <v>505</v>
      </c>
      <c r="I2345" s="202">
        <v>58932</v>
      </c>
      <c r="J2345" s="202">
        <v>80813</v>
      </c>
      <c r="K2345" s="202">
        <v>-21881</v>
      </c>
      <c r="L2345" s="204" t="s">
        <v>1019</v>
      </c>
    </row>
    <row r="2346" spans="1:12" x14ac:dyDescent="0.25">
      <c r="A2346" s="196" t="s">
        <v>321</v>
      </c>
    </row>
    <row r="2347" spans="1:12" x14ac:dyDescent="0.25">
      <c r="A2347" s="196" t="s">
        <v>138</v>
      </c>
      <c r="G2347" s="153" t="s">
        <v>500</v>
      </c>
      <c r="I2347" s="197">
        <v>0</v>
      </c>
      <c r="J2347" s="197">
        <v>0</v>
      </c>
      <c r="K2347" s="197">
        <v>0</v>
      </c>
    </row>
    <row r="2348" spans="1:12" x14ac:dyDescent="0.25">
      <c r="A2348" s="193" t="s">
        <v>139</v>
      </c>
      <c r="B2348" s="193" t="s">
        <v>140</v>
      </c>
      <c r="C2348" s="198" t="s">
        <v>141</v>
      </c>
      <c r="D2348" s="193" t="s">
        <v>142</v>
      </c>
      <c r="E2348" s="193" t="s">
        <v>143</v>
      </c>
      <c r="F2348" s="198" t="s">
        <v>144</v>
      </c>
      <c r="G2348" s="193" t="s">
        <v>145</v>
      </c>
      <c r="I2348" s="198" t="s">
        <v>501</v>
      </c>
      <c r="J2348" s="198" t="s">
        <v>502</v>
      </c>
      <c r="K2348" s="198" t="s">
        <v>146</v>
      </c>
    </row>
    <row r="2349" spans="1:12" x14ac:dyDescent="0.25">
      <c r="A2349" s="197">
        <v>1</v>
      </c>
      <c r="B2349" s="194" t="s">
        <v>138</v>
      </c>
      <c r="C2349" s="199">
        <v>1</v>
      </c>
      <c r="D2349" s="194" t="s">
        <v>147</v>
      </c>
      <c r="F2349" s="199">
        <v>0</v>
      </c>
      <c r="G2349" s="194" t="s">
        <v>1191</v>
      </c>
      <c r="J2349" s="197">
        <v>261577</v>
      </c>
      <c r="K2349" s="200">
        <v>-261577</v>
      </c>
      <c r="L2349" s="193" t="s">
        <v>585</v>
      </c>
    </row>
    <row r="2350" spans="1:12" x14ac:dyDescent="0.25">
      <c r="A2350" s="197">
        <v>31</v>
      </c>
      <c r="B2350" s="194" t="s">
        <v>138</v>
      </c>
      <c r="C2350" s="199">
        <v>90</v>
      </c>
      <c r="D2350" s="194" t="s">
        <v>147</v>
      </c>
      <c r="F2350" s="199">
        <v>0</v>
      </c>
      <c r="G2350" s="194" t="s">
        <v>1192</v>
      </c>
      <c r="I2350" s="197">
        <v>261587</v>
      </c>
      <c r="K2350" s="200">
        <v>10</v>
      </c>
      <c r="L2350" s="193" t="s">
        <v>503</v>
      </c>
    </row>
    <row r="2351" spans="1:12" x14ac:dyDescent="0.25">
      <c r="G2351" s="201" t="s">
        <v>504</v>
      </c>
      <c r="I2351" s="202">
        <v>261587</v>
      </c>
      <c r="J2351" s="202">
        <v>261577</v>
      </c>
      <c r="K2351" s="202">
        <v>10</v>
      </c>
      <c r="L2351" s="203" t="s">
        <v>503</v>
      </c>
    </row>
    <row r="2352" spans="1:12" x14ac:dyDescent="0.25">
      <c r="G2352" s="201" t="s">
        <v>505</v>
      </c>
      <c r="I2352" s="202">
        <v>261587</v>
      </c>
      <c r="J2352" s="202">
        <v>261577</v>
      </c>
      <c r="K2352" s="202">
        <v>10</v>
      </c>
      <c r="L2352" s="204" t="s">
        <v>506</v>
      </c>
    </row>
    <row r="2353" spans="1:12" x14ac:dyDescent="0.25">
      <c r="A2353" s="196" t="s">
        <v>160</v>
      </c>
      <c r="G2353" s="153" t="s">
        <v>500</v>
      </c>
      <c r="I2353" s="197">
        <v>261587</v>
      </c>
      <c r="J2353" s="197">
        <v>261577</v>
      </c>
      <c r="K2353" s="197">
        <v>10</v>
      </c>
      <c r="L2353" s="194" t="s">
        <v>503</v>
      </c>
    </row>
    <row r="2354" spans="1:12" x14ac:dyDescent="0.25">
      <c r="A2354" s="193" t="s">
        <v>139</v>
      </c>
      <c r="B2354" s="193" t="s">
        <v>140</v>
      </c>
      <c r="C2354" s="198" t="s">
        <v>141</v>
      </c>
      <c r="D2354" s="193" t="s">
        <v>142</v>
      </c>
      <c r="E2354" s="193" t="s">
        <v>143</v>
      </c>
      <c r="F2354" s="198" t="s">
        <v>144</v>
      </c>
      <c r="G2354" s="193" t="s">
        <v>145</v>
      </c>
      <c r="I2354" s="198" t="s">
        <v>501</v>
      </c>
      <c r="J2354" s="198" t="s">
        <v>502</v>
      </c>
      <c r="K2354" s="198" t="s">
        <v>146</v>
      </c>
    </row>
    <row r="2355" spans="1:12" x14ac:dyDescent="0.25">
      <c r="A2355" s="197">
        <v>30</v>
      </c>
      <c r="B2355" s="194" t="s">
        <v>160</v>
      </c>
      <c r="C2355" s="199">
        <v>67</v>
      </c>
      <c r="D2355" s="194" t="s">
        <v>147</v>
      </c>
      <c r="F2355" s="199">
        <v>0</v>
      </c>
      <c r="G2355" s="194" t="s">
        <v>1172</v>
      </c>
      <c r="J2355" s="197">
        <v>10</v>
      </c>
      <c r="K2355" s="200">
        <v>0</v>
      </c>
    </row>
    <row r="2356" spans="1:12" x14ac:dyDescent="0.25">
      <c r="G2356" s="201" t="s">
        <v>679</v>
      </c>
      <c r="I2356" s="202">
        <v>0</v>
      </c>
      <c r="J2356" s="202">
        <v>10</v>
      </c>
      <c r="K2356" s="202">
        <v>-10</v>
      </c>
      <c r="L2356" s="203" t="s">
        <v>585</v>
      </c>
    </row>
    <row r="2357" spans="1:12" x14ac:dyDescent="0.25">
      <c r="G2357" s="201" t="s">
        <v>505</v>
      </c>
      <c r="I2357" s="202">
        <v>261587</v>
      </c>
      <c r="J2357" s="202">
        <v>261587</v>
      </c>
      <c r="K2357" s="202">
        <v>0</v>
      </c>
    </row>
    <row r="2358" spans="1:12" x14ac:dyDescent="0.25">
      <c r="A2358" s="196" t="s">
        <v>438</v>
      </c>
      <c r="G2358" s="153" t="s">
        <v>500</v>
      </c>
      <c r="I2358" s="197">
        <v>261587</v>
      </c>
      <c r="J2358" s="197">
        <v>261587</v>
      </c>
      <c r="K2358" s="197">
        <v>0</v>
      </c>
    </row>
    <row r="2359" spans="1:12" x14ac:dyDescent="0.25">
      <c r="A2359" s="193" t="s">
        <v>139</v>
      </c>
      <c r="B2359" s="193" t="s">
        <v>140</v>
      </c>
      <c r="C2359" s="198" t="s">
        <v>141</v>
      </c>
      <c r="D2359" s="193" t="s">
        <v>142</v>
      </c>
      <c r="E2359" s="193" t="s">
        <v>143</v>
      </c>
      <c r="F2359" s="198" t="s">
        <v>144</v>
      </c>
      <c r="G2359" s="193" t="s">
        <v>145</v>
      </c>
      <c r="I2359" s="198" t="s">
        <v>501</v>
      </c>
      <c r="J2359" s="198" t="s">
        <v>502</v>
      </c>
      <c r="K2359" s="198" t="s">
        <v>146</v>
      </c>
    </row>
    <row r="2360" spans="1:12" x14ac:dyDescent="0.25">
      <c r="A2360" s="197">
        <v>31</v>
      </c>
      <c r="B2360" s="194" t="s">
        <v>438</v>
      </c>
      <c r="C2360" s="199">
        <v>110</v>
      </c>
      <c r="D2360" s="194" t="s">
        <v>147</v>
      </c>
      <c r="F2360" s="199">
        <v>0</v>
      </c>
      <c r="G2360" s="194" t="s">
        <v>1193</v>
      </c>
      <c r="J2360" s="197">
        <v>298484</v>
      </c>
      <c r="K2360" s="200">
        <v>-298484</v>
      </c>
      <c r="L2360" s="193" t="s">
        <v>585</v>
      </c>
    </row>
    <row r="2361" spans="1:12" x14ac:dyDescent="0.25">
      <c r="G2361" s="201" t="s">
        <v>718</v>
      </c>
      <c r="I2361" s="202">
        <v>0</v>
      </c>
      <c r="J2361" s="202">
        <v>298484</v>
      </c>
      <c r="K2361" s="202">
        <v>-298484</v>
      </c>
      <c r="L2361" s="203" t="s">
        <v>585</v>
      </c>
    </row>
    <row r="2362" spans="1:12" x14ac:dyDescent="0.25">
      <c r="G2362" s="201" t="s">
        <v>505</v>
      </c>
      <c r="I2362" s="202">
        <v>261587</v>
      </c>
      <c r="J2362" s="202">
        <v>560071</v>
      </c>
      <c r="K2362" s="202">
        <v>-298484</v>
      </c>
      <c r="L2362" s="204" t="s">
        <v>1019</v>
      </c>
    </row>
    <row r="2363" spans="1:12" x14ac:dyDescent="0.25">
      <c r="A2363" s="196" t="s">
        <v>1532</v>
      </c>
      <c r="G2363" s="153" t="s">
        <v>500</v>
      </c>
      <c r="I2363" s="197">
        <v>261587</v>
      </c>
      <c r="J2363" s="197">
        <v>560071</v>
      </c>
      <c r="K2363" s="197">
        <v>-298484</v>
      </c>
      <c r="L2363" s="194" t="s">
        <v>585</v>
      </c>
    </row>
    <row r="2364" spans="1:12" x14ac:dyDescent="0.25">
      <c r="A2364" s="193" t="s">
        <v>139</v>
      </c>
      <c r="B2364" s="193" t="s">
        <v>140</v>
      </c>
      <c r="C2364" s="198" t="s">
        <v>141</v>
      </c>
      <c r="D2364" s="193" t="s">
        <v>142</v>
      </c>
      <c r="E2364" s="193" t="s">
        <v>143</v>
      </c>
      <c r="F2364" s="198" t="s">
        <v>144</v>
      </c>
      <c r="G2364" s="193" t="s">
        <v>145</v>
      </c>
      <c r="I2364" s="198" t="s">
        <v>501</v>
      </c>
      <c r="J2364" s="198" t="s">
        <v>502</v>
      </c>
      <c r="K2364" s="198" t="s">
        <v>146</v>
      </c>
    </row>
    <row r="2365" spans="1:12" x14ac:dyDescent="0.25">
      <c r="A2365" s="197">
        <v>31</v>
      </c>
      <c r="B2365" s="194" t="s">
        <v>1532</v>
      </c>
      <c r="C2365" s="199">
        <v>110</v>
      </c>
      <c r="D2365" s="194" t="s">
        <v>147</v>
      </c>
      <c r="F2365" s="199">
        <v>0</v>
      </c>
      <c r="G2365" s="194" t="s">
        <v>1836</v>
      </c>
      <c r="J2365" s="197">
        <v>233394</v>
      </c>
      <c r="K2365" s="200">
        <v>-531878</v>
      </c>
      <c r="L2365" s="193" t="s">
        <v>585</v>
      </c>
    </row>
    <row r="2366" spans="1:12" x14ac:dyDescent="0.25">
      <c r="A2366" s="197">
        <v>31</v>
      </c>
      <c r="B2366" s="194" t="s">
        <v>1532</v>
      </c>
      <c r="C2366" s="199">
        <v>112</v>
      </c>
      <c r="D2366" s="194" t="s">
        <v>147</v>
      </c>
      <c r="F2366" s="199">
        <v>0</v>
      </c>
      <c r="G2366" s="194" t="s">
        <v>1864</v>
      </c>
      <c r="I2366" s="197">
        <v>298484</v>
      </c>
      <c r="K2366" s="200">
        <v>-233394</v>
      </c>
      <c r="L2366" s="193" t="s">
        <v>585</v>
      </c>
    </row>
    <row r="2367" spans="1:12" x14ac:dyDescent="0.25">
      <c r="G2367" s="201" t="s">
        <v>1630</v>
      </c>
      <c r="I2367" s="202">
        <v>298484</v>
      </c>
      <c r="J2367" s="202">
        <v>233394</v>
      </c>
      <c r="K2367" s="202">
        <v>65090</v>
      </c>
      <c r="L2367" s="203" t="s">
        <v>503</v>
      </c>
    </row>
    <row r="2368" spans="1:12" x14ac:dyDescent="0.25">
      <c r="G2368" s="201" t="s">
        <v>505</v>
      </c>
      <c r="I2368" s="202">
        <v>560071</v>
      </c>
      <c r="J2368" s="202">
        <v>793465</v>
      </c>
      <c r="K2368" s="202">
        <v>-233394</v>
      </c>
      <c r="L2368" s="204" t="s">
        <v>1019</v>
      </c>
    </row>
    <row r="2369" spans="1:12" x14ac:dyDescent="0.25">
      <c r="A2369" s="196" t="s">
        <v>1194</v>
      </c>
    </row>
    <row r="2370" spans="1:12" x14ac:dyDescent="0.25">
      <c r="A2370" s="196" t="s">
        <v>138</v>
      </c>
      <c r="G2370" s="153" t="s">
        <v>500</v>
      </c>
      <c r="I2370" s="197">
        <v>0</v>
      </c>
      <c r="J2370" s="197">
        <v>0</v>
      </c>
      <c r="K2370" s="197">
        <v>0</v>
      </c>
    </row>
    <row r="2371" spans="1:12" x14ac:dyDescent="0.25">
      <c r="A2371" s="193" t="s">
        <v>139</v>
      </c>
      <c r="B2371" s="193" t="s">
        <v>140</v>
      </c>
      <c r="C2371" s="198" t="s">
        <v>141</v>
      </c>
      <c r="D2371" s="193" t="s">
        <v>142</v>
      </c>
      <c r="E2371" s="193" t="s">
        <v>143</v>
      </c>
      <c r="F2371" s="198" t="s">
        <v>144</v>
      </c>
      <c r="G2371" s="193" t="s">
        <v>145</v>
      </c>
      <c r="I2371" s="198" t="s">
        <v>501</v>
      </c>
      <c r="J2371" s="198" t="s">
        <v>502</v>
      </c>
      <c r="K2371" s="198" t="s">
        <v>146</v>
      </c>
    </row>
    <row r="2372" spans="1:12" x14ac:dyDescent="0.25">
      <c r="A2372" s="197">
        <v>11</v>
      </c>
      <c r="B2372" s="194" t="s">
        <v>138</v>
      </c>
      <c r="C2372" s="199">
        <v>27</v>
      </c>
      <c r="D2372" s="194" t="s">
        <v>151</v>
      </c>
      <c r="F2372" s="199">
        <v>0</v>
      </c>
      <c r="G2372" s="194" t="s">
        <v>524</v>
      </c>
      <c r="I2372" s="197">
        <v>1879282</v>
      </c>
      <c r="K2372" s="200">
        <v>1879282</v>
      </c>
      <c r="L2372" s="193" t="s">
        <v>503</v>
      </c>
    </row>
    <row r="2373" spans="1:12" x14ac:dyDescent="0.25">
      <c r="A2373" s="197">
        <v>27</v>
      </c>
      <c r="B2373" s="194" t="s">
        <v>138</v>
      </c>
      <c r="C2373" s="199">
        <v>64</v>
      </c>
      <c r="D2373" s="194" t="s">
        <v>151</v>
      </c>
      <c r="F2373" s="199">
        <v>0</v>
      </c>
      <c r="G2373" s="194" t="s">
        <v>551</v>
      </c>
      <c r="I2373" s="197">
        <v>892267</v>
      </c>
      <c r="K2373" s="200">
        <v>2771549</v>
      </c>
      <c r="L2373" s="193" t="s">
        <v>503</v>
      </c>
    </row>
    <row r="2374" spans="1:12" x14ac:dyDescent="0.25">
      <c r="A2374" s="197">
        <v>31</v>
      </c>
      <c r="B2374" s="194" t="s">
        <v>138</v>
      </c>
      <c r="C2374" s="199">
        <v>90</v>
      </c>
      <c r="D2374" s="194" t="s">
        <v>147</v>
      </c>
      <c r="F2374" s="199">
        <v>0</v>
      </c>
      <c r="G2374" s="194" t="s">
        <v>524</v>
      </c>
      <c r="J2374" s="197">
        <v>1879282</v>
      </c>
      <c r="K2374" s="200">
        <v>892267</v>
      </c>
      <c r="L2374" s="193" t="s">
        <v>503</v>
      </c>
    </row>
    <row r="2375" spans="1:12" x14ac:dyDescent="0.25">
      <c r="A2375" s="197">
        <v>31</v>
      </c>
      <c r="B2375" s="194" t="s">
        <v>138</v>
      </c>
      <c r="C2375" s="199">
        <v>91</v>
      </c>
      <c r="D2375" s="194" t="s">
        <v>147</v>
      </c>
      <c r="F2375" s="199">
        <v>0</v>
      </c>
      <c r="G2375" s="194" t="s">
        <v>551</v>
      </c>
      <c r="J2375" s="197">
        <v>892267</v>
      </c>
      <c r="K2375" s="200">
        <v>0</v>
      </c>
    </row>
    <row r="2376" spans="1:12" x14ac:dyDescent="0.25">
      <c r="G2376" s="201" t="s">
        <v>504</v>
      </c>
      <c r="I2376" s="202">
        <v>2771549</v>
      </c>
      <c r="J2376" s="202">
        <v>2771549</v>
      </c>
      <c r="K2376" s="202">
        <v>0</v>
      </c>
    </row>
    <row r="2377" spans="1:12" x14ac:dyDescent="0.25">
      <c r="G2377" s="201" t="s">
        <v>505</v>
      </c>
      <c r="I2377" s="202">
        <v>2771549</v>
      </c>
      <c r="J2377" s="202">
        <v>2771549</v>
      </c>
      <c r="K2377" s="202">
        <v>0</v>
      </c>
    </row>
    <row r="2378" spans="1:12" x14ac:dyDescent="0.25">
      <c r="A2378" s="196" t="s">
        <v>242</v>
      </c>
      <c r="G2378" s="153" t="s">
        <v>500</v>
      </c>
      <c r="I2378" s="197">
        <v>2771549</v>
      </c>
      <c r="J2378" s="197">
        <v>2771549</v>
      </c>
      <c r="K2378" s="197">
        <v>0</v>
      </c>
    </row>
    <row r="2379" spans="1:12" x14ac:dyDescent="0.25">
      <c r="A2379" s="193" t="s">
        <v>139</v>
      </c>
      <c r="B2379" s="193" t="s">
        <v>140</v>
      </c>
      <c r="C2379" s="198" t="s">
        <v>141</v>
      </c>
      <c r="D2379" s="193" t="s">
        <v>142</v>
      </c>
      <c r="E2379" s="193" t="s">
        <v>143</v>
      </c>
      <c r="F2379" s="198" t="s">
        <v>144</v>
      </c>
      <c r="G2379" s="193" t="s">
        <v>145</v>
      </c>
      <c r="I2379" s="198" t="s">
        <v>501</v>
      </c>
      <c r="J2379" s="198" t="s">
        <v>502</v>
      </c>
      <c r="K2379" s="198" t="s">
        <v>146</v>
      </c>
    </row>
    <row r="2380" spans="1:12" x14ac:dyDescent="0.25">
      <c r="A2380" s="197">
        <v>8</v>
      </c>
      <c r="B2380" s="194" t="s">
        <v>242</v>
      </c>
      <c r="C2380" s="199">
        <v>23</v>
      </c>
      <c r="D2380" s="194" t="s">
        <v>151</v>
      </c>
      <c r="F2380" s="199">
        <v>0</v>
      </c>
      <c r="G2380" s="194" t="s">
        <v>595</v>
      </c>
      <c r="I2380" s="197">
        <v>1789793</v>
      </c>
      <c r="K2380" s="200">
        <v>1789793</v>
      </c>
      <c r="L2380" s="193" t="s">
        <v>503</v>
      </c>
    </row>
    <row r="2381" spans="1:12" x14ac:dyDescent="0.25">
      <c r="A2381" s="197">
        <v>31</v>
      </c>
      <c r="B2381" s="194" t="s">
        <v>242</v>
      </c>
      <c r="C2381" s="199">
        <v>89</v>
      </c>
      <c r="D2381" s="194" t="s">
        <v>147</v>
      </c>
      <c r="F2381" s="199">
        <v>0</v>
      </c>
      <c r="G2381" s="194" t="s">
        <v>595</v>
      </c>
      <c r="J2381" s="197">
        <v>1789793</v>
      </c>
      <c r="K2381" s="200">
        <v>0</v>
      </c>
    </row>
    <row r="2382" spans="1:12" x14ac:dyDescent="0.25">
      <c r="G2382" s="201" t="s">
        <v>612</v>
      </c>
      <c r="I2382" s="202">
        <v>1789793</v>
      </c>
      <c r="J2382" s="202">
        <v>1789793</v>
      </c>
      <c r="K2382" s="202">
        <v>0</v>
      </c>
    </row>
    <row r="2383" spans="1:12" x14ac:dyDescent="0.25">
      <c r="G2383" s="201" t="s">
        <v>505</v>
      </c>
      <c r="I2383" s="202">
        <v>4561342</v>
      </c>
      <c r="J2383" s="202">
        <v>4561342</v>
      </c>
      <c r="K2383" s="202">
        <v>0</v>
      </c>
    </row>
    <row r="2384" spans="1:12" x14ac:dyDescent="0.25">
      <c r="A2384" s="196" t="s">
        <v>158</v>
      </c>
      <c r="G2384" s="153" t="s">
        <v>500</v>
      </c>
      <c r="I2384" s="197">
        <v>4561342</v>
      </c>
      <c r="J2384" s="197">
        <v>4561342</v>
      </c>
      <c r="K2384" s="197">
        <v>0</v>
      </c>
    </row>
    <row r="2385" spans="1:12" x14ac:dyDescent="0.25">
      <c r="A2385" s="193" t="s">
        <v>139</v>
      </c>
      <c r="B2385" s="193" t="s">
        <v>140</v>
      </c>
      <c r="C2385" s="198" t="s">
        <v>141</v>
      </c>
      <c r="D2385" s="193" t="s">
        <v>142</v>
      </c>
      <c r="E2385" s="193" t="s">
        <v>143</v>
      </c>
      <c r="F2385" s="198" t="s">
        <v>144</v>
      </c>
      <c r="G2385" s="193" t="s">
        <v>145</v>
      </c>
      <c r="I2385" s="198" t="s">
        <v>501</v>
      </c>
      <c r="J2385" s="198" t="s">
        <v>502</v>
      </c>
      <c r="K2385" s="198" t="s">
        <v>146</v>
      </c>
    </row>
    <row r="2386" spans="1:12" x14ac:dyDescent="0.25">
      <c r="A2386" s="197">
        <v>8</v>
      </c>
      <c r="B2386" s="194" t="s">
        <v>158</v>
      </c>
      <c r="C2386" s="199">
        <v>35</v>
      </c>
      <c r="D2386" s="194" t="s">
        <v>151</v>
      </c>
      <c r="F2386" s="199">
        <v>0</v>
      </c>
      <c r="G2386" s="194" t="s">
        <v>631</v>
      </c>
      <c r="I2386" s="197">
        <v>1902178</v>
      </c>
      <c r="K2386" s="200">
        <v>1902178</v>
      </c>
      <c r="L2386" s="193" t="s">
        <v>503</v>
      </c>
    </row>
    <row r="2387" spans="1:12" x14ac:dyDescent="0.25">
      <c r="A2387" s="197">
        <v>30</v>
      </c>
      <c r="B2387" s="194" t="s">
        <v>158</v>
      </c>
      <c r="C2387" s="199">
        <v>81</v>
      </c>
      <c r="D2387" s="194" t="s">
        <v>147</v>
      </c>
      <c r="F2387" s="199">
        <v>0</v>
      </c>
      <c r="G2387" s="194" t="s">
        <v>631</v>
      </c>
      <c r="J2387" s="197">
        <v>1902178</v>
      </c>
      <c r="K2387" s="200">
        <v>0</v>
      </c>
    </row>
    <row r="2388" spans="1:12" x14ac:dyDescent="0.25">
      <c r="G2388" s="201" t="s">
        <v>644</v>
      </c>
      <c r="I2388" s="202">
        <v>1902178</v>
      </c>
      <c r="J2388" s="202">
        <v>1902178</v>
      </c>
      <c r="K2388" s="202">
        <v>0</v>
      </c>
    </row>
    <row r="2389" spans="1:12" x14ac:dyDescent="0.25">
      <c r="G2389" s="201" t="s">
        <v>505</v>
      </c>
      <c r="I2389" s="202">
        <v>6463520</v>
      </c>
      <c r="J2389" s="202">
        <v>6463520</v>
      </c>
      <c r="K2389" s="202">
        <v>0</v>
      </c>
    </row>
    <row r="2390" spans="1:12" x14ac:dyDescent="0.25">
      <c r="A2390" s="196" t="s">
        <v>254</v>
      </c>
      <c r="G2390" s="153" t="s">
        <v>500</v>
      </c>
      <c r="I2390" s="197">
        <v>6463520</v>
      </c>
      <c r="J2390" s="197">
        <v>6463520</v>
      </c>
      <c r="K2390" s="197">
        <v>0</v>
      </c>
    </row>
    <row r="2391" spans="1:12" x14ac:dyDescent="0.25">
      <c r="A2391" s="193" t="s">
        <v>139</v>
      </c>
      <c r="B2391" s="193" t="s">
        <v>140</v>
      </c>
      <c r="C2391" s="198" t="s">
        <v>141</v>
      </c>
      <c r="D2391" s="193" t="s">
        <v>142</v>
      </c>
      <c r="E2391" s="193" t="s">
        <v>143</v>
      </c>
      <c r="F2391" s="198" t="s">
        <v>144</v>
      </c>
      <c r="G2391" s="193" t="s">
        <v>145</v>
      </c>
      <c r="I2391" s="198" t="s">
        <v>501</v>
      </c>
      <c r="J2391" s="198" t="s">
        <v>502</v>
      </c>
      <c r="K2391" s="198" t="s">
        <v>146</v>
      </c>
    </row>
    <row r="2392" spans="1:12" x14ac:dyDescent="0.25">
      <c r="A2392" s="197">
        <v>6</v>
      </c>
      <c r="B2392" s="194" t="s">
        <v>254</v>
      </c>
      <c r="C2392" s="199">
        <v>34</v>
      </c>
      <c r="D2392" s="194" t="s">
        <v>151</v>
      </c>
      <c r="F2392" s="199">
        <v>0</v>
      </c>
      <c r="G2392" s="194" t="s">
        <v>654</v>
      </c>
      <c r="I2392" s="197">
        <v>1797486</v>
      </c>
      <c r="K2392" s="200">
        <v>1797486</v>
      </c>
      <c r="L2392" s="193" t="s">
        <v>503</v>
      </c>
    </row>
    <row r="2393" spans="1:12" x14ac:dyDescent="0.25">
      <c r="A2393" s="197">
        <v>31</v>
      </c>
      <c r="B2393" s="194" t="s">
        <v>254</v>
      </c>
      <c r="C2393" s="199">
        <v>88</v>
      </c>
      <c r="D2393" s="194" t="s">
        <v>147</v>
      </c>
      <c r="F2393" s="199">
        <v>0</v>
      </c>
      <c r="G2393" s="194" t="s">
        <v>654</v>
      </c>
      <c r="J2393" s="197">
        <v>1797486</v>
      </c>
      <c r="K2393" s="200">
        <v>0</v>
      </c>
    </row>
    <row r="2394" spans="1:12" x14ac:dyDescent="0.25">
      <c r="G2394" s="201" t="s">
        <v>665</v>
      </c>
      <c r="I2394" s="202">
        <v>1797486</v>
      </c>
      <c r="J2394" s="202">
        <v>1797486</v>
      </c>
      <c r="K2394" s="202">
        <v>0</v>
      </c>
    </row>
    <row r="2395" spans="1:12" x14ac:dyDescent="0.25">
      <c r="G2395" s="201" t="s">
        <v>505</v>
      </c>
      <c r="I2395" s="202">
        <v>8261006</v>
      </c>
      <c r="J2395" s="202">
        <v>8261006</v>
      </c>
      <c r="K2395" s="202">
        <v>0</v>
      </c>
    </row>
    <row r="2396" spans="1:12" x14ac:dyDescent="0.25">
      <c r="A2396" s="196" t="s">
        <v>160</v>
      </c>
      <c r="G2396" s="153" t="s">
        <v>500</v>
      </c>
      <c r="I2396" s="197">
        <v>8261006</v>
      </c>
      <c r="J2396" s="197">
        <v>8261006</v>
      </c>
      <c r="K2396" s="197">
        <v>0</v>
      </c>
    </row>
    <row r="2397" spans="1:12" x14ac:dyDescent="0.25">
      <c r="A2397" s="193" t="s">
        <v>139</v>
      </c>
      <c r="B2397" s="193" t="s">
        <v>140</v>
      </c>
      <c r="C2397" s="198" t="s">
        <v>141</v>
      </c>
      <c r="D2397" s="193" t="s">
        <v>142</v>
      </c>
      <c r="E2397" s="193" t="s">
        <v>143</v>
      </c>
      <c r="F2397" s="198" t="s">
        <v>144</v>
      </c>
      <c r="G2397" s="193" t="s">
        <v>145</v>
      </c>
      <c r="I2397" s="198" t="s">
        <v>501</v>
      </c>
      <c r="J2397" s="198" t="s">
        <v>502</v>
      </c>
      <c r="K2397" s="198" t="s">
        <v>146</v>
      </c>
    </row>
    <row r="2398" spans="1:12" x14ac:dyDescent="0.25">
      <c r="A2398" s="197">
        <v>13</v>
      </c>
      <c r="B2398" s="194" t="s">
        <v>160</v>
      </c>
      <c r="C2398" s="199">
        <v>30</v>
      </c>
      <c r="D2398" s="194" t="s">
        <v>151</v>
      </c>
      <c r="F2398" s="199">
        <v>0</v>
      </c>
      <c r="G2398" s="194" t="s">
        <v>670</v>
      </c>
      <c r="I2398" s="197">
        <v>791126</v>
      </c>
      <c r="K2398" s="200">
        <v>791126</v>
      </c>
      <c r="L2398" s="193" t="s">
        <v>503</v>
      </c>
    </row>
    <row r="2399" spans="1:12" x14ac:dyDescent="0.25">
      <c r="A2399" s="197">
        <v>30</v>
      </c>
      <c r="B2399" s="194" t="s">
        <v>160</v>
      </c>
      <c r="C2399" s="199">
        <v>62</v>
      </c>
      <c r="D2399" s="194" t="s">
        <v>147</v>
      </c>
      <c r="F2399" s="199">
        <v>0</v>
      </c>
      <c r="G2399" s="194" t="s">
        <v>670</v>
      </c>
      <c r="J2399" s="197">
        <v>791126</v>
      </c>
      <c r="K2399" s="200">
        <v>0</v>
      </c>
    </row>
    <row r="2400" spans="1:12" x14ac:dyDescent="0.25">
      <c r="G2400" s="201" t="s">
        <v>679</v>
      </c>
      <c r="I2400" s="202">
        <v>791126</v>
      </c>
      <c r="J2400" s="202">
        <v>791126</v>
      </c>
      <c r="K2400" s="202">
        <v>0</v>
      </c>
    </row>
    <row r="2401" spans="1:12" x14ac:dyDescent="0.25">
      <c r="G2401" s="201" t="s">
        <v>505</v>
      </c>
      <c r="I2401" s="202">
        <v>9052132</v>
      </c>
      <c r="J2401" s="202">
        <v>9052132</v>
      </c>
      <c r="K2401" s="202">
        <v>0</v>
      </c>
    </row>
    <row r="2402" spans="1:12" x14ac:dyDescent="0.25">
      <c r="A2402" s="196" t="s">
        <v>322</v>
      </c>
    </row>
    <row r="2403" spans="1:12" x14ac:dyDescent="0.25">
      <c r="A2403" s="196" t="s">
        <v>138</v>
      </c>
      <c r="G2403" s="153" t="s">
        <v>500</v>
      </c>
      <c r="I2403" s="197">
        <v>0</v>
      </c>
      <c r="J2403" s="197">
        <v>0</v>
      </c>
      <c r="K2403" s="197">
        <v>0</v>
      </c>
    </row>
    <row r="2404" spans="1:12" x14ac:dyDescent="0.25">
      <c r="A2404" s="193" t="s">
        <v>139</v>
      </c>
      <c r="B2404" s="193" t="s">
        <v>140</v>
      </c>
      <c r="C2404" s="198" t="s">
        <v>141</v>
      </c>
      <c r="D2404" s="193" t="s">
        <v>142</v>
      </c>
      <c r="E2404" s="193" t="s">
        <v>143</v>
      </c>
      <c r="F2404" s="198" t="s">
        <v>144</v>
      </c>
      <c r="G2404" s="193" t="s">
        <v>145</v>
      </c>
      <c r="I2404" s="198" t="s">
        <v>501</v>
      </c>
      <c r="J2404" s="198" t="s">
        <v>502</v>
      </c>
      <c r="K2404" s="198" t="s">
        <v>146</v>
      </c>
    </row>
    <row r="2405" spans="1:12" x14ac:dyDescent="0.25">
      <c r="A2405" s="197">
        <v>1</v>
      </c>
      <c r="B2405" s="194" t="s">
        <v>138</v>
      </c>
      <c r="C2405" s="199">
        <v>1</v>
      </c>
      <c r="D2405" s="194" t="s">
        <v>147</v>
      </c>
      <c r="F2405" s="199">
        <v>0</v>
      </c>
      <c r="G2405" s="194" t="s">
        <v>1195</v>
      </c>
      <c r="J2405" s="197">
        <v>590890</v>
      </c>
      <c r="K2405" s="200">
        <v>-590890</v>
      </c>
      <c r="L2405" s="193" t="s">
        <v>585</v>
      </c>
    </row>
    <row r="2406" spans="1:12" x14ac:dyDescent="0.25">
      <c r="A2406" s="197">
        <v>29</v>
      </c>
      <c r="B2406" s="194" t="s">
        <v>138</v>
      </c>
      <c r="C2406" s="199">
        <v>100</v>
      </c>
      <c r="D2406" s="194" t="s">
        <v>151</v>
      </c>
      <c r="F2406" s="199">
        <v>0</v>
      </c>
      <c r="G2406" s="194" t="s">
        <v>1196</v>
      </c>
      <c r="I2406" s="197">
        <v>617955</v>
      </c>
      <c r="K2406" s="200">
        <v>27065</v>
      </c>
      <c r="L2406" s="193" t="s">
        <v>503</v>
      </c>
    </row>
    <row r="2407" spans="1:12" x14ac:dyDescent="0.25">
      <c r="A2407" s="197">
        <v>31</v>
      </c>
      <c r="B2407" s="194" t="s">
        <v>138</v>
      </c>
      <c r="C2407" s="199">
        <v>87</v>
      </c>
      <c r="D2407" s="194" t="s">
        <v>147</v>
      </c>
      <c r="F2407" s="199">
        <v>0</v>
      </c>
      <c r="G2407" s="194" t="s">
        <v>1197</v>
      </c>
      <c r="J2407" s="197">
        <v>617955</v>
      </c>
      <c r="K2407" s="200">
        <v>-590890</v>
      </c>
      <c r="L2407" s="193" t="s">
        <v>585</v>
      </c>
    </row>
    <row r="2408" spans="1:12" x14ac:dyDescent="0.25">
      <c r="A2408" s="197">
        <v>31</v>
      </c>
      <c r="B2408" s="194" t="s">
        <v>138</v>
      </c>
      <c r="C2408" s="199">
        <v>90</v>
      </c>
      <c r="D2408" s="194" t="s">
        <v>147</v>
      </c>
      <c r="F2408" s="199">
        <v>0</v>
      </c>
      <c r="G2408" s="194" t="s">
        <v>1198</v>
      </c>
      <c r="I2408" s="197">
        <v>590890</v>
      </c>
      <c r="K2408" s="200">
        <v>0</v>
      </c>
    </row>
    <row r="2409" spans="1:12" x14ac:dyDescent="0.25">
      <c r="G2409" s="201" t="s">
        <v>504</v>
      </c>
      <c r="I2409" s="202">
        <v>1208845</v>
      </c>
      <c r="J2409" s="202">
        <v>1208845</v>
      </c>
      <c r="K2409" s="202">
        <v>0</v>
      </c>
    </row>
    <row r="2410" spans="1:12" x14ac:dyDescent="0.25">
      <c r="G2410" s="201" t="s">
        <v>505</v>
      </c>
      <c r="I2410" s="202">
        <v>1208845</v>
      </c>
      <c r="J2410" s="202">
        <v>1208845</v>
      </c>
      <c r="K2410" s="202">
        <v>0</v>
      </c>
    </row>
    <row r="2411" spans="1:12" x14ac:dyDescent="0.25">
      <c r="A2411" s="196" t="s">
        <v>219</v>
      </c>
      <c r="G2411" s="153" t="s">
        <v>500</v>
      </c>
      <c r="I2411" s="197">
        <v>1208845</v>
      </c>
      <c r="J2411" s="197">
        <v>1208845</v>
      </c>
      <c r="K2411" s="197">
        <v>0</v>
      </c>
    </row>
    <row r="2412" spans="1:12" x14ac:dyDescent="0.25">
      <c r="A2412" s="193" t="s">
        <v>139</v>
      </c>
      <c r="B2412" s="193" t="s">
        <v>140</v>
      </c>
      <c r="C2412" s="198" t="s">
        <v>141</v>
      </c>
      <c r="D2412" s="193" t="s">
        <v>142</v>
      </c>
      <c r="E2412" s="193" t="s">
        <v>143</v>
      </c>
      <c r="F2412" s="198" t="s">
        <v>144</v>
      </c>
      <c r="G2412" s="193" t="s">
        <v>145</v>
      </c>
      <c r="I2412" s="198" t="s">
        <v>501</v>
      </c>
      <c r="J2412" s="198" t="s">
        <v>502</v>
      </c>
      <c r="K2412" s="198" t="s">
        <v>146</v>
      </c>
    </row>
    <row r="2413" spans="1:12" x14ac:dyDescent="0.25">
      <c r="A2413" s="197">
        <v>29</v>
      </c>
      <c r="B2413" s="194" t="s">
        <v>219</v>
      </c>
      <c r="C2413" s="199">
        <v>2</v>
      </c>
      <c r="D2413" s="194" t="s">
        <v>147</v>
      </c>
      <c r="F2413" s="199">
        <v>0</v>
      </c>
      <c r="G2413" s="194" t="s">
        <v>1199</v>
      </c>
      <c r="J2413" s="197">
        <v>924816</v>
      </c>
      <c r="K2413" s="200">
        <v>-924816</v>
      </c>
      <c r="L2413" s="193" t="s">
        <v>585</v>
      </c>
    </row>
    <row r="2414" spans="1:12" x14ac:dyDescent="0.25">
      <c r="G2414" s="201" t="s">
        <v>507</v>
      </c>
      <c r="I2414" s="202">
        <v>0</v>
      </c>
      <c r="J2414" s="202">
        <v>924816</v>
      </c>
      <c r="K2414" s="202">
        <v>-924816</v>
      </c>
      <c r="L2414" s="203" t="s">
        <v>585</v>
      </c>
    </row>
    <row r="2415" spans="1:12" x14ac:dyDescent="0.25">
      <c r="G2415" s="201" t="s">
        <v>505</v>
      </c>
      <c r="I2415" s="202">
        <v>1208845</v>
      </c>
      <c r="J2415" s="202">
        <v>2133661</v>
      </c>
      <c r="K2415" s="202">
        <v>-924816</v>
      </c>
      <c r="L2415" s="204" t="s">
        <v>1019</v>
      </c>
    </row>
    <row r="2416" spans="1:12" x14ac:dyDescent="0.25">
      <c r="A2416" s="196" t="s">
        <v>242</v>
      </c>
      <c r="G2416" s="153" t="s">
        <v>500</v>
      </c>
      <c r="I2416" s="197">
        <v>1208845</v>
      </c>
      <c r="J2416" s="197">
        <v>2133661</v>
      </c>
      <c r="K2416" s="197">
        <v>-924816</v>
      </c>
      <c r="L2416" s="194" t="s">
        <v>585</v>
      </c>
    </row>
    <row r="2417" spans="1:12" x14ac:dyDescent="0.25">
      <c r="A2417" s="193" t="s">
        <v>139</v>
      </c>
      <c r="B2417" s="193" t="s">
        <v>140</v>
      </c>
      <c r="C2417" s="198" t="s">
        <v>141</v>
      </c>
      <c r="D2417" s="193" t="s">
        <v>142</v>
      </c>
      <c r="E2417" s="193" t="s">
        <v>143</v>
      </c>
      <c r="F2417" s="198" t="s">
        <v>144</v>
      </c>
      <c r="G2417" s="193" t="s">
        <v>145</v>
      </c>
      <c r="I2417" s="198" t="s">
        <v>501</v>
      </c>
      <c r="J2417" s="198" t="s">
        <v>502</v>
      </c>
      <c r="K2417" s="198" t="s">
        <v>146</v>
      </c>
    </row>
    <row r="2418" spans="1:12" x14ac:dyDescent="0.25">
      <c r="A2418" s="197">
        <v>31</v>
      </c>
      <c r="B2418" s="194" t="s">
        <v>242</v>
      </c>
      <c r="C2418" s="199">
        <v>87</v>
      </c>
      <c r="D2418" s="194" t="s">
        <v>147</v>
      </c>
      <c r="F2418" s="199">
        <v>0</v>
      </c>
      <c r="G2418" s="194" t="s">
        <v>1200</v>
      </c>
      <c r="J2418" s="197">
        <v>534481</v>
      </c>
      <c r="K2418" s="200">
        <v>-1459297</v>
      </c>
      <c r="L2418" s="193" t="s">
        <v>585</v>
      </c>
    </row>
    <row r="2419" spans="1:12" x14ac:dyDescent="0.25">
      <c r="A2419" s="197">
        <v>31</v>
      </c>
      <c r="B2419" s="194" t="s">
        <v>242</v>
      </c>
      <c r="C2419" s="199">
        <v>89</v>
      </c>
      <c r="D2419" s="194" t="s">
        <v>147</v>
      </c>
      <c r="F2419" s="199">
        <v>0</v>
      </c>
      <c r="G2419" s="194" t="s">
        <v>1201</v>
      </c>
      <c r="I2419" s="197">
        <v>924816</v>
      </c>
      <c r="K2419" s="200">
        <v>-534481</v>
      </c>
      <c r="L2419" s="193" t="s">
        <v>585</v>
      </c>
    </row>
    <row r="2420" spans="1:12" x14ac:dyDescent="0.25">
      <c r="G2420" s="201" t="s">
        <v>612</v>
      </c>
      <c r="I2420" s="202">
        <v>924816</v>
      </c>
      <c r="J2420" s="202">
        <v>534481</v>
      </c>
      <c r="K2420" s="202">
        <v>390335</v>
      </c>
      <c r="L2420" s="203" t="s">
        <v>503</v>
      </c>
    </row>
    <row r="2421" spans="1:12" x14ac:dyDescent="0.25">
      <c r="G2421" s="201" t="s">
        <v>505</v>
      </c>
      <c r="I2421" s="202">
        <v>2133661</v>
      </c>
      <c r="J2421" s="202">
        <v>2668142</v>
      </c>
      <c r="K2421" s="202">
        <v>-534481</v>
      </c>
      <c r="L2421" s="204" t="s">
        <v>1019</v>
      </c>
    </row>
    <row r="2422" spans="1:12" x14ac:dyDescent="0.25">
      <c r="A2422" s="196" t="s">
        <v>158</v>
      </c>
      <c r="G2422" s="153" t="s">
        <v>500</v>
      </c>
      <c r="I2422" s="197">
        <v>2133661</v>
      </c>
      <c r="J2422" s="197">
        <v>2668142</v>
      </c>
      <c r="K2422" s="197">
        <v>-534481</v>
      </c>
      <c r="L2422" s="194" t="s">
        <v>585</v>
      </c>
    </row>
    <row r="2423" spans="1:12" x14ac:dyDescent="0.25">
      <c r="A2423" s="193" t="s">
        <v>139</v>
      </c>
      <c r="B2423" s="193" t="s">
        <v>140</v>
      </c>
      <c r="C2423" s="198" t="s">
        <v>141</v>
      </c>
      <c r="D2423" s="193" t="s">
        <v>142</v>
      </c>
      <c r="E2423" s="193" t="s">
        <v>143</v>
      </c>
      <c r="F2423" s="198" t="s">
        <v>144</v>
      </c>
      <c r="G2423" s="193" t="s">
        <v>145</v>
      </c>
      <c r="I2423" s="198" t="s">
        <v>501</v>
      </c>
      <c r="J2423" s="198" t="s">
        <v>502</v>
      </c>
      <c r="K2423" s="198" t="s">
        <v>146</v>
      </c>
    </row>
    <row r="2424" spans="1:12" x14ac:dyDescent="0.25">
      <c r="A2424" s="197">
        <v>30</v>
      </c>
      <c r="B2424" s="194" t="s">
        <v>158</v>
      </c>
      <c r="C2424" s="199">
        <v>2</v>
      </c>
      <c r="D2424" s="194" t="s">
        <v>147</v>
      </c>
      <c r="F2424" s="199">
        <v>0</v>
      </c>
      <c r="G2424" s="194" t="s">
        <v>1202</v>
      </c>
      <c r="J2424" s="197">
        <v>934414</v>
      </c>
      <c r="K2424" s="200">
        <v>-1468895</v>
      </c>
      <c r="L2424" s="193" t="s">
        <v>585</v>
      </c>
    </row>
    <row r="2425" spans="1:12" x14ac:dyDescent="0.25">
      <c r="A2425" s="197">
        <v>30</v>
      </c>
      <c r="B2425" s="194" t="s">
        <v>158</v>
      </c>
      <c r="C2425" s="199">
        <v>81</v>
      </c>
      <c r="D2425" s="194" t="s">
        <v>147</v>
      </c>
      <c r="F2425" s="199">
        <v>0</v>
      </c>
      <c r="G2425" s="194" t="s">
        <v>1203</v>
      </c>
      <c r="I2425" s="197">
        <v>534481</v>
      </c>
      <c r="K2425" s="200">
        <v>-934414</v>
      </c>
      <c r="L2425" s="193" t="s">
        <v>585</v>
      </c>
    </row>
    <row r="2426" spans="1:12" x14ac:dyDescent="0.25">
      <c r="G2426" s="201" t="s">
        <v>644</v>
      </c>
      <c r="I2426" s="202">
        <v>534481</v>
      </c>
      <c r="J2426" s="202">
        <v>934414</v>
      </c>
      <c r="K2426" s="202">
        <v>-399933</v>
      </c>
      <c r="L2426" s="203" t="s">
        <v>585</v>
      </c>
    </row>
    <row r="2427" spans="1:12" x14ac:dyDescent="0.25">
      <c r="G2427" s="201" t="s">
        <v>505</v>
      </c>
      <c r="I2427" s="202">
        <v>2668142</v>
      </c>
      <c r="J2427" s="202">
        <v>3602556</v>
      </c>
      <c r="K2427" s="202">
        <v>-934414</v>
      </c>
      <c r="L2427" s="204" t="s">
        <v>1019</v>
      </c>
    </row>
    <row r="2428" spans="1:12" x14ac:dyDescent="0.25">
      <c r="A2428" s="196" t="s">
        <v>254</v>
      </c>
      <c r="G2428" s="153" t="s">
        <v>500</v>
      </c>
      <c r="I2428" s="197">
        <v>2668142</v>
      </c>
      <c r="J2428" s="197">
        <v>3602556</v>
      </c>
      <c r="K2428" s="197">
        <v>-934414</v>
      </c>
      <c r="L2428" s="194" t="s">
        <v>585</v>
      </c>
    </row>
    <row r="2429" spans="1:12" x14ac:dyDescent="0.25">
      <c r="A2429" s="193" t="s">
        <v>139</v>
      </c>
      <c r="B2429" s="193" t="s">
        <v>140</v>
      </c>
      <c r="C2429" s="198" t="s">
        <v>141</v>
      </c>
      <c r="D2429" s="193" t="s">
        <v>142</v>
      </c>
      <c r="E2429" s="193" t="s">
        <v>143</v>
      </c>
      <c r="F2429" s="198" t="s">
        <v>144</v>
      </c>
      <c r="G2429" s="193" t="s">
        <v>145</v>
      </c>
      <c r="I2429" s="198" t="s">
        <v>501</v>
      </c>
      <c r="J2429" s="198" t="s">
        <v>502</v>
      </c>
      <c r="K2429" s="198" t="s">
        <v>146</v>
      </c>
    </row>
    <row r="2430" spans="1:12" x14ac:dyDescent="0.25">
      <c r="A2430" s="197">
        <v>31</v>
      </c>
      <c r="B2430" s="194" t="s">
        <v>254</v>
      </c>
      <c r="C2430" s="199">
        <v>2</v>
      </c>
      <c r="D2430" s="194" t="s">
        <v>147</v>
      </c>
      <c r="F2430" s="199">
        <v>0</v>
      </c>
      <c r="G2430" s="194" t="s">
        <v>1204</v>
      </c>
      <c r="J2430" s="197">
        <v>1030001</v>
      </c>
      <c r="K2430" s="200">
        <v>-1964415</v>
      </c>
      <c r="L2430" s="193" t="s">
        <v>585</v>
      </c>
    </row>
    <row r="2431" spans="1:12" x14ac:dyDescent="0.25">
      <c r="A2431" s="197">
        <v>31</v>
      </c>
      <c r="B2431" s="194" t="s">
        <v>254</v>
      </c>
      <c r="C2431" s="199">
        <v>88</v>
      </c>
      <c r="D2431" s="194" t="s">
        <v>147</v>
      </c>
      <c r="F2431" s="199">
        <v>0</v>
      </c>
      <c r="G2431" s="194" t="s">
        <v>1205</v>
      </c>
      <c r="I2431" s="197">
        <v>834414</v>
      </c>
      <c r="K2431" s="200">
        <v>-1130001</v>
      </c>
      <c r="L2431" s="193" t="s">
        <v>585</v>
      </c>
    </row>
    <row r="2432" spans="1:12" x14ac:dyDescent="0.25">
      <c r="G2432" s="201" t="s">
        <v>665</v>
      </c>
      <c r="I2432" s="202">
        <v>834414</v>
      </c>
      <c r="J2432" s="202">
        <v>1030001</v>
      </c>
      <c r="K2432" s="202">
        <v>-195587</v>
      </c>
      <c r="L2432" s="203" t="s">
        <v>585</v>
      </c>
    </row>
    <row r="2433" spans="1:12" x14ac:dyDescent="0.25">
      <c r="G2433" s="201" t="s">
        <v>505</v>
      </c>
      <c r="I2433" s="202">
        <v>3502556</v>
      </c>
      <c r="J2433" s="202">
        <v>4632557</v>
      </c>
      <c r="K2433" s="202">
        <v>-1130001</v>
      </c>
      <c r="L2433" s="204" t="s">
        <v>1019</v>
      </c>
    </row>
    <row r="2434" spans="1:12" x14ac:dyDescent="0.25">
      <c r="A2434" s="196" t="s">
        <v>160</v>
      </c>
      <c r="G2434" s="153" t="s">
        <v>500</v>
      </c>
      <c r="I2434" s="197">
        <v>3502556</v>
      </c>
      <c r="J2434" s="197">
        <v>4632557</v>
      </c>
      <c r="K2434" s="197">
        <v>-1130001</v>
      </c>
      <c r="L2434" s="194" t="s">
        <v>585</v>
      </c>
    </row>
    <row r="2435" spans="1:12" x14ac:dyDescent="0.25">
      <c r="A2435" s="193" t="s">
        <v>139</v>
      </c>
      <c r="B2435" s="193" t="s">
        <v>140</v>
      </c>
      <c r="C2435" s="198" t="s">
        <v>141</v>
      </c>
      <c r="D2435" s="193" t="s">
        <v>142</v>
      </c>
      <c r="E2435" s="193" t="s">
        <v>143</v>
      </c>
      <c r="F2435" s="198" t="s">
        <v>144</v>
      </c>
      <c r="G2435" s="193" t="s">
        <v>145</v>
      </c>
      <c r="I2435" s="198" t="s">
        <v>501</v>
      </c>
      <c r="J2435" s="198" t="s">
        <v>502</v>
      </c>
      <c r="K2435" s="198" t="s">
        <v>146</v>
      </c>
    </row>
    <row r="2436" spans="1:12" x14ac:dyDescent="0.25">
      <c r="A2436" s="197">
        <v>13</v>
      </c>
      <c r="B2436" s="194" t="s">
        <v>160</v>
      </c>
      <c r="C2436" s="199">
        <v>31</v>
      </c>
      <c r="D2436" s="194" t="s">
        <v>151</v>
      </c>
      <c r="F2436" s="199">
        <v>0</v>
      </c>
      <c r="G2436" s="194" t="s">
        <v>671</v>
      </c>
      <c r="I2436" s="197">
        <v>1030001</v>
      </c>
      <c r="K2436" s="200">
        <v>-100000</v>
      </c>
      <c r="L2436" s="193" t="s">
        <v>585</v>
      </c>
    </row>
    <row r="2437" spans="1:12" x14ac:dyDescent="0.25">
      <c r="A2437" s="197">
        <v>30</v>
      </c>
      <c r="B2437" s="194" t="s">
        <v>160</v>
      </c>
      <c r="C2437" s="199">
        <v>2</v>
      </c>
      <c r="D2437" s="194" t="s">
        <v>147</v>
      </c>
      <c r="F2437" s="199">
        <v>0</v>
      </c>
      <c r="G2437" s="194" t="s">
        <v>1206</v>
      </c>
      <c r="J2437" s="197">
        <v>1048749</v>
      </c>
      <c r="K2437" s="200">
        <v>-1148749</v>
      </c>
      <c r="L2437" s="193" t="s">
        <v>585</v>
      </c>
    </row>
    <row r="2438" spans="1:12" x14ac:dyDescent="0.25">
      <c r="G2438" s="201" t="s">
        <v>679</v>
      </c>
      <c r="I2438" s="202">
        <v>1030001</v>
      </c>
      <c r="J2438" s="202">
        <v>1048749</v>
      </c>
      <c r="K2438" s="202">
        <v>-18748</v>
      </c>
      <c r="L2438" s="203" t="s">
        <v>585</v>
      </c>
    </row>
    <row r="2439" spans="1:12" x14ac:dyDescent="0.25">
      <c r="G2439" s="201" t="s">
        <v>505</v>
      </c>
      <c r="I2439" s="202">
        <v>4532557</v>
      </c>
      <c r="J2439" s="202">
        <v>5681306</v>
      </c>
      <c r="K2439" s="202">
        <v>-1148749</v>
      </c>
      <c r="L2439" s="204" t="s">
        <v>1019</v>
      </c>
    </row>
    <row r="2440" spans="1:12" x14ac:dyDescent="0.25">
      <c r="A2440" s="196" t="s">
        <v>438</v>
      </c>
      <c r="G2440" s="153" t="s">
        <v>500</v>
      </c>
      <c r="I2440" s="197">
        <v>4532557</v>
      </c>
      <c r="J2440" s="197">
        <v>5681306</v>
      </c>
      <c r="K2440" s="197">
        <v>-1148749</v>
      </c>
      <c r="L2440" s="194" t="s">
        <v>585</v>
      </c>
    </row>
    <row r="2441" spans="1:12" x14ac:dyDescent="0.25">
      <c r="A2441" s="193" t="s">
        <v>139</v>
      </c>
      <c r="B2441" s="193" t="s">
        <v>140</v>
      </c>
      <c r="C2441" s="198" t="s">
        <v>141</v>
      </c>
      <c r="D2441" s="193" t="s">
        <v>142</v>
      </c>
      <c r="E2441" s="193" t="s">
        <v>143</v>
      </c>
      <c r="F2441" s="198" t="s">
        <v>144</v>
      </c>
      <c r="G2441" s="193" t="s">
        <v>145</v>
      </c>
      <c r="I2441" s="198" t="s">
        <v>501</v>
      </c>
      <c r="J2441" s="198" t="s">
        <v>502</v>
      </c>
      <c r="K2441" s="198" t="s">
        <v>146</v>
      </c>
    </row>
    <row r="2442" spans="1:12" x14ac:dyDescent="0.25">
      <c r="A2442" s="197">
        <v>11</v>
      </c>
      <c r="B2442" s="194" t="s">
        <v>438</v>
      </c>
      <c r="C2442" s="199">
        <v>21</v>
      </c>
      <c r="D2442" s="194" t="s">
        <v>151</v>
      </c>
      <c r="F2442" s="199">
        <v>0</v>
      </c>
      <c r="G2442" s="194" t="s">
        <v>1207</v>
      </c>
      <c r="I2442" s="197">
        <v>1048749</v>
      </c>
      <c r="K2442" s="200">
        <v>-100000</v>
      </c>
      <c r="L2442" s="193" t="s">
        <v>585</v>
      </c>
    </row>
    <row r="2443" spans="1:12" x14ac:dyDescent="0.25">
      <c r="A2443" s="197">
        <v>31</v>
      </c>
      <c r="B2443" s="194" t="s">
        <v>438</v>
      </c>
      <c r="C2443" s="199">
        <v>112</v>
      </c>
      <c r="D2443" s="194" t="s">
        <v>147</v>
      </c>
      <c r="F2443" s="199">
        <v>0</v>
      </c>
      <c r="G2443" s="194" t="s">
        <v>1208</v>
      </c>
      <c r="J2443" s="197">
        <v>527984</v>
      </c>
      <c r="K2443" s="200">
        <v>-627984</v>
      </c>
      <c r="L2443" s="193" t="s">
        <v>585</v>
      </c>
    </row>
    <row r="2444" spans="1:12" x14ac:dyDescent="0.25">
      <c r="G2444" s="201" t="s">
        <v>718</v>
      </c>
      <c r="I2444" s="202">
        <v>1048749</v>
      </c>
      <c r="J2444" s="202">
        <v>527984</v>
      </c>
      <c r="K2444" s="202">
        <v>520765</v>
      </c>
      <c r="L2444" s="203" t="s">
        <v>503</v>
      </c>
    </row>
    <row r="2445" spans="1:12" x14ac:dyDescent="0.25">
      <c r="G2445" s="201" t="s">
        <v>505</v>
      </c>
      <c r="I2445" s="202">
        <v>5581306</v>
      </c>
      <c r="J2445" s="202">
        <v>6209290</v>
      </c>
      <c r="K2445" s="202">
        <v>-627984</v>
      </c>
      <c r="L2445" s="204" t="s">
        <v>1019</v>
      </c>
    </row>
    <row r="2446" spans="1:12" x14ac:dyDescent="0.25">
      <c r="A2446" s="196" t="s">
        <v>1532</v>
      </c>
      <c r="G2446" s="153" t="s">
        <v>500</v>
      </c>
      <c r="I2446" s="197">
        <v>5581306</v>
      </c>
      <c r="J2446" s="197">
        <v>6209290</v>
      </c>
      <c r="K2446" s="197">
        <v>-627984</v>
      </c>
      <c r="L2446" s="194" t="s">
        <v>585</v>
      </c>
    </row>
    <row r="2447" spans="1:12" x14ac:dyDescent="0.25">
      <c r="A2447" s="193" t="s">
        <v>139</v>
      </c>
      <c r="B2447" s="193" t="s">
        <v>140</v>
      </c>
      <c r="C2447" s="198" t="s">
        <v>141</v>
      </c>
      <c r="D2447" s="193" t="s">
        <v>142</v>
      </c>
      <c r="E2447" s="193" t="s">
        <v>143</v>
      </c>
      <c r="F2447" s="198" t="s">
        <v>144</v>
      </c>
      <c r="G2447" s="193" t="s">
        <v>145</v>
      </c>
      <c r="I2447" s="198" t="s">
        <v>501</v>
      </c>
      <c r="J2447" s="198" t="s">
        <v>502</v>
      </c>
      <c r="K2447" s="198" t="s">
        <v>146</v>
      </c>
    </row>
    <row r="2448" spans="1:12" x14ac:dyDescent="0.25">
      <c r="A2448" s="197">
        <v>10</v>
      </c>
      <c r="B2448" s="194" t="s">
        <v>1532</v>
      </c>
      <c r="C2448" s="199">
        <v>10</v>
      </c>
      <c r="D2448" s="194" t="s">
        <v>151</v>
      </c>
      <c r="F2448" s="199">
        <v>0</v>
      </c>
      <c r="G2448" s="194" t="s">
        <v>1661</v>
      </c>
      <c r="I2448" s="197">
        <v>527984</v>
      </c>
      <c r="K2448" s="200">
        <v>-100000</v>
      </c>
      <c r="L2448" s="193" t="s">
        <v>585</v>
      </c>
    </row>
    <row r="2449" spans="1:12" x14ac:dyDescent="0.25">
      <c r="A2449" s="197">
        <v>31</v>
      </c>
      <c r="B2449" s="194" t="s">
        <v>1532</v>
      </c>
      <c r="C2449" s="199">
        <v>101</v>
      </c>
      <c r="D2449" s="194" t="s">
        <v>147</v>
      </c>
      <c r="F2449" s="199">
        <v>0</v>
      </c>
      <c r="G2449" s="194" t="s">
        <v>1710</v>
      </c>
      <c r="J2449" s="197">
        <v>500000</v>
      </c>
      <c r="K2449" s="200">
        <v>-600000</v>
      </c>
      <c r="L2449" s="193" t="s">
        <v>585</v>
      </c>
    </row>
    <row r="2450" spans="1:12" x14ac:dyDescent="0.25">
      <c r="G2450" s="201" t="s">
        <v>1630</v>
      </c>
      <c r="I2450" s="202">
        <v>527984</v>
      </c>
      <c r="J2450" s="202">
        <v>500000</v>
      </c>
      <c r="K2450" s="202">
        <v>27984</v>
      </c>
      <c r="L2450" s="203" t="s">
        <v>503</v>
      </c>
    </row>
    <row r="2451" spans="1:12" x14ac:dyDescent="0.25">
      <c r="G2451" s="201" t="s">
        <v>505</v>
      </c>
      <c r="I2451" s="202">
        <v>6109290</v>
      </c>
      <c r="J2451" s="202">
        <v>6709290</v>
      </c>
      <c r="K2451" s="202">
        <v>-600000</v>
      </c>
      <c r="L2451" s="204" t="s">
        <v>1019</v>
      </c>
    </row>
    <row r="2452" spans="1:12" x14ac:dyDescent="0.25">
      <c r="A2452" s="196" t="s">
        <v>323</v>
      </c>
    </row>
    <row r="2453" spans="1:12" x14ac:dyDescent="0.25">
      <c r="A2453" s="196" t="s">
        <v>138</v>
      </c>
      <c r="G2453" s="153" t="s">
        <v>500</v>
      </c>
      <c r="I2453" s="197">
        <v>0</v>
      </c>
      <c r="J2453" s="197">
        <v>0</v>
      </c>
      <c r="K2453" s="197">
        <v>0</v>
      </c>
    </row>
    <row r="2454" spans="1:12" x14ac:dyDescent="0.25">
      <c r="A2454" s="193" t="s">
        <v>139</v>
      </c>
      <c r="B2454" s="193" t="s">
        <v>140</v>
      </c>
      <c r="C2454" s="198" t="s">
        <v>141</v>
      </c>
      <c r="D2454" s="193" t="s">
        <v>142</v>
      </c>
      <c r="E2454" s="193" t="s">
        <v>143</v>
      </c>
      <c r="F2454" s="198" t="s">
        <v>144</v>
      </c>
      <c r="G2454" s="193" t="s">
        <v>145</v>
      </c>
      <c r="I2454" s="198" t="s">
        <v>501</v>
      </c>
      <c r="J2454" s="198" t="s">
        <v>502</v>
      </c>
      <c r="K2454" s="198" t="s">
        <v>146</v>
      </c>
    </row>
    <row r="2455" spans="1:12" x14ac:dyDescent="0.25">
      <c r="A2455" s="197">
        <v>1</v>
      </c>
      <c r="B2455" s="194" t="s">
        <v>138</v>
      </c>
      <c r="C2455" s="199">
        <v>1</v>
      </c>
      <c r="D2455" s="194" t="s">
        <v>147</v>
      </c>
      <c r="F2455" s="199">
        <v>0</v>
      </c>
      <c r="G2455" s="194" t="s">
        <v>1209</v>
      </c>
      <c r="J2455" s="197">
        <v>37489</v>
      </c>
      <c r="K2455" s="200">
        <v>-37489</v>
      </c>
      <c r="L2455" s="193" t="s">
        <v>585</v>
      </c>
    </row>
    <row r="2456" spans="1:12" x14ac:dyDescent="0.25">
      <c r="A2456" s="197">
        <v>29</v>
      </c>
      <c r="B2456" s="194" t="s">
        <v>138</v>
      </c>
      <c r="C2456" s="199">
        <v>100</v>
      </c>
      <c r="D2456" s="194" t="s">
        <v>151</v>
      </c>
      <c r="F2456" s="199">
        <v>0</v>
      </c>
      <c r="G2456" s="194" t="s">
        <v>1196</v>
      </c>
      <c r="I2456" s="197">
        <v>5316</v>
      </c>
      <c r="K2456" s="200">
        <v>-32173</v>
      </c>
      <c r="L2456" s="193" t="s">
        <v>585</v>
      </c>
    </row>
    <row r="2457" spans="1:12" x14ac:dyDescent="0.25">
      <c r="A2457" s="197">
        <v>31</v>
      </c>
      <c r="B2457" s="194" t="s">
        <v>138</v>
      </c>
      <c r="C2457" s="199">
        <v>88</v>
      </c>
      <c r="D2457" s="194" t="s">
        <v>147</v>
      </c>
      <c r="F2457" s="199">
        <v>0</v>
      </c>
      <c r="G2457" s="194" t="s">
        <v>1210</v>
      </c>
      <c r="J2457" s="197">
        <v>5791</v>
      </c>
      <c r="K2457" s="200">
        <v>-37964</v>
      </c>
      <c r="L2457" s="193" t="s">
        <v>585</v>
      </c>
    </row>
    <row r="2458" spans="1:12" x14ac:dyDescent="0.25">
      <c r="A2458" s="197">
        <v>31</v>
      </c>
      <c r="B2458" s="194" t="s">
        <v>138</v>
      </c>
      <c r="C2458" s="199">
        <v>90</v>
      </c>
      <c r="D2458" s="194" t="s">
        <v>147</v>
      </c>
      <c r="F2458" s="199">
        <v>0</v>
      </c>
      <c r="G2458" s="194" t="s">
        <v>1211</v>
      </c>
      <c r="I2458" s="197">
        <v>34288</v>
      </c>
      <c r="K2458" s="200">
        <v>-3676</v>
      </c>
      <c r="L2458" s="193" t="s">
        <v>585</v>
      </c>
    </row>
    <row r="2459" spans="1:12" x14ac:dyDescent="0.25">
      <c r="G2459" s="201" t="s">
        <v>504</v>
      </c>
      <c r="I2459" s="202">
        <v>39604</v>
      </c>
      <c r="J2459" s="202">
        <v>43280</v>
      </c>
      <c r="K2459" s="202">
        <v>-3676</v>
      </c>
      <c r="L2459" s="203" t="s">
        <v>585</v>
      </c>
    </row>
    <row r="2460" spans="1:12" x14ac:dyDescent="0.25">
      <c r="G2460" s="201" t="s">
        <v>505</v>
      </c>
      <c r="I2460" s="202">
        <v>39604</v>
      </c>
      <c r="J2460" s="202">
        <v>43280</v>
      </c>
      <c r="K2460" s="202">
        <v>-3676</v>
      </c>
      <c r="L2460" s="204" t="s">
        <v>1019</v>
      </c>
    </row>
    <row r="2461" spans="1:12" x14ac:dyDescent="0.25">
      <c r="A2461" s="196" t="s">
        <v>219</v>
      </c>
      <c r="G2461" s="153" t="s">
        <v>500</v>
      </c>
      <c r="I2461" s="197">
        <v>39604</v>
      </c>
      <c r="J2461" s="197">
        <v>43280</v>
      </c>
      <c r="K2461" s="197">
        <v>-3676</v>
      </c>
      <c r="L2461" s="194" t="s">
        <v>585</v>
      </c>
    </row>
    <row r="2462" spans="1:12" x14ac:dyDescent="0.25">
      <c r="A2462" s="193" t="s">
        <v>139</v>
      </c>
      <c r="B2462" s="193" t="s">
        <v>140</v>
      </c>
      <c r="C2462" s="198" t="s">
        <v>141</v>
      </c>
      <c r="D2462" s="193" t="s">
        <v>142</v>
      </c>
      <c r="E2462" s="193" t="s">
        <v>143</v>
      </c>
      <c r="F2462" s="198" t="s">
        <v>144</v>
      </c>
      <c r="G2462" s="193" t="s">
        <v>145</v>
      </c>
      <c r="I2462" s="198" t="s">
        <v>501</v>
      </c>
      <c r="J2462" s="198" t="s">
        <v>502</v>
      </c>
      <c r="K2462" s="198" t="s">
        <v>146</v>
      </c>
    </row>
    <row r="2463" spans="1:12" x14ac:dyDescent="0.25">
      <c r="A2463" s="197">
        <v>29</v>
      </c>
      <c r="B2463" s="194" t="s">
        <v>219</v>
      </c>
      <c r="C2463" s="199">
        <v>1</v>
      </c>
      <c r="D2463" s="194" t="s">
        <v>147</v>
      </c>
      <c r="F2463" s="199">
        <v>0</v>
      </c>
      <c r="G2463" s="194" t="s">
        <v>1210</v>
      </c>
      <c r="J2463" s="197">
        <v>3852</v>
      </c>
      <c r="K2463" s="200">
        <v>-7528</v>
      </c>
      <c r="L2463" s="193" t="s">
        <v>585</v>
      </c>
    </row>
    <row r="2464" spans="1:12" x14ac:dyDescent="0.25">
      <c r="G2464" s="201" t="s">
        <v>507</v>
      </c>
      <c r="I2464" s="202">
        <v>0</v>
      </c>
      <c r="J2464" s="202">
        <v>3852</v>
      </c>
      <c r="K2464" s="202">
        <v>-3852</v>
      </c>
      <c r="L2464" s="203" t="s">
        <v>585</v>
      </c>
    </row>
    <row r="2465" spans="1:12" x14ac:dyDescent="0.25">
      <c r="G2465" s="201" t="s">
        <v>505</v>
      </c>
      <c r="I2465" s="202">
        <v>39604</v>
      </c>
      <c r="J2465" s="202">
        <v>47132</v>
      </c>
      <c r="K2465" s="202">
        <v>-7528</v>
      </c>
      <c r="L2465" s="204" t="s">
        <v>1019</v>
      </c>
    </row>
    <row r="2466" spans="1:12" x14ac:dyDescent="0.25">
      <c r="A2466" s="196" t="s">
        <v>242</v>
      </c>
      <c r="G2466" s="153" t="s">
        <v>500</v>
      </c>
      <c r="I2466" s="197">
        <v>39604</v>
      </c>
      <c r="J2466" s="197">
        <v>47132</v>
      </c>
      <c r="K2466" s="197">
        <v>-7528</v>
      </c>
      <c r="L2466" s="194" t="s">
        <v>585</v>
      </c>
    </row>
    <row r="2467" spans="1:12" x14ac:dyDescent="0.25">
      <c r="A2467" s="193" t="s">
        <v>139</v>
      </c>
      <c r="B2467" s="193" t="s">
        <v>140</v>
      </c>
      <c r="C2467" s="198" t="s">
        <v>141</v>
      </c>
      <c r="D2467" s="193" t="s">
        <v>142</v>
      </c>
      <c r="E2467" s="193" t="s">
        <v>143</v>
      </c>
      <c r="F2467" s="198" t="s">
        <v>144</v>
      </c>
      <c r="G2467" s="193" t="s">
        <v>145</v>
      </c>
      <c r="I2467" s="198" t="s">
        <v>501</v>
      </c>
      <c r="J2467" s="198" t="s">
        <v>502</v>
      </c>
      <c r="K2467" s="198" t="s">
        <v>146</v>
      </c>
    </row>
    <row r="2468" spans="1:12" x14ac:dyDescent="0.25">
      <c r="A2468" s="197">
        <v>31</v>
      </c>
      <c r="B2468" s="194" t="s">
        <v>242</v>
      </c>
      <c r="C2468" s="199">
        <v>86</v>
      </c>
      <c r="D2468" s="194" t="s">
        <v>147</v>
      </c>
      <c r="F2468" s="199">
        <v>0</v>
      </c>
      <c r="G2468" s="194" t="s">
        <v>1210</v>
      </c>
      <c r="J2468" s="197">
        <v>44524</v>
      </c>
      <c r="K2468" s="200">
        <v>-52052</v>
      </c>
      <c r="L2468" s="193" t="s">
        <v>585</v>
      </c>
    </row>
    <row r="2469" spans="1:12" x14ac:dyDescent="0.25">
      <c r="A2469" s="197">
        <v>31</v>
      </c>
      <c r="B2469" s="194" t="s">
        <v>242</v>
      </c>
      <c r="C2469" s="199">
        <v>89</v>
      </c>
      <c r="D2469" s="194" t="s">
        <v>147</v>
      </c>
      <c r="F2469" s="199">
        <v>0</v>
      </c>
      <c r="G2469" s="194" t="s">
        <v>1212</v>
      </c>
      <c r="I2469" s="197">
        <v>3852</v>
      </c>
      <c r="K2469" s="200">
        <v>-48200</v>
      </c>
      <c r="L2469" s="193" t="s">
        <v>585</v>
      </c>
    </row>
    <row r="2470" spans="1:12" x14ac:dyDescent="0.25">
      <c r="G2470" s="201" t="s">
        <v>612</v>
      </c>
      <c r="I2470" s="202">
        <v>3852</v>
      </c>
      <c r="J2470" s="202">
        <v>44524</v>
      </c>
      <c r="K2470" s="202">
        <v>-40672</v>
      </c>
      <c r="L2470" s="203" t="s">
        <v>585</v>
      </c>
    </row>
    <row r="2471" spans="1:12" x14ac:dyDescent="0.25">
      <c r="G2471" s="201" t="s">
        <v>505</v>
      </c>
      <c r="I2471" s="202">
        <v>43456</v>
      </c>
      <c r="J2471" s="202">
        <v>91656</v>
      </c>
      <c r="K2471" s="202">
        <v>-48200</v>
      </c>
      <c r="L2471" s="204" t="s">
        <v>1019</v>
      </c>
    </row>
    <row r="2472" spans="1:12" x14ac:dyDescent="0.25">
      <c r="A2472" s="196" t="s">
        <v>158</v>
      </c>
      <c r="G2472" s="153" t="s">
        <v>500</v>
      </c>
      <c r="I2472" s="197">
        <v>43456</v>
      </c>
      <c r="J2472" s="197">
        <v>91656</v>
      </c>
      <c r="K2472" s="197">
        <v>-48200</v>
      </c>
      <c r="L2472" s="194" t="s">
        <v>585</v>
      </c>
    </row>
    <row r="2473" spans="1:12" x14ac:dyDescent="0.25">
      <c r="A2473" s="193" t="s">
        <v>139</v>
      </c>
      <c r="B2473" s="193" t="s">
        <v>140</v>
      </c>
      <c r="C2473" s="198" t="s">
        <v>141</v>
      </c>
      <c r="D2473" s="193" t="s">
        <v>142</v>
      </c>
      <c r="E2473" s="193" t="s">
        <v>143</v>
      </c>
      <c r="F2473" s="198" t="s">
        <v>144</v>
      </c>
      <c r="G2473" s="193" t="s">
        <v>145</v>
      </c>
      <c r="I2473" s="198" t="s">
        <v>501</v>
      </c>
      <c r="J2473" s="198" t="s">
        <v>502</v>
      </c>
      <c r="K2473" s="198" t="s">
        <v>146</v>
      </c>
    </row>
    <row r="2474" spans="1:12" x14ac:dyDescent="0.25">
      <c r="A2474" s="197">
        <v>19</v>
      </c>
      <c r="B2474" s="194" t="s">
        <v>158</v>
      </c>
      <c r="C2474" s="199">
        <v>85</v>
      </c>
      <c r="D2474" s="194" t="s">
        <v>151</v>
      </c>
      <c r="F2474" s="199">
        <v>0</v>
      </c>
      <c r="G2474" s="194" t="s">
        <v>1213</v>
      </c>
      <c r="I2474" s="197">
        <v>3201</v>
      </c>
      <c r="K2474" s="200">
        <v>-44999</v>
      </c>
      <c r="L2474" s="193" t="s">
        <v>585</v>
      </c>
    </row>
    <row r="2475" spans="1:12" x14ac:dyDescent="0.25">
      <c r="A2475" s="197">
        <v>30</v>
      </c>
      <c r="B2475" s="194" t="s">
        <v>158</v>
      </c>
      <c r="C2475" s="199">
        <v>1</v>
      </c>
      <c r="D2475" s="194" t="s">
        <v>147</v>
      </c>
      <c r="F2475" s="199">
        <v>0</v>
      </c>
      <c r="G2475" s="194" t="s">
        <v>1210</v>
      </c>
      <c r="J2475" s="197">
        <v>8845</v>
      </c>
      <c r="K2475" s="200">
        <v>-53844</v>
      </c>
      <c r="L2475" s="193" t="s">
        <v>585</v>
      </c>
    </row>
    <row r="2476" spans="1:12" x14ac:dyDescent="0.25">
      <c r="A2476" s="197">
        <v>30</v>
      </c>
      <c r="B2476" s="194" t="s">
        <v>158</v>
      </c>
      <c r="C2476" s="199">
        <v>81</v>
      </c>
      <c r="D2476" s="194" t="s">
        <v>147</v>
      </c>
      <c r="F2476" s="199">
        <v>0</v>
      </c>
      <c r="G2476" s="194" t="s">
        <v>1214</v>
      </c>
      <c r="I2476" s="197">
        <v>44524</v>
      </c>
      <c r="K2476" s="200">
        <v>-9320</v>
      </c>
      <c r="L2476" s="193" t="s">
        <v>585</v>
      </c>
    </row>
    <row r="2477" spans="1:12" x14ac:dyDescent="0.25">
      <c r="G2477" s="201" t="s">
        <v>644</v>
      </c>
      <c r="I2477" s="202">
        <v>47725</v>
      </c>
      <c r="J2477" s="202">
        <v>8845</v>
      </c>
      <c r="K2477" s="202">
        <v>38880</v>
      </c>
      <c r="L2477" s="203" t="s">
        <v>503</v>
      </c>
    </row>
    <row r="2478" spans="1:12" x14ac:dyDescent="0.25">
      <c r="G2478" s="201" t="s">
        <v>505</v>
      </c>
      <c r="I2478" s="202">
        <v>91181</v>
      </c>
      <c r="J2478" s="202">
        <v>100501</v>
      </c>
      <c r="K2478" s="202">
        <v>-9320</v>
      </c>
      <c r="L2478" s="204" t="s">
        <v>1019</v>
      </c>
    </row>
    <row r="2479" spans="1:12" x14ac:dyDescent="0.25">
      <c r="A2479" s="196" t="s">
        <v>254</v>
      </c>
      <c r="G2479" s="153" t="s">
        <v>500</v>
      </c>
      <c r="I2479" s="197">
        <v>91181</v>
      </c>
      <c r="J2479" s="197">
        <v>100501</v>
      </c>
      <c r="K2479" s="197">
        <v>-9320</v>
      </c>
      <c r="L2479" s="194" t="s">
        <v>585</v>
      </c>
    </row>
    <row r="2480" spans="1:12" x14ac:dyDescent="0.25">
      <c r="A2480" s="193" t="s">
        <v>139</v>
      </c>
      <c r="B2480" s="193" t="s">
        <v>140</v>
      </c>
      <c r="C2480" s="198" t="s">
        <v>141</v>
      </c>
      <c r="D2480" s="193" t="s">
        <v>142</v>
      </c>
      <c r="E2480" s="193" t="s">
        <v>143</v>
      </c>
      <c r="F2480" s="198" t="s">
        <v>144</v>
      </c>
      <c r="G2480" s="193" t="s">
        <v>145</v>
      </c>
      <c r="I2480" s="198" t="s">
        <v>501</v>
      </c>
      <c r="J2480" s="198" t="s">
        <v>502</v>
      </c>
      <c r="K2480" s="198" t="s">
        <v>146</v>
      </c>
    </row>
    <row r="2481" spans="1:12" x14ac:dyDescent="0.25">
      <c r="A2481" s="197">
        <v>31</v>
      </c>
      <c r="B2481" s="194" t="s">
        <v>254</v>
      </c>
      <c r="C2481" s="199">
        <v>1</v>
      </c>
      <c r="D2481" s="194" t="s">
        <v>147</v>
      </c>
      <c r="F2481" s="199">
        <v>0</v>
      </c>
      <c r="G2481" s="194" t="s">
        <v>1210</v>
      </c>
      <c r="J2481" s="197">
        <v>4519</v>
      </c>
      <c r="K2481" s="200">
        <v>-13839</v>
      </c>
      <c r="L2481" s="193" t="s">
        <v>585</v>
      </c>
    </row>
    <row r="2482" spans="1:12" x14ac:dyDescent="0.25">
      <c r="A2482" s="197">
        <v>31</v>
      </c>
      <c r="B2482" s="194" t="s">
        <v>254</v>
      </c>
      <c r="C2482" s="199">
        <v>88</v>
      </c>
      <c r="D2482" s="194" t="s">
        <v>147</v>
      </c>
      <c r="F2482" s="199">
        <v>0</v>
      </c>
      <c r="G2482" s="194" t="s">
        <v>1215</v>
      </c>
      <c r="I2482" s="197">
        <v>8845</v>
      </c>
      <c r="K2482" s="200">
        <v>-4994</v>
      </c>
      <c r="L2482" s="193" t="s">
        <v>585</v>
      </c>
    </row>
    <row r="2483" spans="1:12" x14ac:dyDescent="0.25">
      <c r="G2483" s="201" t="s">
        <v>665</v>
      </c>
      <c r="I2483" s="202">
        <v>8845</v>
      </c>
      <c r="J2483" s="202">
        <v>4519</v>
      </c>
      <c r="K2483" s="202">
        <v>4326</v>
      </c>
      <c r="L2483" s="203" t="s">
        <v>503</v>
      </c>
    </row>
    <row r="2484" spans="1:12" x14ac:dyDescent="0.25">
      <c r="G2484" s="201" t="s">
        <v>505</v>
      </c>
      <c r="I2484" s="202">
        <v>100026</v>
      </c>
      <c r="J2484" s="202">
        <v>105020</v>
      </c>
      <c r="K2484" s="202">
        <v>-4994</v>
      </c>
      <c r="L2484" s="204" t="s">
        <v>1019</v>
      </c>
    </row>
    <row r="2485" spans="1:12" x14ac:dyDescent="0.25">
      <c r="A2485" s="196" t="s">
        <v>160</v>
      </c>
      <c r="G2485" s="153" t="s">
        <v>500</v>
      </c>
      <c r="I2485" s="197">
        <v>100026</v>
      </c>
      <c r="J2485" s="197">
        <v>105020</v>
      </c>
      <c r="K2485" s="197">
        <v>-4994</v>
      </c>
      <c r="L2485" s="194" t="s">
        <v>585</v>
      </c>
    </row>
    <row r="2486" spans="1:12" x14ac:dyDescent="0.25">
      <c r="A2486" s="193" t="s">
        <v>139</v>
      </c>
      <c r="B2486" s="193" t="s">
        <v>140</v>
      </c>
      <c r="C2486" s="198" t="s">
        <v>141</v>
      </c>
      <c r="D2486" s="193" t="s">
        <v>142</v>
      </c>
      <c r="E2486" s="193" t="s">
        <v>143</v>
      </c>
      <c r="F2486" s="198" t="s">
        <v>144</v>
      </c>
      <c r="G2486" s="193" t="s">
        <v>145</v>
      </c>
      <c r="I2486" s="198" t="s">
        <v>501</v>
      </c>
      <c r="J2486" s="198" t="s">
        <v>502</v>
      </c>
      <c r="K2486" s="198" t="s">
        <v>146</v>
      </c>
    </row>
    <row r="2487" spans="1:12" x14ac:dyDescent="0.25">
      <c r="A2487" s="197">
        <v>13</v>
      </c>
      <c r="B2487" s="194" t="s">
        <v>160</v>
      </c>
      <c r="C2487" s="199">
        <v>31</v>
      </c>
      <c r="D2487" s="194" t="s">
        <v>151</v>
      </c>
      <c r="F2487" s="199">
        <v>0</v>
      </c>
      <c r="G2487" s="194" t="s">
        <v>671</v>
      </c>
      <c r="I2487" s="197">
        <v>4519</v>
      </c>
      <c r="K2487" s="200">
        <v>-475</v>
      </c>
      <c r="L2487" s="193" t="s">
        <v>585</v>
      </c>
    </row>
    <row r="2488" spans="1:12" x14ac:dyDescent="0.25">
      <c r="A2488" s="197">
        <v>30</v>
      </c>
      <c r="B2488" s="194" t="s">
        <v>160</v>
      </c>
      <c r="C2488" s="199">
        <v>1</v>
      </c>
      <c r="D2488" s="194" t="s">
        <v>147</v>
      </c>
      <c r="F2488" s="199">
        <v>0</v>
      </c>
      <c r="G2488" s="194" t="s">
        <v>1210</v>
      </c>
      <c r="J2488" s="197">
        <v>4755</v>
      </c>
      <c r="K2488" s="200">
        <v>-5230</v>
      </c>
      <c r="L2488" s="193" t="s">
        <v>585</v>
      </c>
    </row>
    <row r="2489" spans="1:12" x14ac:dyDescent="0.25">
      <c r="G2489" s="201" t="s">
        <v>679</v>
      </c>
      <c r="I2489" s="202">
        <v>4519</v>
      </c>
      <c r="J2489" s="202">
        <v>4755</v>
      </c>
      <c r="K2489" s="202">
        <v>-236</v>
      </c>
      <c r="L2489" s="203" t="s">
        <v>585</v>
      </c>
    </row>
    <row r="2490" spans="1:12" x14ac:dyDescent="0.25">
      <c r="G2490" s="201" t="s">
        <v>505</v>
      </c>
      <c r="I2490" s="202">
        <v>104545</v>
      </c>
      <c r="J2490" s="202">
        <v>109775</v>
      </c>
      <c r="K2490" s="202">
        <v>-5230</v>
      </c>
      <c r="L2490" s="204" t="s">
        <v>1019</v>
      </c>
    </row>
    <row r="2491" spans="1:12" x14ac:dyDescent="0.25">
      <c r="A2491" s="196" t="s">
        <v>438</v>
      </c>
      <c r="G2491" s="153" t="s">
        <v>500</v>
      </c>
      <c r="I2491" s="197">
        <v>104545</v>
      </c>
      <c r="J2491" s="197">
        <v>109775</v>
      </c>
      <c r="K2491" s="197">
        <v>-5230</v>
      </c>
      <c r="L2491" s="194" t="s">
        <v>585</v>
      </c>
    </row>
    <row r="2492" spans="1:12" x14ac:dyDescent="0.25">
      <c r="A2492" s="193" t="s">
        <v>139</v>
      </c>
      <c r="B2492" s="193" t="s">
        <v>140</v>
      </c>
      <c r="C2492" s="198" t="s">
        <v>141</v>
      </c>
      <c r="D2492" s="193" t="s">
        <v>142</v>
      </c>
      <c r="E2492" s="193" t="s">
        <v>143</v>
      </c>
      <c r="F2492" s="198" t="s">
        <v>144</v>
      </c>
      <c r="G2492" s="193" t="s">
        <v>145</v>
      </c>
      <c r="I2492" s="198" t="s">
        <v>501</v>
      </c>
      <c r="J2492" s="198" t="s">
        <v>502</v>
      </c>
      <c r="K2492" s="198" t="s">
        <v>146</v>
      </c>
    </row>
    <row r="2493" spans="1:12" x14ac:dyDescent="0.25">
      <c r="A2493" s="197">
        <v>11</v>
      </c>
      <c r="B2493" s="194" t="s">
        <v>438</v>
      </c>
      <c r="C2493" s="199">
        <v>21</v>
      </c>
      <c r="D2493" s="194" t="s">
        <v>151</v>
      </c>
      <c r="F2493" s="199">
        <v>0</v>
      </c>
      <c r="G2493" s="194" t="s">
        <v>1007</v>
      </c>
      <c r="I2493" s="197">
        <v>4755</v>
      </c>
      <c r="K2493" s="200">
        <v>-475</v>
      </c>
      <c r="L2493" s="193" t="s">
        <v>585</v>
      </c>
    </row>
    <row r="2494" spans="1:12" x14ac:dyDescent="0.25">
      <c r="A2494" s="197">
        <v>31</v>
      </c>
      <c r="B2494" s="194" t="s">
        <v>438</v>
      </c>
      <c r="C2494" s="199">
        <v>110</v>
      </c>
      <c r="D2494" s="194" t="s">
        <v>147</v>
      </c>
      <c r="F2494" s="199">
        <v>0</v>
      </c>
      <c r="G2494" s="194" t="s">
        <v>1216</v>
      </c>
      <c r="J2494" s="197">
        <v>64115</v>
      </c>
      <c r="K2494" s="200">
        <v>-64590</v>
      </c>
      <c r="L2494" s="193" t="s">
        <v>585</v>
      </c>
    </row>
    <row r="2495" spans="1:12" x14ac:dyDescent="0.25">
      <c r="G2495" s="201" t="s">
        <v>718</v>
      </c>
      <c r="I2495" s="202">
        <v>4755</v>
      </c>
      <c r="J2495" s="202">
        <v>64115</v>
      </c>
      <c r="K2495" s="202">
        <v>-59360</v>
      </c>
      <c r="L2495" s="203" t="s">
        <v>585</v>
      </c>
    </row>
    <row r="2496" spans="1:12" x14ac:dyDescent="0.25">
      <c r="G2496" s="201" t="s">
        <v>505</v>
      </c>
      <c r="I2496" s="202">
        <v>109300</v>
      </c>
      <c r="J2496" s="202">
        <v>173890</v>
      </c>
      <c r="K2496" s="202">
        <v>-64590</v>
      </c>
      <c r="L2496" s="204" t="s">
        <v>1019</v>
      </c>
    </row>
    <row r="2497" spans="1:12" x14ac:dyDescent="0.25">
      <c r="A2497" s="196" t="s">
        <v>1532</v>
      </c>
      <c r="G2497" s="153" t="s">
        <v>500</v>
      </c>
      <c r="I2497" s="197">
        <v>109300</v>
      </c>
      <c r="J2497" s="197">
        <v>173890</v>
      </c>
      <c r="K2497" s="197">
        <v>-64590</v>
      </c>
      <c r="L2497" s="194" t="s">
        <v>585</v>
      </c>
    </row>
    <row r="2498" spans="1:12" x14ac:dyDescent="0.25">
      <c r="A2498" s="193" t="s">
        <v>139</v>
      </c>
      <c r="B2498" s="193" t="s">
        <v>140</v>
      </c>
      <c r="C2498" s="198" t="s">
        <v>141</v>
      </c>
      <c r="D2498" s="193" t="s">
        <v>142</v>
      </c>
      <c r="E2498" s="193" t="s">
        <v>143</v>
      </c>
      <c r="F2498" s="198" t="s">
        <v>144</v>
      </c>
      <c r="G2498" s="193" t="s">
        <v>145</v>
      </c>
      <c r="I2498" s="198" t="s">
        <v>501</v>
      </c>
      <c r="J2498" s="198" t="s">
        <v>502</v>
      </c>
      <c r="K2498" s="198" t="s">
        <v>146</v>
      </c>
    </row>
    <row r="2499" spans="1:12" x14ac:dyDescent="0.25">
      <c r="A2499" s="197">
        <v>10</v>
      </c>
      <c r="B2499" s="194" t="s">
        <v>1532</v>
      </c>
      <c r="C2499" s="199">
        <v>10</v>
      </c>
      <c r="D2499" s="194" t="s">
        <v>151</v>
      </c>
      <c r="F2499" s="199">
        <v>0</v>
      </c>
      <c r="G2499" s="194" t="s">
        <v>1661</v>
      </c>
      <c r="I2499" s="197">
        <v>64115</v>
      </c>
      <c r="K2499" s="200">
        <v>-475</v>
      </c>
      <c r="L2499" s="193" t="s">
        <v>585</v>
      </c>
    </row>
    <row r="2500" spans="1:12" x14ac:dyDescent="0.25">
      <c r="A2500" s="197">
        <v>31</v>
      </c>
      <c r="B2500" s="194" t="s">
        <v>1532</v>
      </c>
      <c r="C2500" s="199">
        <v>110</v>
      </c>
      <c r="D2500" s="194" t="s">
        <v>147</v>
      </c>
      <c r="F2500" s="199">
        <v>0</v>
      </c>
      <c r="G2500" s="194" t="s">
        <v>1837</v>
      </c>
      <c r="J2500" s="197">
        <v>58379</v>
      </c>
      <c r="K2500" s="200">
        <v>-58854</v>
      </c>
      <c r="L2500" s="193" t="s">
        <v>585</v>
      </c>
    </row>
    <row r="2501" spans="1:12" x14ac:dyDescent="0.25">
      <c r="G2501" s="201" t="s">
        <v>1630</v>
      </c>
      <c r="I2501" s="202">
        <v>64115</v>
      </c>
      <c r="J2501" s="202">
        <v>58379</v>
      </c>
      <c r="K2501" s="202">
        <v>5736</v>
      </c>
      <c r="L2501" s="203" t="s">
        <v>503</v>
      </c>
    </row>
    <row r="2502" spans="1:12" x14ac:dyDescent="0.25">
      <c r="G2502" s="201" t="s">
        <v>505</v>
      </c>
      <c r="I2502" s="202">
        <v>173415</v>
      </c>
      <c r="J2502" s="202">
        <v>232269</v>
      </c>
      <c r="K2502" s="202">
        <v>-58854</v>
      </c>
      <c r="L2502" s="204" t="s">
        <v>1019</v>
      </c>
    </row>
    <row r="2503" spans="1:12" x14ac:dyDescent="0.25">
      <c r="A2503" s="196" t="s">
        <v>324</v>
      </c>
    </row>
    <row r="2504" spans="1:12" x14ac:dyDescent="0.25">
      <c r="A2504" s="196" t="s">
        <v>138</v>
      </c>
      <c r="G2504" s="153" t="s">
        <v>500</v>
      </c>
      <c r="I2504" s="197">
        <v>0</v>
      </c>
      <c r="J2504" s="197">
        <v>0</v>
      </c>
      <c r="K2504" s="197">
        <v>0</v>
      </c>
    </row>
    <row r="2505" spans="1:12" x14ac:dyDescent="0.25">
      <c r="A2505" s="193" t="s">
        <v>139</v>
      </c>
      <c r="B2505" s="193" t="s">
        <v>140</v>
      </c>
      <c r="C2505" s="198" t="s">
        <v>141</v>
      </c>
      <c r="D2505" s="193" t="s">
        <v>142</v>
      </c>
      <c r="E2505" s="193" t="s">
        <v>143</v>
      </c>
      <c r="F2505" s="198" t="s">
        <v>144</v>
      </c>
      <c r="G2505" s="193" t="s">
        <v>145</v>
      </c>
      <c r="I2505" s="198" t="s">
        <v>501</v>
      </c>
      <c r="J2505" s="198" t="s">
        <v>502</v>
      </c>
      <c r="K2505" s="198" t="s">
        <v>146</v>
      </c>
    </row>
    <row r="2506" spans="1:12" x14ac:dyDescent="0.25">
      <c r="A2506" s="197">
        <v>1</v>
      </c>
      <c r="B2506" s="194" t="s">
        <v>138</v>
      </c>
      <c r="C2506" s="199">
        <v>1</v>
      </c>
      <c r="D2506" s="194" t="s">
        <v>147</v>
      </c>
      <c r="F2506" s="199">
        <v>0</v>
      </c>
      <c r="G2506" s="194" t="s">
        <v>1217</v>
      </c>
      <c r="J2506" s="197">
        <v>2414856190</v>
      </c>
      <c r="K2506" s="200">
        <v>-2414856190</v>
      </c>
      <c r="L2506" s="193" t="s">
        <v>585</v>
      </c>
    </row>
    <row r="2507" spans="1:12" x14ac:dyDescent="0.25">
      <c r="G2507" s="201" t="s">
        <v>504</v>
      </c>
      <c r="I2507" s="202">
        <v>0</v>
      </c>
      <c r="J2507" s="202">
        <v>2414856190</v>
      </c>
      <c r="K2507" s="202">
        <v>-2414856190</v>
      </c>
      <c r="L2507" s="203" t="s">
        <v>585</v>
      </c>
    </row>
    <row r="2508" spans="1:12" x14ac:dyDescent="0.25">
      <c r="G2508" s="201" t="s">
        <v>505</v>
      </c>
      <c r="I2508" s="202">
        <v>0</v>
      </c>
      <c r="J2508" s="202">
        <v>2414856190</v>
      </c>
      <c r="K2508" s="202">
        <v>-2414856190</v>
      </c>
      <c r="L2508" s="204" t="s">
        <v>1019</v>
      </c>
    </row>
    <row r="2509" spans="1:12" x14ac:dyDescent="0.25">
      <c r="A2509" s="196" t="s">
        <v>325</v>
      </c>
    </row>
    <row r="2510" spans="1:12" x14ac:dyDescent="0.25">
      <c r="A2510" s="196" t="s">
        <v>138</v>
      </c>
      <c r="G2510" s="153" t="s">
        <v>500</v>
      </c>
      <c r="I2510" s="197">
        <v>0</v>
      </c>
      <c r="J2510" s="197">
        <v>0</v>
      </c>
      <c r="K2510" s="197">
        <v>0</v>
      </c>
    </row>
    <row r="2511" spans="1:12" x14ac:dyDescent="0.25">
      <c r="A2511" s="193" t="s">
        <v>139</v>
      </c>
      <c r="B2511" s="193" t="s">
        <v>140</v>
      </c>
      <c r="C2511" s="198" t="s">
        <v>141</v>
      </c>
      <c r="D2511" s="193" t="s">
        <v>142</v>
      </c>
      <c r="E2511" s="193" t="s">
        <v>143</v>
      </c>
      <c r="F2511" s="198" t="s">
        <v>144</v>
      </c>
      <c r="G2511" s="193" t="s">
        <v>145</v>
      </c>
      <c r="I2511" s="198" t="s">
        <v>501</v>
      </c>
      <c r="J2511" s="198" t="s">
        <v>502</v>
      </c>
      <c r="K2511" s="198" t="s">
        <v>146</v>
      </c>
    </row>
    <row r="2512" spans="1:12" x14ac:dyDescent="0.25">
      <c r="A2512" s="197">
        <v>1</v>
      </c>
      <c r="B2512" s="194" t="s">
        <v>138</v>
      </c>
      <c r="C2512" s="199">
        <v>1</v>
      </c>
      <c r="D2512" s="194" t="s">
        <v>147</v>
      </c>
      <c r="F2512" s="199">
        <v>0</v>
      </c>
      <c r="G2512" s="194" t="s">
        <v>1218</v>
      </c>
      <c r="J2512" s="197">
        <v>1040772544</v>
      </c>
      <c r="K2512" s="200">
        <v>-1040772544</v>
      </c>
      <c r="L2512" s="193" t="s">
        <v>585</v>
      </c>
    </row>
    <row r="2513" spans="1:12" x14ac:dyDescent="0.25">
      <c r="G2513" s="201" t="s">
        <v>504</v>
      </c>
      <c r="I2513" s="202">
        <v>0</v>
      </c>
      <c r="J2513" s="202">
        <v>1040772544</v>
      </c>
      <c r="K2513" s="202">
        <v>-1040772544</v>
      </c>
      <c r="L2513" s="203" t="s">
        <v>585</v>
      </c>
    </row>
    <row r="2514" spans="1:12" x14ac:dyDescent="0.25">
      <c r="G2514" s="201" t="s">
        <v>505</v>
      </c>
      <c r="I2514" s="202">
        <v>0</v>
      </c>
      <c r="J2514" s="202">
        <v>1040772544</v>
      </c>
      <c r="K2514" s="202">
        <v>-1040772544</v>
      </c>
      <c r="L2514" s="204" t="s">
        <v>1019</v>
      </c>
    </row>
    <row r="2515" spans="1:12" x14ac:dyDescent="0.25">
      <c r="A2515" s="196" t="s">
        <v>326</v>
      </c>
    </row>
    <row r="2516" spans="1:12" x14ac:dyDescent="0.25">
      <c r="A2516" s="196" t="s">
        <v>138</v>
      </c>
      <c r="G2516" s="153" t="s">
        <v>500</v>
      </c>
      <c r="I2516" s="197">
        <v>0</v>
      </c>
      <c r="J2516" s="197">
        <v>0</v>
      </c>
      <c r="K2516" s="197">
        <v>0</v>
      </c>
    </row>
    <row r="2517" spans="1:12" x14ac:dyDescent="0.25">
      <c r="A2517" s="193" t="s">
        <v>139</v>
      </c>
      <c r="B2517" s="193" t="s">
        <v>140</v>
      </c>
      <c r="C2517" s="198" t="s">
        <v>141</v>
      </c>
      <c r="D2517" s="193" t="s">
        <v>142</v>
      </c>
      <c r="E2517" s="193" t="s">
        <v>143</v>
      </c>
      <c r="F2517" s="198" t="s">
        <v>144</v>
      </c>
      <c r="G2517" s="193" t="s">
        <v>145</v>
      </c>
      <c r="I2517" s="198" t="s">
        <v>501</v>
      </c>
      <c r="J2517" s="198" t="s">
        <v>502</v>
      </c>
      <c r="K2517" s="198" t="s">
        <v>146</v>
      </c>
    </row>
    <row r="2518" spans="1:12" x14ac:dyDescent="0.25">
      <c r="A2518" s="197">
        <v>1</v>
      </c>
      <c r="B2518" s="194" t="s">
        <v>138</v>
      </c>
      <c r="C2518" s="199">
        <v>1</v>
      </c>
      <c r="D2518" s="194" t="s">
        <v>147</v>
      </c>
      <c r="F2518" s="199">
        <v>0</v>
      </c>
      <c r="G2518" s="194" t="s">
        <v>1219</v>
      </c>
      <c r="I2518" s="197">
        <v>1559576598</v>
      </c>
      <c r="K2518" s="200">
        <v>1559576598</v>
      </c>
      <c r="L2518" s="193" t="s">
        <v>503</v>
      </c>
    </row>
    <row r="2519" spans="1:12" x14ac:dyDescent="0.25">
      <c r="A2519" s="197">
        <v>1</v>
      </c>
      <c r="B2519" s="194" t="s">
        <v>138</v>
      </c>
      <c r="C2519" s="199">
        <v>1</v>
      </c>
      <c r="D2519" s="194" t="s">
        <v>147</v>
      </c>
      <c r="F2519" s="199">
        <v>0</v>
      </c>
      <c r="G2519" s="194" t="s">
        <v>1220</v>
      </c>
      <c r="I2519" s="197">
        <v>146640739</v>
      </c>
      <c r="K2519" s="200">
        <v>1706217337</v>
      </c>
      <c r="L2519" s="193" t="s">
        <v>503</v>
      </c>
    </row>
    <row r="2520" spans="1:12" x14ac:dyDescent="0.25">
      <c r="G2520" s="201" t="s">
        <v>504</v>
      </c>
      <c r="I2520" s="202">
        <v>1706217337</v>
      </c>
      <c r="J2520" s="202">
        <v>0</v>
      </c>
      <c r="K2520" s="202">
        <v>1706217337</v>
      </c>
      <c r="L2520" s="203" t="s">
        <v>503</v>
      </c>
    </row>
    <row r="2521" spans="1:12" x14ac:dyDescent="0.25">
      <c r="G2521" s="201" t="s">
        <v>505</v>
      </c>
      <c r="I2521" s="202">
        <v>1706217337</v>
      </c>
      <c r="J2521" s="202">
        <v>0</v>
      </c>
      <c r="K2521" s="202">
        <v>1706217337</v>
      </c>
      <c r="L2521" s="204" t="s">
        <v>506</v>
      </c>
    </row>
    <row r="2522" spans="1:12" x14ac:dyDescent="0.25">
      <c r="A2522" s="196" t="s">
        <v>1221</v>
      </c>
    </row>
    <row r="2523" spans="1:12" x14ac:dyDescent="0.25">
      <c r="A2523" s="196" t="s">
        <v>242</v>
      </c>
      <c r="G2523" s="153" t="s">
        <v>500</v>
      </c>
      <c r="I2523" s="197">
        <v>0</v>
      </c>
      <c r="J2523" s="197">
        <v>0</v>
      </c>
      <c r="K2523" s="197">
        <v>0</v>
      </c>
    </row>
    <row r="2524" spans="1:12" x14ac:dyDescent="0.25">
      <c r="A2524" s="193" t="s">
        <v>139</v>
      </c>
      <c r="B2524" s="193" t="s">
        <v>140</v>
      </c>
      <c r="C2524" s="198" t="s">
        <v>141</v>
      </c>
      <c r="D2524" s="193" t="s">
        <v>142</v>
      </c>
      <c r="E2524" s="193" t="s">
        <v>143</v>
      </c>
      <c r="F2524" s="198" t="s">
        <v>144</v>
      </c>
      <c r="G2524" s="193" t="s">
        <v>145</v>
      </c>
      <c r="I2524" s="198" t="s">
        <v>501</v>
      </c>
      <c r="J2524" s="198" t="s">
        <v>502</v>
      </c>
      <c r="K2524" s="198" t="s">
        <v>146</v>
      </c>
    </row>
    <row r="2525" spans="1:12" x14ac:dyDescent="0.25">
      <c r="A2525" s="197">
        <v>31</v>
      </c>
      <c r="B2525" s="194" t="s">
        <v>242</v>
      </c>
      <c r="C2525" s="199">
        <v>88</v>
      </c>
      <c r="D2525" s="194" t="s">
        <v>147</v>
      </c>
      <c r="F2525" s="199">
        <v>0</v>
      </c>
      <c r="G2525" s="194" t="s">
        <v>1222</v>
      </c>
      <c r="I2525" s="197">
        <v>5924296</v>
      </c>
      <c r="K2525" s="200">
        <v>5924296</v>
      </c>
      <c r="L2525" s="193" t="s">
        <v>503</v>
      </c>
    </row>
    <row r="2526" spans="1:12" x14ac:dyDescent="0.25">
      <c r="G2526" s="201" t="s">
        <v>612</v>
      </c>
      <c r="I2526" s="202">
        <v>5924296</v>
      </c>
      <c r="J2526" s="202">
        <v>0</v>
      </c>
      <c r="K2526" s="202">
        <v>5924296</v>
      </c>
      <c r="L2526" s="203" t="s">
        <v>503</v>
      </c>
    </row>
    <row r="2527" spans="1:12" x14ac:dyDescent="0.25">
      <c r="G2527" s="201" t="s">
        <v>505</v>
      </c>
      <c r="I2527" s="202">
        <v>5924296</v>
      </c>
      <c r="J2527" s="202">
        <v>0</v>
      </c>
      <c r="K2527" s="202">
        <v>5924296</v>
      </c>
      <c r="L2527" s="204" t="s">
        <v>506</v>
      </c>
    </row>
    <row r="2528" spans="1:12" x14ac:dyDescent="0.25">
      <c r="A2528" s="196" t="s">
        <v>158</v>
      </c>
      <c r="G2528" s="153" t="s">
        <v>500</v>
      </c>
      <c r="I2528" s="197">
        <v>5924296</v>
      </c>
      <c r="J2528" s="197">
        <v>0</v>
      </c>
      <c r="K2528" s="197">
        <v>5924296</v>
      </c>
      <c r="L2528" s="194" t="s">
        <v>503</v>
      </c>
    </row>
    <row r="2529" spans="1:12" x14ac:dyDescent="0.25">
      <c r="A2529" s="193" t="s">
        <v>139</v>
      </c>
      <c r="B2529" s="193" t="s">
        <v>140</v>
      </c>
      <c r="C2529" s="198" t="s">
        <v>141</v>
      </c>
      <c r="D2529" s="193" t="s">
        <v>142</v>
      </c>
      <c r="E2529" s="193" t="s">
        <v>143</v>
      </c>
      <c r="F2529" s="198" t="s">
        <v>144</v>
      </c>
      <c r="G2529" s="193" t="s">
        <v>145</v>
      </c>
      <c r="I2529" s="198" t="s">
        <v>501</v>
      </c>
      <c r="J2529" s="198" t="s">
        <v>502</v>
      </c>
      <c r="K2529" s="198" t="s">
        <v>146</v>
      </c>
    </row>
    <row r="2530" spans="1:12" x14ac:dyDescent="0.25">
      <c r="A2530" s="197">
        <v>30</v>
      </c>
      <c r="B2530" s="194" t="s">
        <v>158</v>
      </c>
      <c r="C2530" s="199">
        <v>84</v>
      </c>
      <c r="D2530" s="194" t="s">
        <v>147</v>
      </c>
      <c r="F2530" s="199">
        <v>0</v>
      </c>
      <c r="G2530" s="194" t="s">
        <v>1223</v>
      </c>
      <c r="I2530" s="197">
        <v>602973</v>
      </c>
      <c r="K2530" s="200">
        <v>6527269</v>
      </c>
      <c r="L2530" s="193" t="s">
        <v>503</v>
      </c>
    </row>
    <row r="2531" spans="1:12" x14ac:dyDescent="0.25">
      <c r="G2531" s="201" t="s">
        <v>644</v>
      </c>
      <c r="I2531" s="202">
        <v>602973</v>
      </c>
      <c r="J2531" s="202">
        <v>0</v>
      </c>
      <c r="K2531" s="202">
        <v>602973</v>
      </c>
      <c r="L2531" s="203" t="s">
        <v>503</v>
      </c>
    </row>
    <row r="2532" spans="1:12" x14ac:dyDescent="0.25">
      <c r="G2532" s="201" t="s">
        <v>505</v>
      </c>
      <c r="I2532" s="202">
        <v>6527269</v>
      </c>
      <c r="J2532" s="202">
        <v>0</v>
      </c>
      <c r="K2532" s="202">
        <v>6527269</v>
      </c>
      <c r="L2532" s="204" t="s">
        <v>506</v>
      </c>
    </row>
    <row r="2533" spans="1:12" x14ac:dyDescent="0.25">
      <c r="A2533" s="196" t="s">
        <v>160</v>
      </c>
      <c r="G2533" s="153" t="s">
        <v>500</v>
      </c>
      <c r="I2533" s="197">
        <v>6527269</v>
      </c>
      <c r="J2533" s="197">
        <v>0</v>
      </c>
      <c r="K2533" s="197">
        <v>6527269</v>
      </c>
      <c r="L2533" s="194" t="s">
        <v>503</v>
      </c>
    </row>
    <row r="2534" spans="1:12" x14ac:dyDescent="0.25">
      <c r="A2534" s="193" t="s">
        <v>139</v>
      </c>
      <c r="B2534" s="193" t="s">
        <v>140</v>
      </c>
      <c r="C2534" s="198" t="s">
        <v>141</v>
      </c>
      <c r="D2534" s="193" t="s">
        <v>142</v>
      </c>
      <c r="E2534" s="193" t="s">
        <v>143</v>
      </c>
      <c r="F2534" s="198" t="s">
        <v>144</v>
      </c>
      <c r="G2534" s="193" t="s">
        <v>145</v>
      </c>
      <c r="I2534" s="198" t="s">
        <v>501</v>
      </c>
      <c r="J2534" s="198" t="s">
        <v>502</v>
      </c>
      <c r="K2534" s="198" t="s">
        <v>146</v>
      </c>
    </row>
    <row r="2535" spans="1:12" x14ac:dyDescent="0.25">
      <c r="A2535" s="197">
        <v>30</v>
      </c>
      <c r="B2535" s="194" t="s">
        <v>160</v>
      </c>
      <c r="C2535" s="199">
        <v>75</v>
      </c>
      <c r="D2535" s="194" t="s">
        <v>151</v>
      </c>
      <c r="F2535" s="199">
        <v>0</v>
      </c>
      <c r="G2535" s="194" t="s">
        <v>1937</v>
      </c>
      <c r="I2535" s="197">
        <v>321280</v>
      </c>
      <c r="K2535" s="200">
        <v>6848549</v>
      </c>
      <c r="L2535" s="193" t="s">
        <v>503</v>
      </c>
    </row>
    <row r="2536" spans="1:12" x14ac:dyDescent="0.25">
      <c r="A2536" s="197">
        <v>30</v>
      </c>
      <c r="B2536" s="194" t="s">
        <v>160</v>
      </c>
      <c r="C2536" s="199">
        <v>75</v>
      </c>
      <c r="D2536" s="194" t="s">
        <v>151</v>
      </c>
      <c r="F2536" s="199">
        <v>0</v>
      </c>
      <c r="G2536" s="194" t="s">
        <v>1938</v>
      </c>
      <c r="I2536" s="197">
        <v>100000</v>
      </c>
      <c r="K2536" s="200">
        <v>6948549</v>
      </c>
      <c r="L2536" s="193" t="s">
        <v>503</v>
      </c>
    </row>
    <row r="2537" spans="1:12" x14ac:dyDescent="0.25">
      <c r="A2537" s="197">
        <v>30</v>
      </c>
      <c r="B2537" s="194" t="s">
        <v>160</v>
      </c>
      <c r="C2537" s="199">
        <v>75</v>
      </c>
      <c r="D2537" s="194" t="s">
        <v>151</v>
      </c>
      <c r="F2537" s="199">
        <v>0</v>
      </c>
      <c r="G2537" s="194" t="s">
        <v>1939</v>
      </c>
      <c r="I2537" s="197">
        <v>100000</v>
      </c>
      <c r="K2537" s="200">
        <v>7048549</v>
      </c>
      <c r="L2537" s="193" t="s">
        <v>503</v>
      </c>
    </row>
    <row r="2538" spans="1:12" x14ac:dyDescent="0.25">
      <c r="A2538" s="197">
        <v>30</v>
      </c>
      <c r="B2538" s="194" t="s">
        <v>160</v>
      </c>
      <c r="C2538" s="199">
        <v>75</v>
      </c>
      <c r="D2538" s="194" t="s">
        <v>151</v>
      </c>
      <c r="F2538" s="199">
        <v>0</v>
      </c>
      <c r="G2538" s="194" t="s">
        <v>1940</v>
      </c>
      <c r="I2538" s="197">
        <v>470017</v>
      </c>
      <c r="K2538" s="200">
        <v>7518566</v>
      </c>
      <c r="L2538" s="193" t="s">
        <v>503</v>
      </c>
    </row>
    <row r="2539" spans="1:12" x14ac:dyDescent="0.25">
      <c r="A2539" s="197">
        <v>30</v>
      </c>
      <c r="B2539" s="194" t="s">
        <v>160</v>
      </c>
      <c r="C2539" s="199">
        <v>75</v>
      </c>
      <c r="D2539" s="194" t="s">
        <v>151</v>
      </c>
      <c r="F2539" s="199">
        <v>0</v>
      </c>
      <c r="G2539" s="194" t="s">
        <v>1941</v>
      </c>
      <c r="I2539" s="197">
        <v>150030</v>
      </c>
      <c r="K2539" s="200">
        <v>7668596</v>
      </c>
      <c r="L2539" s="193" t="s">
        <v>503</v>
      </c>
    </row>
    <row r="2540" spans="1:12" x14ac:dyDescent="0.25">
      <c r="A2540" s="197">
        <v>30</v>
      </c>
      <c r="B2540" s="194" t="s">
        <v>160</v>
      </c>
      <c r="C2540" s="199">
        <v>75</v>
      </c>
      <c r="D2540" s="194" t="s">
        <v>151</v>
      </c>
      <c r="F2540" s="199">
        <v>0</v>
      </c>
      <c r="G2540" s="194" t="s">
        <v>1942</v>
      </c>
      <c r="I2540" s="197">
        <v>102320</v>
      </c>
      <c r="K2540" s="200">
        <v>7770916</v>
      </c>
      <c r="L2540" s="193" t="s">
        <v>503</v>
      </c>
    </row>
    <row r="2541" spans="1:12" x14ac:dyDescent="0.25">
      <c r="A2541" s="197">
        <v>30</v>
      </c>
      <c r="B2541" s="194" t="s">
        <v>160</v>
      </c>
      <c r="C2541" s="199">
        <v>75</v>
      </c>
      <c r="D2541" s="194" t="s">
        <v>151</v>
      </c>
      <c r="F2541" s="199">
        <v>0</v>
      </c>
      <c r="G2541" s="194" t="s">
        <v>1943</v>
      </c>
      <c r="I2541" s="197">
        <v>1000000</v>
      </c>
      <c r="K2541" s="200">
        <v>8770916</v>
      </c>
      <c r="L2541" s="193" t="s">
        <v>503</v>
      </c>
    </row>
    <row r="2542" spans="1:12" x14ac:dyDescent="0.25">
      <c r="A2542" s="197">
        <v>30</v>
      </c>
      <c r="B2542" s="194" t="s">
        <v>160</v>
      </c>
      <c r="C2542" s="199">
        <v>75</v>
      </c>
      <c r="D2542" s="194" t="s">
        <v>151</v>
      </c>
      <c r="F2542" s="199">
        <v>0</v>
      </c>
      <c r="G2542" s="194" t="s">
        <v>1944</v>
      </c>
      <c r="I2542" s="197">
        <v>1259290</v>
      </c>
      <c r="K2542" s="200">
        <v>10030206</v>
      </c>
      <c r="L2542" s="193" t="s">
        <v>503</v>
      </c>
    </row>
    <row r="2543" spans="1:12" x14ac:dyDescent="0.25">
      <c r="A2543" s="197">
        <v>30</v>
      </c>
      <c r="B2543" s="194" t="s">
        <v>160</v>
      </c>
      <c r="C2543" s="199">
        <v>75</v>
      </c>
      <c r="D2543" s="194" t="s">
        <v>151</v>
      </c>
      <c r="F2543" s="199">
        <v>0</v>
      </c>
      <c r="G2543" s="194" t="s">
        <v>1945</v>
      </c>
      <c r="I2543" s="197">
        <v>100000</v>
      </c>
      <c r="K2543" s="200">
        <v>10130206</v>
      </c>
      <c r="L2543" s="193" t="s">
        <v>503</v>
      </c>
    </row>
    <row r="2544" spans="1:12" x14ac:dyDescent="0.25">
      <c r="A2544" s="197">
        <v>30</v>
      </c>
      <c r="B2544" s="194" t="s">
        <v>160</v>
      </c>
      <c r="C2544" s="199">
        <v>75</v>
      </c>
      <c r="D2544" s="194" t="s">
        <v>151</v>
      </c>
      <c r="F2544" s="199">
        <v>0</v>
      </c>
      <c r="G2544" s="194" t="s">
        <v>1946</v>
      </c>
      <c r="I2544" s="197">
        <v>1500000</v>
      </c>
      <c r="K2544" s="200">
        <v>11630206</v>
      </c>
      <c r="L2544" s="193" t="s">
        <v>503</v>
      </c>
    </row>
    <row r="2545" spans="1:12" x14ac:dyDescent="0.25">
      <c r="A2545" s="197">
        <v>30</v>
      </c>
      <c r="B2545" s="194" t="s">
        <v>160</v>
      </c>
      <c r="C2545" s="199">
        <v>75</v>
      </c>
      <c r="D2545" s="194" t="s">
        <v>151</v>
      </c>
      <c r="F2545" s="199">
        <v>0</v>
      </c>
      <c r="G2545" s="194" t="s">
        <v>1947</v>
      </c>
      <c r="I2545" s="197">
        <v>1098600</v>
      </c>
      <c r="K2545" s="200">
        <v>12728806</v>
      </c>
      <c r="L2545" s="193" t="s">
        <v>503</v>
      </c>
    </row>
    <row r="2546" spans="1:12" x14ac:dyDescent="0.25">
      <c r="A2546" s="197">
        <v>30</v>
      </c>
      <c r="B2546" s="194" t="s">
        <v>160</v>
      </c>
      <c r="C2546" s="199">
        <v>75</v>
      </c>
      <c r="D2546" s="194" t="s">
        <v>151</v>
      </c>
      <c r="F2546" s="199">
        <v>0</v>
      </c>
      <c r="G2546" s="194" t="s">
        <v>1948</v>
      </c>
      <c r="I2546" s="197">
        <v>3000000</v>
      </c>
      <c r="K2546" s="200">
        <v>15728806</v>
      </c>
      <c r="L2546" s="193" t="s">
        <v>503</v>
      </c>
    </row>
    <row r="2547" spans="1:12" x14ac:dyDescent="0.25">
      <c r="A2547" s="197">
        <v>30</v>
      </c>
      <c r="B2547" s="194" t="s">
        <v>160</v>
      </c>
      <c r="C2547" s="199">
        <v>75</v>
      </c>
      <c r="D2547" s="194" t="s">
        <v>151</v>
      </c>
      <c r="F2547" s="199">
        <v>0</v>
      </c>
      <c r="G2547" s="194" t="s">
        <v>1949</v>
      </c>
      <c r="I2547" s="197">
        <v>295330</v>
      </c>
      <c r="K2547" s="200">
        <v>16024136</v>
      </c>
      <c r="L2547" s="193" t="s">
        <v>503</v>
      </c>
    </row>
    <row r="2548" spans="1:12" x14ac:dyDescent="0.25">
      <c r="A2548" s="197">
        <v>30</v>
      </c>
      <c r="B2548" s="194" t="s">
        <v>160</v>
      </c>
      <c r="C2548" s="199">
        <v>75</v>
      </c>
      <c r="D2548" s="194" t="s">
        <v>151</v>
      </c>
      <c r="F2548" s="199">
        <v>0</v>
      </c>
      <c r="G2548" s="194" t="s">
        <v>1950</v>
      </c>
      <c r="I2548" s="197">
        <v>162890</v>
      </c>
      <c r="K2548" s="200">
        <v>16187026</v>
      </c>
      <c r="L2548" s="193" t="s">
        <v>503</v>
      </c>
    </row>
    <row r="2549" spans="1:12" x14ac:dyDescent="0.25">
      <c r="A2549" s="197">
        <v>30</v>
      </c>
      <c r="B2549" s="194" t="s">
        <v>160</v>
      </c>
      <c r="C2549" s="199">
        <v>75</v>
      </c>
      <c r="D2549" s="194" t="s">
        <v>151</v>
      </c>
      <c r="F2549" s="199">
        <v>0</v>
      </c>
      <c r="G2549" s="194" t="s">
        <v>1951</v>
      </c>
      <c r="I2549" s="197">
        <v>1166630</v>
      </c>
      <c r="K2549" s="200">
        <v>17353656</v>
      </c>
      <c r="L2549" s="193" t="s">
        <v>503</v>
      </c>
    </row>
    <row r="2550" spans="1:12" x14ac:dyDescent="0.25">
      <c r="A2550" s="197">
        <v>30</v>
      </c>
      <c r="B2550" s="194" t="s">
        <v>160</v>
      </c>
      <c r="C2550" s="199">
        <v>75</v>
      </c>
      <c r="D2550" s="194" t="s">
        <v>151</v>
      </c>
      <c r="F2550" s="199">
        <v>0</v>
      </c>
      <c r="G2550" s="194" t="s">
        <v>1952</v>
      </c>
      <c r="I2550" s="197">
        <v>100000</v>
      </c>
      <c r="K2550" s="200">
        <v>17453656</v>
      </c>
      <c r="L2550" s="193" t="s">
        <v>503</v>
      </c>
    </row>
    <row r="2551" spans="1:12" x14ac:dyDescent="0.25">
      <c r="A2551" s="197">
        <v>30</v>
      </c>
      <c r="B2551" s="194" t="s">
        <v>160</v>
      </c>
      <c r="C2551" s="199">
        <v>75</v>
      </c>
      <c r="D2551" s="194" t="s">
        <v>151</v>
      </c>
      <c r="F2551" s="199">
        <v>0</v>
      </c>
      <c r="G2551" s="194" t="s">
        <v>1953</v>
      </c>
      <c r="I2551" s="197">
        <v>2500000</v>
      </c>
      <c r="K2551" s="200">
        <v>19953656</v>
      </c>
      <c r="L2551" s="193" t="s">
        <v>503</v>
      </c>
    </row>
    <row r="2552" spans="1:12" x14ac:dyDescent="0.25">
      <c r="A2552" s="197">
        <v>30</v>
      </c>
      <c r="B2552" s="194" t="s">
        <v>160</v>
      </c>
      <c r="C2552" s="199">
        <v>75</v>
      </c>
      <c r="D2552" s="194" t="s">
        <v>151</v>
      </c>
      <c r="F2552" s="199">
        <v>0</v>
      </c>
      <c r="G2552" s="194" t="s">
        <v>1954</v>
      </c>
      <c r="I2552" s="197">
        <v>100000</v>
      </c>
      <c r="K2552" s="200">
        <v>20053656</v>
      </c>
      <c r="L2552" s="193" t="s">
        <v>503</v>
      </c>
    </row>
    <row r="2553" spans="1:12" x14ac:dyDescent="0.25">
      <c r="A2553" s="197">
        <v>30</v>
      </c>
      <c r="B2553" s="194" t="s">
        <v>160</v>
      </c>
      <c r="C2553" s="199">
        <v>75</v>
      </c>
      <c r="D2553" s="194" t="s">
        <v>151</v>
      </c>
      <c r="F2553" s="199">
        <v>0</v>
      </c>
      <c r="G2553" s="194" t="s">
        <v>1955</v>
      </c>
      <c r="I2553" s="197">
        <v>151740</v>
      </c>
      <c r="K2553" s="200">
        <v>20205396</v>
      </c>
      <c r="L2553" s="193" t="s">
        <v>503</v>
      </c>
    </row>
    <row r="2554" spans="1:12" x14ac:dyDescent="0.25">
      <c r="A2554" s="197">
        <v>30</v>
      </c>
      <c r="B2554" s="194" t="s">
        <v>160</v>
      </c>
      <c r="C2554" s="199">
        <v>75</v>
      </c>
      <c r="D2554" s="194" t="s">
        <v>151</v>
      </c>
      <c r="F2554" s="199">
        <v>0</v>
      </c>
      <c r="G2554" s="194" t="s">
        <v>1956</v>
      </c>
      <c r="I2554" s="197">
        <v>1000000</v>
      </c>
      <c r="K2554" s="200">
        <v>21205396</v>
      </c>
      <c r="L2554" s="193" t="s">
        <v>503</v>
      </c>
    </row>
    <row r="2555" spans="1:12" x14ac:dyDescent="0.25">
      <c r="A2555" s="197">
        <v>30</v>
      </c>
      <c r="B2555" s="194" t="s">
        <v>160</v>
      </c>
      <c r="C2555" s="199">
        <v>75</v>
      </c>
      <c r="D2555" s="194" t="s">
        <v>151</v>
      </c>
      <c r="F2555" s="199">
        <v>0</v>
      </c>
      <c r="G2555" s="194" t="s">
        <v>1957</v>
      </c>
      <c r="I2555" s="197">
        <v>5000000</v>
      </c>
      <c r="K2555" s="200">
        <v>26205396</v>
      </c>
      <c r="L2555" s="193" t="s">
        <v>503</v>
      </c>
    </row>
    <row r="2556" spans="1:12" x14ac:dyDescent="0.25">
      <c r="A2556" s="197">
        <v>30</v>
      </c>
      <c r="B2556" s="194" t="s">
        <v>160</v>
      </c>
      <c r="C2556" s="199">
        <v>75</v>
      </c>
      <c r="D2556" s="194" t="s">
        <v>151</v>
      </c>
      <c r="F2556" s="199">
        <v>0</v>
      </c>
      <c r="G2556" s="194" t="s">
        <v>1958</v>
      </c>
      <c r="I2556" s="197">
        <v>2000000</v>
      </c>
      <c r="K2556" s="200">
        <v>28205396</v>
      </c>
      <c r="L2556" s="193" t="s">
        <v>503</v>
      </c>
    </row>
    <row r="2557" spans="1:12" x14ac:dyDescent="0.25">
      <c r="A2557" s="197">
        <v>30</v>
      </c>
      <c r="B2557" s="194" t="s">
        <v>160</v>
      </c>
      <c r="C2557" s="199">
        <v>75</v>
      </c>
      <c r="D2557" s="194" t="s">
        <v>151</v>
      </c>
      <c r="F2557" s="199">
        <v>0</v>
      </c>
      <c r="G2557" s="194" t="s">
        <v>1959</v>
      </c>
      <c r="I2557" s="197">
        <v>440900</v>
      </c>
      <c r="K2557" s="200">
        <v>28646296</v>
      </c>
      <c r="L2557" s="193" t="s">
        <v>503</v>
      </c>
    </row>
    <row r="2558" spans="1:12" x14ac:dyDescent="0.25">
      <c r="A2558" s="197">
        <v>30</v>
      </c>
      <c r="B2558" s="194" t="s">
        <v>160</v>
      </c>
      <c r="C2558" s="199">
        <v>75</v>
      </c>
      <c r="D2558" s="194" t="s">
        <v>151</v>
      </c>
      <c r="F2558" s="199">
        <v>0</v>
      </c>
      <c r="G2558" s="194" t="s">
        <v>1960</v>
      </c>
      <c r="I2558" s="197">
        <v>110410</v>
      </c>
      <c r="K2558" s="200">
        <v>28756706</v>
      </c>
      <c r="L2558" s="193" t="s">
        <v>503</v>
      </c>
    </row>
    <row r="2559" spans="1:12" x14ac:dyDescent="0.25">
      <c r="A2559" s="197">
        <v>30</v>
      </c>
      <c r="B2559" s="194" t="s">
        <v>160</v>
      </c>
      <c r="C2559" s="199">
        <v>75</v>
      </c>
      <c r="D2559" s="194" t="s">
        <v>151</v>
      </c>
      <c r="F2559" s="199">
        <v>0</v>
      </c>
      <c r="G2559" s="194" t="s">
        <v>1961</v>
      </c>
      <c r="I2559" s="197">
        <v>3000000</v>
      </c>
      <c r="K2559" s="200">
        <v>31756706</v>
      </c>
      <c r="L2559" s="193" t="s">
        <v>503</v>
      </c>
    </row>
    <row r="2560" spans="1:12" x14ac:dyDescent="0.25">
      <c r="A2560" s="197">
        <v>30</v>
      </c>
      <c r="B2560" s="194" t="s">
        <v>160</v>
      </c>
      <c r="C2560" s="199">
        <v>75</v>
      </c>
      <c r="D2560" s="194" t="s">
        <v>151</v>
      </c>
      <c r="F2560" s="199">
        <v>0</v>
      </c>
      <c r="G2560" s="194" t="s">
        <v>1962</v>
      </c>
      <c r="I2560" s="197">
        <v>100000</v>
      </c>
      <c r="K2560" s="200">
        <v>31856706</v>
      </c>
      <c r="L2560" s="193" t="s">
        <v>503</v>
      </c>
    </row>
    <row r="2561" spans="1:12" x14ac:dyDescent="0.25">
      <c r="A2561" s="197">
        <v>30</v>
      </c>
      <c r="B2561" s="194" t="s">
        <v>160</v>
      </c>
      <c r="C2561" s="199">
        <v>75</v>
      </c>
      <c r="D2561" s="194" t="s">
        <v>151</v>
      </c>
      <c r="F2561" s="199">
        <v>0</v>
      </c>
      <c r="G2561" s="194" t="s">
        <v>1963</v>
      </c>
      <c r="I2561" s="197">
        <v>100000</v>
      </c>
      <c r="K2561" s="200">
        <v>31956706</v>
      </c>
      <c r="L2561" s="193" t="s">
        <v>503</v>
      </c>
    </row>
    <row r="2562" spans="1:12" x14ac:dyDescent="0.25">
      <c r="A2562" s="197">
        <v>30</v>
      </c>
      <c r="B2562" s="194" t="s">
        <v>160</v>
      </c>
      <c r="C2562" s="199">
        <v>75</v>
      </c>
      <c r="D2562" s="194" t="s">
        <v>151</v>
      </c>
      <c r="F2562" s="199">
        <v>0</v>
      </c>
      <c r="G2562" s="194" t="s">
        <v>1964</v>
      </c>
      <c r="I2562" s="197">
        <v>836530</v>
      </c>
      <c r="K2562" s="200">
        <v>32793236</v>
      </c>
      <c r="L2562" s="193" t="s">
        <v>503</v>
      </c>
    </row>
    <row r="2563" spans="1:12" x14ac:dyDescent="0.25">
      <c r="A2563" s="197">
        <v>30</v>
      </c>
      <c r="B2563" s="194" t="s">
        <v>160</v>
      </c>
      <c r="C2563" s="199">
        <v>75</v>
      </c>
      <c r="D2563" s="194" t="s">
        <v>151</v>
      </c>
      <c r="F2563" s="199">
        <v>0</v>
      </c>
      <c r="G2563" s="194" t="s">
        <v>1965</v>
      </c>
      <c r="I2563" s="197">
        <v>1000000</v>
      </c>
      <c r="K2563" s="200">
        <v>33793236</v>
      </c>
      <c r="L2563" s="193" t="s">
        <v>503</v>
      </c>
    </row>
    <row r="2564" spans="1:12" x14ac:dyDescent="0.25">
      <c r="A2564" s="197">
        <v>30</v>
      </c>
      <c r="B2564" s="194" t="s">
        <v>160</v>
      </c>
      <c r="C2564" s="199">
        <v>75</v>
      </c>
      <c r="D2564" s="194" t="s">
        <v>151</v>
      </c>
      <c r="F2564" s="199">
        <v>0</v>
      </c>
      <c r="G2564" s="194" t="s">
        <v>1966</v>
      </c>
      <c r="I2564" s="197">
        <v>319670</v>
      </c>
      <c r="K2564" s="200">
        <v>34112906</v>
      </c>
      <c r="L2564" s="193" t="s">
        <v>503</v>
      </c>
    </row>
    <row r="2565" spans="1:12" x14ac:dyDescent="0.25">
      <c r="A2565" s="197">
        <v>30</v>
      </c>
      <c r="B2565" s="194" t="s">
        <v>160</v>
      </c>
      <c r="C2565" s="199">
        <v>75</v>
      </c>
      <c r="D2565" s="194" t="s">
        <v>151</v>
      </c>
      <c r="F2565" s="199">
        <v>0</v>
      </c>
      <c r="G2565" s="194" t="s">
        <v>1967</v>
      </c>
      <c r="I2565" s="197">
        <v>691030</v>
      </c>
      <c r="K2565" s="200">
        <v>34803936</v>
      </c>
      <c r="L2565" s="193" t="s">
        <v>503</v>
      </c>
    </row>
    <row r="2566" spans="1:12" x14ac:dyDescent="0.25">
      <c r="A2566" s="197">
        <v>30</v>
      </c>
      <c r="B2566" s="194" t="s">
        <v>160</v>
      </c>
      <c r="C2566" s="199">
        <v>75</v>
      </c>
      <c r="D2566" s="194" t="s">
        <v>151</v>
      </c>
      <c r="F2566" s="199">
        <v>0</v>
      </c>
      <c r="G2566" s="194" t="s">
        <v>1968</v>
      </c>
      <c r="I2566" s="197">
        <v>295320</v>
      </c>
      <c r="K2566" s="200">
        <v>35099256</v>
      </c>
      <c r="L2566" s="193" t="s">
        <v>503</v>
      </c>
    </row>
    <row r="2567" spans="1:12" x14ac:dyDescent="0.25">
      <c r="A2567" s="197">
        <v>30</v>
      </c>
      <c r="B2567" s="194" t="s">
        <v>160</v>
      </c>
      <c r="C2567" s="199">
        <v>75</v>
      </c>
      <c r="D2567" s="194" t="s">
        <v>151</v>
      </c>
      <c r="F2567" s="199">
        <v>0</v>
      </c>
      <c r="G2567" s="194" t="s">
        <v>1969</v>
      </c>
      <c r="I2567" s="197">
        <v>139770</v>
      </c>
      <c r="K2567" s="200">
        <v>35239026</v>
      </c>
      <c r="L2567" s="193" t="s">
        <v>503</v>
      </c>
    </row>
    <row r="2568" spans="1:12" x14ac:dyDescent="0.25">
      <c r="A2568" s="197">
        <v>30</v>
      </c>
      <c r="B2568" s="194" t="s">
        <v>160</v>
      </c>
      <c r="C2568" s="199">
        <v>75</v>
      </c>
      <c r="D2568" s="194" t="s">
        <v>151</v>
      </c>
      <c r="F2568" s="199">
        <v>0</v>
      </c>
      <c r="G2568" s="194" t="s">
        <v>1970</v>
      </c>
      <c r="I2568" s="197">
        <v>100000</v>
      </c>
      <c r="K2568" s="200">
        <v>35339026</v>
      </c>
      <c r="L2568" s="193" t="s">
        <v>503</v>
      </c>
    </row>
    <row r="2569" spans="1:12" x14ac:dyDescent="0.25">
      <c r="A2569" s="197">
        <v>30</v>
      </c>
      <c r="B2569" s="194" t="s">
        <v>160</v>
      </c>
      <c r="C2569" s="199">
        <v>75</v>
      </c>
      <c r="D2569" s="194" t="s">
        <v>151</v>
      </c>
      <c r="F2569" s="199">
        <v>0</v>
      </c>
      <c r="G2569" s="194" t="s">
        <v>1971</v>
      </c>
      <c r="I2569" s="197">
        <v>2865000</v>
      </c>
      <c r="K2569" s="200">
        <v>38204026</v>
      </c>
      <c r="L2569" s="193" t="s">
        <v>503</v>
      </c>
    </row>
    <row r="2570" spans="1:12" x14ac:dyDescent="0.25">
      <c r="A2570" s="197">
        <v>30</v>
      </c>
      <c r="B2570" s="194" t="s">
        <v>160</v>
      </c>
      <c r="C2570" s="199">
        <v>75</v>
      </c>
      <c r="D2570" s="194" t="s">
        <v>151</v>
      </c>
      <c r="F2570" s="199">
        <v>0</v>
      </c>
      <c r="G2570" s="194" t="s">
        <v>1972</v>
      </c>
      <c r="I2570" s="197">
        <v>195830</v>
      </c>
      <c r="K2570" s="200">
        <v>38399856</v>
      </c>
      <c r="L2570" s="193" t="s">
        <v>503</v>
      </c>
    </row>
    <row r="2571" spans="1:12" x14ac:dyDescent="0.25">
      <c r="A2571" s="197">
        <v>30</v>
      </c>
      <c r="B2571" s="194" t="s">
        <v>160</v>
      </c>
      <c r="C2571" s="199">
        <v>75</v>
      </c>
      <c r="D2571" s="194" t="s">
        <v>151</v>
      </c>
      <c r="F2571" s="199">
        <v>0</v>
      </c>
      <c r="G2571" s="194" t="s">
        <v>1973</v>
      </c>
      <c r="I2571" s="197">
        <v>451910</v>
      </c>
      <c r="K2571" s="200">
        <v>38851766</v>
      </c>
      <c r="L2571" s="193" t="s">
        <v>503</v>
      </c>
    </row>
    <row r="2572" spans="1:12" x14ac:dyDescent="0.25">
      <c r="A2572" s="197">
        <v>30</v>
      </c>
      <c r="B2572" s="194" t="s">
        <v>160</v>
      </c>
      <c r="C2572" s="199">
        <v>75</v>
      </c>
      <c r="D2572" s="194" t="s">
        <v>151</v>
      </c>
      <c r="F2572" s="199">
        <v>0</v>
      </c>
      <c r="G2572" s="194" t="s">
        <v>1974</v>
      </c>
      <c r="I2572" s="197">
        <v>1430700</v>
      </c>
      <c r="K2572" s="200">
        <v>40282466</v>
      </c>
      <c r="L2572" s="193" t="s">
        <v>503</v>
      </c>
    </row>
    <row r="2573" spans="1:12" x14ac:dyDescent="0.25">
      <c r="A2573" s="197">
        <v>30</v>
      </c>
      <c r="B2573" s="194" t="s">
        <v>160</v>
      </c>
      <c r="C2573" s="199">
        <v>75</v>
      </c>
      <c r="D2573" s="194" t="s">
        <v>151</v>
      </c>
      <c r="F2573" s="199">
        <v>0</v>
      </c>
      <c r="G2573" s="194" t="s">
        <v>1975</v>
      </c>
      <c r="I2573" s="197">
        <v>218360</v>
      </c>
      <c r="K2573" s="200">
        <v>40500826</v>
      </c>
      <c r="L2573" s="193" t="s">
        <v>503</v>
      </c>
    </row>
    <row r="2574" spans="1:12" x14ac:dyDescent="0.25">
      <c r="A2574" s="197">
        <v>30</v>
      </c>
      <c r="B2574" s="194" t="s">
        <v>160</v>
      </c>
      <c r="C2574" s="199">
        <v>75</v>
      </c>
      <c r="D2574" s="194" t="s">
        <v>151</v>
      </c>
      <c r="F2574" s="199">
        <v>0</v>
      </c>
      <c r="G2574" s="194" t="s">
        <v>1976</v>
      </c>
      <c r="I2574" s="197">
        <v>4000000</v>
      </c>
      <c r="K2574" s="200">
        <v>44500826</v>
      </c>
      <c r="L2574" s="193" t="s">
        <v>503</v>
      </c>
    </row>
    <row r="2575" spans="1:12" x14ac:dyDescent="0.25">
      <c r="A2575" s="197">
        <v>30</v>
      </c>
      <c r="B2575" s="194" t="s">
        <v>160</v>
      </c>
      <c r="C2575" s="199">
        <v>75</v>
      </c>
      <c r="D2575" s="194" t="s">
        <v>151</v>
      </c>
      <c r="F2575" s="199">
        <v>0</v>
      </c>
      <c r="G2575" s="194" t="s">
        <v>1977</v>
      </c>
      <c r="I2575" s="197">
        <v>168670</v>
      </c>
      <c r="K2575" s="200">
        <v>44669496</v>
      </c>
      <c r="L2575" s="193" t="s">
        <v>503</v>
      </c>
    </row>
    <row r="2576" spans="1:12" x14ac:dyDescent="0.25">
      <c r="A2576" s="197">
        <v>30</v>
      </c>
      <c r="B2576" s="194" t="s">
        <v>160</v>
      </c>
      <c r="C2576" s="199">
        <v>75</v>
      </c>
      <c r="D2576" s="194" t="s">
        <v>151</v>
      </c>
      <c r="F2576" s="199">
        <v>0</v>
      </c>
      <c r="G2576" s="194" t="s">
        <v>1978</v>
      </c>
      <c r="I2576" s="197">
        <v>127070</v>
      </c>
      <c r="K2576" s="200">
        <v>44796566</v>
      </c>
      <c r="L2576" s="193" t="s">
        <v>503</v>
      </c>
    </row>
    <row r="2577" spans="1:12" x14ac:dyDescent="0.25">
      <c r="G2577" s="201" t="s">
        <v>679</v>
      </c>
      <c r="I2577" s="202">
        <v>38269297</v>
      </c>
      <c r="J2577" s="202">
        <v>0</v>
      </c>
      <c r="K2577" s="202">
        <v>38269297</v>
      </c>
      <c r="L2577" s="203" t="s">
        <v>503</v>
      </c>
    </row>
    <row r="2578" spans="1:12" x14ac:dyDescent="0.25">
      <c r="G2578" s="201" t="s">
        <v>505</v>
      </c>
      <c r="I2578" s="202">
        <v>44796566</v>
      </c>
      <c r="J2578" s="202">
        <v>0</v>
      </c>
      <c r="K2578" s="202">
        <v>44796566</v>
      </c>
      <c r="L2578" s="204" t="s">
        <v>506</v>
      </c>
    </row>
    <row r="2579" spans="1:12" x14ac:dyDescent="0.25">
      <c r="A2579" s="196" t="s">
        <v>438</v>
      </c>
      <c r="G2579" s="153" t="s">
        <v>500</v>
      </c>
      <c r="I2579" s="197">
        <v>44796566</v>
      </c>
      <c r="J2579" s="197">
        <v>0</v>
      </c>
      <c r="K2579" s="197">
        <v>44796566</v>
      </c>
      <c r="L2579" s="194" t="s">
        <v>503</v>
      </c>
    </row>
    <row r="2580" spans="1:12" x14ac:dyDescent="0.25">
      <c r="A2580" s="193" t="s">
        <v>139</v>
      </c>
      <c r="B2580" s="193" t="s">
        <v>140</v>
      </c>
      <c r="C2580" s="198" t="s">
        <v>141</v>
      </c>
      <c r="D2580" s="193" t="s">
        <v>142</v>
      </c>
      <c r="E2580" s="193" t="s">
        <v>143</v>
      </c>
      <c r="F2580" s="198" t="s">
        <v>144</v>
      </c>
      <c r="G2580" s="193" t="s">
        <v>145</v>
      </c>
      <c r="I2580" s="198" t="s">
        <v>501</v>
      </c>
      <c r="J2580" s="198" t="s">
        <v>502</v>
      </c>
      <c r="K2580" s="198" t="s">
        <v>146</v>
      </c>
    </row>
    <row r="2581" spans="1:12" x14ac:dyDescent="0.25">
      <c r="A2581" s="197">
        <v>31</v>
      </c>
      <c r="B2581" s="194" t="s">
        <v>438</v>
      </c>
      <c r="C2581" s="199">
        <v>111</v>
      </c>
      <c r="D2581" s="194" t="s">
        <v>147</v>
      </c>
      <c r="F2581" s="199">
        <v>0</v>
      </c>
      <c r="G2581" s="194" t="s">
        <v>1224</v>
      </c>
      <c r="I2581" s="197">
        <v>82510</v>
      </c>
      <c r="K2581" s="200">
        <v>44879076</v>
      </c>
      <c r="L2581" s="193" t="s">
        <v>503</v>
      </c>
    </row>
    <row r="2582" spans="1:12" x14ac:dyDescent="0.25">
      <c r="A2582" s="197">
        <v>31</v>
      </c>
      <c r="B2582" s="194" t="s">
        <v>438</v>
      </c>
      <c r="C2582" s="199">
        <v>111</v>
      </c>
      <c r="D2582" s="194" t="s">
        <v>147</v>
      </c>
      <c r="F2582" s="199">
        <v>0</v>
      </c>
      <c r="G2582" s="194" t="s">
        <v>1225</v>
      </c>
      <c r="I2582" s="197">
        <v>2580724</v>
      </c>
      <c r="K2582" s="200">
        <v>47459800</v>
      </c>
      <c r="L2582" s="193" t="s">
        <v>503</v>
      </c>
    </row>
    <row r="2583" spans="1:12" x14ac:dyDescent="0.25">
      <c r="A2583" s="197">
        <v>31</v>
      </c>
      <c r="B2583" s="194" t="s">
        <v>438</v>
      </c>
      <c r="C2583" s="199">
        <v>111</v>
      </c>
      <c r="D2583" s="194" t="s">
        <v>147</v>
      </c>
      <c r="F2583" s="199">
        <v>0</v>
      </c>
      <c r="G2583" s="194" t="s">
        <v>1226</v>
      </c>
      <c r="I2583" s="197">
        <v>2274290</v>
      </c>
      <c r="K2583" s="200">
        <v>49734090</v>
      </c>
      <c r="L2583" s="193" t="s">
        <v>503</v>
      </c>
    </row>
    <row r="2584" spans="1:12" x14ac:dyDescent="0.25">
      <c r="G2584" s="201" t="s">
        <v>718</v>
      </c>
      <c r="I2584" s="202">
        <v>4937524</v>
      </c>
      <c r="J2584" s="202">
        <v>0</v>
      </c>
      <c r="K2584" s="202">
        <v>4937524</v>
      </c>
      <c r="L2584" s="203" t="s">
        <v>503</v>
      </c>
    </row>
    <row r="2585" spans="1:12" x14ac:dyDescent="0.25">
      <c r="G2585" s="201" t="s">
        <v>505</v>
      </c>
      <c r="I2585" s="202">
        <v>49734090</v>
      </c>
      <c r="J2585" s="202">
        <v>0</v>
      </c>
      <c r="K2585" s="202">
        <v>49734090</v>
      </c>
      <c r="L2585" s="204" t="s">
        <v>506</v>
      </c>
    </row>
    <row r="2586" spans="1:12" x14ac:dyDescent="0.25">
      <c r="A2586" s="196" t="s">
        <v>1227</v>
      </c>
    </row>
    <row r="2587" spans="1:12" x14ac:dyDescent="0.25">
      <c r="A2587" s="196" t="s">
        <v>158</v>
      </c>
      <c r="G2587" s="153" t="s">
        <v>500</v>
      </c>
      <c r="I2587" s="197">
        <v>0</v>
      </c>
      <c r="J2587" s="197">
        <v>0</v>
      </c>
      <c r="K2587" s="197">
        <v>0</v>
      </c>
    </row>
    <row r="2588" spans="1:12" x14ac:dyDescent="0.25">
      <c r="A2588" s="193" t="s">
        <v>139</v>
      </c>
      <c r="B2588" s="193" t="s">
        <v>140</v>
      </c>
      <c r="C2588" s="198" t="s">
        <v>141</v>
      </c>
      <c r="D2588" s="193" t="s">
        <v>142</v>
      </c>
      <c r="E2588" s="193" t="s">
        <v>143</v>
      </c>
      <c r="F2588" s="198" t="s">
        <v>144</v>
      </c>
      <c r="G2588" s="193" t="s">
        <v>145</v>
      </c>
      <c r="I2588" s="198" t="s">
        <v>501</v>
      </c>
      <c r="J2588" s="198" t="s">
        <v>502</v>
      </c>
      <c r="K2588" s="198" t="s">
        <v>146</v>
      </c>
    </row>
    <row r="2589" spans="1:12" x14ac:dyDescent="0.25">
      <c r="A2589" s="197">
        <v>30</v>
      </c>
      <c r="B2589" s="194" t="s">
        <v>158</v>
      </c>
      <c r="C2589" s="199">
        <v>2</v>
      </c>
      <c r="D2589" s="194" t="s">
        <v>147</v>
      </c>
      <c r="F2589" s="199">
        <v>0</v>
      </c>
      <c r="G2589" s="194" t="s">
        <v>1228</v>
      </c>
      <c r="I2589" s="197">
        <v>666667</v>
      </c>
      <c r="K2589" s="200">
        <v>666667</v>
      </c>
      <c r="L2589" s="193" t="s">
        <v>503</v>
      </c>
    </row>
    <row r="2590" spans="1:12" x14ac:dyDescent="0.25">
      <c r="A2590" s="197">
        <v>30</v>
      </c>
      <c r="B2590" s="194" t="s">
        <v>158</v>
      </c>
      <c r="C2590" s="199">
        <v>2</v>
      </c>
      <c r="D2590" s="194" t="s">
        <v>147</v>
      </c>
      <c r="F2590" s="199">
        <v>0</v>
      </c>
      <c r="G2590" s="194" t="s">
        <v>1228</v>
      </c>
      <c r="I2590" s="197">
        <v>666667</v>
      </c>
      <c r="K2590" s="200">
        <v>1333334</v>
      </c>
      <c r="L2590" s="193" t="s">
        <v>503</v>
      </c>
    </row>
    <row r="2591" spans="1:12" x14ac:dyDescent="0.25">
      <c r="G2591" s="201" t="s">
        <v>644</v>
      </c>
      <c r="I2591" s="202">
        <v>1333334</v>
      </c>
      <c r="J2591" s="202">
        <v>0</v>
      </c>
      <c r="K2591" s="202">
        <v>1333334</v>
      </c>
      <c r="L2591" s="203" t="s">
        <v>503</v>
      </c>
    </row>
    <row r="2592" spans="1:12" x14ac:dyDescent="0.25">
      <c r="G2592" s="201" t="s">
        <v>505</v>
      </c>
      <c r="I2592" s="202">
        <v>1333334</v>
      </c>
      <c r="J2592" s="202">
        <v>0</v>
      </c>
      <c r="K2592" s="202">
        <v>1333334</v>
      </c>
      <c r="L2592" s="204" t="s">
        <v>506</v>
      </c>
    </row>
    <row r="2593" spans="1:12" x14ac:dyDescent="0.25">
      <c r="A2593" s="196" t="s">
        <v>254</v>
      </c>
      <c r="G2593" s="153" t="s">
        <v>500</v>
      </c>
      <c r="I2593" s="197">
        <v>1333334</v>
      </c>
      <c r="J2593" s="197">
        <v>0</v>
      </c>
      <c r="K2593" s="197">
        <v>1333334</v>
      </c>
      <c r="L2593" s="194" t="s">
        <v>503</v>
      </c>
    </row>
    <row r="2594" spans="1:12" x14ac:dyDescent="0.25">
      <c r="A2594" s="193" t="s">
        <v>139</v>
      </c>
      <c r="B2594" s="193" t="s">
        <v>140</v>
      </c>
      <c r="C2594" s="198" t="s">
        <v>141</v>
      </c>
      <c r="D2594" s="193" t="s">
        <v>142</v>
      </c>
      <c r="E2594" s="193" t="s">
        <v>143</v>
      </c>
      <c r="F2594" s="198" t="s">
        <v>144</v>
      </c>
      <c r="G2594" s="193" t="s">
        <v>145</v>
      </c>
      <c r="I2594" s="198" t="s">
        <v>501</v>
      </c>
      <c r="J2594" s="198" t="s">
        <v>502</v>
      </c>
      <c r="K2594" s="198" t="s">
        <v>146</v>
      </c>
    </row>
    <row r="2595" spans="1:12" x14ac:dyDescent="0.25">
      <c r="A2595" s="197">
        <v>31</v>
      </c>
      <c r="B2595" s="194" t="s">
        <v>254</v>
      </c>
      <c r="C2595" s="199">
        <v>2</v>
      </c>
      <c r="D2595" s="194" t="s">
        <v>147</v>
      </c>
      <c r="F2595" s="199">
        <v>0</v>
      </c>
      <c r="G2595" s="194" t="s">
        <v>1228</v>
      </c>
      <c r="I2595" s="197">
        <v>666667</v>
      </c>
      <c r="K2595" s="200">
        <v>2000001</v>
      </c>
      <c r="L2595" s="193" t="s">
        <v>503</v>
      </c>
    </row>
    <row r="2596" spans="1:12" x14ac:dyDescent="0.25">
      <c r="A2596" s="197">
        <v>31</v>
      </c>
      <c r="B2596" s="194" t="s">
        <v>254</v>
      </c>
      <c r="C2596" s="199">
        <v>2</v>
      </c>
      <c r="D2596" s="194" t="s">
        <v>147</v>
      </c>
      <c r="F2596" s="199">
        <v>0</v>
      </c>
      <c r="G2596" s="194" t="s">
        <v>1228</v>
      </c>
      <c r="I2596" s="197">
        <v>666667</v>
      </c>
      <c r="K2596" s="200">
        <v>2666668</v>
      </c>
      <c r="L2596" s="193" t="s">
        <v>503</v>
      </c>
    </row>
    <row r="2597" spans="1:12" x14ac:dyDescent="0.25">
      <c r="G2597" s="201" t="s">
        <v>665</v>
      </c>
      <c r="I2597" s="202">
        <v>1333334</v>
      </c>
      <c r="J2597" s="202">
        <v>0</v>
      </c>
      <c r="K2597" s="202">
        <v>1333334</v>
      </c>
      <c r="L2597" s="203" t="s">
        <v>503</v>
      </c>
    </row>
    <row r="2598" spans="1:12" x14ac:dyDescent="0.25">
      <c r="G2598" s="201" t="s">
        <v>505</v>
      </c>
      <c r="I2598" s="202">
        <v>2666668</v>
      </c>
      <c r="J2598" s="202">
        <v>0</v>
      </c>
      <c r="K2598" s="202">
        <v>2666668</v>
      </c>
      <c r="L2598" s="204" t="s">
        <v>506</v>
      </c>
    </row>
    <row r="2599" spans="1:12" x14ac:dyDescent="0.25">
      <c r="A2599" s="196" t="s">
        <v>160</v>
      </c>
      <c r="G2599" s="153" t="s">
        <v>500</v>
      </c>
      <c r="I2599" s="197">
        <v>2666668</v>
      </c>
      <c r="J2599" s="197">
        <v>0</v>
      </c>
      <c r="K2599" s="197">
        <v>2666668</v>
      </c>
      <c r="L2599" s="194" t="s">
        <v>503</v>
      </c>
    </row>
    <row r="2600" spans="1:12" x14ac:dyDescent="0.25">
      <c r="A2600" s="193" t="s">
        <v>139</v>
      </c>
      <c r="B2600" s="193" t="s">
        <v>140</v>
      </c>
      <c r="C2600" s="198" t="s">
        <v>141</v>
      </c>
      <c r="D2600" s="193" t="s">
        <v>142</v>
      </c>
      <c r="E2600" s="193" t="s">
        <v>143</v>
      </c>
      <c r="F2600" s="198" t="s">
        <v>144</v>
      </c>
      <c r="G2600" s="193" t="s">
        <v>145</v>
      </c>
      <c r="I2600" s="198" t="s">
        <v>501</v>
      </c>
      <c r="J2600" s="198" t="s">
        <v>502</v>
      </c>
      <c r="K2600" s="198" t="s">
        <v>146</v>
      </c>
    </row>
    <row r="2601" spans="1:12" x14ac:dyDescent="0.25">
      <c r="A2601" s="197">
        <v>30</v>
      </c>
      <c r="B2601" s="194" t="s">
        <v>160</v>
      </c>
      <c r="C2601" s="199">
        <v>2</v>
      </c>
      <c r="D2601" s="194" t="s">
        <v>147</v>
      </c>
      <c r="F2601" s="199">
        <v>0</v>
      </c>
      <c r="G2601" s="194" t="s">
        <v>1228</v>
      </c>
      <c r="I2601" s="197">
        <v>666667</v>
      </c>
      <c r="K2601" s="200">
        <v>3333335</v>
      </c>
      <c r="L2601" s="193" t="s">
        <v>503</v>
      </c>
    </row>
    <row r="2602" spans="1:12" x14ac:dyDescent="0.25">
      <c r="A2602" s="197">
        <v>30</v>
      </c>
      <c r="B2602" s="194" t="s">
        <v>160</v>
      </c>
      <c r="C2602" s="199">
        <v>2</v>
      </c>
      <c r="D2602" s="194" t="s">
        <v>147</v>
      </c>
      <c r="F2602" s="199">
        <v>0</v>
      </c>
      <c r="G2602" s="194" t="s">
        <v>1228</v>
      </c>
      <c r="I2602" s="197">
        <v>666667</v>
      </c>
      <c r="K2602" s="200">
        <v>4000002</v>
      </c>
      <c r="L2602" s="193" t="s">
        <v>503</v>
      </c>
    </row>
    <row r="2603" spans="1:12" x14ac:dyDescent="0.25">
      <c r="G2603" s="201" t="s">
        <v>679</v>
      </c>
      <c r="I2603" s="202">
        <v>1333334</v>
      </c>
      <c r="J2603" s="202">
        <v>0</v>
      </c>
      <c r="K2603" s="202">
        <v>1333334</v>
      </c>
      <c r="L2603" s="203" t="s">
        <v>503</v>
      </c>
    </row>
    <row r="2604" spans="1:12" x14ac:dyDescent="0.25">
      <c r="G2604" s="201" t="s">
        <v>505</v>
      </c>
      <c r="I2604" s="202">
        <v>4000002</v>
      </c>
      <c r="J2604" s="202">
        <v>0</v>
      </c>
      <c r="K2604" s="202">
        <v>4000002</v>
      </c>
      <c r="L2604" s="204" t="s">
        <v>506</v>
      </c>
    </row>
    <row r="2605" spans="1:12" x14ac:dyDescent="0.25">
      <c r="A2605" s="196" t="s">
        <v>438</v>
      </c>
      <c r="G2605" s="153" t="s">
        <v>500</v>
      </c>
      <c r="I2605" s="197">
        <v>4000002</v>
      </c>
      <c r="J2605" s="197">
        <v>0</v>
      </c>
      <c r="K2605" s="197">
        <v>4000002</v>
      </c>
      <c r="L2605" s="194" t="s">
        <v>503</v>
      </c>
    </row>
    <row r="2606" spans="1:12" x14ac:dyDescent="0.25">
      <c r="A2606" s="193" t="s">
        <v>139</v>
      </c>
      <c r="B2606" s="193" t="s">
        <v>140</v>
      </c>
      <c r="C2606" s="198" t="s">
        <v>141</v>
      </c>
      <c r="D2606" s="193" t="s">
        <v>142</v>
      </c>
      <c r="E2606" s="193" t="s">
        <v>143</v>
      </c>
      <c r="F2606" s="198" t="s">
        <v>144</v>
      </c>
      <c r="G2606" s="193" t="s">
        <v>145</v>
      </c>
      <c r="I2606" s="198" t="s">
        <v>501</v>
      </c>
      <c r="J2606" s="198" t="s">
        <v>502</v>
      </c>
      <c r="K2606" s="198" t="s">
        <v>146</v>
      </c>
    </row>
    <row r="2607" spans="1:12" x14ac:dyDescent="0.25">
      <c r="A2607" s="197">
        <v>31</v>
      </c>
      <c r="B2607" s="194" t="s">
        <v>438</v>
      </c>
      <c r="C2607" s="199">
        <v>112</v>
      </c>
      <c r="D2607" s="194" t="s">
        <v>147</v>
      </c>
      <c r="F2607" s="199">
        <v>0</v>
      </c>
      <c r="G2607" s="194" t="s">
        <v>479</v>
      </c>
      <c r="I2607" s="197">
        <v>666667</v>
      </c>
      <c r="K2607" s="200">
        <v>4666669</v>
      </c>
      <c r="L2607" s="193" t="s">
        <v>503</v>
      </c>
    </row>
    <row r="2608" spans="1:12" x14ac:dyDescent="0.25">
      <c r="A2608" s="197">
        <v>31</v>
      </c>
      <c r="B2608" s="194" t="s">
        <v>438</v>
      </c>
      <c r="C2608" s="199">
        <v>112</v>
      </c>
      <c r="D2608" s="194" t="s">
        <v>147</v>
      </c>
      <c r="F2608" s="199">
        <v>0</v>
      </c>
      <c r="G2608" s="194" t="s">
        <v>480</v>
      </c>
      <c r="I2608" s="197">
        <v>666667</v>
      </c>
      <c r="K2608" s="200">
        <v>5333336</v>
      </c>
      <c r="L2608" s="193" t="s">
        <v>503</v>
      </c>
    </row>
    <row r="2609" spans="1:12" x14ac:dyDescent="0.25">
      <c r="G2609" s="201" t="s">
        <v>718</v>
      </c>
      <c r="I2609" s="202">
        <v>1333334</v>
      </c>
      <c r="J2609" s="202">
        <v>0</v>
      </c>
      <c r="K2609" s="202">
        <v>1333334</v>
      </c>
      <c r="L2609" s="203" t="s">
        <v>503</v>
      </c>
    </row>
    <row r="2610" spans="1:12" x14ac:dyDescent="0.25">
      <c r="G2610" s="201" t="s">
        <v>505</v>
      </c>
      <c r="I2610" s="202">
        <v>5333336</v>
      </c>
      <c r="J2610" s="202">
        <v>0</v>
      </c>
      <c r="K2610" s="202">
        <v>5333336</v>
      </c>
      <c r="L2610" s="204" t="s">
        <v>506</v>
      </c>
    </row>
    <row r="2611" spans="1:12" x14ac:dyDescent="0.25">
      <c r="A2611" s="196" t="s">
        <v>1532</v>
      </c>
      <c r="G2611" s="153" t="s">
        <v>500</v>
      </c>
      <c r="I2611" s="197">
        <v>5333336</v>
      </c>
      <c r="J2611" s="197">
        <v>0</v>
      </c>
      <c r="K2611" s="197">
        <v>5333336</v>
      </c>
      <c r="L2611" s="194" t="s">
        <v>503</v>
      </c>
    </row>
    <row r="2612" spans="1:12" x14ac:dyDescent="0.25">
      <c r="A2612" s="193" t="s">
        <v>139</v>
      </c>
      <c r="B2612" s="193" t="s">
        <v>140</v>
      </c>
      <c r="C2612" s="198" t="s">
        <v>141</v>
      </c>
      <c r="D2612" s="193" t="s">
        <v>142</v>
      </c>
      <c r="E2612" s="193" t="s">
        <v>143</v>
      </c>
      <c r="F2612" s="198" t="s">
        <v>144</v>
      </c>
      <c r="G2612" s="193" t="s">
        <v>145</v>
      </c>
      <c r="I2612" s="198" t="s">
        <v>501</v>
      </c>
      <c r="J2612" s="198" t="s">
        <v>502</v>
      </c>
      <c r="K2612" s="198" t="s">
        <v>146</v>
      </c>
    </row>
    <row r="2613" spans="1:12" x14ac:dyDescent="0.25">
      <c r="A2613" s="197">
        <v>31</v>
      </c>
      <c r="B2613" s="194" t="s">
        <v>1532</v>
      </c>
      <c r="C2613" s="199">
        <v>101</v>
      </c>
      <c r="D2613" s="194" t="s">
        <v>147</v>
      </c>
      <c r="F2613" s="199">
        <v>0</v>
      </c>
      <c r="G2613" s="194" t="s">
        <v>1711</v>
      </c>
      <c r="I2613" s="197">
        <v>666667</v>
      </c>
      <c r="K2613" s="200">
        <v>6000003</v>
      </c>
      <c r="L2613" s="193" t="s">
        <v>503</v>
      </c>
    </row>
    <row r="2614" spans="1:12" x14ac:dyDescent="0.25">
      <c r="A2614" s="197">
        <v>31</v>
      </c>
      <c r="B2614" s="194" t="s">
        <v>1532</v>
      </c>
      <c r="C2614" s="199">
        <v>101</v>
      </c>
      <c r="D2614" s="194" t="s">
        <v>147</v>
      </c>
      <c r="F2614" s="199">
        <v>0</v>
      </c>
      <c r="G2614" s="194" t="s">
        <v>1712</v>
      </c>
      <c r="I2614" s="197">
        <v>666667</v>
      </c>
      <c r="K2614" s="200">
        <v>6666670</v>
      </c>
      <c r="L2614" s="193" t="s">
        <v>503</v>
      </c>
    </row>
    <row r="2615" spans="1:12" x14ac:dyDescent="0.25">
      <c r="G2615" s="201" t="s">
        <v>1630</v>
      </c>
      <c r="I2615" s="202">
        <v>1333334</v>
      </c>
      <c r="J2615" s="202">
        <v>0</v>
      </c>
      <c r="K2615" s="202">
        <v>1333334</v>
      </c>
      <c r="L2615" s="203" t="s">
        <v>503</v>
      </c>
    </row>
    <row r="2616" spans="1:12" x14ac:dyDescent="0.25">
      <c r="G2616" s="201" t="s">
        <v>505</v>
      </c>
      <c r="I2616" s="202">
        <v>6666670</v>
      </c>
      <c r="J2616" s="202">
        <v>0</v>
      </c>
      <c r="K2616" s="202">
        <v>6666670</v>
      </c>
      <c r="L2616" s="204" t="s">
        <v>506</v>
      </c>
    </row>
    <row r="2617" spans="1:12" x14ac:dyDescent="0.25">
      <c r="A2617" s="196" t="s">
        <v>1229</v>
      </c>
    </row>
    <row r="2618" spans="1:12" x14ac:dyDescent="0.25">
      <c r="A2618" s="196" t="s">
        <v>254</v>
      </c>
      <c r="G2618" s="153" t="s">
        <v>500</v>
      </c>
      <c r="I2618" s="197">
        <v>0</v>
      </c>
      <c r="J2618" s="197">
        <v>0</v>
      </c>
      <c r="K2618" s="197">
        <v>0</v>
      </c>
    </row>
    <row r="2619" spans="1:12" x14ac:dyDescent="0.25">
      <c r="A2619" s="193" t="s">
        <v>139</v>
      </c>
      <c r="B2619" s="193" t="s">
        <v>140</v>
      </c>
      <c r="C2619" s="198" t="s">
        <v>141</v>
      </c>
      <c r="D2619" s="193" t="s">
        <v>142</v>
      </c>
      <c r="E2619" s="193" t="s">
        <v>143</v>
      </c>
      <c r="F2619" s="198" t="s">
        <v>144</v>
      </c>
      <c r="G2619" s="193" t="s">
        <v>145</v>
      </c>
      <c r="I2619" s="198" t="s">
        <v>501</v>
      </c>
      <c r="J2619" s="198" t="s">
        <v>502</v>
      </c>
      <c r="K2619" s="198" t="s">
        <v>146</v>
      </c>
    </row>
    <row r="2620" spans="1:12" x14ac:dyDescent="0.25">
      <c r="A2620" s="197">
        <v>31</v>
      </c>
      <c r="B2620" s="194" t="s">
        <v>254</v>
      </c>
      <c r="C2620" s="199">
        <v>93</v>
      </c>
      <c r="D2620" s="194" t="s">
        <v>147</v>
      </c>
      <c r="F2620" s="199">
        <v>0</v>
      </c>
      <c r="G2620" s="194" t="s">
        <v>1230</v>
      </c>
      <c r="I2620" s="197">
        <v>27000000</v>
      </c>
      <c r="K2620" s="200">
        <v>27000000</v>
      </c>
      <c r="L2620" s="193" t="s">
        <v>503</v>
      </c>
    </row>
    <row r="2621" spans="1:12" x14ac:dyDescent="0.25">
      <c r="G2621" s="201" t="s">
        <v>665</v>
      </c>
      <c r="I2621" s="202">
        <v>27000000</v>
      </c>
      <c r="J2621" s="202">
        <v>0</v>
      </c>
      <c r="K2621" s="202">
        <v>27000000</v>
      </c>
      <c r="L2621" s="203" t="s">
        <v>503</v>
      </c>
    </row>
    <row r="2622" spans="1:12" x14ac:dyDescent="0.25">
      <c r="G2622" s="201" t="s">
        <v>505</v>
      </c>
      <c r="I2622" s="202">
        <v>27000000</v>
      </c>
      <c r="J2622" s="202">
        <v>0</v>
      </c>
      <c r="K2622" s="202">
        <v>27000000</v>
      </c>
      <c r="L2622" s="204" t="s">
        <v>506</v>
      </c>
    </row>
    <row r="2623" spans="1:12" x14ac:dyDescent="0.25">
      <c r="A2623" s="196" t="s">
        <v>160</v>
      </c>
      <c r="G2623" s="153" t="s">
        <v>500</v>
      </c>
      <c r="I2623" s="197">
        <v>27000000</v>
      </c>
      <c r="J2623" s="197">
        <v>0</v>
      </c>
      <c r="K2623" s="197">
        <v>27000000</v>
      </c>
      <c r="L2623" s="194" t="s">
        <v>503</v>
      </c>
    </row>
    <row r="2624" spans="1:12" x14ac:dyDescent="0.25">
      <c r="A2624" s="193" t="s">
        <v>139</v>
      </c>
      <c r="B2624" s="193" t="s">
        <v>140</v>
      </c>
      <c r="C2624" s="198" t="s">
        <v>141</v>
      </c>
      <c r="D2624" s="193" t="s">
        <v>142</v>
      </c>
      <c r="E2624" s="193" t="s">
        <v>143</v>
      </c>
      <c r="F2624" s="198" t="s">
        <v>144</v>
      </c>
      <c r="G2624" s="193" t="s">
        <v>145</v>
      </c>
      <c r="I2624" s="198" t="s">
        <v>501</v>
      </c>
      <c r="J2624" s="198" t="s">
        <v>502</v>
      </c>
      <c r="K2624" s="198" t="s">
        <v>146</v>
      </c>
    </row>
    <row r="2625" spans="1:12" x14ac:dyDescent="0.25">
      <c r="A2625" s="197">
        <v>30</v>
      </c>
      <c r="B2625" s="194" t="s">
        <v>160</v>
      </c>
      <c r="C2625" s="199">
        <v>65</v>
      </c>
      <c r="D2625" s="194" t="s">
        <v>147</v>
      </c>
      <c r="F2625" s="199">
        <v>0</v>
      </c>
      <c r="G2625" s="194" t="s">
        <v>1231</v>
      </c>
      <c r="I2625" s="197">
        <v>12600000</v>
      </c>
      <c r="K2625" s="200">
        <v>39600000</v>
      </c>
      <c r="L2625" s="193" t="s">
        <v>503</v>
      </c>
    </row>
    <row r="2626" spans="1:12" x14ac:dyDescent="0.25">
      <c r="G2626" s="201" t="s">
        <v>679</v>
      </c>
      <c r="I2626" s="202">
        <v>12600000</v>
      </c>
      <c r="J2626" s="202">
        <v>0</v>
      </c>
      <c r="K2626" s="202">
        <v>12600000</v>
      </c>
      <c r="L2626" s="203" t="s">
        <v>503</v>
      </c>
    </row>
    <row r="2627" spans="1:12" x14ac:dyDescent="0.25">
      <c r="G2627" s="201" t="s">
        <v>505</v>
      </c>
      <c r="I2627" s="202">
        <v>39600000</v>
      </c>
      <c r="J2627" s="202">
        <v>0</v>
      </c>
      <c r="K2627" s="202">
        <v>39600000</v>
      </c>
      <c r="L2627" s="204" t="s">
        <v>506</v>
      </c>
    </row>
    <row r="2628" spans="1:12" x14ac:dyDescent="0.25">
      <c r="A2628" s="196" t="s">
        <v>438</v>
      </c>
      <c r="G2628" s="153" t="s">
        <v>500</v>
      </c>
      <c r="I2628" s="197">
        <v>39600000</v>
      </c>
      <c r="J2628" s="197">
        <v>0</v>
      </c>
      <c r="K2628" s="197">
        <v>39600000</v>
      </c>
      <c r="L2628" s="194" t="s">
        <v>503</v>
      </c>
    </row>
    <row r="2629" spans="1:12" x14ac:dyDescent="0.25">
      <c r="A2629" s="193" t="s">
        <v>139</v>
      </c>
      <c r="B2629" s="193" t="s">
        <v>140</v>
      </c>
      <c r="C2629" s="198" t="s">
        <v>141</v>
      </c>
      <c r="D2629" s="193" t="s">
        <v>142</v>
      </c>
      <c r="E2629" s="193" t="s">
        <v>143</v>
      </c>
      <c r="F2629" s="198" t="s">
        <v>144</v>
      </c>
      <c r="G2629" s="193" t="s">
        <v>145</v>
      </c>
      <c r="I2629" s="198" t="s">
        <v>501</v>
      </c>
      <c r="J2629" s="198" t="s">
        <v>502</v>
      </c>
      <c r="K2629" s="198" t="s">
        <v>146</v>
      </c>
    </row>
    <row r="2630" spans="1:12" x14ac:dyDescent="0.25">
      <c r="A2630" s="197">
        <v>31</v>
      </c>
      <c r="B2630" s="194" t="s">
        <v>438</v>
      </c>
      <c r="C2630" s="199">
        <v>111</v>
      </c>
      <c r="D2630" s="194" t="s">
        <v>147</v>
      </c>
      <c r="F2630" s="199">
        <v>0</v>
      </c>
      <c r="G2630" s="194" t="s">
        <v>1232</v>
      </c>
      <c r="I2630" s="197">
        <v>11000000</v>
      </c>
      <c r="K2630" s="200">
        <v>50600000</v>
      </c>
      <c r="L2630" s="193" t="s">
        <v>503</v>
      </c>
    </row>
    <row r="2631" spans="1:12" x14ac:dyDescent="0.25">
      <c r="A2631" s="197">
        <v>31</v>
      </c>
      <c r="B2631" s="194" t="s">
        <v>438</v>
      </c>
      <c r="C2631" s="199">
        <v>111</v>
      </c>
      <c r="D2631" s="194" t="s">
        <v>147</v>
      </c>
      <c r="F2631" s="199">
        <v>0</v>
      </c>
      <c r="G2631" s="194" t="s">
        <v>1233</v>
      </c>
      <c r="I2631" s="197">
        <v>2500000</v>
      </c>
      <c r="K2631" s="200">
        <v>53100000</v>
      </c>
      <c r="L2631" s="193" t="s">
        <v>503</v>
      </c>
    </row>
    <row r="2632" spans="1:12" x14ac:dyDescent="0.25">
      <c r="A2632" s="197">
        <v>31</v>
      </c>
      <c r="B2632" s="194" t="s">
        <v>438</v>
      </c>
      <c r="C2632" s="199">
        <v>111</v>
      </c>
      <c r="D2632" s="194" t="s">
        <v>147</v>
      </c>
      <c r="F2632" s="199">
        <v>0</v>
      </c>
      <c r="G2632" s="194" t="s">
        <v>1234</v>
      </c>
      <c r="I2632" s="197">
        <v>4542500</v>
      </c>
      <c r="K2632" s="200">
        <v>57642500</v>
      </c>
      <c r="L2632" s="193" t="s">
        <v>503</v>
      </c>
    </row>
    <row r="2633" spans="1:12" x14ac:dyDescent="0.25">
      <c r="A2633" s="197">
        <v>31</v>
      </c>
      <c r="B2633" s="194" t="s">
        <v>438</v>
      </c>
      <c r="C2633" s="199">
        <v>111</v>
      </c>
      <c r="D2633" s="194" t="s">
        <v>147</v>
      </c>
      <c r="F2633" s="199">
        <v>0</v>
      </c>
      <c r="G2633" s="194" t="s">
        <v>1235</v>
      </c>
      <c r="I2633" s="197">
        <v>15000000</v>
      </c>
      <c r="K2633" s="200">
        <v>72642500</v>
      </c>
      <c r="L2633" s="193" t="s">
        <v>503</v>
      </c>
    </row>
    <row r="2634" spans="1:12" x14ac:dyDescent="0.25">
      <c r="G2634" s="201" t="s">
        <v>718</v>
      </c>
      <c r="I2634" s="202">
        <v>33042500</v>
      </c>
      <c r="J2634" s="202">
        <v>0</v>
      </c>
      <c r="K2634" s="202">
        <v>33042500</v>
      </c>
      <c r="L2634" s="203" t="s">
        <v>503</v>
      </c>
    </row>
    <row r="2635" spans="1:12" x14ac:dyDescent="0.25">
      <c r="G2635" s="201" t="s">
        <v>505</v>
      </c>
      <c r="I2635" s="202">
        <v>72642500</v>
      </c>
      <c r="J2635" s="202">
        <v>0</v>
      </c>
      <c r="K2635" s="202">
        <v>72642500</v>
      </c>
      <c r="L2635" s="204" t="s">
        <v>506</v>
      </c>
    </row>
    <row r="2636" spans="1:12" x14ac:dyDescent="0.25">
      <c r="A2636" s="196" t="s">
        <v>1532</v>
      </c>
      <c r="G2636" s="153" t="s">
        <v>500</v>
      </c>
      <c r="I2636" s="197">
        <v>72642500</v>
      </c>
      <c r="J2636" s="197">
        <v>0</v>
      </c>
      <c r="K2636" s="197">
        <v>72642500</v>
      </c>
      <c r="L2636" s="194" t="s">
        <v>503</v>
      </c>
    </row>
    <row r="2637" spans="1:12" x14ac:dyDescent="0.25">
      <c r="A2637" s="193" t="s">
        <v>139</v>
      </c>
      <c r="B2637" s="193" t="s">
        <v>140</v>
      </c>
      <c r="C2637" s="198" t="s">
        <v>141</v>
      </c>
      <c r="D2637" s="193" t="s">
        <v>142</v>
      </c>
      <c r="E2637" s="193" t="s">
        <v>143</v>
      </c>
      <c r="F2637" s="198" t="s">
        <v>144</v>
      </c>
      <c r="G2637" s="193" t="s">
        <v>145</v>
      </c>
      <c r="I2637" s="198" t="s">
        <v>501</v>
      </c>
      <c r="J2637" s="198" t="s">
        <v>502</v>
      </c>
      <c r="K2637" s="198" t="s">
        <v>146</v>
      </c>
    </row>
    <row r="2638" spans="1:12" x14ac:dyDescent="0.25">
      <c r="A2638" s="197">
        <v>31</v>
      </c>
      <c r="B2638" s="194" t="s">
        <v>1532</v>
      </c>
      <c r="C2638" s="199">
        <v>100</v>
      </c>
      <c r="D2638" s="194" t="s">
        <v>147</v>
      </c>
      <c r="F2638" s="199">
        <v>0</v>
      </c>
      <c r="G2638" s="194" t="s">
        <v>1713</v>
      </c>
      <c r="I2638" s="197">
        <v>6170000</v>
      </c>
      <c r="K2638" s="200">
        <v>78812500</v>
      </c>
      <c r="L2638" s="193" t="s">
        <v>503</v>
      </c>
    </row>
    <row r="2639" spans="1:12" x14ac:dyDescent="0.25">
      <c r="A2639" s="197">
        <v>31</v>
      </c>
      <c r="B2639" s="194" t="s">
        <v>1532</v>
      </c>
      <c r="C2639" s="199">
        <v>100</v>
      </c>
      <c r="D2639" s="194" t="s">
        <v>147</v>
      </c>
      <c r="F2639" s="199">
        <v>0</v>
      </c>
      <c r="G2639" s="194" t="s">
        <v>1714</v>
      </c>
      <c r="I2639" s="197">
        <v>9200000</v>
      </c>
      <c r="K2639" s="200">
        <v>88012500</v>
      </c>
      <c r="L2639" s="193" t="s">
        <v>503</v>
      </c>
    </row>
    <row r="2640" spans="1:12" x14ac:dyDescent="0.25">
      <c r="A2640" s="197">
        <v>31</v>
      </c>
      <c r="B2640" s="194" t="s">
        <v>1532</v>
      </c>
      <c r="C2640" s="199">
        <v>100</v>
      </c>
      <c r="D2640" s="194" t="s">
        <v>147</v>
      </c>
      <c r="F2640" s="199">
        <v>0</v>
      </c>
      <c r="G2640" s="194" t="s">
        <v>1715</v>
      </c>
      <c r="I2640" s="197">
        <v>10000000</v>
      </c>
      <c r="K2640" s="200">
        <v>98012500</v>
      </c>
      <c r="L2640" s="193" t="s">
        <v>503</v>
      </c>
    </row>
    <row r="2641" spans="1:12" x14ac:dyDescent="0.25">
      <c r="A2641" s="197">
        <v>31</v>
      </c>
      <c r="B2641" s="194" t="s">
        <v>1532</v>
      </c>
      <c r="C2641" s="199">
        <v>100</v>
      </c>
      <c r="D2641" s="194" t="s">
        <v>147</v>
      </c>
      <c r="F2641" s="199">
        <v>0</v>
      </c>
      <c r="G2641" s="194" t="s">
        <v>1716</v>
      </c>
      <c r="I2641" s="197">
        <v>3000000</v>
      </c>
      <c r="K2641" s="200">
        <v>101012500</v>
      </c>
      <c r="L2641" s="193" t="s">
        <v>503</v>
      </c>
    </row>
    <row r="2642" spans="1:12" x14ac:dyDescent="0.25">
      <c r="G2642" s="201" t="s">
        <v>1630</v>
      </c>
      <c r="I2642" s="202">
        <v>28370000</v>
      </c>
      <c r="J2642" s="202">
        <v>0</v>
      </c>
      <c r="K2642" s="202">
        <v>28370000</v>
      </c>
      <c r="L2642" s="203" t="s">
        <v>503</v>
      </c>
    </row>
    <row r="2643" spans="1:12" x14ac:dyDescent="0.25">
      <c r="G2643" s="201" t="s">
        <v>505</v>
      </c>
      <c r="I2643" s="202">
        <v>101012500</v>
      </c>
      <c r="J2643" s="202">
        <v>0</v>
      </c>
      <c r="K2643" s="202">
        <v>101012500</v>
      </c>
      <c r="L2643" s="204" t="s">
        <v>506</v>
      </c>
    </row>
    <row r="2644" spans="1:12" x14ac:dyDescent="0.25">
      <c r="A2644" s="196" t="s">
        <v>1236</v>
      </c>
    </row>
    <row r="2645" spans="1:12" x14ac:dyDescent="0.25">
      <c r="A2645" s="196" t="s">
        <v>138</v>
      </c>
      <c r="G2645" s="153" t="s">
        <v>500</v>
      </c>
      <c r="I2645" s="197">
        <v>0</v>
      </c>
      <c r="J2645" s="197">
        <v>0</v>
      </c>
      <c r="K2645" s="197">
        <v>0</v>
      </c>
    </row>
    <row r="2646" spans="1:12" x14ac:dyDescent="0.25">
      <c r="A2646" s="193" t="s">
        <v>139</v>
      </c>
      <c r="B2646" s="193" t="s">
        <v>140</v>
      </c>
      <c r="C2646" s="198" t="s">
        <v>141</v>
      </c>
      <c r="D2646" s="193" t="s">
        <v>142</v>
      </c>
      <c r="E2646" s="193" t="s">
        <v>143</v>
      </c>
      <c r="F2646" s="198" t="s">
        <v>144</v>
      </c>
      <c r="G2646" s="193" t="s">
        <v>145</v>
      </c>
      <c r="I2646" s="198" t="s">
        <v>501</v>
      </c>
      <c r="J2646" s="198" t="s">
        <v>502</v>
      </c>
      <c r="K2646" s="198" t="s">
        <v>146</v>
      </c>
    </row>
    <row r="2647" spans="1:12" x14ac:dyDescent="0.25">
      <c r="A2647" s="197">
        <v>31</v>
      </c>
      <c r="B2647" s="194" t="s">
        <v>138</v>
      </c>
      <c r="C2647" s="199">
        <v>88</v>
      </c>
      <c r="D2647" s="194" t="s">
        <v>147</v>
      </c>
      <c r="F2647" s="199">
        <v>0</v>
      </c>
      <c r="G2647" s="194" t="s">
        <v>1237</v>
      </c>
      <c r="I2647" s="197">
        <v>2883028</v>
      </c>
      <c r="K2647" s="200">
        <v>2883028</v>
      </c>
      <c r="L2647" s="193" t="s">
        <v>503</v>
      </c>
    </row>
    <row r="2648" spans="1:12" x14ac:dyDescent="0.25">
      <c r="G2648" s="201" t="s">
        <v>504</v>
      </c>
      <c r="I2648" s="202">
        <v>2883028</v>
      </c>
      <c r="J2648" s="202">
        <v>0</v>
      </c>
      <c r="K2648" s="202">
        <v>2883028</v>
      </c>
      <c r="L2648" s="203" t="s">
        <v>503</v>
      </c>
    </row>
    <row r="2649" spans="1:12" x14ac:dyDescent="0.25">
      <c r="G2649" s="201" t="s">
        <v>505</v>
      </c>
      <c r="I2649" s="202">
        <v>2883028</v>
      </c>
      <c r="J2649" s="202">
        <v>0</v>
      </c>
      <c r="K2649" s="202">
        <v>2883028</v>
      </c>
      <c r="L2649" s="204" t="s">
        <v>506</v>
      </c>
    </row>
    <row r="2650" spans="1:12" x14ac:dyDescent="0.25">
      <c r="A2650" s="196" t="s">
        <v>219</v>
      </c>
      <c r="G2650" s="153" t="s">
        <v>500</v>
      </c>
      <c r="I2650" s="197">
        <v>2883028</v>
      </c>
      <c r="J2650" s="197">
        <v>0</v>
      </c>
      <c r="K2650" s="197">
        <v>2883028</v>
      </c>
      <c r="L2650" s="194" t="s">
        <v>503</v>
      </c>
    </row>
    <row r="2651" spans="1:12" x14ac:dyDescent="0.25">
      <c r="A2651" s="193" t="s">
        <v>139</v>
      </c>
      <c r="B2651" s="193" t="s">
        <v>140</v>
      </c>
      <c r="C2651" s="198" t="s">
        <v>141</v>
      </c>
      <c r="D2651" s="193" t="s">
        <v>142</v>
      </c>
      <c r="E2651" s="193" t="s">
        <v>143</v>
      </c>
      <c r="F2651" s="198" t="s">
        <v>144</v>
      </c>
      <c r="G2651" s="193" t="s">
        <v>145</v>
      </c>
      <c r="I2651" s="198" t="s">
        <v>501</v>
      </c>
      <c r="J2651" s="198" t="s">
        <v>502</v>
      </c>
      <c r="K2651" s="198" t="s">
        <v>146</v>
      </c>
    </row>
    <row r="2652" spans="1:12" x14ac:dyDescent="0.25">
      <c r="A2652" s="197">
        <v>29</v>
      </c>
      <c r="B2652" s="194" t="s">
        <v>219</v>
      </c>
      <c r="C2652" s="199">
        <v>1</v>
      </c>
      <c r="D2652" s="194" t="s">
        <v>147</v>
      </c>
      <c r="F2652" s="199">
        <v>0</v>
      </c>
      <c r="G2652" s="194" t="s">
        <v>1237</v>
      </c>
      <c r="I2652" s="197">
        <v>2883028</v>
      </c>
      <c r="K2652" s="200">
        <v>5766056</v>
      </c>
      <c r="L2652" s="193" t="s">
        <v>503</v>
      </c>
    </row>
    <row r="2653" spans="1:12" x14ac:dyDescent="0.25">
      <c r="G2653" s="201" t="s">
        <v>507</v>
      </c>
      <c r="I2653" s="202">
        <v>2883028</v>
      </c>
      <c r="J2653" s="202">
        <v>0</v>
      </c>
      <c r="K2653" s="202">
        <v>2883028</v>
      </c>
      <c r="L2653" s="203" t="s">
        <v>503</v>
      </c>
    </row>
    <row r="2654" spans="1:12" x14ac:dyDescent="0.25">
      <c r="G2654" s="201" t="s">
        <v>505</v>
      </c>
      <c r="I2654" s="202">
        <v>5766056</v>
      </c>
      <c r="J2654" s="202">
        <v>0</v>
      </c>
      <c r="K2654" s="202">
        <v>5766056</v>
      </c>
      <c r="L2654" s="204" t="s">
        <v>506</v>
      </c>
    </row>
    <row r="2655" spans="1:12" x14ac:dyDescent="0.25">
      <c r="A2655" s="196" t="s">
        <v>242</v>
      </c>
      <c r="G2655" s="153" t="s">
        <v>500</v>
      </c>
      <c r="I2655" s="197">
        <v>5766056</v>
      </c>
      <c r="J2655" s="197">
        <v>0</v>
      </c>
      <c r="K2655" s="197">
        <v>5766056</v>
      </c>
      <c r="L2655" s="194" t="s">
        <v>503</v>
      </c>
    </row>
    <row r="2656" spans="1:12" x14ac:dyDescent="0.25">
      <c r="A2656" s="193" t="s">
        <v>139</v>
      </c>
      <c r="B2656" s="193" t="s">
        <v>140</v>
      </c>
      <c r="C2656" s="198" t="s">
        <v>141</v>
      </c>
      <c r="D2656" s="193" t="s">
        <v>142</v>
      </c>
      <c r="E2656" s="193" t="s">
        <v>143</v>
      </c>
      <c r="F2656" s="198" t="s">
        <v>144</v>
      </c>
      <c r="G2656" s="193" t="s">
        <v>145</v>
      </c>
      <c r="I2656" s="198" t="s">
        <v>501</v>
      </c>
      <c r="J2656" s="198" t="s">
        <v>502</v>
      </c>
      <c r="K2656" s="198" t="s">
        <v>146</v>
      </c>
    </row>
    <row r="2657" spans="1:12" x14ac:dyDescent="0.25">
      <c r="A2657" s="197">
        <v>31</v>
      </c>
      <c r="B2657" s="194" t="s">
        <v>242</v>
      </c>
      <c r="C2657" s="199">
        <v>86</v>
      </c>
      <c r="D2657" s="194" t="s">
        <v>147</v>
      </c>
      <c r="F2657" s="199">
        <v>0</v>
      </c>
      <c r="G2657" s="194" t="s">
        <v>1237</v>
      </c>
      <c r="I2657" s="197">
        <v>2883028</v>
      </c>
      <c r="K2657" s="200">
        <v>8649084</v>
      </c>
      <c r="L2657" s="193" t="s">
        <v>503</v>
      </c>
    </row>
    <row r="2658" spans="1:12" x14ac:dyDescent="0.25">
      <c r="G2658" s="201" t="s">
        <v>612</v>
      </c>
      <c r="I2658" s="202">
        <v>2883028</v>
      </c>
      <c r="J2658" s="202">
        <v>0</v>
      </c>
      <c r="K2658" s="202">
        <v>2883028</v>
      </c>
      <c r="L2658" s="203" t="s">
        <v>503</v>
      </c>
    </row>
    <row r="2659" spans="1:12" x14ac:dyDescent="0.25">
      <c r="G2659" s="201" t="s">
        <v>505</v>
      </c>
      <c r="I2659" s="202">
        <v>8649084</v>
      </c>
      <c r="J2659" s="202">
        <v>0</v>
      </c>
      <c r="K2659" s="202">
        <v>8649084</v>
      </c>
      <c r="L2659" s="204" t="s">
        <v>506</v>
      </c>
    </row>
    <row r="2660" spans="1:12" x14ac:dyDescent="0.25">
      <c r="A2660" s="196" t="s">
        <v>158</v>
      </c>
      <c r="G2660" s="153" t="s">
        <v>500</v>
      </c>
      <c r="I2660" s="197">
        <v>8649084</v>
      </c>
      <c r="J2660" s="197">
        <v>0</v>
      </c>
      <c r="K2660" s="197">
        <v>8649084</v>
      </c>
      <c r="L2660" s="194" t="s">
        <v>503</v>
      </c>
    </row>
    <row r="2661" spans="1:12" x14ac:dyDescent="0.25">
      <c r="A2661" s="193" t="s">
        <v>139</v>
      </c>
      <c r="B2661" s="193" t="s">
        <v>140</v>
      </c>
      <c r="C2661" s="198" t="s">
        <v>141</v>
      </c>
      <c r="D2661" s="193" t="s">
        <v>142</v>
      </c>
      <c r="E2661" s="193" t="s">
        <v>143</v>
      </c>
      <c r="F2661" s="198" t="s">
        <v>144</v>
      </c>
      <c r="G2661" s="193" t="s">
        <v>145</v>
      </c>
      <c r="I2661" s="198" t="s">
        <v>501</v>
      </c>
      <c r="J2661" s="198" t="s">
        <v>502</v>
      </c>
      <c r="K2661" s="198" t="s">
        <v>146</v>
      </c>
    </row>
    <row r="2662" spans="1:12" x14ac:dyDescent="0.25">
      <c r="A2662" s="197">
        <v>30</v>
      </c>
      <c r="B2662" s="194" t="s">
        <v>158</v>
      </c>
      <c r="C2662" s="199">
        <v>1</v>
      </c>
      <c r="D2662" s="194" t="s">
        <v>147</v>
      </c>
      <c r="F2662" s="199">
        <v>0</v>
      </c>
      <c r="G2662" s="194" t="s">
        <v>1237</v>
      </c>
      <c r="I2662" s="197">
        <v>2883028</v>
      </c>
      <c r="K2662" s="200">
        <v>11532112</v>
      </c>
      <c r="L2662" s="193" t="s">
        <v>503</v>
      </c>
    </row>
    <row r="2663" spans="1:12" x14ac:dyDescent="0.25">
      <c r="G2663" s="201" t="s">
        <v>644</v>
      </c>
      <c r="I2663" s="202">
        <v>2883028</v>
      </c>
      <c r="J2663" s="202">
        <v>0</v>
      </c>
      <c r="K2663" s="202">
        <v>2883028</v>
      </c>
      <c r="L2663" s="203" t="s">
        <v>503</v>
      </c>
    </row>
    <row r="2664" spans="1:12" x14ac:dyDescent="0.25">
      <c r="G2664" s="201" t="s">
        <v>505</v>
      </c>
      <c r="I2664" s="202">
        <v>11532112</v>
      </c>
      <c r="J2664" s="202">
        <v>0</v>
      </c>
      <c r="K2664" s="202">
        <v>11532112</v>
      </c>
      <c r="L2664" s="204" t="s">
        <v>506</v>
      </c>
    </row>
    <row r="2665" spans="1:12" x14ac:dyDescent="0.25">
      <c r="A2665" s="196" t="s">
        <v>254</v>
      </c>
      <c r="G2665" s="153" t="s">
        <v>500</v>
      </c>
      <c r="I2665" s="197">
        <v>11532112</v>
      </c>
      <c r="J2665" s="197">
        <v>0</v>
      </c>
      <c r="K2665" s="197">
        <v>11532112</v>
      </c>
      <c r="L2665" s="194" t="s">
        <v>503</v>
      </c>
    </row>
    <row r="2666" spans="1:12" x14ac:dyDescent="0.25">
      <c r="A2666" s="193" t="s">
        <v>139</v>
      </c>
      <c r="B2666" s="193" t="s">
        <v>140</v>
      </c>
      <c r="C2666" s="198" t="s">
        <v>141</v>
      </c>
      <c r="D2666" s="193" t="s">
        <v>142</v>
      </c>
      <c r="E2666" s="193" t="s">
        <v>143</v>
      </c>
      <c r="F2666" s="198" t="s">
        <v>144</v>
      </c>
      <c r="G2666" s="193" t="s">
        <v>145</v>
      </c>
      <c r="I2666" s="198" t="s">
        <v>501</v>
      </c>
      <c r="J2666" s="198" t="s">
        <v>502</v>
      </c>
      <c r="K2666" s="198" t="s">
        <v>146</v>
      </c>
    </row>
    <row r="2667" spans="1:12" x14ac:dyDescent="0.25">
      <c r="A2667" s="197">
        <v>31</v>
      </c>
      <c r="B2667" s="194" t="s">
        <v>254</v>
      </c>
      <c r="C2667" s="199">
        <v>1</v>
      </c>
      <c r="D2667" s="194" t="s">
        <v>147</v>
      </c>
      <c r="F2667" s="199">
        <v>0</v>
      </c>
      <c r="G2667" s="194" t="s">
        <v>1237</v>
      </c>
      <c r="I2667" s="197">
        <v>2586366</v>
      </c>
      <c r="K2667" s="200">
        <v>14118478</v>
      </c>
      <c r="L2667" s="193" t="s">
        <v>503</v>
      </c>
    </row>
    <row r="2668" spans="1:12" x14ac:dyDescent="0.25">
      <c r="G2668" s="201" t="s">
        <v>665</v>
      </c>
      <c r="I2668" s="202">
        <v>2586366</v>
      </c>
      <c r="J2668" s="202">
        <v>0</v>
      </c>
      <c r="K2668" s="202">
        <v>2586366</v>
      </c>
      <c r="L2668" s="203" t="s">
        <v>503</v>
      </c>
    </row>
    <row r="2669" spans="1:12" x14ac:dyDescent="0.25">
      <c r="G2669" s="201" t="s">
        <v>505</v>
      </c>
      <c r="I2669" s="202">
        <v>14118478</v>
      </c>
      <c r="J2669" s="202">
        <v>0</v>
      </c>
      <c r="K2669" s="202">
        <v>14118478</v>
      </c>
      <c r="L2669" s="204" t="s">
        <v>506</v>
      </c>
    </row>
    <row r="2670" spans="1:12" x14ac:dyDescent="0.25">
      <c r="A2670" s="196" t="s">
        <v>160</v>
      </c>
      <c r="G2670" s="153" t="s">
        <v>500</v>
      </c>
      <c r="I2670" s="197">
        <v>14118478</v>
      </c>
      <c r="J2670" s="197">
        <v>0</v>
      </c>
      <c r="K2670" s="197">
        <v>14118478</v>
      </c>
      <c r="L2670" s="194" t="s">
        <v>503</v>
      </c>
    </row>
    <row r="2671" spans="1:12" x14ac:dyDescent="0.25">
      <c r="A2671" s="193" t="s">
        <v>139</v>
      </c>
      <c r="B2671" s="193" t="s">
        <v>140</v>
      </c>
      <c r="C2671" s="198" t="s">
        <v>141</v>
      </c>
      <c r="D2671" s="193" t="s">
        <v>142</v>
      </c>
      <c r="E2671" s="193" t="s">
        <v>143</v>
      </c>
      <c r="F2671" s="198" t="s">
        <v>144</v>
      </c>
      <c r="G2671" s="193" t="s">
        <v>145</v>
      </c>
      <c r="I2671" s="198" t="s">
        <v>501</v>
      </c>
      <c r="J2671" s="198" t="s">
        <v>502</v>
      </c>
      <c r="K2671" s="198" t="s">
        <v>146</v>
      </c>
    </row>
    <row r="2672" spans="1:12" x14ac:dyDescent="0.25">
      <c r="A2672" s="197">
        <v>30</v>
      </c>
      <c r="B2672" s="194" t="s">
        <v>160</v>
      </c>
      <c r="C2672" s="199">
        <v>1</v>
      </c>
      <c r="D2672" s="194" t="s">
        <v>147</v>
      </c>
      <c r="F2672" s="199">
        <v>0</v>
      </c>
      <c r="G2672" s="194" t="s">
        <v>1237</v>
      </c>
      <c r="I2672" s="197">
        <v>2883028</v>
      </c>
      <c r="K2672" s="200">
        <v>17001506</v>
      </c>
      <c r="L2672" s="193" t="s">
        <v>503</v>
      </c>
    </row>
    <row r="2673" spans="1:12" x14ac:dyDescent="0.25">
      <c r="A2673" s="197">
        <v>30</v>
      </c>
      <c r="B2673" s="194" t="s">
        <v>160</v>
      </c>
      <c r="C2673" s="199">
        <v>67</v>
      </c>
      <c r="D2673" s="194" t="s">
        <v>147</v>
      </c>
      <c r="F2673" s="199">
        <v>0</v>
      </c>
      <c r="G2673" s="194" t="s">
        <v>1172</v>
      </c>
      <c r="I2673" s="197">
        <v>14</v>
      </c>
      <c r="K2673" s="200">
        <v>17001520</v>
      </c>
      <c r="L2673" s="193" t="s">
        <v>503</v>
      </c>
    </row>
    <row r="2674" spans="1:12" x14ac:dyDescent="0.25">
      <c r="G2674" s="201" t="s">
        <v>679</v>
      </c>
      <c r="I2674" s="202">
        <v>2883042</v>
      </c>
      <c r="J2674" s="202">
        <v>0</v>
      </c>
      <c r="K2674" s="202">
        <v>2883042</v>
      </c>
      <c r="L2674" s="203" t="s">
        <v>503</v>
      </c>
    </row>
    <row r="2675" spans="1:12" x14ac:dyDescent="0.25">
      <c r="G2675" s="201" t="s">
        <v>505</v>
      </c>
      <c r="I2675" s="202">
        <v>17001520</v>
      </c>
      <c r="J2675" s="202">
        <v>0</v>
      </c>
      <c r="K2675" s="202">
        <v>17001520</v>
      </c>
      <c r="L2675" s="204" t="s">
        <v>506</v>
      </c>
    </row>
    <row r="2676" spans="1:12" x14ac:dyDescent="0.25">
      <c r="A2676" s="196" t="s">
        <v>438</v>
      </c>
      <c r="G2676" s="153" t="s">
        <v>500</v>
      </c>
      <c r="I2676" s="197">
        <v>17001520</v>
      </c>
      <c r="J2676" s="197">
        <v>0</v>
      </c>
      <c r="K2676" s="197">
        <v>17001520</v>
      </c>
      <c r="L2676" s="194" t="s">
        <v>503</v>
      </c>
    </row>
    <row r="2677" spans="1:12" x14ac:dyDescent="0.25">
      <c r="A2677" s="193" t="s">
        <v>139</v>
      </c>
      <c r="B2677" s="193" t="s">
        <v>140</v>
      </c>
      <c r="C2677" s="198" t="s">
        <v>141</v>
      </c>
      <c r="D2677" s="193" t="s">
        <v>142</v>
      </c>
      <c r="E2677" s="193" t="s">
        <v>143</v>
      </c>
      <c r="F2677" s="198" t="s">
        <v>144</v>
      </c>
      <c r="G2677" s="193" t="s">
        <v>145</v>
      </c>
      <c r="I2677" s="198" t="s">
        <v>501</v>
      </c>
      <c r="J2677" s="198" t="s">
        <v>502</v>
      </c>
      <c r="K2677" s="198" t="s">
        <v>146</v>
      </c>
    </row>
    <row r="2678" spans="1:12" x14ac:dyDescent="0.25">
      <c r="A2678" s="197">
        <v>31</v>
      </c>
      <c r="B2678" s="194" t="s">
        <v>438</v>
      </c>
      <c r="C2678" s="199">
        <v>110</v>
      </c>
      <c r="D2678" s="194" t="s">
        <v>147</v>
      </c>
      <c r="F2678" s="199">
        <v>0</v>
      </c>
      <c r="G2678" s="194" t="s">
        <v>1238</v>
      </c>
      <c r="I2678" s="197">
        <v>5472674</v>
      </c>
      <c r="K2678" s="200">
        <v>22474194</v>
      </c>
      <c r="L2678" s="193" t="s">
        <v>503</v>
      </c>
    </row>
    <row r="2679" spans="1:12" x14ac:dyDescent="0.25">
      <c r="G2679" s="201" t="s">
        <v>718</v>
      </c>
      <c r="I2679" s="202">
        <v>5472674</v>
      </c>
      <c r="J2679" s="202">
        <v>0</v>
      </c>
      <c r="K2679" s="202">
        <v>5472674</v>
      </c>
      <c r="L2679" s="203" t="s">
        <v>503</v>
      </c>
    </row>
    <row r="2680" spans="1:12" x14ac:dyDescent="0.25">
      <c r="G2680" s="201" t="s">
        <v>505</v>
      </c>
      <c r="I2680" s="202">
        <v>22474194</v>
      </c>
      <c r="J2680" s="202">
        <v>0</v>
      </c>
      <c r="K2680" s="202">
        <v>22474194</v>
      </c>
      <c r="L2680" s="204" t="s">
        <v>506</v>
      </c>
    </row>
    <row r="2681" spans="1:12" x14ac:dyDescent="0.25">
      <c r="A2681" s="196" t="s">
        <v>1532</v>
      </c>
      <c r="G2681" s="153" t="s">
        <v>500</v>
      </c>
      <c r="I2681" s="197">
        <v>22474194</v>
      </c>
      <c r="J2681" s="197">
        <v>0</v>
      </c>
      <c r="K2681" s="197">
        <v>22474194</v>
      </c>
      <c r="L2681" s="194" t="s">
        <v>503</v>
      </c>
    </row>
    <row r="2682" spans="1:12" x14ac:dyDescent="0.25">
      <c r="A2682" s="193" t="s">
        <v>139</v>
      </c>
      <c r="B2682" s="193" t="s">
        <v>140</v>
      </c>
      <c r="C2682" s="198" t="s">
        <v>141</v>
      </c>
      <c r="D2682" s="193" t="s">
        <v>142</v>
      </c>
      <c r="E2682" s="193" t="s">
        <v>143</v>
      </c>
      <c r="F2682" s="198" t="s">
        <v>144</v>
      </c>
      <c r="G2682" s="193" t="s">
        <v>145</v>
      </c>
      <c r="I2682" s="198" t="s">
        <v>501</v>
      </c>
      <c r="J2682" s="198" t="s">
        <v>502</v>
      </c>
      <c r="K2682" s="198" t="s">
        <v>146</v>
      </c>
    </row>
    <row r="2683" spans="1:12" x14ac:dyDescent="0.25">
      <c r="A2683" s="197">
        <v>31</v>
      </c>
      <c r="B2683" s="194" t="s">
        <v>1532</v>
      </c>
      <c r="C2683" s="199">
        <v>110</v>
      </c>
      <c r="D2683" s="194" t="s">
        <v>147</v>
      </c>
      <c r="F2683" s="199">
        <v>0</v>
      </c>
      <c r="G2683" s="194" t="s">
        <v>1838</v>
      </c>
      <c r="I2683" s="197">
        <v>7598426</v>
      </c>
      <c r="K2683" s="200">
        <v>30072620</v>
      </c>
      <c r="L2683" s="193" t="s">
        <v>503</v>
      </c>
    </row>
    <row r="2684" spans="1:12" x14ac:dyDescent="0.25">
      <c r="G2684" s="201" t="s">
        <v>1630</v>
      </c>
      <c r="I2684" s="202">
        <v>7598426</v>
      </c>
      <c r="J2684" s="202">
        <v>0</v>
      </c>
      <c r="K2684" s="202">
        <v>7598426</v>
      </c>
      <c r="L2684" s="203" t="s">
        <v>503</v>
      </c>
    </row>
    <row r="2685" spans="1:12" x14ac:dyDescent="0.25">
      <c r="G2685" s="201" t="s">
        <v>505</v>
      </c>
      <c r="I2685" s="202">
        <v>30072620</v>
      </c>
      <c r="J2685" s="202">
        <v>0</v>
      </c>
      <c r="K2685" s="202">
        <v>30072620</v>
      </c>
      <c r="L2685" s="204" t="s">
        <v>506</v>
      </c>
    </row>
    <row r="2686" spans="1:12" x14ac:dyDescent="0.25">
      <c r="A2686" s="196" t="s">
        <v>1239</v>
      </c>
    </row>
    <row r="2687" spans="1:12" x14ac:dyDescent="0.25">
      <c r="A2687" s="196" t="s">
        <v>138</v>
      </c>
      <c r="G2687" s="153" t="s">
        <v>500</v>
      </c>
      <c r="I2687" s="197">
        <v>0</v>
      </c>
      <c r="J2687" s="197">
        <v>0</v>
      </c>
      <c r="K2687" s="197">
        <v>0</v>
      </c>
    </row>
    <row r="2688" spans="1:12" x14ac:dyDescent="0.25">
      <c r="A2688" s="193" t="s">
        <v>139</v>
      </c>
      <c r="B2688" s="193" t="s">
        <v>140</v>
      </c>
      <c r="C2688" s="198" t="s">
        <v>141</v>
      </c>
      <c r="D2688" s="193" t="s">
        <v>142</v>
      </c>
      <c r="E2688" s="193" t="s">
        <v>143</v>
      </c>
      <c r="F2688" s="198" t="s">
        <v>144</v>
      </c>
      <c r="G2688" s="193" t="s">
        <v>145</v>
      </c>
      <c r="I2688" s="198" t="s">
        <v>501</v>
      </c>
      <c r="J2688" s="198" t="s">
        <v>502</v>
      </c>
      <c r="K2688" s="198" t="s">
        <v>146</v>
      </c>
    </row>
    <row r="2689" spans="1:12" x14ac:dyDescent="0.25">
      <c r="A2689" s="197">
        <v>31</v>
      </c>
      <c r="B2689" s="194" t="s">
        <v>138</v>
      </c>
      <c r="C2689" s="199">
        <v>88</v>
      </c>
      <c r="D2689" s="194" t="s">
        <v>147</v>
      </c>
      <c r="F2689" s="199">
        <v>0</v>
      </c>
      <c r="G2689" s="194" t="s">
        <v>1240</v>
      </c>
      <c r="K2689" s="200">
        <v>0</v>
      </c>
    </row>
    <row r="2690" spans="1:12" x14ac:dyDescent="0.25">
      <c r="A2690" s="197">
        <v>31</v>
      </c>
      <c r="B2690" s="194" t="s">
        <v>138</v>
      </c>
      <c r="C2690" s="199">
        <v>88</v>
      </c>
      <c r="D2690" s="194" t="s">
        <v>147</v>
      </c>
      <c r="F2690" s="199">
        <v>0</v>
      </c>
      <c r="G2690" s="194" t="s">
        <v>1241</v>
      </c>
      <c r="I2690" s="197">
        <v>362100</v>
      </c>
      <c r="K2690" s="200">
        <v>362100</v>
      </c>
      <c r="L2690" s="193" t="s">
        <v>503</v>
      </c>
    </row>
    <row r="2691" spans="1:12" x14ac:dyDescent="0.25">
      <c r="G2691" s="201" t="s">
        <v>504</v>
      </c>
      <c r="I2691" s="202">
        <v>362100</v>
      </c>
      <c r="J2691" s="202">
        <v>0</v>
      </c>
      <c r="K2691" s="202">
        <v>362100</v>
      </c>
      <c r="L2691" s="203" t="s">
        <v>503</v>
      </c>
    </row>
    <row r="2692" spans="1:12" x14ac:dyDescent="0.25">
      <c r="G2692" s="201" t="s">
        <v>505</v>
      </c>
      <c r="I2692" s="202">
        <v>362100</v>
      </c>
      <c r="J2692" s="202">
        <v>0</v>
      </c>
      <c r="K2692" s="202">
        <v>362100</v>
      </c>
      <c r="L2692" s="204" t="s">
        <v>506</v>
      </c>
    </row>
    <row r="2693" spans="1:12" x14ac:dyDescent="0.25">
      <c r="A2693" s="196" t="s">
        <v>219</v>
      </c>
      <c r="G2693" s="153" t="s">
        <v>500</v>
      </c>
      <c r="I2693" s="197">
        <v>362100</v>
      </c>
      <c r="J2693" s="197">
        <v>0</v>
      </c>
      <c r="K2693" s="197">
        <v>362100</v>
      </c>
      <c r="L2693" s="194" t="s">
        <v>503</v>
      </c>
    </row>
    <row r="2694" spans="1:12" x14ac:dyDescent="0.25">
      <c r="A2694" s="193" t="s">
        <v>139</v>
      </c>
      <c r="B2694" s="193" t="s">
        <v>140</v>
      </c>
      <c r="C2694" s="198" t="s">
        <v>141</v>
      </c>
      <c r="D2694" s="193" t="s">
        <v>142</v>
      </c>
      <c r="E2694" s="193" t="s">
        <v>143</v>
      </c>
      <c r="F2694" s="198" t="s">
        <v>144</v>
      </c>
      <c r="G2694" s="193" t="s">
        <v>145</v>
      </c>
      <c r="I2694" s="198" t="s">
        <v>501</v>
      </c>
      <c r="J2694" s="198" t="s">
        <v>502</v>
      </c>
      <c r="K2694" s="198" t="s">
        <v>146</v>
      </c>
    </row>
    <row r="2695" spans="1:12" x14ac:dyDescent="0.25">
      <c r="A2695" s="197">
        <v>29</v>
      </c>
      <c r="B2695" s="194" t="s">
        <v>219</v>
      </c>
      <c r="C2695" s="199">
        <v>1</v>
      </c>
      <c r="D2695" s="194" t="s">
        <v>147</v>
      </c>
      <c r="F2695" s="199">
        <v>0</v>
      </c>
      <c r="G2695" s="194" t="s">
        <v>1240</v>
      </c>
      <c r="I2695" s="197">
        <v>34610</v>
      </c>
      <c r="K2695" s="200">
        <v>396710</v>
      </c>
      <c r="L2695" s="193" t="s">
        <v>503</v>
      </c>
    </row>
    <row r="2696" spans="1:12" x14ac:dyDescent="0.25">
      <c r="A2696" s="197">
        <v>29</v>
      </c>
      <c r="B2696" s="194" t="s">
        <v>219</v>
      </c>
      <c r="C2696" s="199">
        <v>1</v>
      </c>
      <c r="D2696" s="194" t="s">
        <v>147</v>
      </c>
      <c r="F2696" s="199">
        <v>0</v>
      </c>
      <c r="G2696" s="194" t="s">
        <v>1241</v>
      </c>
      <c r="I2696" s="197">
        <v>276600</v>
      </c>
      <c r="K2696" s="200">
        <v>673310</v>
      </c>
      <c r="L2696" s="193" t="s">
        <v>503</v>
      </c>
    </row>
    <row r="2697" spans="1:12" x14ac:dyDescent="0.25">
      <c r="G2697" s="201" t="s">
        <v>507</v>
      </c>
      <c r="I2697" s="202">
        <v>311210</v>
      </c>
      <c r="J2697" s="202">
        <v>0</v>
      </c>
      <c r="K2697" s="202">
        <v>311210</v>
      </c>
      <c r="L2697" s="203" t="s">
        <v>503</v>
      </c>
    </row>
    <row r="2698" spans="1:12" x14ac:dyDescent="0.25">
      <c r="G2698" s="201" t="s">
        <v>505</v>
      </c>
      <c r="I2698" s="202">
        <v>673310</v>
      </c>
      <c r="J2698" s="202">
        <v>0</v>
      </c>
      <c r="K2698" s="202">
        <v>673310</v>
      </c>
      <c r="L2698" s="204" t="s">
        <v>506</v>
      </c>
    </row>
    <row r="2699" spans="1:12" x14ac:dyDescent="0.25">
      <c r="A2699" s="196" t="s">
        <v>242</v>
      </c>
      <c r="G2699" s="153" t="s">
        <v>500</v>
      </c>
      <c r="I2699" s="197">
        <v>673310</v>
      </c>
      <c r="J2699" s="197">
        <v>0</v>
      </c>
      <c r="K2699" s="197">
        <v>673310</v>
      </c>
      <c r="L2699" s="194" t="s">
        <v>503</v>
      </c>
    </row>
    <row r="2700" spans="1:12" x14ac:dyDescent="0.25">
      <c r="A2700" s="193" t="s">
        <v>139</v>
      </c>
      <c r="B2700" s="193" t="s">
        <v>140</v>
      </c>
      <c r="C2700" s="198" t="s">
        <v>141</v>
      </c>
      <c r="D2700" s="193" t="s">
        <v>142</v>
      </c>
      <c r="E2700" s="193" t="s">
        <v>143</v>
      </c>
      <c r="F2700" s="198" t="s">
        <v>144</v>
      </c>
      <c r="G2700" s="193" t="s">
        <v>145</v>
      </c>
      <c r="I2700" s="198" t="s">
        <v>501</v>
      </c>
      <c r="J2700" s="198" t="s">
        <v>502</v>
      </c>
      <c r="K2700" s="198" t="s">
        <v>146</v>
      </c>
    </row>
    <row r="2701" spans="1:12" x14ac:dyDescent="0.25">
      <c r="A2701" s="197">
        <v>31</v>
      </c>
      <c r="B2701" s="194" t="s">
        <v>242</v>
      </c>
      <c r="C2701" s="199">
        <v>86</v>
      </c>
      <c r="D2701" s="194" t="s">
        <v>147</v>
      </c>
      <c r="F2701" s="199">
        <v>0</v>
      </c>
      <c r="G2701" s="194" t="s">
        <v>1240</v>
      </c>
      <c r="I2701" s="197">
        <v>139025</v>
      </c>
      <c r="K2701" s="200">
        <v>812335</v>
      </c>
      <c r="L2701" s="193" t="s">
        <v>503</v>
      </c>
    </row>
    <row r="2702" spans="1:12" x14ac:dyDescent="0.25">
      <c r="A2702" s="197">
        <v>31</v>
      </c>
      <c r="B2702" s="194" t="s">
        <v>242</v>
      </c>
      <c r="C2702" s="199">
        <v>86</v>
      </c>
      <c r="D2702" s="194" t="s">
        <v>147</v>
      </c>
      <c r="F2702" s="199">
        <v>0</v>
      </c>
      <c r="G2702" s="194" t="s">
        <v>1241</v>
      </c>
      <c r="I2702" s="197">
        <v>2300765</v>
      </c>
      <c r="K2702" s="200">
        <v>3113100</v>
      </c>
      <c r="L2702" s="193" t="s">
        <v>503</v>
      </c>
    </row>
    <row r="2703" spans="1:12" x14ac:dyDescent="0.25">
      <c r="G2703" s="201" t="s">
        <v>612</v>
      </c>
      <c r="I2703" s="202">
        <v>2439790</v>
      </c>
      <c r="J2703" s="202">
        <v>0</v>
      </c>
      <c r="K2703" s="202">
        <v>2439790</v>
      </c>
      <c r="L2703" s="203" t="s">
        <v>503</v>
      </c>
    </row>
    <row r="2704" spans="1:12" x14ac:dyDescent="0.25">
      <c r="G2704" s="201" t="s">
        <v>505</v>
      </c>
      <c r="I2704" s="202">
        <v>3113100</v>
      </c>
      <c r="J2704" s="202">
        <v>0</v>
      </c>
      <c r="K2704" s="202">
        <v>3113100</v>
      </c>
      <c r="L2704" s="204" t="s">
        <v>506</v>
      </c>
    </row>
    <row r="2705" spans="1:12" x14ac:dyDescent="0.25">
      <c r="A2705" s="196" t="s">
        <v>158</v>
      </c>
      <c r="G2705" s="153" t="s">
        <v>500</v>
      </c>
      <c r="I2705" s="197">
        <v>3113100</v>
      </c>
      <c r="J2705" s="197">
        <v>0</v>
      </c>
      <c r="K2705" s="197">
        <v>3113100</v>
      </c>
      <c r="L2705" s="194" t="s">
        <v>503</v>
      </c>
    </row>
    <row r="2706" spans="1:12" x14ac:dyDescent="0.25">
      <c r="A2706" s="193" t="s">
        <v>139</v>
      </c>
      <c r="B2706" s="193" t="s">
        <v>140</v>
      </c>
      <c r="C2706" s="198" t="s">
        <v>141</v>
      </c>
      <c r="D2706" s="193" t="s">
        <v>142</v>
      </c>
      <c r="E2706" s="193" t="s">
        <v>143</v>
      </c>
      <c r="F2706" s="198" t="s">
        <v>144</v>
      </c>
      <c r="G2706" s="193" t="s">
        <v>145</v>
      </c>
      <c r="I2706" s="198" t="s">
        <v>501</v>
      </c>
      <c r="J2706" s="198" t="s">
        <v>502</v>
      </c>
      <c r="K2706" s="198" t="s">
        <v>146</v>
      </c>
    </row>
    <row r="2707" spans="1:12" x14ac:dyDescent="0.25">
      <c r="A2707" s="197">
        <v>30</v>
      </c>
      <c r="B2707" s="194" t="s">
        <v>158</v>
      </c>
      <c r="C2707" s="199">
        <v>1</v>
      </c>
      <c r="D2707" s="194" t="s">
        <v>147</v>
      </c>
      <c r="F2707" s="199">
        <v>0</v>
      </c>
      <c r="G2707" s="194" t="s">
        <v>1240</v>
      </c>
      <c r="I2707" s="197">
        <v>374293</v>
      </c>
      <c r="K2707" s="200">
        <v>3487393</v>
      </c>
      <c r="L2707" s="193" t="s">
        <v>503</v>
      </c>
    </row>
    <row r="2708" spans="1:12" x14ac:dyDescent="0.25">
      <c r="A2708" s="197">
        <v>30</v>
      </c>
      <c r="B2708" s="194" t="s">
        <v>158</v>
      </c>
      <c r="C2708" s="199">
        <v>1</v>
      </c>
      <c r="D2708" s="194" t="s">
        <v>147</v>
      </c>
      <c r="F2708" s="199">
        <v>0</v>
      </c>
      <c r="G2708" s="194" t="s">
        <v>1241</v>
      </c>
      <c r="I2708" s="197">
        <v>296100</v>
      </c>
      <c r="K2708" s="200">
        <v>3783493</v>
      </c>
      <c r="L2708" s="193" t="s">
        <v>503</v>
      </c>
    </row>
    <row r="2709" spans="1:12" x14ac:dyDescent="0.25">
      <c r="G2709" s="201" t="s">
        <v>644</v>
      </c>
      <c r="I2709" s="202">
        <v>670393</v>
      </c>
      <c r="J2709" s="202">
        <v>0</v>
      </c>
      <c r="K2709" s="202">
        <v>670393</v>
      </c>
      <c r="L2709" s="203" t="s">
        <v>503</v>
      </c>
    </row>
    <row r="2710" spans="1:12" x14ac:dyDescent="0.25">
      <c r="G2710" s="201" t="s">
        <v>505</v>
      </c>
      <c r="I2710" s="202">
        <v>3783493</v>
      </c>
      <c r="J2710" s="202">
        <v>0</v>
      </c>
      <c r="K2710" s="202">
        <v>3783493</v>
      </c>
      <c r="L2710" s="204" t="s">
        <v>506</v>
      </c>
    </row>
    <row r="2711" spans="1:12" x14ac:dyDescent="0.25">
      <c r="A2711" s="196" t="s">
        <v>254</v>
      </c>
      <c r="G2711" s="153" t="s">
        <v>500</v>
      </c>
      <c r="I2711" s="197">
        <v>3783493</v>
      </c>
      <c r="J2711" s="197">
        <v>0</v>
      </c>
      <c r="K2711" s="197">
        <v>3783493</v>
      </c>
      <c r="L2711" s="194" t="s">
        <v>503</v>
      </c>
    </row>
    <row r="2712" spans="1:12" x14ac:dyDescent="0.25">
      <c r="A2712" s="193" t="s">
        <v>139</v>
      </c>
      <c r="B2712" s="193" t="s">
        <v>140</v>
      </c>
      <c r="C2712" s="198" t="s">
        <v>141</v>
      </c>
      <c r="D2712" s="193" t="s">
        <v>142</v>
      </c>
      <c r="E2712" s="193" t="s">
        <v>143</v>
      </c>
      <c r="F2712" s="198" t="s">
        <v>144</v>
      </c>
      <c r="G2712" s="193" t="s">
        <v>145</v>
      </c>
      <c r="I2712" s="198" t="s">
        <v>501</v>
      </c>
      <c r="J2712" s="198" t="s">
        <v>502</v>
      </c>
      <c r="K2712" s="198" t="s">
        <v>146</v>
      </c>
    </row>
    <row r="2713" spans="1:12" x14ac:dyDescent="0.25">
      <c r="A2713" s="197">
        <v>31</v>
      </c>
      <c r="B2713" s="194" t="s">
        <v>254</v>
      </c>
      <c r="C2713" s="199">
        <v>1</v>
      </c>
      <c r="D2713" s="194" t="s">
        <v>147</v>
      </c>
      <c r="F2713" s="199">
        <v>0</v>
      </c>
      <c r="G2713" s="194" t="s">
        <v>1240</v>
      </c>
      <c r="K2713" s="200">
        <v>3783493</v>
      </c>
      <c r="L2713" s="193" t="s">
        <v>503</v>
      </c>
    </row>
    <row r="2714" spans="1:12" x14ac:dyDescent="0.25">
      <c r="A2714" s="197">
        <v>31</v>
      </c>
      <c r="B2714" s="194" t="s">
        <v>254</v>
      </c>
      <c r="C2714" s="199">
        <v>1</v>
      </c>
      <c r="D2714" s="194" t="s">
        <v>147</v>
      </c>
      <c r="F2714" s="199">
        <v>0</v>
      </c>
      <c r="G2714" s="194" t="s">
        <v>1241</v>
      </c>
      <c r="I2714" s="197">
        <v>323100</v>
      </c>
      <c r="K2714" s="200">
        <v>4106593</v>
      </c>
      <c r="L2714" s="193" t="s">
        <v>503</v>
      </c>
    </row>
    <row r="2715" spans="1:12" x14ac:dyDescent="0.25">
      <c r="G2715" s="201" t="s">
        <v>665</v>
      </c>
      <c r="I2715" s="202">
        <v>323100</v>
      </c>
      <c r="J2715" s="202">
        <v>0</v>
      </c>
      <c r="K2715" s="202">
        <v>323100</v>
      </c>
      <c r="L2715" s="203" t="s">
        <v>503</v>
      </c>
    </row>
    <row r="2716" spans="1:12" x14ac:dyDescent="0.25">
      <c r="G2716" s="201" t="s">
        <v>505</v>
      </c>
      <c r="I2716" s="202">
        <v>4106593</v>
      </c>
      <c r="J2716" s="202">
        <v>0</v>
      </c>
      <c r="K2716" s="202">
        <v>4106593</v>
      </c>
      <c r="L2716" s="204" t="s">
        <v>506</v>
      </c>
    </row>
    <row r="2717" spans="1:12" x14ac:dyDescent="0.25">
      <c r="A2717" s="196" t="s">
        <v>160</v>
      </c>
      <c r="G2717" s="153" t="s">
        <v>500</v>
      </c>
      <c r="I2717" s="197">
        <v>4106593</v>
      </c>
      <c r="J2717" s="197">
        <v>0</v>
      </c>
      <c r="K2717" s="197">
        <v>4106593</v>
      </c>
      <c r="L2717" s="194" t="s">
        <v>503</v>
      </c>
    </row>
    <row r="2718" spans="1:12" x14ac:dyDescent="0.25">
      <c r="A2718" s="193" t="s">
        <v>139</v>
      </c>
      <c r="B2718" s="193" t="s">
        <v>140</v>
      </c>
      <c r="C2718" s="198" t="s">
        <v>141</v>
      </c>
      <c r="D2718" s="193" t="s">
        <v>142</v>
      </c>
      <c r="E2718" s="193" t="s">
        <v>143</v>
      </c>
      <c r="F2718" s="198" t="s">
        <v>144</v>
      </c>
      <c r="G2718" s="193" t="s">
        <v>145</v>
      </c>
      <c r="I2718" s="198" t="s">
        <v>501</v>
      </c>
      <c r="J2718" s="198" t="s">
        <v>502</v>
      </c>
      <c r="K2718" s="198" t="s">
        <v>146</v>
      </c>
    </row>
    <row r="2719" spans="1:12" x14ac:dyDescent="0.25">
      <c r="A2719" s="197">
        <v>30</v>
      </c>
      <c r="B2719" s="194" t="s">
        <v>160</v>
      </c>
      <c r="C2719" s="199">
        <v>1</v>
      </c>
      <c r="D2719" s="194" t="s">
        <v>147</v>
      </c>
      <c r="F2719" s="199">
        <v>0</v>
      </c>
      <c r="G2719" s="194" t="s">
        <v>1240</v>
      </c>
      <c r="I2719" s="197">
        <v>134984</v>
      </c>
      <c r="K2719" s="200">
        <v>4241577</v>
      </c>
      <c r="L2719" s="193" t="s">
        <v>503</v>
      </c>
    </row>
    <row r="2720" spans="1:12" x14ac:dyDescent="0.25">
      <c r="A2720" s="197">
        <v>30</v>
      </c>
      <c r="B2720" s="194" t="s">
        <v>160</v>
      </c>
      <c r="C2720" s="199">
        <v>1</v>
      </c>
      <c r="D2720" s="194" t="s">
        <v>147</v>
      </c>
      <c r="F2720" s="199">
        <v>0</v>
      </c>
      <c r="G2720" s="194" t="s">
        <v>1241</v>
      </c>
      <c r="I2720" s="197">
        <v>219000</v>
      </c>
      <c r="K2720" s="200">
        <v>4460577</v>
      </c>
      <c r="L2720" s="193" t="s">
        <v>503</v>
      </c>
    </row>
    <row r="2721" spans="1:12" x14ac:dyDescent="0.25">
      <c r="G2721" s="201" t="s">
        <v>679</v>
      </c>
      <c r="I2721" s="202">
        <v>353984</v>
      </c>
      <c r="J2721" s="202">
        <v>0</v>
      </c>
      <c r="K2721" s="202">
        <v>353984</v>
      </c>
      <c r="L2721" s="203" t="s">
        <v>503</v>
      </c>
    </row>
    <row r="2722" spans="1:12" x14ac:dyDescent="0.25">
      <c r="G2722" s="201" t="s">
        <v>505</v>
      </c>
      <c r="I2722" s="202">
        <v>4460577</v>
      </c>
      <c r="J2722" s="202">
        <v>0</v>
      </c>
      <c r="K2722" s="202">
        <v>4460577</v>
      </c>
      <c r="L2722" s="204" t="s">
        <v>506</v>
      </c>
    </row>
    <row r="2723" spans="1:12" x14ac:dyDescent="0.25">
      <c r="A2723" s="196" t="s">
        <v>438</v>
      </c>
      <c r="G2723" s="153" t="s">
        <v>500</v>
      </c>
      <c r="I2723" s="197">
        <v>4460577</v>
      </c>
      <c r="J2723" s="197">
        <v>0</v>
      </c>
      <c r="K2723" s="197">
        <v>4460577</v>
      </c>
      <c r="L2723" s="194" t="s">
        <v>503</v>
      </c>
    </row>
    <row r="2724" spans="1:12" x14ac:dyDescent="0.25">
      <c r="A2724" s="193" t="s">
        <v>139</v>
      </c>
      <c r="B2724" s="193" t="s">
        <v>140</v>
      </c>
      <c r="C2724" s="198" t="s">
        <v>141</v>
      </c>
      <c r="D2724" s="193" t="s">
        <v>142</v>
      </c>
      <c r="E2724" s="193" t="s">
        <v>143</v>
      </c>
      <c r="F2724" s="198" t="s">
        <v>144</v>
      </c>
      <c r="G2724" s="193" t="s">
        <v>145</v>
      </c>
      <c r="I2724" s="198" t="s">
        <v>501</v>
      </c>
      <c r="J2724" s="198" t="s">
        <v>502</v>
      </c>
      <c r="K2724" s="198" t="s">
        <v>146</v>
      </c>
    </row>
    <row r="2725" spans="1:12" x14ac:dyDescent="0.25">
      <c r="A2725" s="197">
        <v>31</v>
      </c>
      <c r="B2725" s="194" t="s">
        <v>438</v>
      </c>
      <c r="C2725" s="199">
        <v>110</v>
      </c>
      <c r="D2725" s="194" t="s">
        <v>147</v>
      </c>
      <c r="F2725" s="199">
        <v>0</v>
      </c>
      <c r="G2725" s="194" t="s">
        <v>1242</v>
      </c>
      <c r="I2725" s="197">
        <v>303685</v>
      </c>
      <c r="K2725" s="200">
        <v>4764262</v>
      </c>
      <c r="L2725" s="193" t="s">
        <v>503</v>
      </c>
    </row>
    <row r="2726" spans="1:12" x14ac:dyDescent="0.25">
      <c r="G2726" s="201" t="s">
        <v>718</v>
      </c>
      <c r="I2726" s="202">
        <v>303685</v>
      </c>
      <c r="J2726" s="202">
        <v>0</v>
      </c>
      <c r="K2726" s="202">
        <v>303685</v>
      </c>
      <c r="L2726" s="203" t="s">
        <v>503</v>
      </c>
    </row>
    <row r="2727" spans="1:12" x14ac:dyDescent="0.25">
      <c r="G2727" s="201" t="s">
        <v>505</v>
      </c>
      <c r="I2727" s="202">
        <v>4764262</v>
      </c>
      <c r="J2727" s="202">
        <v>0</v>
      </c>
      <c r="K2727" s="202">
        <v>4764262</v>
      </c>
      <c r="L2727" s="204" t="s">
        <v>506</v>
      </c>
    </row>
    <row r="2728" spans="1:12" x14ac:dyDescent="0.25">
      <c r="A2728" s="196" t="s">
        <v>1532</v>
      </c>
      <c r="G2728" s="153" t="s">
        <v>500</v>
      </c>
      <c r="I2728" s="197">
        <v>4764262</v>
      </c>
      <c r="J2728" s="197">
        <v>0</v>
      </c>
      <c r="K2728" s="197">
        <v>4764262</v>
      </c>
      <c r="L2728" s="194" t="s">
        <v>503</v>
      </c>
    </row>
    <row r="2729" spans="1:12" x14ac:dyDescent="0.25">
      <c r="A2729" s="193" t="s">
        <v>139</v>
      </c>
      <c r="B2729" s="193" t="s">
        <v>140</v>
      </c>
      <c r="C2729" s="198" t="s">
        <v>141</v>
      </c>
      <c r="D2729" s="193" t="s">
        <v>142</v>
      </c>
      <c r="E2729" s="193" t="s">
        <v>143</v>
      </c>
      <c r="F2729" s="198" t="s">
        <v>144</v>
      </c>
      <c r="G2729" s="193" t="s">
        <v>145</v>
      </c>
      <c r="I2729" s="198" t="s">
        <v>501</v>
      </c>
      <c r="J2729" s="198" t="s">
        <v>502</v>
      </c>
      <c r="K2729" s="198" t="s">
        <v>146</v>
      </c>
    </row>
    <row r="2730" spans="1:12" x14ac:dyDescent="0.25">
      <c r="A2730" s="197">
        <v>31</v>
      </c>
      <c r="B2730" s="194" t="s">
        <v>1532</v>
      </c>
      <c r="C2730" s="199">
        <v>110</v>
      </c>
      <c r="D2730" s="194" t="s">
        <v>147</v>
      </c>
      <c r="F2730" s="199">
        <v>0</v>
      </c>
      <c r="G2730" s="194" t="s">
        <v>1838</v>
      </c>
      <c r="I2730" s="197">
        <v>300641</v>
      </c>
      <c r="K2730" s="200">
        <v>5064903</v>
      </c>
      <c r="L2730" s="193" t="s">
        <v>503</v>
      </c>
    </row>
    <row r="2731" spans="1:12" x14ac:dyDescent="0.25">
      <c r="G2731" s="201" t="s">
        <v>1630</v>
      </c>
      <c r="I2731" s="202">
        <v>300641</v>
      </c>
      <c r="J2731" s="202">
        <v>0</v>
      </c>
      <c r="K2731" s="202">
        <v>300641</v>
      </c>
      <c r="L2731" s="203" t="s">
        <v>503</v>
      </c>
    </row>
    <row r="2732" spans="1:12" x14ac:dyDescent="0.25">
      <c r="G2732" s="201" t="s">
        <v>505</v>
      </c>
      <c r="I2732" s="202">
        <v>5064903</v>
      </c>
      <c r="J2732" s="202">
        <v>0</v>
      </c>
      <c r="K2732" s="202">
        <v>5064903</v>
      </c>
      <c r="L2732" s="204" t="s">
        <v>506</v>
      </c>
    </row>
    <row r="2733" spans="1:12" x14ac:dyDescent="0.25">
      <c r="A2733" s="196" t="s">
        <v>1243</v>
      </c>
    </row>
    <row r="2734" spans="1:12" x14ac:dyDescent="0.25">
      <c r="A2734" s="196" t="s">
        <v>438</v>
      </c>
      <c r="G2734" s="153" t="s">
        <v>500</v>
      </c>
      <c r="I2734" s="197">
        <v>0</v>
      </c>
      <c r="J2734" s="197">
        <v>0</v>
      </c>
      <c r="K2734" s="197">
        <v>0</v>
      </c>
    </row>
    <row r="2735" spans="1:12" x14ac:dyDescent="0.25">
      <c r="A2735" s="193" t="s">
        <v>139</v>
      </c>
      <c r="B2735" s="193" t="s">
        <v>140</v>
      </c>
      <c r="C2735" s="198" t="s">
        <v>141</v>
      </c>
      <c r="D2735" s="193" t="s">
        <v>142</v>
      </c>
      <c r="E2735" s="193" t="s">
        <v>143</v>
      </c>
      <c r="F2735" s="198" t="s">
        <v>144</v>
      </c>
      <c r="G2735" s="193" t="s">
        <v>145</v>
      </c>
      <c r="I2735" s="198" t="s">
        <v>501</v>
      </c>
      <c r="J2735" s="198" t="s">
        <v>502</v>
      </c>
      <c r="K2735" s="198" t="s">
        <v>146</v>
      </c>
    </row>
    <row r="2736" spans="1:12" x14ac:dyDescent="0.25">
      <c r="A2736" s="197">
        <v>31</v>
      </c>
      <c r="B2736" s="194" t="s">
        <v>438</v>
      </c>
      <c r="C2736" s="199">
        <v>110</v>
      </c>
      <c r="D2736" s="194" t="s">
        <v>147</v>
      </c>
      <c r="F2736" s="199">
        <v>0</v>
      </c>
      <c r="G2736" s="194" t="s">
        <v>1244</v>
      </c>
      <c r="I2736" s="197">
        <v>2038540</v>
      </c>
      <c r="K2736" s="200">
        <v>2038540</v>
      </c>
      <c r="L2736" s="193" t="s">
        <v>503</v>
      </c>
    </row>
    <row r="2737" spans="1:12" x14ac:dyDescent="0.25">
      <c r="G2737" s="201" t="s">
        <v>718</v>
      </c>
      <c r="I2737" s="202">
        <v>2038540</v>
      </c>
      <c r="J2737" s="202">
        <v>0</v>
      </c>
      <c r="K2737" s="202">
        <v>2038540</v>
      </c>
      <c r="L2737" s="203" t="s">
        <v>503</v>
      </c>
    </row>
    <row r="2738" spans="1:12" x14ac:dyDescent="0.25">
      <c r="G2738" s="201" t="s">
        <v>505</v>
      </c>
      <c r="I2738" s="202">
        <v>2038540</v>
      </c>
      <c r="J2738" s="202">
        <v>0</v>
      </c>
      <c r="K2738" s="202">
        <v>2038540</v>
      </c>
      <c r="L2738" s="204" t="s">
        <v>506</v>
      </c>
    </row>
    <row r="2739" spans="1:12" x14ac:dyDescent="0.25">
      <c r="A2739" s="196" t="s">
        <v>1245</v>
      </c>
    </row>
    <row r="2740" spans="1:12" x14ac:dyDescent="0.25">
      <c r="A2740" s="196" t="s">
        <v>138</v>
      </c>
      <c r="G2740" s="153" t="s">
        <v>500</v>
      </c>
      <c r="I2740" s="197">
        <v>0</v>
      </c>
      <c r="J2740" s="197">
        <v>0</v>
      </c>
      <c r="K2740" s="197">
        <v>0</v>
      </c>
    </row>
    <row r="2741" spans="1:12" x14ac:dyDescent="0.25">
      <c r="A2741" s="193" t="s">
        <v>139</v>
      </c>
      <c r="B2741" s="193" t="s">
        <v>140</v>
      </c>
      <c r="C2741" s="198" t="s">
        <v>141</v>
      </c>
      <c r="D2741" s="193" t="s">
        <v>142</v>
      </c>
      <c r="E2741" s="193" t="s">
        <v>143</v>
      </c>
      <c r="F2741" s="198" t="s">
        <v>144</v>
      </c>
      <c r="G2741" s="193" t="s">
        <v>145</v>
      </c>
      <c r="I2741" s="198" t="s">
        <v>501</v>
      </c>
      <c r="J2741" s="198" t="s">
        <v>502</v>
      </c>
      <c r="K2741" s="198" t="s">
        <v>146</v>
      </c>
    </row>
    <row r="2742" spans="1:12" x14ac:dyDescent="0.25">
      <c r="A2742" s="197">
        <v>31</v>
      </c>
      <c r="B2742" s="194" t="s">
        <v>138</v>
      </c>
      <c r="C2742" s="199">
        <v>88</v>
      </c>
      <c r="D2742" s="194" t="s">
        <v>147</v>
      </c>
      <c r="F2742" s="199">
        <v>0</v>
      </c>
      <c r="G2742" s="194" t="s">
        <v>1246</v>
      </c>
      <c r="I2742" s="197">
        <v>669</v>
      </c>
      <c r="K2742" s="200">
        <v>669</v>
      </c>
      <c r="L2742" s="193" t="s">
        <v>503</v>
      </c>
    </row>
    <row r="2743" spans="1:12" x14ac:dyDescent="0.25">
      <c r="A2743" s="197">
        <v>31</v>
      </c>
      <c r="B2743" s="194" t="s">
        <v>138</v>
      </c>
      <c r="C2743" s="199">
        <v>88</v>
      </c>
      <c r="D2743" s="194" t="s">
        <v>147</v>
      </c>
      <c r="F2743" s="199">
        <v>0</v>
      </c>
      <c r="G2743" s="194" t="s">
        <v>1247</v>
      </c>
      <c r="I2743" s="197">
        <v>240000</v>
      </c>
      <c r="K2743" s="200">
        <v>240669</v>
      </c>
      <c r="L2743" s="193" t="s">
        <v>503</v>
      </c>
    </row>
    <row r="2744" spans="1:12" x14ac:dyDescent="0.25">
      <c r="G2744" s="201" t="s">
        <v>504</v>
      </c>
      <c r="I2744" s="202">
        <v>240669</v>
      </c>
      <c r="J2744" s="202">
        <v>0</v>
      </c>
      <c r="K2744" s="202">
        <v>240669</v>
      </c>
      <c r="L2744" s="203" t="s">
        <v>503</v>
      </c>
    </row>
    <row r="2745" spans="1:12" x14ac:dyDescent="0.25">
      <c r="G2745" s="201" t="s">
        <v>505</v>
      </c>
      <c r="I2745" s="202">
        <v>240669</v>
      </c>
      <c r="J2745" s="202">
        <v>0</v>
      </c>
      <c r="K2745" s="202">
        <v>240669</v>
      </c>
      <c r="L2745" s="204" t="s">
        <v>506</v>
      </c>
    </row>
    <row r="2746" spans="1:12" x14ac:dyDescent="0.25">
      <c r="A2746" s="196" t="s">
        <v>219</v>
      </c>
      <c r="G2746" s="153" t="s">
        <v>500</v>
      </c>
      <c r="I2746" s="197">
        <v>240669</v>
      </c>
      <c r="J2746" s="197">
        <v>0</v>
      </c>
      <c r="K2746" s="197">
        <v>240669</v>
      </c>
      <c r="L2746" s="194" t="s">
        <v>503</v>
      </c>
    </row>
    <row r="2747" spans="1:12" x14ac:dyDescent="0.25">
      <c r="A2747" s="193" t="s">
        <v>139</v>
      </c>
      <c r="B2747" s="193" t="s">
        <v>140</v>
      </c>
      <c r="C2747" s="198" t="s">
        <v>141</v>
      </c>
      <c r="D2747" s="193" t="s">
        <v>142</v>
      </c>
      <c r="E2747" s="193" t="s">
        <v>143</v>
      </c>
      <c r="F2747" s="198" t="s">
        <v>144</v>
      </c>
      <c r="G2747" s="193" t="s">
        <v>145</v>
      </c>
      <c r="I2747" s="198" t="s">
        <v>501</v>
      </c>
      <c r="J2747" s="198" t="s">
        <v>502</v>
      </c>
      <c r="K2747" s="198" t="s">
        <v>146</v>
      </c>
    </row>
    <row r="2748" spans="1:12" x14ac:dyDescent="0.25">
      <c r="A2748" s="197">
        <v>29</v>
      </c>
      <c r="B2748" s="194" t="s">
        <v>219</v>
      </c>
      <c r="C2748" s="199">
        <v>1</v>
      </c>
      <c r="D2748" s="194" t="s">
        <v>147</v>
      </c>
      <c r="F2748" s="199">
        <v>0</v>
      </c>
      <c r="G2748" s="194" t="s">
        <v>1246</v>
      </c>
      <c r="I2748" s="197">
        <v>669</v>
      </c>
      <c r="K2748" s="200">
        <v>241338</v>
      </c>
      <c r="L2748" s="193" t="s">
        <v>503</v>
      </c>
    </row>
    <row r="2749" spans="1:12" x14ac:dyDescent="0.25">
      <c r="A2749" s="197">
        <v>29</v>
      </c>
      <c r="B2749" s="194" t="s">
        <v>219</v>
      </c>
      <c r="C2749" s="199">
        <v>1</v>
      </c>
      <c r="D2749" s="194" t="s">
        <v>147</v>
      </c>
      <c r="F2749" s="199">
        <v>0</v>
      </c>
      <c r="G2749" s="194" t="s">
        <v>1247</v>
      </c>
      <c r="I2749" s="197">
        <v>187500</v>
      </c>
      <c r="K2749" s="200">
        <v>428838</v>
      </c>
      <c r="L2749" s="193" t="s">
        <v>503</v>
      </c>
    </row>
    <row r="2750" spans="1:12" x14ac:dyDescent="0.25">
      <c r="G2750" s="201" t="s">
        <v>507</v>
      </c>
      <c r="I2750" s="202">
        <v>188169</v>
      </c>
      <c r="J2750" s="202">
        <v>0</v>
      </c>
      <c r="K2750" s="202">
        <v>188169</v>
      </c>
      <c r="L2750" s="203" t="s">
        <v>503</v>
      </c>
    </row>
    <row r="2751" spans="1:12" x14ac:dyDescent="0.25">
      <c r="G2751" s="201" t="s">
        <v>505</v>
      </c>
      <c r="I2751" s="202">
        <v>428838</v>
      </c>
      <c r="J2751" s="202">
        <v>0</v>
      </c>
      <c r="K2751" s="202">
        <v>428838</v>
      </c>
      <c r="L2751" s="204" t="s">
        <v>506</v>
      </c>
    </row>
    <row r="2752" spans="1:12" x14ac:dyDescent="0.25">
      <c r="A2752" s="196" t="s">
        <v>242</v>
      </c>
      <c r="G2752" s="153" t="s">
        <v>500</v>
      </c>
      <c r="I2752" s="197">
        <v>428838</v>
      </c>
      <c r="J2752" s="197">
        <v>0</v>
      </c>
      <c r="K2752" s="197">
        <v>428838</v>
      </c>
      <c r="L2752" s="194" t="s">
        <v>503</v>
      </c>
    </row>
    <row r="2753" spans="1:12" x14ac:dyDescent="0.25">
      <c r="A2753" s="193" t="s">
        <v>139</v>
      </c>
      <c r="B2753" s="193" t="s">
        <v>140</v>
      </c>
      <c r="C2753" s="198" t="s">
        <v>141</v>
      </c>
      <c r="D2753" s="193" t="s">
        <v>142</v>
      </c>
      <c r="E2753" s="193" t="s">
        <v>143</v>
      </c>
      <c r="F2753" s="198" t="s">
        <v>144</v>
      </c>
      <c r="G2753" s="193" t="s">
        <v>145</v>
      </c>
      <c r="I2753" s="198" t="s">
        <v>501</v>
      </c>
      <c r="J2753" s="198" t="s">
        <v>502</v>
      </c>
      <c r="K2753" s="198" t="s">
        <v>146</v>
      </c>
    </row>
    <row r="2754" spans="1:12" x14ac:dyDescent="0.25">
      <c r="A2754" s="197">
        <v>31</v>
      </c>
      <c r="B2754" s="194" t="s">
        <v>242</v>
      </c>
      <c r="C2754" s="199">
        <v>86</v>
      </c>
      <c r="D2754" s="194" t="s">
        <v>147</v>
      </c>
      <c r="F2754" s="199">
        <v>0</v>
      </c>
      <c r="G2754" s="194" t="s">
        <v>1246</v>
      </c>
      <c r="I2754" s="197">
        <v>669</v>
      </c>
      <c r="K2754" s="200">
        <v>429507</v>
      </c>
      <c r="L2754" s="193" t="s">
        <v>503</v>
      </c>
    </row>
    <row r="2755" spans="1:12" x14ac:dyDescent="0.25">
      <c r="A2755" s="197">
        <v>31</v>
      </c>
      <c r="B2755" s="194" t="s">
        <v>242</v>
      </c>
      <c r="C2755" s="199">
        <v>86</v>
      </c>
      <c r="D2755" s="194" t="s">
        <v>147</v>
      </c>
      <c r="F2755" s="199">
        <v>0</v>
      </c>
      <c r="G2755" s="194" t="s">
        <v>1247</v>
      </c>
      <c r="I2755" s="197">
        <v>257500</v>
      </c>
      <c r="K2755" s="200">
        <v>687007</v>
      </c>
      <c r="L2755" s="193" t="s">
        <v>503</v>
      </c>
    </row>
    <row r="2756" spans="1:12" x14ac:dyDescent="0.25">
      <c r="G2756" s="201" t="s">
        <v>612</v>
      </c>
      <c r="I2756" s="202">
        <v>258169</v>
      </c>
      <c r="J2756" s="202">
        <v>0</v>
      </c>
      <c r="K2756" s="202">
        <v>258169</v>
      </c>
      <c r="L2756" s="203" t="s">
        <v>503</v>
      </c>
    </row>
    <row r="2757" spans="1:12" x14ac:dyDescent="0.25">
      <c r="G2757" s="201" t="s">
        <v>505</v>
      </c>
      <c r="I2757" s="202">
        <v>687007</v>
      </c>
      <c r="J2757" s="202">
        <v>0</v>
      </c>
      <c r="K2757" s="202">
        <v>687007</v>
      </c>
      <c r="L2757" s="204" t="s">
        <v>506</v>
      </c>
    </row>
    <row r="2758" spans="1:12" x14ac:dyDescent="0.25">
      <c r="A2758" s="196" t="s">
        <v>158</v>
      </c>
      <c r="G2758" s="153" t="s">
        <v>500</v>
      </c>
      <c r="I2758" s="197">
        <v>687007</v>
      </c>
      <c r="J2758" s="197">
        <v>0</v>
      </c>
      <c r="K2758" s="197">
        <v>687007</v>
      </c>
      <c r="L2758" s="194" t="s">
        <v>503</v>
      </c>
    </row>
    <row r="2759" spans="1:12" x14ac:dyDescent="0.25">
      <c r="A2759" s="193" t="s">
        <v>139</v>
      </c>
      <c r="B2759" s="193" t="s">
        <v>140</v>
      </c>
      <c r="C2759" s="198" t="s">
        <v>141</v>
      </c>
      <c r="D2759" s="193" t="s">
        <v>142</v>
      </c>
      <c r="E2759" s="193" t="s">
        <v>143</v>
      </c>
      <c r="F2759" s="198" t="s">
        <v>144</v>
      </c>
      <c r="G2759" s="193" t="s">
        <v>145</v>
      </c>
      <c r="I2759" s="198" t="s">
        <v>501</v>
      </c>
      <c r="J2759" s="198" t="s">
        <v>502</v>
      </c>
      <c r="K2759" s="198" t="s">
        <v>146</v>
      </c>
    </row>
    <row r="2760" spans="1:12" x14ac:dyDescent="0.25">
      <c r="A2760" s="197">
        <v>30</v>
      </c>
      <c r="B2760" s="194" t="s">
        <v>158</v>
      </c>
      <c r="C2760" s="199">
        <v>1</v>
      </c>
      <c r="D2760" s="194" t="s">
        <v>147</v>
      </c>
      <c r="F2760" s="199">
        <v>0</v>
      </c>
      <c r="G2760" s="194" t="s">
        <v>1246</v>
      </c>
      <c r="I2760" s="197">
        <v>669</v>
      </c>
      <c r="K2760" s="200">
        <v>687676</v>
      </c>
      <c r="L2760" s="193" t="s">
        <v>503</v>
      </c>
    </row>
    <row r="2761" spans="1:12" x14ac:dyDescent="0.25">
      <c r="A2761" s="197">
        <v>30</v>
      </c>
      <c r="B2761" s="194" t="s">
        <v>158</v>
      </c>
      <c r="C2761" s="199">
        <v>1</v>
      </c>
      <c r="D2761" s="194" t="s">
        <v>147</v>
      </c>
      <c r="F2761" s="199">
        <v>0</v>
      </c>
      <c r="G2761" s="194" t="s">
        <v>1247</v>
      </c>
      <c r="I2761" s="197">
        <v>372500</v>
      </c>
      <c r="K2761" s="200">
        <v>1060176</v>
      </c>
      <c r="L2761" s="193" t="s">
        <v>503</v>
      </c>
    </row>
    <row r="2762" spans="1:12" x14ac:dyDescent="0.25">
      <c r="G2762" s="201" t="s">
        <v>644</v>
      </c>
      <c r="I2762" s="202">
        <v>373169</v>
      </c>
      <c r="J2762" s="202">
        <v>0</v>
      </c>
      <c r="K2762" s="202">
        <v>373169</v>
      </c>
      <c r="L2762" s="203" t="s">
        <v>503</v>
      </c>
    </row>
    <row r="2763" spans="1:12" x14ac:dyDescent="0.25">
      <c r="G2763" s="201" t="s">
        <v>505</v>
      </c>
      <c r="I2763" s="202">
        <v>1060176</v>
      </c>
      <c r="J2763" s="202">
        <v>0</v>
      </c>
      <c r="K2763" s="202">
        <v>1060176</v>
      </c>
      <c r="L2763" s="204" t="s">
        <v>506</v>
      </c>
    </row>
    <row r="2764" spans="1:12" x14ac:dyDescent="0.25">
      <c r="A2764" s="196" t="s">
        <v>254</v>
      </c>
      <c r="G2764" s="153" t="s">
        <v>500</v>
      </c>
      <c r="I2764" s="197">
        <v>1060176</v>
      </c>
      <c r="J2764" s="197">
        <v>0</v>
      </c>
      <c r="K2764" s="197">
        <v>1060176</v>
      </c>
      <c r="L2764" s="194" t="s">
        <v>503</v>
      </c>
    </row>
    <row r="2765" spans="1:12" x14ac:dyDescent="0.25">
      <c r="A2765" s="193" t="s">
        <v>139</v>
      </c>
      <c r="B2765" s="193" t="s">
        <v>140</v>
      </c>
      <c r="C2765" s="198" t="s">
        <v>141</v>
      </c>
      <c r="D2765" s="193" t="s">
        <v>142</v>
      </c>
      <c r="E2765" s="193" t="s">
        <v>143</v>
      </c>
      <c r="F2765" s="198" t="s">
        <v>144</v>
      </c>
      <c r="G2765" s="193" t="s">
        <v>145</v>
      </c>
      <c r="I2765" s="198" t="s">
        <v>501</v>
      </c>
      <c r="J2765" s="198" t="s">
        <v>502</v>
      </c>
      <c r="K2765" s="198" t="s">
        <v>146</v>
      </c>
    </row>
    <row r="2766" spans="1:12" x14ac:dyDescent="0.25">
      <c r="A2766" s="197">
        <v>31</v>
      </c>
      <c r="B2766" s="194" t="s">
        <v>254</v>
      </c>
      <c r="C2766" s="199">
        <v>1</v>
      </c>
      <c r="D2766" s="194" t="s">
        <v>147</v>
      </c>
      <c r="F2766" s="199">
        <v>0</v>
      </c>
      <c r="G2766" s="194" t="s">
        <v>1246</v>
      </c>
      <c r="I2766" s="197">
        <v>669</v>
      </c>
      <c r="K2766" s="200">
        <v>1060845</v>
      </c>
      <c r="L2766" s="193" t="s">
        <v>503</v>
      </c>
    </row>
    <row r="2767" spans="1:12" x14ac:dyDescent="0.25">
      <c r="A2767" s="197">
        <v>31</v>
      </c>
      <c r="B2767" s="194" t="s">
        <v>254</v>
      </c>
      <c r="C2767" s="199">
        <v>1</v>
      </c>
      <c r="D2767" s="194" t="s">
        <v>147</v>
      </c>
      <c r="F2767" s="199">
        <v>0</v>
      </c>
      <c r="G2767" s="194" t="s">
        <v>1247</v>
      </c>
      <c r="I2767" s="197">
        <v>438332</v>
      </c>
      <c r="K2767" s="200">
        <v>1499177</v>
      </c>
      <c r="L2767" s="193" t="s">
        <v>503</v>
      </c>
    </row>
    <row r="2768" spans="1:12" x14ac:dyDescent="0.25">
      <c r="G2768" s="201" t="s">
        <v>665</v>
      </c>
      <c r="I2768" s="202">
        <v>439001</v>
      </c>
      <c r="J2768" s="202">
        <v>0</v>
      </c>
      <c r="K2768" s="202">
        <v>439001</v>
      </c>
      <c r="L2768" s="203" t="s">
        <v>503</v>
      </c>
    </row>
    <row r="2769" spans="1:12" x14ac:dyDescent="0.25">
      <c r="G2769" s="201" t="s">
        <v>505</v>
      </c>
      <c r="I2769" s="202">
        <v>1499177</v>
      </c>
      <c r="J2769" s="202">
        <v>0</v>
      </c>
      <c r="K2769" s="202">
        <v>1499177</v>
      </c>
      <c r="L2769" s="204" t="s">
        <v>506</v>
      </c>
    </row>
    <row r="2770" spans="1:12" x14ac:dyDescent="0.25">
      <c r="A2770" s="196" t="s">
        <v>160</v>
      </c>
      <c r="G2770" s="153" t="s">
        <v>500</v>
      </c>
      <c r="I2770" s="197">
        <v>1499177</v>
      </c>
      <c r="J2770" s="197">
        <v>0</v>
      </c>
      <c r="K2770" s="197">
        <v>1499177</v>
      </c>
      <c r="L2770" s="194" t="s">
        <v>503</v>
      </c>
    </row>
    <row r="2771" spans="1:12" x14ac:dyDescent="0.25">
      <c r="A2771" s="193" t="s">
        <v>139</v>
      </c>
      <c r="B2771" s="193" t="s">
        <v>140</v>
      </c>
      <c r="C2771" s="198" t="s">
        <v>141</v>
      </c>
      <c r="D2771" s="193" t="s">
        <v>142</v>
      </c>
      <c r="E2771" s="193" t="s">
        <v>143</v>
      </c>
      <c r="F2771" s="198" t="s">
        <v>144</v>
      </c>
      <c r="G2771" s="193" t="s">
        <v>145</v>
      </c>
      <c r="I2771" s="198" t="s">
        <v>501</v>
      </c>
      <c r="J2771" s="198" t="s">
        <v>502</v>
      </c>
      <c r="K2771" s="198" t="s">
        <v>146</v>
      </c>
    </row>
    <row r="2772" spans="1:12" x14ac:dyDescent="0.25">
      <c r="A2772" s="197">
        <v>30</v>
      </c>
      <c r="B2772" s="194" t="s">
        <v>160</v>
      </c>
      <c r="C2772" s="199">
        <v>1</v>
      </c>
      <c r="D2772" s="194" t="s">
        <v>147</v>
      </c>
      <c r="F2772" s="199">
        <v>0</v>
      </c>
      <c r="G2772" s="194" t="s">
        <v>1246</v>
      </c>
      <c r="I2772" s="197">
        <v>669</v>
      </c>
      <c r="K2772" s="200">
        <v>1499846</v>
      </c>
      <c r="L2772" s="193" t="s">
        <v>503</v>
      </c>
    </row>
    <row r="2773" spans="1:12" x14ac:dyDescent="0.25">
      <c r="A2773" s="197">
        <v>30</v>
      </c>
      <c r="B2773" s="194" t="s">
        <v>160</v>
      </c>
      <c r="C2773" s="199">
        <v>1</v>
      </c>
      <c r="D2773" s="194" t="s">
        <v>147</v>
      </c>
      <c r="F2773" s="199">
        <v>0</v>
      </c>
      <c r="G2773" s="194" t="s">
        <v>1247</v>
      </c>
      <c r="I2773" s="197">
        <v>275000</v>
      </c>
      <c r="K2773" s="200">
        <v>1774846</v>
      </c>
      <c r="L2773" s="193" t="s">
        <v>503</v>
      </c>
    </row>
    <row r="2774" spans="1:12" x14ac:dyDescent="0.25">
      <c r="G2774" s="201" t="s">
        <v>679</v>
      </c>
      <c r="I2774" s="202">
        <v>275669</v>
      </c>
      <c r="J2774" s="202">
        <v>0</v>
      </c>
      <c r="K2774" s="202">
        <v>275669</v>
      </c>
      <c r="L2774" s="203" t="s">
        <v>503</v>
      </c>
    </row>
    <row r="2775" spans="1:12" x14ac:dyDescent="0.25">
      <c r="G2775" s="201" t="s">
        <v>505</v>
      </c>
      <c r="I2775" s="202">
        <v>1774846</v>
      </c>
      <c r="J2775" s="202">
        <v>0</v>
      </c>
      <c r="K2775" s="202">
        <v>1774846</v>
      </c>
      <c r="L2775" s="204" t="s">
        <v>506</v>
      </c>
    </row>
    <row r="2776" spans="1:12" x14ac:dyDescent="0.25">
      <c r="A2776" s="196" t="s">
        <v>438</v>
      </c>
      <c r="G2776" s="153" t="s">
        <v>500</v>
      </c>
      <c r="I2776" s="197">
        <v>1774846</v>
      </c>
      <c r="J2776" s="197">
        <v>0</v>
      </c>
      <c r="K2776" s="197">
        <v>1774846</v>
      </c>
      <c r="L2776" s="194" t="s">
        <v>503</v>
      </c>
    </row>
    <row r="2777" spans="1:12" x14ac:dyDescent="0.25">
      <c r="A2777" s="193" t="s">
        <v>139</v>
      </c>
      <c r="B2777" s="193" t="s">
        <v>140</v>
      </c>
      <c r="C2777" s="198" t="s">
        <v>141</v>
      </c>
      <c r="D2777" s="193" t="s">
        <v>142</v>
      </c>
      <c r="E2777" s="193" t="s">
        <v>143</v>
      </c>
      <c r="F2777" s="198" t="s">
        <v>144</v>
      </c>
      <c r="G2777" s="193" t="s">
        <v>145</v>
      </c>
      <c r="I2777" s="198" t="s">
        <v>501</v>
      </c>
      <c r="J2777" s="198" t="s">
        <v>502</v>
      </c>
      <c r="K2777" s="198" t="s">
        <v>146</v>
      </c>
    </row>
    <row r="2778" spans="1:12" x14ac:dyDescent="0.25">
      <c r="A2778" s="197">
        <v>31</v>
      </c>
      <c r="B2778" s="194" t="s">
        <v>438</v>
      </c>
      <c r="C2778" s="199">
        <v>110</v>
      </c>
      <c r="D2778" s="194" t="s">
        <v>147</v>
      </c>
      <c r="F2778" s="199">
        <v>0</v>
      </c>
      <c r="G2778" s="194" t="s">
        <v>1248</v>
      </c>
      <c r="I2778" s="197">
        <v>258169</v>
      </c>
      <c r="K2778" s="200">
        <v>2033015</v>
      </c>
      <c r="L2778" s="193" t="s">
        <v>503</v>
      </c>
    </row>
    <row r="2779" spans="1:12" x14ac:dyDescent="0.25">
      <c r="G2779" s="201" t="s">
        <v>718</v>
      </c>
      <c r="I2779" s="202">
        <v>258169</v>
      </c>
      <c r="J2779" s="202">
        <v>0</v>
      </c>
      <c r="K2779" s="202">
        <v>258169</v>
      </c>
      <c r="L2779" s="203" t="s">
        <v>503</v>
      </c>
    </row>
    <row r="2780" spans="1:12" x14ac:dyDescent="0.25">
      <c r="G2780" s="201" t="s">
        <v>505</v>
      </c>
      <c r="I2780" s="202">
        <v>2033015</v>
      </c>
      <c r="J2780" s="202">
        <v>0</v>
      </c>
      <c r="K2780" s="202">
        <v>2033015</v>
      </c>
      <c r="L2780" s="204" t="s">
        <v>506</v>
      </c>
    </row>
    <row r="2781" spans="1:12" x14ac:dyDescent="0.25">
      <c r="A2781" s="196" t="s">
        <v>1532</v>
      </c>
      <c r="G2781" s="153" t="s">
        <v>500</v>
      </c>
      <c r="I2781" s="197">
        <v>2033015</v>
      </c>
      <c r="J2781" s="197">
        <v>0</v>
      </c>
      <c r="K2781" s="197">
        <v>2033015</v>
      </c>
      <c r="L2781" s="194" t="s">
        <v>503</v>
      </c>
    </row>
    <row r="2782" spans="1:12" x14ac:dyDescent="0.25">
      <c r="A2782" s="193" t="s">
        <v>139</v>
      </c>
      <c r="B2782" s="193" t="s">
        <v>140</v>
      </c>
      <c r="C2782" s="198" t="s">
        <v>141</v>
      </c>
      <c r="D2782" s="193" t="s">
        <v>142</v>
      </c>
      <c r="E2782" s="193" t="s">
        <v>143</v>
      </c>
      <c r="F2782" s="198" t="s">
        <v>144</v>
      </c>
      <c r="G2782" s="193" t="s">
        <v>145</v>
      </c>
      <c r="I2782" s="198" t="s">
        <v>501</v>
      </c>
      <c r="J2782" s="198" t="s">
        <v>502</v>
      </c>
      <c r="K2782" s="198" t="s">
        <v>146</v>
      </c>
    </row>
    <row r="2783" spans="1:12" x14ac:dyDescent="0.25">
      <c r="A2783" s="197">
        <v>31</v>
      </c>
      <c r="B2783" s="194" t="s">
        <v>1532</v>
      </c>
      <c r="C2783" s="199">
        <v>110</v>
      </c>
      <c r="D2783" s="194" t="s">
        <v>147</v>
      </c>
      <c r="F2783" s="199">
        <v>0</v>
      </c>
      <c r="G2783" s="194" t="s">
        <v>1838</v>
      </c>
      <c r="I2783" s="197">
        <v>372500</v>
      </c>
      <c r="K2783" s="200">
        <v>2405515</v>
      </c>
      <c r="L2783" s="193" t="s">
        <v>503</v>
      </c>
    </row>
    <row r="2784" spans="1:12" x14ac:dyDescent="0.25">
      <c r="G2784" s="201" t="s">
        <v>1630</v>
      </c>
      <c r="I2784" s="202">
        <v>372500</v>
      </c>
      <c r="J2784" s="202">
        <v>0</v>
      </c>
      <c r="K2784" s="202">
        <v>372500</v>
      </c>
      <c r="L2784" s="203" t="s">
        <v>503</v>
      </c>
    </row>
    <row r="2785" spans="1:12" x14ac:dyDescent="0.25">
      <c r="G2785" s="201" t="s">
        <v>505</v>
      </c>
      <c r="I2785" s="202">
        <v>2405515</v>
      </c>
      <c r="J2785" s="202">
        <v>0</v>
      </c>
      <c r="K2785" s="202">
        <v>2405515</v>
      </c>
      <c r="L2785" s="204" t="s">
        <v>506</v>
      </c>
    </row>
    <row r="2786" spans="1:12" x14ac:dyDescent="0.25">
      <c r="A2786" s="196" t="s">
        <v>1249</v>
      </c>
    </row>
    <row r="2787" spans="1:12" x14ac:dyDescent="0.25">
      <c r="A2787" s="196" t="s">
        <v>138</v>
      </c>
      <c r="G2787" s="153" t="s">
        <v>500</v>
      </c>
      <c r="I2787" s="197">
        <v>0</v>
      </c>
      <c r="J2787" s="197">
        <v>0</v>
      </c>
      <c r="K2787" s="197">
        <v>0</v>
      </c>
    </row>
    <row r="2788" spans="1:12" x14ac:dyDescent="0.25">
      <c r="A2788" s="193" t="s">
        <v>139</v>
      </c>
      <c r="B2788" s="193" t="s">
        <v>140</v>
      </c>
      <c r="C2788" s="198" t="s">
        <v>141</v>
      </c>
      <c r="D2788" s="193" t="s">
        <v>142</v>
      </c>
      <c r="E2788" s="193" t="s">
        <v>143</v>
      </c>
      <c r="F2788" s="198" t="s">
        <v>144</v>
      </c>
      <c r="G2788" s="193" t="s">
        <v>145</v>
      </c>
      <c r="I2788" s="198" t="s">
        <v>501</v>
      </c>
      <c r="J2788" s="198" t="s">
        <v>502</v>
      </c>
      <c r="K2788" s="198" t="s">
        <v>146</v>
      </c>
    </row>
    <row r="2789" spans="1:12" x14ac:dyDescent="0.25">
      <c r="A2789" s="197">
        <v>31</v>
      </c>
      <c r="B2789" s="194" t="s">
        <v>138</v>
      </c>
      <c r="C2789" s="199">
        <v>88</v>
      </c>
      <c r="D2789" s="194" t="s">
        <v>147</v>
      </c>
      <c r="F2789" s="199">
        <v>0</v>
      </c>
      <c r="G2789" s="194" t="s">
        <v>1178</v>
      </c>
      <c r="I2789" s="197">
        <v>42862</v>
      </c>
      <c r="K2789" s="200">
        <v>42862</v>
      </c>
      <c r="L2789" s="193" t="s">
        <v>503</v>
      </c>
    </row>
    <row r="2790" spans="1:12" x14ac:dyDescent="0.25">
      <c r="A2790" s="197">
        <v>31</v>
      </c>
      <c r="B2790" s="194" t="s">
        <v>138</v>
      </c>
      <c r="C2790" s="199">
        <v>88</v>
      </c>
      <c r="D2790" s="194" t="s">
        <v>147</v>
      </c>
      <c r="F2790" s="199">
        <v>0</v>
      </c>
      <c r="G2790" s="194" t="s">
        <v>1141</v>
      </c>
      <c r="I2790" s="197">
        <v>48916</v>
      </c>
      <c r="K2790" s="200">
        <v>91778</v>
      </c>
      <c r="L2790" s="193" t="s">
        <v>503</v>
      </c>
    </row>
    <row r="2791" spans="1:12" x14ac:dyDescent="0.25">
      <c r="A2791" s="197">
        <v>31</v>
      </c>
      <c r="B2791" s="194" t="s">
        <v>138</v>
      </c>
      <c r="C2791" s="199">
        <v>88</v>
      </c>
      <c r="D2791" s="194" t="s">
        <v>147</v>
      </c>
      <c r="F2791" s="199">
        <v>0</v>
      </c>
      <c r="G2791" s="194" t="s">
        <v>1142</v>
      </c>
      <c r="I2791" s="197">
        <v>34038</v>
      </c>
      <c r="K2791" s="200">
        <v>125816</v>
      </c>
      <c r="L2791" s="193" t="s">
        <v>503</v>
      </c>
    </row>
    <row r="2792" spans="1:12" x14ac:dyDescent="0.25">
      <c r="G2792" s="201" t="s">
        <v>504</v>
      </c>
      <c r="I2792" s="202">
        <v>125816</v>
      </c>
      <c r="J2792" s="202">
        <v>0</v>
      </c>
      <c r="K2792" s="202">
        <v>125816</v>
      </c>
      <c r="L2792" s="203" t="s">
        <v>503</v>
      </c>
    </row>
    <row r="2793" spans="1:12" x14ac:dyDescent="0.25">
      <c r="G2793" s="201" t="s">
        <v>505</v>
      </c>
      <c r="I2793" s="202">
        <v>125816</v>
      </c>
      <c r="J2793" s="202">
        <v>0</v>
      </c>
      <c r="K2793" s="202">
        <v>125816</v>
      </c>
      <c r="L2793" s="204" t="s">
        <v>506</v>
      </c>
    </row>
    <row r="2794" spans="1:12" x14ac:dyDescent="0.25">
      <c r="A2794" s="196" t="s">
        <v>219</v>
      </c>
      <c r="G2794" s="153" t="s">
        <v>500</v>
      </c>
      <c r="I2794" s="197">
        <v>125816</v>
      </c>
      <c r="J2794" s="197">
        <v>0</v>
      </c>
      <c r="K2794" s="197">
        <v>125816</v>
      </c>
      <c r="L2794" s="194" t="s">
        <v>503</v>
      </c>
    </row>
    <row r="2795" spans="1:12" x14ac:dyDescent="0.25">
      <c r="A2795" s="193" t="s">
        <v>139</v>
      </c>
      <c r="B2795" s="193" t="s">
        <v>140</v>
      </c>
      <c r="C2795" s="198" t="s">
        <v>141</v>
      </c>
      <c r="D2795" s="193" t="s">
        <v>142</v>
      </c>
      <c r="E2795" s="193" t="s">
        <v>143</v>
      </c>
      <c r="F2795" s="198" t="s">
        <v>144</v>
      </c>
      <c r="G2795" s="193" t="s">
        <v>145</v>
      </c>
      <c r="I2795" s="198" t="s">
        <v>501</v>
      </c>
      <c r="J2795" s="198" t="s">
        <v>502</v>
      </c>
      <c r="K2795" s="198" t="s">
        <v>146</v>
      </c>
    </row>
    <row r="2796" spans="1:12" x14ac:dyDescent="0.25">
      <c r="A2796" s="197">
        <v>29</v>
      </c>
      <c r="B2796" s="194" t="s">
        <v>219</v>
      </c>
      <c r="C2796" s="199">
        <v>1</v>
      </c>
      <c r="D2796" s="194" t="s">
        <v>147</v>
      </c>
      <c r="F2796" s="199">
        <v>0</v>
      </c>
      <c r="G2796" s="194" t="s">
        <v>1178</v>
      </c>
      <c r="I2796" s="197">
        <v>41206</v>
      </c>
      <c r="K2796" s="200">
        <v>167022</v>
      </c>
      <c r="L2796" s="193" t="s">
        <v>503</v>
      </c>
    </row>
    <row r="2797" spans="1:12" x14ac:dyDescent="0.25">
      <c r="A2797" s="197">
        <v>29</v>
      </c>
      <c r="B2797" s="194" t="s">
        <v>219</v>
      </c>
      <c r="C2797" s="199">
        <v>1</v>
      </c>
      <c r="D2797" s="194" t="s">
        <v>147</v>
      </c>
      <c r="F2797" s="199">
        <v>0</v>
      </c>
      <c r="G2797" s="194" t="s">
        <v>1141</v>
      </c>
      <c r="I2797" s="197">
        <v>49746</v>
      </c>
      <c r="K2797" s="200">
        <v>216768</v>
      </c>
      <c r="L2797" s="193" t="s">
        <v>503</v>
      </c>
    </row>
    <row r="2798" spans="1:12" x14ac:dyDescent="0.25">
      <c r="A2798" s="197">
        <v>29</v>
      </c>
      <c r="B2798" s="194" t="s">
        <v>219</v>
      </c>
      <c r="C2798" s="199">
        <v>1</v>
      </c>
      <c r="D2798" s="194" t="s">
        <v>147</v>
      </c>
      <c r="F2798" s="199">
        <v>0</v>
      </c>
      <c r="G2798" s="194" t="s">
        <v>1142</v>
      </c>
      <c r="I2798" s="197">
        <v>33453</v>
      </c>
      <c r="K2798" s="200">
        <v>250221</v>
      </c>
      <c r="L2798" s="193" t="s">
        <v>503</v>
      </c>
    </row>
    <row r="2799" spans="1:12" x14ac:dyDescent="0.25">
      <c r="G2799" s="201" t="s">
        <v>507</v>
      </c>
      <c r="I2799" s="202">
        <v>124405</v>
      </c>
      <c r="J2799" s="202">
        <v>0</v>
      </c>
      <c r="K2799" s="202">
        <v>124405</v>
      </c>
      <c r="L2799" s="203" t="s">
        <v>503</v>
      </c>
    </row>
    <row r="2800" spans="1:12" x14ac:dyDescent="0.25">
      <c r="G2800" s="201" t="s">
        <v>505</v>
      </c>
      <c r="I2800" s="202">
        <v>250221</v>
      </c>
      <c r="J2800" s="202">
        <v>0</v>
      </c>
      <c r="K2800" s="202">
        <v>250221</v>
      </c>
      <c r="L2800" s="204" t="s">
        <v>506</v>
      </c>
    </row>
    <row r="2801" spans="1:12" x14ac:dyDescent="0.25">
      <c r="A2801" s="196" t="s">
        <v>242</v>
      </c>
      <c r="G2801" s="153" t="s">
        <v>500</v>
      </c>
      <c r="I2801" s="197">
        <v>250221</v>
      </c>
      <c r="J2801" s="197">
        <v>0</v>
      </c>
      <c r="K2801" s="197">
        <v>250221</v>
      </c>
      <c r="L2801" s="194" t="s">
        <v>503</v>
      </c>
    </row>
    <row r="2802" spans="1:12" x14ac:dyDescent="0.25">
      <c r="A2802" s="193" t="s">
        <v>139</v>
      </c>
      <c r="B2802" s="193" t="s">
        <v>140</v>
      </c>
      <c r="C2802" s="198" t="s">
        <v>141</v>
      </c>
      <c r="D2802" s="193" t="s">
        <v>142</v>
      </c>
      <c r="E2802" s="193" t="s">
        <v>143</v>
      </c>
      <c r="F2802" s="198" t="s">
        <v>144</v>
      </c>
      <c r="G2802" s="193" t="s">
        <v>145</v>
      </c>
      <c r="I2802" s="198" t="s">
        <v>501</v>
      </c>
      <c r="J2802" s="198" t="s">
        <v>502</v>
      </c>
      <c r="K2802" s="198" t="s">
        <v>146</v>
      </c>
    </row>
    <row r="2803" spans="1:12" x14ac:dyDescent="0.25">
      <c r="A2803" s="197">
        <v>31</v>
      </c>
      <c r="B2803" s="194" t="s">
        <v>242</v>
      </c>
      <c r="C2803" s="199">
        <v>86</v>
      </c>
      <c r="D2803" s="194" t="s">
        <v>147</v>
      </c>
      <c r="F2803" s="199">
        <v>0</v>
      </c>
      <c r="G2803" s="194" t="s">
        <v>1178</v>
      </c>
      <c r="I2803" s="197">
        <v>68664</v>
      </c>
      <c r="K2803" s="200">
        <v>318885</v>
      </c>
      <c r="L2803" s="193" t="s">
        <v>503</v>
      </c>
    </row>
    <row r="2804" spans="1:12" x14ac:dyDescent="0.25">
      <c r="A2804" s="197">
        <v>31</v>
      </c>
      <c r="B2804" s="194" t="s">
        <v>242</v>
      </c>
      <c r="C2804" s="199">
        <v>86</v>
      </c>
      <c r="D2804" s="194" t="s">
        <v>147</v>
      </c>
      <c r="F2804" s="199">
        <v>0</v>
      </c>
      <c r="G2804" s="194" t="s">
        <v>1141</v>
      </c>
      <c r="I2804" s="197">
        <v>79858</v>
      </c>
      <c r="K2804" s="200">
        <v>398743</v>
      </c>
      <c r="L2804" s="193" t="s">
        <v>503</v>
      </c>
    </row>
    <row r="2805" spans="1:12" x14ac:dyDescent="0.25">
      <c r="A2805" s="197">
        <v>31</v>
      </c>
      <c r="B2805" s="194" t="s">
        <v>242</v>
      </c>
      <c r="C2805" s="199">
        <v>86</v>
      </c>
      <c r="D2805" s="194" t="s">
        <v>147</v>
      </c>
      <c r="F2805" s="199">
        <v>0</v>
      </c>
      <c r="G2805" s="194" t="s">
        <v>1142</v>
      </c>
      <c r="I2805" s="197">
        <v>52950</v>
      </c>
      <c r="K2805" s="200">
        <v>451693</v>
      </c>
      <c r="L2805" s="193" t="s">
        <v>503</v>
      </c>
    </row>
    <row r="2806" spans="1:12" x14ac:dyDescent="0.25">
      <c r="G2806" s="201" t="s">
        <v>612</v>
      </c>
      <c r="I2806" s="202">
        <v>201472</v>
      </c>
      <c r="J2806" s="202">
        <v>0</v>
      </c>
      <c r="K2806" s="202">
        <v>201472</v>
      </c>
      <c r="L2806" s="203" t="s">
        <v>503</v>
      </c>
    </row>
    <row r="2807" spans="1:12" x14ac:dyDescent="0.25">
      <c r="G2807" s="201" t="s">
        <v>505</v>
      </c>
      <c r="I2807" s="202">
        <v>451693</v>
      </c>
      <c r="J2807" s="202">
        <v>0</v>
      </c>
      <c r="K2807" s="202">
        <v>451693</v>
      </c>
      <c r="L2807" s="204" t="s">
        <v>506</v>
      </c>
    </row>
    <row r="2808" spans="1:12" x14ac:dyDescent="0.25">
      <c r="A2808" s="196" t="s">
        <v>158</v>
      </c>
      <c r="G2808" s="153" t="s">
        <v>500</v>
      </c>
      <c r="I2808" s="197">
        <v>451693</v>
      </c>
      <c r="J2808" s="197">
        <v>0</v>
      </c>
      <c r="K2808" s="197">
        <v>451693</v>
      </c>
      <c r="L2808" s="194" t="s">
        <v>503</v>
      </c>
    </row>
    <row r="2809" spans="1:12" x14ac:dyDescent="0.25">
      <c r="A2809" s="193" t="s">
        <v>139</v>
      </c>
      <c r="B2809" s="193" t="s">
        <v>140</v>
      </c>
      <c r="C2809" s="198" t="s">
        <v>141</v>
      </c>
      <c r="D2809" s="193" t="s">
        <v>142</v>
      </c>
      <c r="E2809" s="193" t="s">
        <v>143</v>
      </c>
      <c r="F2809" s="198" t="s">
        <v>144</v>
      </c>
      <c r="G2809" s="193" t="s">
        <v>145</v>
      </c>
      <c r="I2809" s="198" t="s">
        <v>501</v>
      </c>
      <c r="J2809" s="198" t="s">
        <v>502</v>
      </c>
      <c r="K2809" s="198" t="s">
        <v>146</v>
      </c>
    </row>
    <row r="2810" spans="1:12" x14ac:dyDescent="0.25">
      <c r="A2810" s="197">
        <v>30</v>
      </c>
      <c r="B2810" s="194" t="s">
        <v>158</v>
      </c>
      <c r="C2810" s="199">
        <v>1</v>
      </c>
      <c r="D2810" s="194" t="s">
        <v>147</v>
      </c>
      <c r="F2810" s="199">
        <v>0</v>
      </c>
      <c r="G2810" s="194" t="s">
        <v>1178</v>
      </c>
      <c r="I2810" s="197">
        <v>45839</v>
      </c>
      <c r="K2810" s="200">
        <v>497532</v>
      </c>
      <c r="L2810" s="193" t="s">
        <v>503</v>
      </c>
    </row>
    <row r="2811" spans="1:12" x14ac:dyDescent="0.25">
      <c r="A2811" s="197">
        <v>30</v>
      </c>
      <c r="B2811" s="194" t="s">
        <v>158</v>
      </c>
      <c r="C2811" s="199">
        <v>1</v>
      </c>
      <c r="D2811" s="194" t="s">
        <v>147</v>
      </c>
      <c r="F2811" s="199">
        <v>0</v>
      </c>
      <c r="G2811" s="194" t="s">
        <v>1141</v>
      </c>
      <c r="I2811" s="197">
        <v>55315</v>
      </c>
      <c r="K2811" s="200">
        <v>552847</v>
      </c>
      <c r="L2811" s="193" t="s">
        <v>503</v>
      </c>
    </row>
    <row r="2812" spans="1:12" x14ac:dyDescent="0.25">
      <c r="A2812" s="197">
        <v>30</v>
      </c>
      <c r="B2812" s="194" t="s">
        <v>158</v>
      </c>
      <c r="C2812" s="199">
        <v>1</v>
      </c>
      <c r="D2812" s="194" t="s">
        <v>147</v>
      </c>
      <c r="F2812" s="199">
        <v>0</v>
      </c>
      <c r="G2812" s="194" t="s">
        <v>1142</v>
      </c>
      <c r="I2812" s="197">
        <v>37090</v>
      </c>
      <c r="K2812" s="200">
        <v>589937</v>
      </c>
      <c r="L2812" s="193" t="s">
        <v>503</v>
      </c>
    </row>
    <row r="2813" spans="1:12" x14ac:dyDescent="0.25">
      <c r="G2813" s="201" t="s">
        <v>644</v>
      </c>
      <c r="I2813" s="202">
        <v>138244</v>
      </c>
      <c r="J2813" s="202">
        <v>0</v>
      </c>
      <c r="K2813" s="202">
        <v>138244</v>
      </c>
      <c r="L2813" s="203" t="s">
        <v>503</v>
      </c>
    </row>
    <row r="2814" spans="1:12" x14ac:dyDescent="0.25">
      <c r="G2814" s="201" t="s">
        <v>505</v>
      </c>
      <c r="I2814" s="202">
        <v>589937</v>
      </c>
      <c r="J2814" s="202">
        <v>0</v>
      </c>
      <c r="K2814" s="202">
        <v>589937</v>
      </c>
      <c r="L2814" s="204" t="s">
        <v>506</v>
      </c>
    </row>
    <row r="2815" spans="1:12" x14ac:dyDescent="0.25">
      <c r="A2815" s="196" t="s">
        <v>254</v>
      </c>
      <c r="G2815" s="153" t="s">
        <v>500</v>
      </c>
      <c r="I2815" s="197">
        <v>589937</v>
      </c>
      <c r="J2815" s="197">
        <v>0</v>
      </c>
      <c r="K2815" s="197">
        <v>589937</v>
      </c>
      <c r="L2815" s="194" t="s">
        <v>503</v>
      </c>
    </row>
    <row r="2816" spans="1:12" x14ac:dyDescent="0.25">
      <c r="A2816" s="193" t="s">
        <v>139</v>
      </c>
      <c r="B2816" s="193" t="s">
        <v>140</v>
      </c>
      <c r="C2816" s="198" t="s">
        <v>141</v>
      </c>
      <c r="D2816" s="193" t="s">
        <v>142</v>
      </c>
      <c r="E2816" s="193" t="s">
        <v>143</v>
      </c>
      <c r="F2816" s="198" t="s">
        <v>144</v>
      </c>
      <c r="G2816" s="193" t="s">
        <v>145</v>
      </c>
      <c r="I2816" s="198" t="s">
        <v>501</v>
      </c>
      <c r="J2816" s="198" t="s">
        <v>502</v>
      </c>
      <c r="K2816" s="198" t="s">
        <v>146</v>
      </c>
    </row>
    <row r="2817" spans="1:12" x14ac:dyDescent="0.25">
      <c r="A2817" s="197">
        <v>31</v>
      </c>
      <c r="B2817" s="194" t="s">
        <v>254</v>
      </c>
      <c r="C2817" s="199">
        <v>1</v>
      </c>
      <c r="D2817" s="194" t="s">
        <v>147</v>
      </c>
      <c r="F2817" s="199">
        <v>0</v>
      </c>
      <c r="G2817" s="194" t="s">
        <v>1178</v>
      </c>
      <c r="I2817" s="197">
        <v>37532</v>
      </c>
      <c r="K2817" s="200">
        <v>627469</v>
      </c>
      <c r="L2817" s="193" t="s">
        <v>503</v>
      </c>
    </row>
    <row r="2818" spans="1:12" x14ac:dyDescent="0.25">
      <c r="A2818" s="197">
        <v>31</v>
      </c>
      <c r="B2818" s="194" t="s">
        <v>254</v>
      </c>
      <c r="C2818" s="199">
        <v>1</v>
      </c>
      <c r="D2818" s="194" t="s">
        <v>147</v>
      </c>
      <c r="F2818" s="199">
        <v>0</v>
      </c>
      <c r="G2818" s="194" t="s">
        <v>1141</v>
      </c>
      <c r="I2818" s="197">
        <v>29407</v>
      </c>
      <c r="K2818" s="200">
        <v>656876</v>
      </c>
      <c r="L2818" s="193" t="s">
        <v>503</v>
      </c>
    </row>
    <row r="2819" spans="1:12" x14ac:dyDescent="0.25">
      <c r="A2819" s="197">
        <v>31</v>
      </c>
      <c r="B2819" s="194" t="s">
        <v>254</v>
      </c>
      <c r="C2819" s="199">
        <v>1</v>
      </c>
      <c r="D2819" s="194" t="s">
        <v>147</v>
      </c>
      <c r="F2819" s="199">
        <v>0</v>
      </c>
      <c r="G2819" s="194" t="s">
        <v>1142</v>
      </c>
      <c r="I2819" s="197">
        <v>30177</v>
      </c>
      <c r="K2819" s="200">
        <v>687053</v>
      </c>
      <c r="L2819" s="193" t="s">
        <v>503</v>
      </c>
    </row>
    <row r="2820" spans="1:12" x14ac:dyDescent="0.25">
      <c r="G2820" s="201" t="s">
        <v>665</v>
      </c>
      <c r="I2820" s="202">
        <v>97116</v>
      </c>
      <c r="J2820" s="202">
        <v>0</v>
      </c>
      <c r="K2820" s="202">
        <v>97116</v>
      </c>
      <c r="L2820" s="203" t="s">
        <v>503</v>
      </c>
    </row>
    <row r="2821" spans="1:12" x14ac:dyDescent="0.25">
      <c r="G2821" s="201" t="s">
        <v>505</v>
      </c>
      <c r="I2821" s="202">
        <v>687053</v>
      </c>
      <c r="J2821" s="202">
        <v>0</v>
      </c>
      <c r="K2821" s="202">
        <v>687053</v>
      </c>
      <c r="L2821" s="204" t="s">
        <v>506</v>
      </c>
    </row>
    <row r="2822" spans="1:12" x14ac:dyDescent="0.25">
      <c r="A2822" s="196" t="s">
        <v>160</v>
      </c>
      <c r="G2822" s="153" t="s">
        <v>500</v>
      </c>
      <c r="I2822" s="197">
        <v>687053</v>
      </c>
      <c r="J2822" s="197">
        <v>0</v>
      </c>
      <c r="K2822" s="197">
        <v>687053</v>
      </c>
      <c r="L2822" s="194" t="s">
        <v>503</v>
      </c>
    </row>
    <row r="2823" spans="1:12" x14ac:dyDescent="0.25">
      <c r="A2823" s="193" t="s">
        <v>139</v>
      </c>
      <c r="B2823" s="193" t="s">
        <v>140</v>
      </c>
      <c r="C2823" s="198" t="s">
        <v>141</v>
      </c>
      <c r="D2823" s="193" t="s">
        <v>142</v>
      </c>
      <c r="E2823" s="193" t="s">
        <v>143</v>
      </c>
      <c r="F2823" s="198" t="s">
        <v>144</v>
      </c>
      <c r="G2823" s="193" t="s">
        <v>145</v>
      </c>
      <c r="I2823" s="198" t="s">
        <v>501</v>
      </c>
      <c r="J2823" s="198" t="s">
        <v>502</v>
      </c>
      <c r="K2823" s="198" t="s">
        <v>146</v>
      </c>
    </row>
    <row r="2824" spans="1:12" x14ac:dyDescent="0.25">
      <c r="A2824" s="197">
        <v>30</v>
      </c>
      <c r="B2824" s="194" t="s">
        <v>160</v>
      </c>
      <c r="C2824" s="199">
        <v>1</v>
      </c>
      <c r="D2824" s="194" t="s">
        <v>147</v>
      </c>
      <c r="F2824" s="199">
        <v>0</v>
      </c>
      <c r="G2824" s="194" t="s">
        <v>1178</v>
      </c>
      <c r="I2824" s="197">
        <v>41757</v>
      </c>
      <c r="K2824" s="200">
        <v>728810</v>
      </c>
      <c r="L2824" s="193" t="s">
        <v>503</v>
      </c>
    </row>
    <row r="2825" spans="1:12" x14ac:dyDescent="0.25">
      <c r="A2825" s="197">
        <v>30</v>
      </c>
      <c r="B2825" s="194" t="s">
        <v>160</v>
      </c>
      <c r="C2825" s="199">
        <v>1</v>
      </c>
      <c r="D2825" s="194" t="s">
        <v>147</v>
      </c>
      <c r="F2825" s="199">
        <v>0</v>
      </c>
      <c r="G2825" s="194" t="s">
        <v>1141</v>
      </c>
      <c r="I2825" s="197">
        <v>39420</v>
      </c>
      <c r="K2825" s="200">
        <v>768230</v>
      </c>
      <c r="L2825" s="193" t="s">
        <v>503</v>
      </c>
    </row>
    <row r="2826" spans="1:12" x14ac:dyDescent="0.25">
      <c r="A2826" s="197">
        <v>30</v>
      </c>
      <c r="B2826" s="194" t="s">
        <v>160</v>
      </c>
      <c r="C2826" s="199">
        <v>1</v>
      </c>
      <c r="D2826" s="194" t="s">
        <v>147</v>
      </c>
      <c r="F2826" s="199">
        <v>0</v>
      </c>
      <c r="G2826" s="194" t="s">
        <v>1142</v>
      </c>
      <c r="I2826" s="197">
        <v>33778</v>
      </c>
      <c r="K2826" s="200">
        <v>802008</v>
      </c>
      <c r="L2826" s="193" t="s">
        <v>503</v>
      </c>
    </row>
    <row r="2827" spans="1:12" x14ac:dyDescent="0.25">
      <c r="G2827" s="201" t="s">
        <v>679</v>
      </c>
      <c r="I2827" s="202">
        <v>114955</v>
      </c>
      <c r="J2827" s="202">
        <v>0</v>
      </c>
      <c r="K2827" s="202">
        <v>114955</v>
      </c>
      <c r="L2827" s="203" t="s">
        <v>503</v>
      </c>
    </row>
    <row r="2828" spans="1:12" x14ac:dyDescent="0.25">
      <c r="G2828" s="201" t="s">
        <v>505</v>
      </c>
      <c r="I2828" s="202">
        <v>802008</v>
      </c>
      <c r="J2828" s="202">
        <v>0</v>
      </c>
      <c r="K2828" s="202">
        <v>802008</v>
      </c>
      <c r="L2828" s="204" t="s">
        <v>506</v>
      </c>
    </row>
    <row r="2829" spans="1:12" x14ac:dyDescent="0.25">
      <c r="A2829" s="196" t="s">
        <v>438</v>
      </c>
      <c r="G2829" s="153" t="s">
        <v>500</v>
      </c>
      <c r="I2829" s="197">
        <v>802008</v>
      </c>
      <c r="J2829" s="197">
        <v>0</v>
      </c>
      <c r="K2829" s="197">
        <v>802008</v>
      </c>
      <c r="L2829" s="194" t="s">
        <v>503</v>
      </c>
    </row>
    <row r="2830" spans="1:12" x14ac:dyDescent="0.25">
      <c r="A2830" s="193" t="s">
        <v>139</v>
      </c>
      <c r="B2830" s="193" t="s">
        <v>140</v>
      </c>
      <c r="C2830" s="198" t="s">
        <v>141</v>
      </c>
      <c r="D2830" s="193" t="s">
        <v>142</v>
      </c>
      <c r="E2830" s="193" t="s">
        <v>143</v>
      </c>
      <c r="F2830" s="198" t="s">
        <v>144</v>
      </c>
      <c r="G2830" s="193" t="s">
        <v>145</v>
      </c>
      <c r="I2830" s="198" t="s">
        <v>501</v>
      </c>
      <c r="J2830" s="198" t="s">
        <v>502</v>
      </c>
      <c r="K2830" s="198" t="s">
        <v>146</v>
      </c>
    </row>
    <row r="2831" spans="1:12" x14ac:dyDescent="0.25">
      <c r="A2831" s="197">
        <v>31</v>
      </c>
      <c r="B2831" s="194" t="s">
        <v>438</v>
      </c>
      <c r="C2831" s="199">
        <v>110</v>
      </c>
      <c r="D2831" s="194" t="s">
        <v>147</v>
      </c>
      <c r="F2831" s="199">
        <v>0</v>
      </c>
      <c r="G2831" s="194" t="s">
        <v>1250</v>
      </c>
      <c r="I2831" s="197">
        <v>312929</v>
      </c>
      <c r="K2831" s="200">
        <v>1114937</v>
      </c>
      <c r="L2831" s="193" t="s">
        <v>503</v>
      </c>
    </row>
    <row r="2832" spans="1:12" x14ac:dyDescent="0.25">
      <c r="G2832" s="201" t="s">
        <v>718</v>
      </c>
      <c r="I2832" s="202">
        <v>312929</v>
      </c>
      <c r="J2832" s="202">
        <v>0</v>
      </c>
      <c r="K2832" s="202">
        <v>312929</v>
      </c>
      <c r="L2832" s="203" t="s">
        <v>503</v>
      </c>
    </row>
    <row r="2833" spans="1:12" x14ac:dyDescent="0.25">
      <c r="G2833" s="201" t="s">
        <v>505</v>
      </c>
      <c r="I2833" s="202">
        <v>1114937</v>
      </c>
      <c r="J2833" s="202">
        <v>0</v>
      </c>
      <c r="K2833" s="202">
        <v>1114937</v>
      </c>
      <c r="L2833" s="204" t="s">
        <v>506</v>
      </c>
    </row>
    <row r="2834" spans="1:12" x14ac:dyDescent="0.25">
      <c r="A2834" s="196" t="s">
        <v>1532</v>
      </c>
      <c r="G2834" s="153" t="s">
        <v>500</v>
      </c>
      <c r="I2834" s="197">
        <v>1114937</v>
      </c>
      <c r="J2834" s="197">
        <v>0</v>
      </c>
      <c r="K2834" s="197">
        <v>1114937</v>
      </c>
      <c r="L2834" s="194" t="s">
        <v>503</v>
      </c>
    </row>
    <row r="2835" spans="1:12" x14ac:dyDescent="0.25">
      <c r="A2835" s="193" t="s">
        <v>139</v>
      </c>
      <c r="B2835" s="193" t="s">
        <v>140</v>
      </c>
      <c r="C2835" s="198" t="s">
        <v>141</v>
      </c>
      <c r="D2835" s="193" t="s">
        <v>142</v>
      </c>
      <c r="E2835" s="193" t="s">
        <v>143</v>
      </c>
      <c r="F2835" s="198" t="s">
        <v>144</v>
      </c>
      <c r="G2835" s="193" t="s">
        <v>145</v>
      </c>
      <c r="I2835" s="198" t="s">
        <v>501</v>
      </c>
      <c r="J2835" s="198" t="s">
        <v>502</v>
      </c>
      <c r="K2835" s="198" t="s">
        <v>146</v>
      </c>
    </row>
    <row r="2836" spans="1:12" x14ac:dyDescent="0.25">
      <c r="A2836" s="197">
        <v>31</v>
      </c>
      <c r="B2836" s="194" t="s">
        <v>1532</v>
      </c>
      <c r="C2836" s="199">
        <v>110</v>
      </c>
      <c r="D2836" s="194" t="s">
        <v>147</v>
      </c>
      <c r="F2836" s="199">
        <v>0</v>
      </c>
      <c r="G2836" s="194" t="s">
        <v>1839</v>
      </c>
      <c r="I2836" s="197">
        <v>21289</v>
      </c>
      <c r="K2836" s="200">
        <v>1136226</v>
      </c>
      <c r="L2836" s="193" t="s">
        <v>503</v>
      </c>
    </row>
    <row r="2837" spans="1:12" x14ac:dyDescent="0.25">
      <c r="A2837" s="197">
        <v>31</v>
      </c>
      <c r="B2837" s="194" t="s">
        <v>1532</v>
      </c>
      <c r="C2837" s="199">
        <v>110</v>
      </c>
      <c r="D2837" s="194" t="s">
        <v>147</v>
      </c>
      <c r="F2837" s="199">
        <v>0</v>
      </c>
      <c r="G2837" s="194" t="s">
        <v>1840</v>
      </c>
      <c r="I2837" s="197">
        <v>48864</v>
      </c>
      <c r="K2837" s="200">
        <v>1185090</v>
      </c>
      <c r="L2837" s="193" t="s">
        <v>503</v>
      </c>
    </row>
    <row r="2838" spans="1:12" x14ac:dyDescent="0.25">
      <c r="A2838" s="197">
        <v>31</v>
      </c>
      <c r="B2838" s="194" t="s">
        <v>1532</v>
      </c>
      <c r="C2838" s="199">
        <v>110</v>
      </c>
      <c r="D2838" s="194" t="s">
        <v>147</v>
      </c>
      <c r="F2838" s="199">
        <v>0</v>
      </c>
      <c r="G2838" s="194" t="s">
        <v>1841</v>
      </c>
      <c r="I2838" s="197">
        <v>21818</v>
      </c>
      <c r="K2838" s="200">
        <v>1206908</v>
      </c>
      <c r="L2838" s="193" t="s">
        <v>503</v>
      </c>
    </row>
    <row r="2839" spans="1:12" x14ac:dyDescent="0.25">
      <c r="A2839" s="197">
        <v>31</v>
      </c>
      <c r="B2839" s="194" t="s">
        <v>1532</v>
      </c>
      <c r="C2839" s="199">
        <v>110</v>
      </c>
      <c r="D2839" s="194" t="s">
        <v>147</v>
      </c>
      <c r="F2839" s="199">
        <v>0</v>
      </c>
      <c r="G2839" s="194" t="s">
        <v>1842</v>
      </c>
      <c r="I2839" s="197">
        <v>44066</v>
      </c>
      <c r="K2839" s="200">
        <v>1250974</v>
      </c>
      <c r="L2839" s="193" t="s">
        <v>503</v>
      </c>
    </row>
    <row r="2840" spans="1:12" x14ac:dyDescent="0.25">
      <c r="A2840" s="197">
        <v>31</v>
      </c>
      <c r="B2840" s="194" t="s">
        <v>1532</v>
      </c>
      <c r="C2840" s="199">
        <v>110</v>
      </c>
      <c r="D2840" s="194" t="s">
        <v>147</v>
      </c>
      <c r="F2840" s="199">
        <v>0</v>
      </c>
      <c r="G2840" s="194" t="s">
        <v>1843</v>
      </c>
      <c r="I2840" s="197">
        <v>16096</v>
      </c>
      <c r="K2840" s="200">
        <v>1267070</v>
      </c>
      <c r="L2840" s="193" t="s">
        <v>503</v>
      </c>
    </row>
    <row r="2841" spans="1:12" x14ac:dyDescent="0.25">
      <c r="A2841" s="197">
        <v>31</v>
      </c>
      <c r="B2841" s="194" t="s">
        <v>1532</v>
      </c>
      <c r="C2841" s="199">
        <v>110</v>
      </c>
      <c r="D2841" s="194" t="s">
        <v>147</v>
      </c>
      <c r="F2841" s="199">
        <v>0</v>
      </c>
      <c r="G2841" s="194" t="s">
        <v>1844</v>
      </c>
      <c r="I2841" s="197">
        <v>12507</v>
      </c>
      <c r="K2841" s="200">
        <v>1279577</v>
      </c>
      <c r="L2841" s="193" t="s">
        <v>503</v>
      </c>
    </row>
    <row r="2842" spans="1:12" x14ac:dyDescent="0.25">
      <c r="A2842" s="197">
        <v>31</v>
      </c>
      <c r="B2842" s="194" t="s">
        <v>1532</v>
      </c>
      <c r="C2842" s="199">
        <v>110</v>
      </c>
      <c r="D2842" s="194" t="s">
        <v>147</v>
      </c>
      <c r="F2842" s="199">
        <v>0</v>
      </c>
      <c r="G2842" s="194" t="s">
        <v>1845</v>
      </c>
      <c r="I2842" s="197">
        <v>33560</v>
      </c>
      <c r="K2842" s="200">
        <v>1313137</v>
      </c>
      <c r="L2842" s="193" t="s">
        <v>503</v>
      </c>
    </row>
    <row r="2843" spans="1:12" x14ac:dyDescent="0.25">
      <c r="A2843" s="197">
        <v>31</v>
      </c>
      <c r="B2843" s="194" t="s">
        <v>1532</v>
      </c>
      <c r="C2843" s="199">
        <v>110</v>
      </c>
      <c r="D2843" s="194" t="s">
        <v>147</v>
      </c>
      <c r="F2843" s="199">
        <v>0</v>
      </c>
      <c r="G2843" s="194" t="s">
        <v>1846</v>
      </c>
      <c r="I2843" s="197">
        <v>17803</v>
      </c>
      <c r="K2843" s="200">
        <v>1330940</v>
      </c>
      <c r="L2843" s="193" t="s">
        <v>503</v>
      </c>
    </row>
    <row r="2844" spans="1:12" x14ac:dyDescent="0.25">
      <c r="A2844" s="197">
        <v>31</v>
      </c>
      <c r="B2844" s="194" t="s">
        <v>1532</v>
      </c>
      <c r="C2844" s="199">
        <v>110</v>
      </c>
      <c r="D2844" s="194" t="s">
        <v>147</v>
      </c>
      <c r="F2844" s="199">
        <v>0</v>
      </c>
      <c r="G2844" s="194" t="s">
        <v>1847</v>
      </c>
      <c r="I2844" s="197">
        <v>21077</v>
      </c>
      <c r="K2844" s="200">
        <v>1352017</v>
      </c>
      <c r="L2844" s="193" t="s">
        <v>503</v>
      </c>
    </row>
    <row r="2845" spans="1:12" x14ac:dyDescent="0.25">
      <c r="A2845" s="197">
        <v>31</v>
      </c>
      <c r="B2845" s="194" t="s">
        <v>1532</v>
      </c>
      <c r="C2845" s="199">
        <v>110</v>
      </c>
      <c r="D2845" s="194" t="s">
        <v>147</v>
      </c>
      <c r="F2845" s="199">
        <v>0</v>
      </c>
      <c r="G2845" s="194" t="s">
        <v>1848</v>
      </c>
      <c r="I2845" s="197">
        <v>8291</v>
      </c>
      <c r="K2845" s="200">
        <v>1360308</v>
      </c>
      <c r="L2845" s="193" t="s">
        <v>503</v>
      </c>
    </row>
    <row r="2846" spans="1:12" x14ac:dyDescent="0.25">
      <c r="A2846" s="197">
        <v>31</v>
      </c>
      <c r="B2846" s="194" t="s">
        <v>1532</v>
      </c>
      <c r="C2846" s="199">
        <v>110</v>
      </c>
      <c r="D2846" s="194" t="s">
        <v>147</v>
      </c>
      <c r="F2846" s="199">
        <v>0</v>
      </c>
      <c r="G2846" s="194" t="s">
        <v>1849</v>
      </c>
      <c r="I2846" s="197">
        <v>101898</v>
      </c>
      <c r="K2846" s="200">
        <v>1462206</v>
      </c>
      <c r="L2846" s="193" t="s">
        <v>503</v>
      </c>
    </row>
    <row r="2847" spans="1:12" x14ac:dyDescent="0.25">
      <c r="G2847" s="201" t="s">
        <v>1630</v>
      </c>
      <c r="I2847" s="202">
        <v>347269</v>
      </c>
      <c r="J2847" s="202">
        <v>0</v>
      </c>
      <c r="K2847" s="202">
        <v>347269</v>
      </c>
      <c r="L2847" s="203" t="s">
        <v>503</v>
      </c>
    </row>
    <row r="2848" spans="1:12" x14ac:dyDescent="0.25">
      <c r="G2848" s="201" t="s">
        <v>505</v>
      </c>
      <c r="I2848" s="202">
        <v>1462206</v>
      </c>
      <c r="J2848" s="202">
        <v>0</v>
      </c>
      <c r="K2848" s="202">
        <v>1462206</v>
      </c>
      <c r="L2848" s="204" t="s">
        <v>506</v>
      </c>
    </row>
    <row r="2849" spans="1:12" x14ac:dyDescent="0.25">
      <c r="A2849" s="196" t="s">
        <v>1251</v>
      </c>
    </row>
    <row r="2850" spans="1:12" x14ac:dyDescent="0.25">
      <c r="A2850" s="196" t="s">
        <v>138</v>
      </c>
      <c r="G2850" s="153" t="s">
        <v>500</v>
      </c>
      <c r="I2850" s="197">
        <v>0</v>
      </c>
      <c r="J2850" s="197">
        <v>0</v>
      </c>
      <c r="K2850" s="197">
        <v>0</v>
      </c>
    </row>
    <row r="2851" spans="1:12" x14ac:dyDescent="0.25">
      <c r="A2851" s="193" t="s">
        <v>139</v>
      </c>
      <c r="B2851" s="193" t="s">
        <v>140</v>
      </c>
      <c r="C2851" s="198" t="s">
        <v>141</v>
      </c>
      <c r="D2851" s="193" t="s">
        <v>142</v>
      </c>
      <c r="E2851" s="193" t="s">
        <v>143</v>
      </c>
      <c r="F2851" s="198" t="s">
        <v>144</v>
      </c>
      <c r="G2851" s="193" t="s">
        <v>145</v>
      </c>
      <c r="I2851" s="198" t="s">
        <v>501</v>
      </c>
      <c r="J2851" s="198" t="s">
        <v>502</v>
      </c>
      <c r="K2851" s="198" t="s">
        <v>146</v>
      </c>
    </row>
    <row r="2852" spans="1:12" x14ac:dyDescent="0.25">
      <c r="A2852" s="197">
        <v>6</v>
      </c>
      <c r="B2852" s="194" t="s">
        <v>138</v>
      </c>
      <c r="C2852" s="199">
        <v>15</v>
      </c>
      <c r="D2852" s="194" t="s">
        <v>151</v>
      </c>
      <c r="F2852" s="199">
        <v>0</v>
      </c>
      <c r="G2852" s="194" t="s">
        <v>515</v>
      </c>
      <c r="I2852" s="197">
        <v>223998</v>
      </c>
      <c r="K2852" s="200">
        <v>223998</v>
      </c>
      <c r="L2852" s="193" t="s">
        <v>503</v>
      </c>
    </row>
    <row r="2853" spans="1:12" x14ac:dyDescent="0.25">
      <c r="G2853" s="201" t="s">
        <v>504</v>
      </c>
      <c r="I2853" s="202">
        <v>223998</v>
      </c>
      <c r="J2853" s="202">
        <v>0</v>
      </c>
      <c r="K2853" s="202">
        <v>223998</v>
      </c>
      <c r="L2853" s="203" t="s">
        <v>503</v>
      </c>
    </row>
    <row r="2854" spans="1:12" x14ac:dyDescent="0.25">
      <c r="G2854" s="201" t="s">
        <v>505</v>
      </c>
      <c r="I2854" s="202">
        <v>223998</v>
      </c>
      <c r="J2854" s="202">
        <v>0</v>
      </c>
      <c r="K2854" s="202">
        <v>223998</v>
      </c>
      <c r="L2854" s="204" t="s">
        <v>506</v>
      </c>
    </row>
    <row r="2855" spans="1:12" x14ac:dyDescent="0.25">
      <c r="A2855" s="196" t="s">
        <v>219</v>
      </c>
      <c r="G2855" s="153" t="s">
        <v>500</v>
      </c>
      <c r="I2855" s="197">
        <v>223998</v>
      </c>
      <c r="J2855" s="197">
        <v>0</v>
      </c>
      <c r="K2855" s="197">
        <v>223998</v>
      </c>
      <c r="L2855" s="194" t="s">
        <v>503</v>
      </c>
    </row>
    <row r="2856" spans="1:12" x14ac:dyDescent="0.25">
      <c r="A2856" s="193" t="s">
        <v>139</v>
      </c>
      <c r="B2856" s="193" t="s">
        <v>140</v>
      </c>
      <c r="C2856" s="198" t="s">
        <v>141</v>
      </c>
      <c r="D2856" s="193" t="s">
        <v>142</v>
      </c>
      <c r="E2856" s="193" t="s">
        <v>143</v>
      </c>
      <c r="F2856" s="198" t="s">
        <v>144</v>
      </c>
      <c r="G2856" s="193" t="s">
        <v>145</v>
      </c>
      <c r="I2856" s="198" t="s">
        <v>501</v>
      </c>
      <c r="J2856" s="198" t="s">
        <v>502</v>
      </c>
      <c r="K2856" s="198" t="s">
        <v>146</v>
      </c>
    </row>
    <row r="2857" spans="1:12" x14ac:dyDescent="0.25">
      <c r="A2857" s="197">
        <v>2</v>
      </c>
      <c r="B2857" s="194" t="s">
        <v>219</v>
      </c>
      <c r="C2857" s="199">
        <v>7</v>
      </c>
      <c r="D2857" s="194" t="s">
        <v>151</v>
      </c>
      <c r="F2857" s="199">
        <v>0</v>
      </c>
      <c r="G2857" s="194" t="s">
        <v>568</v>
      </c>
      <c r="I2857" s="197">
        <v>223998</v>
      </c>
      <c r="K2857" s="200">
        <v>447996</v>
      </c>
      <c r="L2857" s="193" t="s">
        <v>503</v>
      </c>
    </row>
    <row r="2858" spans="1:12" x14ac:dyDescent="0.25">
      <c r="G2858" s="201" t="s">
        <v>507</v>
      </c>
      <c r="I2858" s="202">
        <v>223998</v>
      </c>
      <c r="J2858" s="202">
        <v>0</v>
      </c>
      <c r="K2858" s="202">
        <v>223998</v>
      </c>
      <c r="L2858" s="203" t="s">
        <v>503</v>
      </c>
    </row>
    <row r="2859" spans="1:12" x14ac:dyDescent="0.25">
      <c r="G2859" s="201" t="s">
        <v>505</v>
      </c>
      <c r="I2859" s="202">
        <v>447996</v>
      </c>
      <c r="J2859" s="202">
        <v>0</v>
      </c>
      <c r="K2859" s="202">
        <v>447996</v>
      </c>
      <c r="L2859" s="204" t="s">
        <v>506</v>
      </c>
    </row>
    <row r="2860" spans="1:12" x14ac:dyDescent="0.25">
      <c r="A2860" s="196" t="s">
        <v>242</v>
      </c>
      <c r="G2860" s="153" t="s">
        <v>500</v>
      </c>
      <c r="I2860" s="197">
        <v>447996</v>
      </c>
      <c r="J2860" s="197">
        <v>0</v>
      </c>
      <c r="K2860" s="197">
        <v>447996</v>
      </c>
      <c r="L2860" s="194" t="s">
        <v>503</v>
      </c>
    </row>
    <row r="2861" spans="1:12" x14ac:dyDescent="0.25">
      <c r="A2861" s="193" t="s">
        <v>139</v>
      </c>
      <c r="B2861" s="193" t="s">
        <v>140</v>
      </c>
      <c r="C2861" s="198" t="s">
        <v>141</v>
      </c>
      <c r="D2861" s="193" t="s">
        <v>142</v>
      </c>
      <c r="E2861" s="193" t="s">
        <v>143</v>
      </c>
      <c r="F2861" s="198" t="s">
        <v>144</v>
      </c>
      <c r="G2861" s="193" t="s">
        <v>145</v>
      </c>
      <c r="I2861" s="198" t="s">
        <v>501</v>
      </c>
      <c r="J2861" s="198" t="s">
        <v>502</v>
      </c>
      <c r="K2861" s="198" t="s">
        <v>146</v>
      </c>
    </row>
    <row r="2862" spans="1:12" x14ac:dyDescent="0.25">
      <c r="A2862" s="197">
        <v>7</v>
      </c>
      <c r="B2862" s="194" t="s">
        <v>242</v>
      </c>
      <c r="C2862" s="199">
        <v>17</v>
      </c>
      <c r="D2862" s="194" t="s">
        <v>151</v>
      </c>
      <c r="F2862" s="199">
        <v>0</v>
      </c>
      <c r="G2862" s="194" t="s">
        <v>592</v>
      </c>
      <c r="I2862" s="197">
        <v>224886</v>
      </c>
      <c r="K2862" s="200">
        <v>672882</v>
      </c>
      <c r="L2862" s="193" t="s">
        <v>503</v>
      </c>
    </row>
    <row r="2863" spans="1:12" x14ac:dyDescent="0.25">
      <c r="G2863" s="201" t="s">
        <v>612</v>
      </c>
      <c r="I2863" s="202">
        <v>224886</v>
      </c>
      <c r="J2863" s="202">
        <v>0</v>
      </c>
      <c r="K2863" s="202">
        <v>224886</v>
      </c>
      <c r="L2863" s="203" t="s">
        <v>503</v>
      </c>
    </row>
    <row r="2864" spans="1:12" x14ac:dyDescent="0.25">
      <c r="G2864" s="201" t="s">
        <v>505</v>
      </c>
      <c r="I2864" s="202">
        <v>672882</v>
      </c>
      <c r="J2864" s="202">
        <v>0</v>
      </c>
      <c r="K2864" s="202">
        <v>672882</v>
      </c>
      <c r="L2864" s="204" t="s">
        <v>506</v>
      </c>
    </row>
    <row r="2865" spans="1:12" x14ac:dyDescent="0.25">
      <c r="A2865" s="196" t="s">
        <v>158</v>
      </c>
      <c r="G2865" s="153" t="s">
        <v>500</v>
      </c>
      <c r="I2865" s="197">
        <v>672882</v>
      </c>
      <c r="J2865" s="197">
        <v>0</v>
      </c>
      <c r="K2865" s="197">
        <v>672882</v>
      </c>
      <c r="L2865" s="194" t="s">
        <v>503</v>
      </c>
    </row>
    <row r="2866" spans="1:12" x14ac:dyDescent="0.25">
      <c r="A2866" s="193" t="s">
        <v>139</v>
      </c>
      <c r="B2866" s="193" t="s">
        <v>140</v>
      </c>
      <c r="C2866" s="198" t="s">
        <v>141</v>
      </c>
      <c r="D2866" s="193" t="s">
        <v>142</v>
      </c>
      <c r="E2866" s="193" t="s">
        <v>143</v>
      </c>
      <c r="F2866" s="198" t="s">
        <v>144</v>
      </c>
      <c r="G2866" s="193" t="s">
        <v>145</v>
      </c>
      <c r="I2866" s="198" t="s">
        <v>501</v>
      </c>
      <c r="J2866" s="198" t="s">
        <v>502</v>
      </c>
      <c r="K2866" s="198" t="s">
        <v>146</v>
      </c>
    </row>
    <row r="2867" spans="1:12" x14ac:dyDescent="0.25">
      <c r="A2867" s="197">
        <v>8</v>
      </c>
      <c r="B2867" s="194" t="s">
        <v>158</v>
      </c>
      <c r="C2867" s="199">
        <v>32</v>
      </c>
      <c r="D2867" s="194" t="s">
        <v>151</v>
      </c>
      <c r="F2867" s="199">
        <v>0</v>
      </c>
      <c r="G2867" s="194" t="s">
        <v>628</v>
      </c>
      <c r="I2867" s="197">
        <v>225706</v>
      </c>
      <c r="K2867" s="200">
        <v>898588</v>
      </c>
      <c r="L2867" s="193" t="s">
        <v>503</v>
      </c>
    </row>
    <row r="2868" spans="1:12" x14ac:dyDescent="0.25">
      <c r="G2868" s="201" t="s">
        <v>644</v>
      </c>
      <c r="I2868" s="202">
        <v>225706</v>
      </c>
      <c r="J2868" s="202">
        <v>0</v>
      </c>
      <c r="K2868" s="202">
        <v>225706</v>
      </c>
      <c r="L2868" s="203" t="s">
        <v>503</v>
      </c>
    </row>
    <row r="2869" spans="1:12" x14ac:dyDescent="0.25">
      <c r="G2869" s="201" t="s">
        <v>505</v>
      </c>
      <c r="I2869" s="202">
        <v>898588</v>
      </c>
      <c r="J2869" s="202">
        <v>0</v>
      </c>
      <c r="K2869" s="202">
        <v>898588</v>
      </c>
      <c r="L2869" s="204" t="s">
        <v>506</v>
      </c>
    </row>
    <row r="2870" spans="1:12" x14ac:dyDescent="0.25">
      <c r="A2870" s="196" t="s">
        <v>254</v>
      </c>
      <c r="G2870" s="153" t="s">
        <v>500</v>
      </c>
      <c r="I2870" s="197">
        <v>898588</v>
      </c>
      <c r="J2870" s="197">
        <v>0</v>
      </c>
      <c r="K2870" s="197">
        <v>898588</v>
      </c>
      <c r="L2870" s="194" t="s">
        <v>503</v>
      </c>
    </row>
    <row r="2871" spans="1:12" x14ac:dyDescent="0.25">
      <c r="A2871" s="193" t="s">
        <v>139</v>
      </c>
      <c r="B2871" s="193" t="s">
        <v>140</v>
      </c>
      <c r="C2871" s="198" t="s">
        <v>141</v>
      </c>
      <c r="D2871" s="193" t="s">
        <v>142</v>
      </c>
      <c r="E2871" s="193" t="s">
        <v>143</v>
      </c>
      <c r="F2871" s="198" t="s">
        <v>144</v>
      </c>
      <c r="G2871" s="193" t="s">
        <v>145</v>
      </c>
      <c r="I2871" s="198" t="s">
        <v>501</v>
      </c>
      <c r="J2871" s="198" t="s">
        <v>502</v>
      </c>
      <c r="K2871" s="198" t="s">
        <v>146</v>
      </c>
    </row>
    <row r="2872" spans="1:12" x14ac:dyDescent="0.25">
      <c r="A2872" s="197">
        <v>9</v>
      </c>
      <c r="B2872" s="194" t="s">
        <v>254</v>
      </c>
      <c r="C2872" s="199">
        <v>35</v>
      </c>
      <c r="D2872" s="194" t="s">
        <v>151</v>
      </c>
      <c r="F2872" s="199">
        <v>0</v>
      </c>
      <c r="G2872" s="194" t="s">
        <v>655</v>
      </c>
      <c r="I2872" s="197">
        <v>226576</v>
      </c>
      <c r="K2872" s="200">
        <v>1125164</v>
      </c>
      <c r="L2872" s="193" t="s">
        <v>503</v>
      </c>
    </row>
    <row r="2873" spans="1:12" x14ac:dyDescent="0.25">
      <c r="G2873" s="201" t="s">
        <v>665</v>
      </c>
      <c r="I2873" s="202">
        <v>226576</v>
      </c>
      <c r="J2873" s="202">
        <v>0</v>
      </c>
      <c r="K2873" s="202">
        <v>226576</v>
      </c>
      <c r="L2873" s="203" t="s">
        <v>503</v>
      </c>
    </row>
    <row r="2874" spans="1:12" x14ac:dyDescent="0.25">
      <c r="G2874" s="201" t="s">
        <v>505</v>
      </c>
      <c r="I2874" s="202">
        <v>1125164</v>
      </c>
      <c r="J2874" s="202">
        <v>0</v>
      </c>
      <c r="K2874" s="202">
        <v>1125164</v>
      </c>
      <c r="L2874" s="204" t="s">
        <v>506</v>
      </c>
    </row>
    <row r="2875" spans="1:12" x14ac:dyDescent="0.25">
      <c r="A2875" s="196" t="s">
        <v>160</v>
      </c>
      <c r="G2875" s="153" t="s">
        <v>500</v>
      </c>
      <c r="I2875" s="197">
        <v>1125164</v>
      </c>
      <c r="J2875" s="197">
        <v>0</v>
      </c>
      <c r="K2875" s="197">
        <v>1125164</v>
      </c>
      <c r="L2875" s="194" t="s">
        <v>503</v>
      </c>
    </row>
    <row r="2876" spans="1:12" x14ac:dyDescent="0.25">
      <c r="A2876" s="193" t="s">
        <v>139</v>
      </c>
      <c r="B2876" s="193" t="s">
        <v>140</v>
      </c>
      <c r="C2876" s="198" t="s">
        <v>141</v>
      </c>
      <c r="D2876" s="193" t="s">
        <v>142</v>
      </c>
      <c r="E2876" s="193" t="s">
        <v>143</v>
      </c>
      <c r="F2876" s="198" t="s">
        <v>144</v>
      </c>
      <c r="G2876" s="193" t="s">
        <v>145</v>
      </c>
      <c r="I2876" s="198" t="s">
        <v>501</v>
      </c>
      <c r="J2876" s="198" t="s">
        <v>502</v>
      </c>
      <c r="K2876" s="198" t="s">
        <v>146</v>
      </c>
    </row>
    <row r="2877" spans="1:12" x14ac:dyDescent="0.25">
      <c r="A2877" s="197">
        <v>6</v>
      </c>
      <c r="B2877" s="194" t="s">
        <v>160</v>
      </c>
      <c r="C2877" s="199">
        <v>19</v>
      </c>
      <c r="D2877" s="194" t="s">
        <v>151</v>
      </c>
      <c r="F2877" s="199">
        <v>0</v>
      </c>
      <c r="G2877" s="194" t="s">
        <v>668</v>
      </c>
      <c r="I2877" s="197">
        <v>227245</v>
      </c>
      <c r="K2877" s="200">
        <v>1352409</v>
      </c>
      <c r="L2877" s="193" t="s">
        <v>503</v>
      </c>
    </row>
    <row r="2878" spans="1:12" x14ac:dyDescent="0.25">
      <c r="G2878" s="201" t="s">
        <v>679</v>
      </c>
      <c r="I2878" s="202">
        <v>227245</v>
      </c>
      <c r="J2878" s="202">
        <v>0</v>
      </c>
      <c r="K2878" s="202">
        <v>227245</v>
      </c>
      <c r="L2878" s="203" t="s">
        <v>503</v>
      </c>
    </row>
    <row r="2879" spans="1:12" x14ac:dyDescent="0.25">
      <c r="G2879" s="201" t="s">
        <v>505</v>
      </c>
      <c r="I2879" s="202">
        <v>1352409</v>
      </c>
      <c r="J2879" s="202">
        <v>0</v>
      </c>
      <c r="K2879" s="202">
        <v>1352409</v>
      </c>
      <c r="L2879" s="204" t="s">
        <v>506</v>
      </c>
    </row>
    <row r="2880" spans="1:12" x14ac:dyDescent="0.25">
      <c r="A2880" s="196" t="s">
        <v>438</v>
      </c>
      <c r="G2880" s="153" t="s">
        <v>500</v>
      </c>
      <c r="I2880" s="197">
        <v>1352409</v>
      </c>
      <c r="J2880" s="197">
        <v>0</v>
      </c>
      <c r="K2880" s="197">
        <v>1352409</v>
      </c>
      <c r="L2880" s="194" t="s">
        <v>503</v>
      </c>
    </row>
    <row r="2881" spans="1:12" x14ac:dyDescent="0.25">
      <c r="A2881" s="193" t="s">
        <v>139</v>
      </c>
      <c r="B2881" s="193" t="s">
        <v>140</v>
      </c>
      <c r="C2881" s="198" t="s">
        <v>141</v>
      </c>
      <c r="D2881" s="193" t="s">
        <v>142</v>
      </c>
      <c r="E2881" s="193" t="s">
        <v>143</v>
      </c>
      <c r="F2881" s="198" t="s">
        <v>144</v>
      </c>
      <c r="G2881" s="193" t="s">
        <v>145</v>
      </c>
      <c r="I2881" s="198" t="s">
        <v>501</v>
      </c>
      <c r="J2881" s="198" t="s">
        <v>502</v>
      </c>
      <c r="K2881" s="198" t="s">
        <v>146</v>
      </c>
    </row>
    <row r="2882" spans="1:12" x14ac:dyDescent="0.25">
      <c r="A2882" s="197">
        <v>20</v>
      </c>
      <c r="B2882" s="194" t="s">
        <v>438</v>
      </c>
      <c r="C2882" s="199">
        <v>94</v>
      </c>
      <c r="D2882" s="194" t="s">
        <v>151</v>
      </c>
      <c r="F2882" s="199">
        <v>0</v>
      </c>
      <c r="G2882" s="194" t="s">
        <v>702</v>
      </c>
      <c r="I2882" s="197">
        <v>228184</v>
      </c>
      <c r="K2882" s="200">
        <v>1580593</v>
      </c>
      <c r="L2882" s="193" t="s">
        <v>503</v>
      </c>
    </row>
    <row r="2883" spans="1:12" x14ac:dyDescent="0.25">
      <c r="G2883" s="201" t="s">
        <v>718</v>
      </c>
      <c r="I2883" s="202">
        <v>228184</v>
      </c>
      <c r="J2883" s="202">
        <v>0</v>
      </c>
      <c r="K2883" s="202">
        <v>228184</v>
      </c>
      <c r="L2883" s="203" t="s">
        <v>503</v>
      </c>
    </row>
    <row r="2884" spans="1:12" x14ac:dyDescent="0.25">
      <c r="G2884" s="201" t="s">
        <v>505</v>
      </c>
      <c r="I2884" s="202">
        <v>1580593</v>
      </c>
      <c r="J2884" s="202">
        <v>0</v>
      </c>
      <c r="K2884" s="202">
        <v>1580593</v>
      </c>
      <c r="L2884" s="204" t="s">
        <v>506</v>
      </c>
    </row>
    <row r="2885" spans="1:12" x14ac:dyDescent="0.25">
      <c r="A2885" s="196" t="s">
        <v>1252</v>
      </c>
    </row>
    <row r="2886" spans="1:12" x14ac:dyDescent="0.25">
      <c r="A2886" s="196" t="s">
        <v>158</v>
      </c>
      <c r="G2886" s="153" t="s">
        <v>500</v>
      </c>
      <c r="I2886" s="197">
        <v>0</v>
      </c>
      <c r="J2886" s="197">
        <v>0</v>
      </c>
      <c r="K2886" s="197">
        <v>0</v>
      </c>
    </row>
    <row r="2887" spans="1:12" x14ac:dyDescent="0.25">
      <c r="A2887" s="193" t="s">
        <v>139</v>
      </c>
      <c r="B2887" s="193" t="s">
        <v>140</v>
      </c>
      <c r="C2887" s="198" t="s">
        <v>141</v>
      </c>
      <c r="D2887" s="193" t="s">
        <v>142</v>
      </c>
      <c r="E2887" s="193" t="s">
        <v>143</v>
      </c>
      <c r="F2887" s="198" t="s">
        <v>144</v>
      </c>
      <c r="G2887" s="193" t="s">
        <v>145</v>
      </c>
      <c r="I2887" s="198" t="s">
        <v>501</v>
      </c>
      <c r="J2887" s="198" t="s">
        <v>502</v>
      </c>
      <c r="K2887" s="198" t="s">
        <v>146</v>
      </c>
    </row>
    <row r="2888" spans="1:12" x14ac:dyDescent="0.25">
      <c r="A2888" s="197">
        <v>22</v>
      </c>
      <c r="B2888" s="194" t="s">
        <v>158</v>
      </c>
      <c r="C2888" s="199">
        <v>67</v>
      </c>
      <c r="D2888" s="194" t="s">
        <v>151</v>
      </c>
      <c r="F2888" s="199">
        <v>0</v>
      </c>
      <c r="G2888" s="194" t="s">
        <v>640</v>
      </c>
      <c r="I2888" s="197">
        <v>4262088</v>
      </c>
      <c r="K2888" s="200">
        <v>4262088</v>
      </c>
      <c r="L2888" s="193" t="s">
        <v>503</v>
      </c>
    </row>
    <row r="2889" spans="1:12" x14ac:dyDescent="0.25">
      <c r="G2889" s="201" t="s">
        <v>644</v>
      </c>
      <c r="I2889" s="202">
        <v>4262088</v>
      </c>
      <c r="J2889" s="202">
        <v>0</v>
      </c>
      <c r="K2889" s="202">
        <v>4262088</v>
      </c>
      <c r="L2889" s="203" t="s">
        <v>503</v>
      </c>
    </row>
    <row r="2890" spans="1:12" x14ac:dyDescent="0.25">
      <c r="G2890" s="201" t="s">
        <v>505</v>
      </c>
      <c r="I2890" s="202">
        <v>4262088</v>
      </c>
      <c r="J2890" s="202">
        <v>0</v>
      </c>
      <c r="K2890" s="202">
        <v>4262088</v>
      </c>
      <c r="L2890" s="204" t="s">
        <v>506</v>
      </c>
    </row>
    <row r="2891" spans="1:12" x14ac:dyDescent="0.25">
      <c r="A2891" s="196" t="s">
        <v>1253</v>
      </c>
    </row>
    <row r="2892" spans="1:12" x14ac:dyDescent="0.25">
      <c r="A2892" s="196" t="s">
        <v>242</v>
      </c>
      <c r="G2892" s="153" t="s">
        <v>500</v>
      </c>
      <c r="I2892" s="197">
        <v>0</v>
      </c>
      <c r="J2892" s="197">
        <v>0</v>
      </c>
      <c r="K2892" s="197">
        <v>0</v>
      </c>
    </row>
    <row r="2893" spans="1:12" x14ac:dyDescent="0.25">
      <c r="A2893" s="193" t="s">
        <v>139</v>
      </c>
      <c r="B2893" s="193" t="s">
        <v>140</v>
      </c>
      <c r="C2893" s="198" t="s">
        <v>141</v>
      </c>
      <c r="D2893" s="193" t="s">
        <v>142</v>
      </c>
      <c r="E2893" s="193" t="s">
        <v>143</v>
      </c>
      <c r="F2893" s="198" t="s">
        <v>144</v>
      </c>
      <c r="G2893" s="193" t="s">
        <v>145</v>
      </c>
      <c r="I2893" s="198" t="s">
        <v>501</v>
      </c>
      <c r="J2893" s="198" t="s">
        <v>502</v>
      </c>
      <c r="K2893" s="198" t="s">
        <v>146</v>
      </c>
    </row>
    <row r="2894" spans="1:12" x14ac:dyDescent="0.25">
      <c r="A2894" s="197">
        <v>22</v>
      </c>
      <c r="B2894" s="194" t="s">
        <v>242</v>
      </c>
      <c r="C2894" s="199">
        <v>55</v>
      </c>
      <c r="D2894" s="194" t="s">
        <v>151</v>
      </c>
      <c r="F2894" s="199">
        <v>0</v>
      </c>
      <c r="G2894" s="194" t="s">
        <v>604</v>
      </c>
      <c r="I2894" s="197">
        <v>855068</v>
      </c>
      <c r="K2894" s="200">
        <v>855068</v>
      </c>
      <c r="L2894" s="193" t="s">
        <v>503</v>
      </c>
    </row>
    <row r="2895" spans="1:12" x14ac:dyDescent="0.25">
      <c r="G2895" s="201" t="s">
        <v>612</v>
      </c>
      <c r="I2895" s="202">
        <v>855068</v>
      </c>
      <c r="J2895" s="202">
        <v>0</v>
      </c>
      <c r="K2895" s="202">
        <v>855068</v>
      </c>
      <c r="L2895" s="203" t="s">
        <v>503</v>
      </c>
    </row>
    <row r="2896" spans="1:12" x14ac:dyDescent="0.25">
      <c r="G2896" s="201" t="s">
        <v>505</v>
      </c>
      <c r="I2896" s="202">
        <v>855068</v>
      </c>
      <c r="J2896" s="202">
        <v>0</v>
      </c>
      <c r="K2896" s="202">
        <v>855068</v>
      </c>
      <c r="L2896" s="204" t="s">
        <v>506</v>
      </c>
    </row>
    <row r="2897" spans="1:12" x14ac:dyDescent="0.25">
      <c r="A2897" s="196" t="s">
        <v>158</v>
      </c>
      <c r="G2897" s="153" t="s">
        <v>500</v>
      </c>
      <c r="I2897" s="197">
        <v>855068</v>
      </c>
      <c r="J2897" s="197">
        <v>0</v>
      </c>
      <c r="K2897" s="197">
        <v>855068</v>
      </c>
      <c r="L2897" s="194" t="s">
        <v>503</v>
      </c>
    </row>
    <row r="2898" spans="1:12" x14ac:dyDescent="0.25">
      <c r="A2898" s="193" t="s">
        <v>139</v>
      </c>
      <c r="B2898" s="193" t="s">
        <v>140</v>
      </c>
      <c r="C2898" s="198" t="s">
        <v>141</v>
      </c>
      <c r="D2898" s="193" t="s">
        <v>142</v>
      </c>
      <c r="E2898" s="193" t="s">
        <v>143</v>
      </c>
      <c r="F2898" s="198" t="s">
        <v>144</v>
      </c>
      <c r="G2898" s="193" t="s">
        <v>145</v>
      </c>
      <c r="I2898" s="198" t="s">
        <v>501</v>
      </c>
      <c r="J2898" s="198" t="s">
        <v>502</v>
      </c>
      <c r="K2898" s="198" t="s">
        <v>146</v>
      </c>
    </row>
    <row r="2899" spans="1:12" x14ac:dyDescent="0.25">
      <c r="A2899" s="197">
        <v>19</v>
      </c>
      <c r="B2899" s="194" t="s">
        <v>158</v>
      </c>
      <c r="C2899" s="199">
        <v>50</v>
      </c>
      <c r="D2899" s="194" t="s">
        <v>151</v>
      </c>
      <c r="F2899" s="199">
        <v>0</v>
      </c>
      <c r="G2899" s="194" t="s">
        <v>636</v>
      </c>
      <c r="I2899" s="197">
        <v>1157679</v>
      </c>
      <c r="K2899" s="200">
        <v>2012747</v>
      </c>
      <c r="L2899" s="193" t="s">
        <v>503</v>
      </c>
    </row>
    <row r="2900" spans="1:12" x14ac:dyDescent="0.25">
      <c r="G2900" s="201" t="s">
        <v>644</v>
      </c>
      <c r="I2900" s="202">
        <v>1157679</v>
      </c>
      <c r="J2900" s="202">
        <v>0</v>
      </c>
      <c r="K2900" s="202">
        <v>1157679</v>
      </c>
      <c r="L2900" s="203" t="s">
        <v>503</v>
      </c>
    </row>
    <row r="2901" spans="1:12" x14ac:dyDescent="0.25">
      <c r="G2901" s="201" t="s">
        <v>505</v>
      </c>
      <c r="I2901" s="202">
        <v>2012747</v>
      </c>
      <c r="J2901" s="202">
        <v>0</v>
      </c>
      <c r="K2901" s="202">
        <v>2012747</v>
      </c>
      <c r="L2901" s="204" t="s">
        <v>506</v>
      </c>
    </row>
    <row r="2902" spans="1:12" x14ac:dyDescent="0.25">
      <c r="A2902" s="196" t="s">
        <v>254</v>
      </c>
      <c r="G2902" s="153" t="s">
        <v>500</v>
      </c>
      <c r="I2902" s="197">
        <v>2012747</v>
      </c>
      <c r="J2902" s="197">
        <v>0</v>
      </c>
      <c r="K2902" s="197">
        <v>2012747</v>
      </c>
      <c r="L2902" s="194" t="s">
        <v>503</v>
      </c>
    </row>
    <row r="2903" spans="1:12" x14ac:dyDescent="0.25">
      <c r="A2903" s="193" t="s">
        <v>139</v>
      </c>
      <c r="B2903" s="193" t="s">
        <v>140</v>
      </c>
      <c r="C2903" s="198" t="s">
        <v>141</v>
      </c>
      <c r="D2903" s="193" t="s">
        <v>142</v>
      </c>
      <c r="E2903" s="193" t="s">
        <v>143</v>
      </c>
      <c r="F2903" s="198" t="s">
        <v>144</v>
      </c>
      <c r="G2903" s="193" t="s">
        <v>145</v>
      </c>
      <c r="I2903" s="198" t="s">
        <v>501</v>
      </c>
      <c r="J2903" s="198" t="s">
        <v>502</v>
      </c>
      <c r="K2903" s="198" t="s">
        <v>146</v>
      </c>
    </row>
    <row r="2904" spans="1:12" x14ac:dyDescent="0.25">
      <c r="A2904" s="197">
        <v>23</v>
      </c>
      <c r="B2904" s="194" t="s">
        <v>254</v>
      </c>
      <c r="C2904" s="199">
        <v>54</v>
      </c>
      <c r="D2904" s="194" t="s">
        <v>151</v>
      </c>
      <c r="F2904" s="199">
        <v>0</v>
      </c>
      <c r="G2904" s="194" t="s">
        <v>660</v>
      </c>
      <c r="I2904" s="197">
        <v>1241341</v>
      </c>
      <c r="K2904" s="200">
        <v>3254088</v>
      </c>
      <c r="L2904" s="193" t="s">
        <v>503</v>
      </c>
    </row>
    <row r="2905" spans="1:12" x14ac:dyDescent="0.25">
      <c r="G2905" s="201" t="s">
        <v>665</v>
      </c>
      <c r="I2905" s="202">
        <v>1241341</v>
      </c>
      <c r="J2905" s="202">
        <v>0</v>
      </c>
      <c r="K2905" s="202">
        <v>1241341</v>
      </c>
      <c r="L2905" s="203" t="s">
        <v>503</v>
      </c>
    </row>
    <row r="2906" spans="1:12" x14ac:dyDescent="0.25">
      <c r="G2906" s="201" t="s">
        <v>505</v>
      </c>
      <c r="I2906" s="202">
        <v>3254088</v>
      </c>
      <c r="J2906" s="202">
        <v>0</v>
      </c>
      <c r="K2906" s="202">
        <v>3254088</v>
      </c>
      <c r="L2906" s="204" t="s">
        <v>506</v>
      </c>
    </row>
    <row r="2907" spans="1:12" x14ac:dyDescent="0.25">
      <c r="A2907" s="196" t="s">
        <v>160</v>
      </c>
      <c r="G2907" s="153" t="s">
        <v>500</v>
      </c>
      <c r="I2907" s="197">
        <v>3254088</v>
      </c>
      <c r="J2907" s="197">
        <v>0</v>
      </c>
      <c r="K2907" s="197">
        <v>3254088</v>
      </c>
      <c r="L2907" s="194" t="s">
        <v>503</v>
      </c>
    </row>
    <row r="2908" spans="1:12" x14ac:dyDescent="0.25">
      <c r="A2908" s="193" t="s">
        <v>139</v>
      </c>
      <c r="B2908" s="193" t="s">
        <v>140</v>
      </c>
      <c r="C2908" s="198" t="s">
        <v>141</v>
      </c>
      <c r="D2908" s="193" t="s">
        <v>142</v>
      </c>
      <c r="E2908" s="193" t="s">
        <v>143</v>
      </c>
      <c r="F2908" s="198" t="s">
        <v>144</v>
      </c>
      <c r="G2908" s="193" t="s">
        <v>145</v>
      </c>
      <c r="I2908" s="198" t="s">
        <v>501</v>
      </c>
      <c r="J2908" s="198" t="s">
        <v>502</v>
      </c>
      <c r="K2908" s="198" t="s">
        <v>146</v>
      </c>
    </row>
    <row r="2909" spans="1:12" x14ac:dyDescent="0.25">
      <c r="A2909" s="197">
        <v>30</v>
      </c>
      <c r="B2909" s="194" t="s">
        <v>160</v>
      </c>
      <c r="C2909" s="199">
        <v>70</v>
      </c>
      <c r="D2909" s="194" t="s">
        <v>147</v>
      </c>
      <c r="F2909" s="199">
        <v>0</v>
      </c>
      <c r="G2909" s="194" t="s">
        <v>1581</v>
      </c>
      <c r="I2909" s="197">
        <v>1686832</v>
      </c>
      <c r="K2909" s="200">
        <v>4940920</v>
      </c>
      <c r="L2909" s="193" t="s">
        <v>503</v>
      </c>
    </row>
    <row r="2910" spans="1:12" x14ac:dyDescent="0.25">
      <c r="G2910" s="201" t="s">
        <v>679</v>
      </c>
      <c r="I2910" s="202">
        <v>1686832</v>
      </c>
      <c r="J2910" s="202">
        <v>0</v>
      </c>
      <c r="K2910" s="202">
        <v>1686832</v>
      </c>
      <c r="L2910" s="203" t="s">
        <v>503</v>
      </c>
    </row>
    <row r="2911" spans="1:12" x14ac:dyDescent="0.25">
      <c r="G2911" s="201" t="s">
        <v>505</v>
      </c>
      <c r="I2911" s="202">
        <v>4940920</v>
      </c>
      <c r="J2911" s="202">
        <v>0</v>
      </c>
      <c r="K2911" s="202">
        <v>4940920</v>
      </c>
      <c r="L2911" s="204" t="s">
        <v>506</v>
      </c>
    </row>
    <row r="2912" spans="1:12" x14ac:dyDescent="0.25">
      <c r="A2912" s="196" t="s">
        <v>438</v>
      </c>
      <c r="G2912" s="153" t="s">
        <v>500</v>
      </c>
      <c r="I2912" s="197">
        <v>4940920</v>
      </c>
      <c r="J2912" s="197">
        <v>0</v>
      </c>
      <c r="K2912" s="197">
        <v>4940920</v>
      </c>
      <c r="L2912" s="194" t="s">
        <v>503</v>
      </c>
    </row>
    <row r="2913" spans="1:12" x14ac:dyDescent="0.25">
      <c r="A2913" s="193" t="s">
        <v>139</v>
      </c>
      <c r="B2913" s="193" t="s">
        <v>140</v>
      </c>
      <c r="C2913" s="198" t="s">
        <v>141</v>
      </c>
      <c r="D2913" s="193" t="s">
        <v>142</v>
      </c>
      <c r="E2913" s="193" t="s">
        <v>143</v>
      </c>
      <c r="F2913" s="198" t="s">
        <v>144</v>
      </c>
      <c r="G2913" s="193" t="s">
        <v>145</v>
      </c>
      <c r="I2913" s="198" t="s">
        <v>501</v>
      </c>
      <c r="J2913" s="198" t="s">
        <v>502</v>
      </c>
      <c r="K2913" s="198" t="s">
        <v>146</v>
      </c>
    </row>
    <row r="2914" spans="1:12" x14ac:dyDescent="0.25">
      <c r="A2914" s="197">
        <v>6</v>
      </c>
      <c r="B2914" s="194" t="s">
        <v>438</v>
      </c>
      <c r="C2914" s="199">
        <v>17</v>
      </c>
      <c r="D2914" s="194" t="s">
        <v>151</v>
      </c>
      <c r="F2914" s="199">
        <v>0</v>
      </c>
      <c r="G2914" s="194" t="s">
        <v>1005</v>
      </c>
      <c r="I2914" s="197">
        <v>1209805</v>
      </c>
      <c r="K2914" s="200">
        <v>6150725</v>
      </c>
      <c r="L2914" s="193" t="s">
        <v>503</v>
      </c>
    </row>
    <row r="2915" spans="1:12" x14ac:dyDescent="0.25">
      <c r="A2915" s="197">
        <v>22</v>
      </c>
      <c r="B2915" s="194" t="s">
        <v>438</v>
      </c>
      <c r="C2915" s="199">
        <v>32</v>
      </c>
      <c r="D2915" s="194" t="s">
        <v>151</v>
      </c>
      <c r="F2915" s="199">
        <v>0</v>
      </c>
      <c r="G2915" s="194" t="s">
        <v>1012</v>
      </c>
      <c r="I2915" s="197">
        <v>1256398</v>
      </c>
      <c r="K2915" s="200">
        <v>7407123</v>
      </c>
      <c r="L2915" s="193" t="s">
        <v>503</v>
      </c>
    </row>
    <row r="2916" spans="1:12" x14ac:dyDescent="0.25">
      <c r="G2916" s="201" t="s">
        <v>718</v>
      </c>
      <c r="I2916" s="202">
        <v>2466203</v>
      </c>
      <c r="J2916" s="202">
        <v>0</v>
      </c>
      <c r="K2916" s="202">
        <v>2466203</v>
      </c>
      <c r="L2916" s="203" t="s">
        <v>503</v>
      </c>
    </row>
    <row r="2917" spans="1:12" x14ac:dyDescent="0.25">
      <c r="G2917" s="201" t="s">
        <v>505</v>
      </c>
      <c r="I2917" s="202">
        <v>7407123</v>
      </c>
      <c r="J2917" s="202">
        <v>0</v>
      </c>
      <c r="K2917" s="202">
        <v>7407123</v>
      </c>
      <c r="L2917" s="204" t="s">
        <v>506</v>
      </c>
    </row>
    <row r="2918" spans="1:12" x14ac:dyDescent="0.25">
      <c r="A2918" s="196" t="s">
        <v>1532</v>
      </c>
      <c r="G2918" s="153" t="s">
        <v>500</v>
      </c>
      <c r="I2918" s="197">
        <v>7407123</v>
      </c>
      <c r="J2918" s="197">
        <v>0</v>
      </c>
      <c r="K2918" s="197">
        <v>7407123</v>
      </c>
      <c r="L2918" s="194" t="s">
        <v>503</v>
      </c>
    </row>
    <row r="2919" spans="1:12" x14ac:dyDescent="0.25">
      <c r="A2919" s="193" t="s">
        <v>139</v>
      </c>
      <c r="B2919" s="193" t="s">
        <v>140</v>
      </c>
      <c r="C2919" s="198" t="s">
        <v>141</v>
      </c>
      <c r="D2919" s="193" t="s">
        <v>142</v>
      </c>
      <c r="E2919" s="193" t="s">
        <v>143</v>
      </c>
      <c r="F2919" s="198" t="s">
        <v>144</v>
      </c>
      <c r="G2919" s="193" t="s">
        <v>145</v>
      </c>
      <c r="I2919" s="198" t="s">
        <v>501</v>
      </c>
      <c r="J2919" s="198" t="s">
        <v>502</v>
      </c>
      <c r="K2919" s="198" t="s">
        <v>146</v>
      </c>
    </row>
    <row r="2920" spans="1:12" x14ac:dyDescent="0.25">
      <c r="A2920" s="197">
        <v>5</v>
      </c>
      <c r="B2920" s="194" t="s">
        <v>1532</v>
      </c>
      <c r="C2920" s="199">
        <v>4</v>
      </c>
      <c r="D2920" s="194" t="s">
        <v>151</v>
      </c>
      <c r="F2920" s="199">
        <v>0</v>
      </c>
      <c r="G2920" s="194" t="s">
        <v>1655</v>
      </c>
      <c r="I2920" s="197">
        <v>1243181</v>
      </c>
      <c r="K2920" s="200">
        <v>8650304</v>
      </c>
      <c r="L2920" s="193" t="s">
        <v>503</v>
      </c>
    </row>
    <row r="2921" spans="1:12" x14ac:dyDescent="0.25">
      <c r="G2921" s="201" t="s">
        <v>1630</v>
      </c>
      <c r="I2921" s="202">
        <v>1243181</v>
      </c>
      <c r="J2921" s="202">
        <v>0</v>
      </c>
      <c r="K2921" s="202">
        <v>1243181</v>
      </c>
      <c r="L2921" s="203" t="s">
        <v>503</v>
      </c>
    </row>
    <row r="2922" spans="1:12" x14ac:dyDescent="0.25">
      <c r="G2922" s="201" t="s">
        <v>505</v>
      </c>
      <c r="I2922" s="202">
        <v>8650304</v>
      </c>
      <c r="J2922" s="202">
        <v>0</v>
      </c>
      <c r="K2922" s="202">
        <v>8650304</v>
      </c>
      <c r="L2922" s="204" t="s">
        <v>506</v>
      </c>
    </row>
    <row r="2923" spans="1:12" x14ac:dyDescent="0.25">
      <c r="A2923" s="196" t="s">
        <v>1254</v>
      </c>
    </row>
    <row r="2924" spans="1:12" x14ac:dyDescent="0.25">
      <c r="A2924" s="196" t="s">
        <v>138</v>
      </c>
      <c r="G2924" s="153" t="s">
        <v>500</v>
      </c>
      <c r="I2924" s="197">
        <v>0</v>
      </c>
      <c r="J2924" s="197">
        <v>0</v>
      </c>
      <c r="K2924" s="197">
        <v>0</v>
      </c>
    </row>
    <row r="2925" spans="1:12" x14ac:dyDescent="0.25">
      <c r="A2925" s="193" t="s">
        <v>139</v>
      </c>
      <c r="B2925" s="193" t="s">
        <v>140</v>
      </c>
      <c r="C2925" s="198" t="s">
        <v>141</v>
      </c>
      <c r="D2925" s="193" t="s">
        <v>142</v>
      </c>
      <c r="E2925" s="193" t="s">
        <v>143</v>
      </c>
      <c r="F2925" s="198" t="s">
        <v>144</v>
      </c>
      <c r="G2925" s="193" t="s">
        <v>145</v>
      </c>
      <c r="I2925" s="198" t="s">
        <v>501</v>
      </c>
      <c r="J2925" s="198" t="s">
        <v>502</v>
      </c>
      <c r="K2925" s="198" t="s">
        <v>146</v>
      </c>
    </row>
    <row r="2926" spans="1:12" x14ac:dyDescent="0.25">
      <c r="A2926" s="197">
        <v>31</v>
      </c>
      <c r="B2926" s="194" t="s">
        <v>138</v>
      </c>
      <c r="C2926" s="199">
        <v>89</v>
      </c>
      <c r="D2926" s="194" t="s">
        <v>147</v>
      </c>
      <c r="F2926" s="199">
        <v>0</v>
      </c>
      <c r="G2926" s="194" t="s">
        <v>1255</v>
      </c>
      <c r="I2926" s="197">
        <v>408303</v>
      </c>
      <c r="K2926" s="200">
        <v>408303</v>
      </c>
      <c r="L2926" s="193" t="s">
        <v>503</v>
      </c>
    </row>
    <row r="2927" spans="1:12" x14ac:dyDescent="0.25">
      <c r="A2927" s="197">
        <v>31</v>
      </c>
      <c r="B2927" s="194" t="s">
        <v>138</v>
      </c>
      <c r="C2927" s="199">
        <v>89</v>
      </c>
      <c r="D2927" s="194" t="s">
        <v>147</v>
      </c>
      <c r="F2927" s="199">
        <v>0</v>
      </c>
      <c r="G2927" s="194" t="s">
        <v>1256</v>
      </c>
      <c r="I2927" s="197">
        <v>81426</v>
      </c>
      <c r="K2927" s="200">
        <v>489729</v>
      </c>
      <c r="L2927" s="193" t="s">
        <v>503</v>
      </c>
    </row>
    <row r="2928" spans="1:12" x14ac:dyDescent="0.25">
      <c r="G2928" s="201" t="s">
        <v>504</v>
      </c>
      <c r="I2928" s="202">
        <v>489729</v>
      </c>
      <c r="J2928" s="202">
        <v>0</v>
      </c>
      <c r="K2928" s="202">
        <v>489729</v>
      </c>
      <c r="L2928" s="203" t="s">
        <v>503</v>
      </c>
    </row>
    <row r="2929" spans="1:12" x14ac:dyDescent="0.25">
      <c r="G2929" s="201" t="s">
        <v>505</v>
      </c>
      <c r="I2929" s="202">
        <v>489729</v>
      </c>
      <c r="J2929" s="202">
        <v>0</v>
      </c>
      <c r="K2929" s="202">
        <v>489729</v>
      </c>
      <c r="L2929" s="204" t="s">
        <v>506</v>
      </c>
    </row>
    <row r="2930" spans="1:12" x14ac:dyDescent="0.25">
      <c r="A2930" s="196" t="s">
        <v>219</v>
      </c>
      <c r="G2930" s="153" t="s">
        <v>500</v>
      </c>
      <c r="I2930" s="197">
        <v>489729</v>
      </c>
      <c r="J2930" s="197">
        <v>0</v>
      </c>
      <c r="K2930" s="197">
        <v>489729</v>
      </c>
      <c r="L2930" s="194" t="s">
        <v>503</v>
      </c>
    </row>
    <row r="2931" spans="1:12" x14ac:dyDescent="0.25">
      <c r="A2931" s="193" t="s">
        <v>139</v>
      </c>
      <c r="B2931" s="193" t="s">
        <v>140</v>
      </c>
      <c r="C2931" s="198" t="s">
        <v>141</v>
      </c>
      <c r="D2931" s="193" t="s">
        <v>142</v>
      </c>
      <c r="E2931" s="193" t="s">
        <v>143</v>
      </c>
      <c r="F2931" s="198" t="s">
        <v>144</v>
      </c>
      <c r="G2931" s="193" t="s">
        <v>145</v>
      </c>
      <c r="I2931" s="198" t="s">
        <v>501</v>
      </c>
      <c r="J2931" s="198" t="s">
        <v>502</v>
      </c>
      <c r="K2931" s="198" t="s">
        <v>146</v>
      </c>
    </row>
    <row r="2932" spans="1:12" x14ac:dyDescent="0.25">
      <c r="A2932" s="197">
        <v>29</v>
      </c>
      <c r="B2932" s="194" t="s">
        <v>219</v>
      </c>
      <c r="C2932" s="199">
        <v>3</v>
      </c>
      <c r="D2932" s="194" t="s">
        <v>147</v>
      </c>
      <c r="F2932" s="199">
        <v>0</v>
      </c>
      <c r="G2932" s="194" t="s">
        <v>1257</v>
      </c>
      <c r="I2932" s="197">
        <v>415874</v>
      </c>
      <c r="K2932" s="200">
        <v>905603</v>
      </c>
      <c r="L2932" s="193" t="s">
        <v>503</v>
      </c>
    </row>
    <row r="2933" spans="1:12" x14ac:dyDescent="0.25">
      <c r="A2933" s="197">
        <v>29</v>
      </c>
      <c r="B2933" s="194" t="s">
        <v>219</v>
      </c>
      <c r="C2933" s="199">
        <v>3</v>
      </c>
      <c r="D2933" s="194" t="s">
        <v>147</v>
      </c>
      <c r="F2933" s="199">
        <v>0</v>
      </c>
      <c r="G2933" s="194" t="s">
        <v>1257</v>
      </c>
      <c r="I2933" s="197">
        <v>83455</v>
      </c>
      <c r="K2933" s="200">
        <v>989058</v>
      </c>
      <c r="L2933" s="193" t="s">
        <v>503</v>
      </c>
    </row>
    <row r="2934" spans="1:12" x14ac:dyDescent="0.25">
      <c r="G2934" s="201" t="s">
        <v>507</v>
      </c>
      <c r="I2934" s="202">
        <v>499329</v>
      </c>
      <c r="J2934" s="202">
        <v>0</v>
      </c>
      <c r="K2934" s="202">
        <v>499329</v>
      </c>
      <c r="L2934" s="203" t="s">
        <v>503</v>
      </c>
    </row>
    <row r="2935" spans="1:12" x14ac:dyDescent="0.25">
      <c r="G2935" s="201" t="s">
        <v>505</v>
      </c>
      <c r="I2935" s="202">
        <v>989058</v>
      </c>
      <c r="J2935" s="202">
        <v>0</v>
      </c>
      <c r="K2935" s="202">
        <v>989058</v>
      </c>
      <c r="L2935" s="204" t="s">
        <v>506</v>
      </c>
    </row>
    <row r="2936" spans="1:12" x14ac:dyDescent="0.25">
      <c r="A2936" s="196" t="s">
        <v>242</v>
      </c>
      <c r="G2936" s="153" t="s">
        <v>500</v>
      </c>
      <c r="I2936" s="197">
        <v>989058</v>
      </c>
      <c r="J2936" s="197">
        <v>0</v>
      </c>
      <c r="K2936" s="197">
        <v>989058</v>
      </c>
      <c r="L2936" s="194" t="s">
        <v>503</v>
      </c>
    </row>
    <row r="2937" spans="1:12" x14ac:dyDescent="0.25">
      <c r="A2937" s="193" t="s">
        <v>139</v>
      </c>
      <c r="B2937" s="193" t="s">
        <v>140</v>
      </c>
      <c r="C2937" s="198" t="s">
        <v>141</v>
      </c>
      <c r="D2937" s="193" t="s">
        <v>142</v>
      </c>
      <c r="E2937" s="193" t="s">
        <v>143</v>
      </c>
      <c r="F2937" s="198" t="s">
        <v>144</v>
      </c>
      <c r="G2937" s="193" t="s">
        <v>145</v>
      </c>
      <c r="I2937" s="198" t="s">
        <v>501</v>
      </c>
      <c r="J2937" s="198" t="s">
        <v>502</v>
      </c>
      <c r="K2937" s="198" t="s">
        <v>146</v>
      </c>
    </row>
    <row r="2938" spans="1:12" x14ac:dyDescent="0.25">
      <c r="A2938" s="197">
        <v>31</v>
      </c>
      <c r="B2938" s="194" t="s">
        <v>242</v>
      </c>
      <c r="C2938" s="199">
        <v>88</v>
      </c>
      <c r="D2938" s="194" t="s">
        <v>147</v>
      </c>
      <c r="F2938" s="199">
        <v>0</v>
      </c>
      <c r="G2938" s="194" t="s">
        <v>1257</v>
      </c>
      <c r="I2938" s="197">
        <v>396769</v>
      </c>
      <c r="K2938" s="200">
        <v>1385827</v>
      </c>
      <c r="L2938" s="193" t="s">
        <v>503</v>
      </c>
    </row>
    <row r="2939" spans="1:12" x14ac:dyDescent="0.25">
      <c r="A2939" s="197">
        <v>31</v>
      </c>
      <c r="B2939" s="194" t="s">
        <v>242</v>
      </c>
      <c r="C2939" s="199">
        <v>88</v>
      </c>
      <c r="D2939" s="194" t="s">
        <v>147</v>
      </c>
      <c r="F2939" s="199">
        <v>0</v>
      </c>
      <c r="G2939" s="194" t="s">
        <v>1257</v>
      </c>
      <c r="I2939" s="197">
        <v>83343</v>
      </c>
      <c r="K2939" s="200">
        <v>1469170</v>
      </c>
      <c r="L2939" s="193" t="s">
        <v>503</v>
      </c>
    </row>
    <row r="2940" spans="1:12" x14ac:dyDescent="0.25">
      <c r="G2940" s="201" t="s">
        <v>612</v>
      </c>
      <c r="I2940" s="202">
        <v>480112</v>
      </c>
      <c r="J2940" s="202">
        <v>0</v>
      </c>
      <c r="K2940" s="202">
        <v>480112</v>
      </c>
      <c r="L2940" s="203" t="s">
        <v>503</v>
      </c>
    </row>
    <row r="2941" spans="1:12" x14ac:dyDescent="0.25">
      <c r="G2941" s="201" t="s">
        <v>505</v>
      </c>
      <c r="I2941" s="202">
        <v>1469170</v>
      </c>
      <c r="J2941" s="202">
        <v>0</v>
      </c>
      <c r="K2941" s="202">
        <v>1469170</v>
      </c>
      <c r="L2941" s="204" t="s">
        <v>506</v>
      </c>
    </row>
    <row r="2942" spans="1:12" x14ac:dyDescent="0.25">
      <c r="A2942" s="196" t="s">
        <v>158</v>
      </c>
      <c r="G2942" s="153" t="s">
        <v>500</v>
      </c>
      <c r="I2942" s="197">
        <v>1469170</v>
      </c>
      <c r="J2942" s="197">
        <v>0</v>
      </c>
      <c r="K2942" s="197">
        <v>1469170</v>
      </c>
      <c r="L2942" s="194" t="s">
        <v>503</v>
      </c>
    </row>
    <row r="2943" spans="1:12" x14ac:dyDescent="0.25">
      <c r="A2943" s="193" t="s">
        <v>139</v>
      </c>
      <c r="B2943" s="193" t="s">
        <v>140</v>
      </c>
      <c r="C2943" s="198" t="s">
        <v>141</v>
      </c>
      <c r="D2943" s="193" t="s">
        <v>142</v>
      </c>
      <c r="E2943" s="193" t="s">
        <v>143</v>
      </c>
      <c r="F2943" s="198" t="s">
        <v>144</v>
      </c>
      <c r="G2943" s="193" t="s">
        <v>145</v>
      </c>
      <c r="I2943" s="198" t="s">
        <v>501</v>
      </c>
      <c r="J2943" s="198" t="s">
        <v>502</v>
      </c>
      <c r="K2943" s="198" t="s">
        <v>146</v>
      </c>
    </row>
    <row r="2944" spans="1:12" x14ac:dyDescent="0.25">
      <c r="A2944" s="197">
        <v>30</v>
      </c>
      <c r="B2944" s="194" t="s">
        <v>158</v>
      </c>
      <c r="C2944" s="199">
        <v>84</v>
      </c>
      <c r="D2944" s="194" t="s">
        <v>147</v>
      </c>
      <c r="F2944" s="199">
        <v>0</v>
      </c>
      <c r="G2944" s="194" t="s">
        <v>1257</v>
      </c>
      <c r="I2944" s="197">
        <v>441150</v>
      </c>
      <c r="K2944" s="200">
        <v>1910320</v>
      </c>
      <c r="L2944" s="193" t="s">
        <v>503</v>
      </c>
    </row>
    <row r="2945" spans="1:12" x14ac:dyDescent="0.25">
      <c r="A2945" s="197">
        <v>30</v>
      </c>
      <c r="B2945" s="194" t="s">
        <v>158</v>
      </c>
      <c r="C2945" s="199">
        <v>84</v>
      </c>
      <c r="D2945" s="194" t="s">
        <v>147</v>
      </c>
      <c r="F2945" s="199">
        <v>0</v>
      </c>
      <c r="G2945" s="194" t="s">
        <v>1257</v>
      </c>
      <c r="I2945" s="197">
        <v>83375</v>
      </c>
      <c r="K2945" s="200">
        <v>1993695</v>
      </c>
      <c r="L2945" s="193" t="s">
        <v>503</v>
      </c>
    </row>
    <row r="2946" spans="1:12" x14ac:dyDescent="0.25">
      <c r="G2946" s="201" t="s">
        <v>644</v>
      </c>
      <c r="I2946" s="202">
        <v>524525</v>
      </c>
      <c r="J2946" s="202">
        <v>0</v>
      </c>
      <c r="K2946" s="202">
        <v>524525</v>
      </c>
      <c r="L2946" s="203" t="s">
        <v>503</v>
      </c>
    </row>
    <row r="2947" spans="1:12" x14ac:dyDescent="0.25">
      <c r="G2947" s="201" t="s">
        <v>505</v>
      </c>
      <c r="I2947" s="202">
        <v>1993695</v>
      </c>
      <c r="J2947" s="202">
        <v>0</v>
      </c>
      <c r="K2947" s="202">
        <v>1993695</v>
      </c>
      <c r="L2947" s="204" t="s">
        <v>506</v>
      </c>
    </row>
    <row r="2948" spans="1:12" x14ac:dyDescent="0.25">
      <c r="A2948" s="196" t="s">
        <v>160</v>
      </c>
      <c r="G2948" s="153" t="s">
        <v>500</v>
      </c>
      <c r="I2948" s="197">
        <v>1993695</v>
      </c>
      <c r="J2948" s="197">
        <v>0</v>
      </c>
      <c r="K2948" s="197">
        <v>1993695</v>
      </c>
      <c r="L2948" s="194" t="s">
        <v>503</v>
      </c>
    </row>
    <row r="2949" spans="1:12" x14ac:dyDescent="0.25">
      <c r="A2949" s="193" t="s">
        <v>139</v>
      </c>
      <c r="B2949" s="193" t="s">
        <v>140</v>
      </c>
      <c r="C2949" s="198" t="s">
        <v>141</v>
      </c>
      <c r="D2949" s="193" t="s">
        <v>142</v>
      </c>
      <c r="E2949" s="193" t="s">
        <v>143</v>
      </c>
      <c r="F2949" s="198" t="s">
        <v>144</v>
      </c>
      <c r="G2949" s="193" t="s">
        <v>145</v>
      </c>
      <c r="I2949" s="198" t="s">
        <v>501</v>
      </c>
      <c r="J2949" s="198" t="s">
        <v>502</v>
      </c>
      <c r="K2949" s="198" t="s">
        <v>146</v>
      </c>
    </row>
    <row r="2950" spans="1:12" x14ac:dyDescent="0.25">
      <c r="A2950" s="197">
        <v>30</v>
      </c>
      <c r="B2950" s="194" t="s">
        <v>160</v>
      </c>
      <c r="C2950" s="199">
        <v>65</v>
      </c>
      <c r="D2950" s="194" t="s">
        <v>147</v>
      </c>
      <c r="F2950" s="199">
        <v>0</v>
      </c>
      <c r="G2950" s="194" t="s">
        <v>1257</v>
      </c>
      <c r="I2950" s="197">
        <v>91849</v>
      </c>
      <c r="K2950" s="200">
        <v>2085544</v>
      </c>
      <c r="L2950" s="193" t="s">
        <v>503</v>
      </c>
    </row>
    <row r="2951" spans="1:12" x14ac:dyDescent="0.25">
      <c r="A2951" s="197">
        <v>30</v>
      </c>
      <c r="B2951" s="194" t="s">
        <v>160</v>
      </c>
      <c r="C2951" s="199">
        <v>65</v>
      </c>
      <c r="D2951" s="194" t="s">
        <v>147</v>
      </c>
      <c r="F2951" s="199">
        <v>0</v>
      </c>
      <c r="G2951" s="194" t="s">
        <v>1257</v>
      </c>
      <c r="I2951" s="197">
        <v>520088</v>
      </c>
      <c r="K2951" s="200">
        <v>2605632</v>
      </c>
      <c r="L2951" s="193" t="s">
        <v>503</v>
      </c>
    </row>
    <row r="2952" spans="1:12" x14ac:dyDescent="0.25">
      <c r="G2952" s="201" t="s">
        <v>679</v>
      </c>
      <c r="I2952" s="202">
        <v>611937</v>
      </c>
      <c r="J2952" s="202">
        <v>0</v>
      </c>
      <c r="K2952" s="202">
        <v>611937</v>
      </c>
      <c r="L2952" s="203" t="s">
        <v>503</v>
      </c>
    </row>
    <row r="2953" spans="1:12" x14ac:dyDescent="0.25">
      <c r="G2953" s="201" t="s">
        <v>505</v>
      </c>
      <c r="I2953" s="202">
        <v>2605632</v>
      </c>
      <c r="J2953" s="202">
        <v>0</v>
      </c>
      <c r="K2953" s="202">
        <v>2605632</v>
      </c>
      <c r="L2953" s="204" t="s">
        <v>506</v>
      </c>
    </row>
    <row r="2954" spans="1:12" x14ac:dyDescent="0.25">
      <c r="A2954" s="196" t="s">
        <v>438</v>
      </c>
      <c r="G2954" s="153" t="s">
        <v>500</v>
      </c>
      <c r="I2954" s="197">
        <v>2605632</v>
      </c>
      <c r="J2954" s="197">
        <v>0</v>
      </c>
      <c r="K2954" s="197">
        <v>2605632</v>
      </c>
      <c r="L2954" s="194" t="s">
        <v>503</v>
      </c>
    </row>
    <row r="2955" spans="1:12" x14ac:dyDescent="0.25">
      <c r="A2955" s="193" t="s">
        <v>139</v>
      </c>
      <c r="B2955" s="193" t="s">
        <v>140</v>
      </c>
      <c r="C2955" s="198" t="s">
        <v>141</v>
      </c>
      <c r="D2955" s="193" t="s">
        <v>142</v>
      </c>
      <c r="E2955" s="193" t="s">
        <v>143</v>
      </c>
      <c r="F2955" s="198" t="s">
        <v>144</v>
      </c>
      <c r="G2955" s="193" t="s">
        <v>145</v>
      </c>
      <c r="I2955" s="198" t="s">
        <v>501</v>
      </c>
      <c r="J2955" s="198" t="s">
        <v>502</v>
      </c>
      <c r="K2955" s="198" t="s">
        <v>146</v>
      </c>
    </row>
    <row r="2956" spans="1:12" x14ac:dyDescent="0.25">
      <c r="A2956" s="197">
        <v>31</v>
      </c>
      <c r="B2956" s="194" t="s">
        <v>438</v>
      </c>
      <c r="C2956" s="199">
        <v>111</v>
      </c>
      <c r="D2956" s="194" t="s">
        <v>147</v>
      </c>
      <c r="F2956" s="199">
        <v>0</v>
      </c>
      <c r="G2956" s="194" t="s">
        <v>1258</v>
      </c>
      <c r="I2956" s="197">
        <v>93042</v>
      </c>
      <c r="K2956" s="200">
        <v>2698674</v>
      </c>
      <c r="L2956" s="193" t="s">
        <v>503</v>
      </c>
    </row>
    <row r="2957" spans="1:12" x14ac:dyDescent="0.25">
      <c r="A2957" s="197">
        <v>31</v>
      </c>
      <c r="B2957" s="194" t="s">
        <v>438</v>
      </c>
      <c r="C2957" s="199">
        <v>111</v>
      </c>
      <c r="D2957" s="194" t="s">
        <v>147</v>
      </c>
      <c r="F2957" s="199">
        <v>0</v>
      </c>
      <c r="G2957" s="194" t="s">
        <v>1259</v>
      </c>
      <c r="I2957" s="197">
        <v>491388</v>
      </c>
      <c r="K2957" s="200">
        <v>3190062</v>
      </c>
      <c r="L2957" s="193" t="s">
        <v>503</v>
      </c>
    </row>
    <row r="2958" spans="1:12" x14ac:dyDescent="0.25">
      <c r="A2958" s="197">
        <v>31</v>
      </c>
      <c r="B2958" s="194" t="s">
        <v>438</v>
      </c>
      <c r="C2958" s="199">
        <v>111</v>
      </c>
      <c r="D2958" s="194" t="s">
        <v>147</v>
      </c>
      <c r="F2958" s="199">
        <v>0</v>
      </c>
      <c r="G2958" s="194" t="s">
        <v>1260</v>
      </c>
      <c r="I2958" s="197">
        <v>707060</v>
      </c>
      <c r="K2958" s="200">
        <v>3897122</v>
      </c>
      <c r="L2958" s="193" t="s">
        <v>503</v>
      </c>
    </row>
    <row r="2959" spans="1:12" x14ac:dyDescent="0.25">
      <c r="A2959" s="197">
        <v>31</v>
      </c>
      <c r="B2959" s="194" t="s">
        <v>438</v>
      </c>
      <c r="C2959" s="199">
        <v>111</v>
      </c>
      <c r="D2959" s="194" t="s">
        <v>147</v>
      </c>
      <c r="F2959" s="199">
        <v>0</v>
      </c>
      <c r="G2959" s="194" t="s">
        <v>1261</v>
      </c>
      <c r="I2959" s="197">
        <v>84943</v>
      </c>
      <c r="K2959" s="200">
        <v>3982065</v>
      </c>
      <c r="L2959" s="193" t="s">
        <v>503</v>
      </c>
    </row>
    <row r="2960" spans="1:12" x14ac:dyDescent="0.25">
      <c r="G2960" s="201" t="s">
        <v>718</v>
      </c>
      <c r="I2960" s="202">
        <v>1376433</v>
      </c>
      <c r="J2960" s="202">
        <v>0</v>
      </c>
      <c r="K2960" s="202">
        <v>1376433</v>
      </c>
      <c r="L2960" s="203" t="s">
        <v>503</v>
      </c>
    </row>
    <row r="2961" spans="1:12" x14ac:dyDescent="0.25">
      <c r="G2961" s="201" t="s">
        <v>505</v>
      </c>
      <c r="I2961" s="202">
        <v>3982065</v>
      </c>
      <c r="J2961" s="202">
        <v>0</v>
      </c>
      <c r="K2961" s="202">
        <v>3982065</v>
      </c>
      <c r="L2961" s="204" t="s">
        <v>506</v>
      </c>
    </row>
    <row r="2962" spans="1:12" x14ac:dyDescent="0.25">
      <c r="A2962" s="196" t="s">
        <v>1532</v>
      </c>
      <c r="G2962" s="153" t="s">
        <v>500</v>
      </c>
      <c r="I2962" s="197">
        <v>3982065</v>
      </c>
      <c r="J2962" s="197">
        <v>0</v>
      </c>
      <c r="K2962" s="197">
        <v>3982065</v>
      </c>
      <c r="L2962" s="194" t="s">
        <v>503</v>
      </c>
    </row>
    <row r="2963" spans="1:12" x14ac:dyDescent="0.25">
      <c r="A2963" s="193" t="s">
        <v>139</v>
      </c>
      <c r="B2963" s="193" t="s">
        <v>140</v>
      </c>
      <c r="C2963" s="198" t="s">
        <v>141</v>
      </c>
      <c r="D2963" s="193" t="s">
        <v>142</v>
      </c>
      <c r="E2963" s="193" t="s">
        <v>143</v>
      </c>
      <c r="F2963" s="198" t="s">
        <v>144</v>
      </c>
      <c r="G2963" s="193" t="s">
        <v>145</v>
      </c>
      <c r="I2963" s="198" t="s">
        <v>501</v>
      </c>
      <c r="J2963" s="198" t="s">
        <v>502</v>
      </c>
      <c r="K2963" s="198" t="s">
        <v>146</v>
      </c>
    </row>
    <row r="2964" spans="1:12" x14ac:dyDescent="0.25">
      <c r="A2964" s="197">
        <v>31</v>
      </c>
      <c r="B2964" s="194" t="s">
        <v>1532</v>
      </c>
      <c r="C2964" s="199">
        <v>100</v>
      </c>
      <c r="D2964" s="194" t="s">
        <v>147</v>
      </c>
      <c r="F2964" s="199">
        <v>0</v>
      </c>
      <c r="G2964" s="194" t="s">
        <v>1717</v>
      </c>
      <c r="I2964" s="197">
        <v>592994</v>
      </c>
      <c r="K2964" s="200">
        <v>4575059</v>
      </c>
      <c r="L2964" s="193" t="s">
        <v>503</v>
      </c>
    </row>
    <row r="2965" spans="1:12" x14ac:dyDescent="0.25">
      <c r="A2965" s="197">
        <v>31</v>
      </c>
      <c r="B2965" s="194" t="s">
        <v>1532</v>
      </c>
      <c r="C2965" s="199">
        <v>100</v>
      </c>
      <c r="D2965" s="194" t="s">
        <v>147</v>
      </c>
      <c r="F2965" s="199">
        <v>0</v>
      </c>
      <c r="G2965" s="194" t="s">
        <v>1718</v>
      </c>
      <c r="I2965" s="197">
        <v>83063</v>
      </c>
      <c r="K2965" s="200">
        <v>4658122</v>
      </c>
      <c r="L2965" s="193" t="s">
        <v>503</v>
      </c>
    </row>
    <row r="2966" spans="1:12" x14ac:dyDescent="0.25">
      <c r="G2966" s="201" t="s">
        <v>1630</v>
      </c>
      <c r="I2966" s="202">
        <v>676057</v>
      </c>
      <c r="J2966" s="202">
        <v>0</v>
      </c>
      <c r="K2966" s="202">
        <v>676057</v>
      </c>
      <c r="L2966" s="203" t="s">
        <v>503</v>
      </c>
    </row>
    <row r="2967" spans="1:12" x14ac:dyDescent="0.25">
      <c r="G2967" s="201" t="s">
        <v>505</v>
      </c>
      <c r="I2967" s="202">
        <v>4658122</v>
      </c>
      <c r="J2967" s="202">
        <v>0</v>
      </c>
      <c r="K2967" s="202">
        <v>4658122</v>
      </c>
      <c r="L2967" s="204" t="s">
        <v>506</v>
      </c>
    </row>
    <row r="2968" spans="1:12" x14ac:dyDescent="0.25">
      <c r="A2968" s="196" t="s">
        <v>1262</v>
      </c>
    </row>
    <row r="2969" spans="1:12" x14ac:dyDescent="0.25">
      <c r="A2969" s="196" t="s">
        <v>138</v>
      </c>
      <c r="G2969" s="153" t="s">
        <v>500</v>
      </c>
      <c r="I2969" s="197">
        <v>0</v>
      </c>
      <c r="J2969" s="197">
        <v>0</v>
      </c>
      <c r="K2969" s="197">
        <v>0</v>
      </c>
    </row>
    <row r="2970" spans="1:12" x14ac:dyDescent="0.25">
      <c r="A2970" s="193" t="s">
        <v>139</v>
      </c>
      <c r="B2970" s="193" t="s">
        <v>140</v>
      </c>
      <c r="C2970" s="198" t="s">
        <v>141</v>
      </c>
      <c r="D2970" s="193" t="s">
        <v>142</v>
      </c>
      <c r="E2970" s="193" t="s">
        <v>143</v>
      </c>
      <c r="F2970" s="198" t="s">
        <v>144</v>
      </c>
      <c r="G2970" s="193" t="s">
        <v>145</v>
      </c>
      <c r="I2970" s="198" t="s">
        <v>501</v>
      </c>
      <c r="J2970" s="198" t="s">
        <v>502</v>
      </c>
      <c r="K2970" s="198" t="s">
        <v>146</v>
      </c>
    </row>
    <row r="2971" spans="1:12" x14ac:dyDescent="0.25">
      <c r="A2971" s="197">
        <v>31</v>
      </c>
      <c r="B2971" s="194" t="s">
        <v>138</v>
      </c>
      <c r="C2971" s="199">
        <v>89</v>
      </c>
      <c r="D2971" s="194" t="s">
        <v>147</v>
      </c>
      <c r="F2971" s="199">
        <v>0</v>
      </c>
      <c r="G2971" s="194" t="s">
        <v>1263</v>
      </c>
      <c r="I2971" s="197">
        <v>96428</v>
      </c>
      <c r="K2971" s="200">
        <v>96428</v>
      </c>
      <c r="L2971" s="193" t="s">
        <v>503</v>
      </c>
    </row>
    <row r="2972" spans="1:12" x14ac:dyDescent="0.25">
      <c r="A2972" s="197">
        <v>31</v>
      </c>
      <c r="B2972" s="194" t="s">
        <v>138</v>
      </c>
      <c r="C2972" s="199">
        <v>89</v>
      </c>
      <c r="D2972" s="194" t="s">
        <v>147</v>
      </c>
      <c r="F2972" s="199">
        <v>0</v>
      </c>
      <c r="G2972" s="194" t="s">
        <v>1264</v>
      </c>
      <c r="I2972" s="197">
        <v>97889</v>
      </c>
      <c r="K2972" s="200">
        <v>194317</v>
      </c>
      <c r="L2972" s="193" t="s">
        <v>503</v>
      </c>
    </row>
    <row r="2973" spans="1:12" x14ac:dyDescent="0.25">
      <c r="A2973" s="197">
        <v>31</v>
      </c>
      <c r="B2973" s="194" t="s">
        <v>138</v>
      </c>
      <c r="C2973" s="199">
        <v>89</v>
      </c>
      <c r="D2973" s="194" t="s">
        <v>147</v>
      </c>
      <c r="F2973" s="199">
        <v>0</v>
      </c>
      <c r="G2973" s="194" t="s">
        <v>1265</v>
      </c>
      <c r="I2973" s="197">
        <v>252869</v>
      </c>
      <c r="K2973" s="200">
        <v>447186</v>
      </c>
      <c r="L2973" s="193" t="s">
        <v>503</v>
      </c>
    </row>
    <row r="2974" spans="1:12" x14ac:dyDescent="0.25">
      <c r="G2974" s="201" t="s">
        <v>504</v>
      </c>
      <c r="I2974" s="202">
        <v>447186</v>
      </c>
      <c r="J2974" s="202">
        <v>0</v>
      </c>
      <c r="K2974" s="202">
        <v>447186</v>
      </c>
      <c r="L2974" s="203" t="s">
        <v>503</v>
      </c>
    </row>
    <row r="2975" spans="1:12" x14ac:dyDescent="0.25">
      <c r="G2975" s="201" t="s">
        <v>505</v>
      </c>
      <c r="I2975" s="202">
        <v>447186</v>
      </c>
      <c r="J2975" s="202">
        <v>0</v>
      </c>
      <c r="K2975" s="202">
        <v>447186</v>
      </c>
      <c r="L2975" s="204" t="s">
        <v>506</v>
      </c>
    </row>
    <row r="2976" spans="1:12" x14ac:dyDescent="0.25">
      <c r="A2976" s="196" t="s">
        <v>219</v>
      </c>
      <c r="G2976" s="153" t="s">
        <v>500</v>
      </c>
      <c r="I2976" s="197">
        <v>447186</v>
      </c>
      <c r="J2976" s="197">
        <v>0</v>
      </c>
      <c r="K2976" s="197">
        <v>447186</v>
      </c>
      <c r="L2976" s="194" t="s">
        <v>503</v>
      </c>
    </row>
    <row r="2977" spans="1:12" x14ac:dyDescent="0.25">
      <c r="A2977" s="193" t="s">
        <v>139</v>
      </c>
      <c r="B2977" s="193" t="s">
        <v>140</v>
      </c>
      <c r="C2977" s="198" t="s">
        <v>141</v>
      </c>
      <c r="D2977" s="193" t="s">
        <v>142</v>
      </c>
      <c r="E2977" s="193" t="s">
        <v>143</v>
      </c>
      <c r="F2977" s="198" t="s">
        <v>144</v>
      </c>
      <c r="G2977" s="193" t="s">
        <v>145</v>
      </c>
      <c r="I2977" s="198" t="s">
        <v>501</v>
      </c>
      <c r="J2977" s="198" t="s">
        <v>502</v>
      </c>
      <c r="K2977" s="198" t="s">
        <v>146</v>
      </c>
    </row>
    <row r="2978" spans="1:12" x14ac:dyDescent="0.25">
      <c r="A2978" s="197">
        <v>29</v>
      </c>
      <c r="B2978" s="194" t="s">
        <v>219</v>
      </c>
      <c r="C2978" s="199">
        <v>3</v>
      </c>
      <c r="D2978" s="194" t="s">
        <v>147</v>
      </c>
      <c r="F2978" s="199">
        <v>0</v>
      </c>
      <c r="G2978" s="194" t="s">
        <v>1266</v>
      </c>
      <c r="I2978" s="197">
        <v>96732</v>
      </c>
      <c r="K2978" s="200">
        <v>543918</v>
      </c>
      <c r="L2978" s="193" t="s">
        <v>503</v>
      </c>
    </row>
    <row r="2979" spans="1:12" x14ac:dyDescent="0.25">
      <c r="A2979" s="197">
        <v>29</v>
      </c>
      <c r="B2979" s="194" t="s">
        <v>219</v>
      </c>
      <c r="C2979" s="199">
        <v>3</v>
      </c>
      <c r="D2979" s="194" t="s">
        <v>147</v>
      </c>
      <c r="F2979" s="199">
        <v>0</v>
      </c>
      <c r="G2979" s="194" t="s">
        <v>1266</v>
      </c>
      <c r="I2979" s="197">
        <v>67151</v>
      </c>
      <c r="K2979" s="200">
        <v>611069</v>
      </c>
      <c r="L2979" s="193" t="s">
        <v>503</v>
      </c>
    </row>
    <row r="2980" spans="1:12" x14ac:dyDescent="0.25">
      <c r="A2980" s="197">
        <v>29</v>
      </c>
      <c r="B2980" s="194" t="s">
        <v>219</v>
      </c>
      <c r="C2980" s="199">
        <v>3</v>
      </c>
      <c r="D2980" s="194" t="s">
        <v>147</v>
      </c>
      <c r="F2980" s="199">
        <v>0</v>
      </c>
      <c r="G2980" s="194" t="s">
        <v>1266</v>
      </c>
      <c r="I2980" s="197">
        <v>253138</v>
      </c>
      <c r="K2980" s="200">
        <v>864207</v>
      </c>
      <c r="L2980" s="193" t="s">
        <v>503</v>
      </c>
    </row>
    <row r="2981" spans="1:12" x14ac:dyDescent="0.25">
      <c r="G2981" s="201" t="s">
        <v>507</v>
      </c>
      <c r="I2981" s="202">
        <v>417021</v>
      </c>
      <c r="J2981" s="202">
        <v>0</v>
      </c>
      <c r="K2981" s="202">
        <v>417021</v>
      </c>
      <c r="L2981" s="203" t="s">
        <v>503</v>
      </c>
    </row>
    <row r="2982" spans="1:12" x14ac:dyDescent="0.25">
      <c r="G2982" s="201" t="s">
        <v>505</v>
      </c>
      <c r="I2982" s="202">
        <v>864207</v>
      </c>
      <c r="J2982" s="202">
        <v>0</v>
      </c>
      <c r="K2982" s="202">
        <v>864207</v>
      </c>
      <c r="L2982" s="204" t="s">
        <v>506</v>
      </c>
    </row>
    <row r="2983" spans="1:12" x14ac:dyDescent="0.25">
      <c r="A2983" s="196" t="s">
        <v>242</v>
      </c>
      <c r="G2983" s="153" t="s">
        <v>500</v>
      </c>
      <c r="I2983" s="197">
        <v>864207</v>
      </c>
      <c r="J2983" s="197">
        <v>0</v>
      </c>
      <c r="K2983" s="197">
        <v>864207</v>
      </c>
      <c r="L2983" s="194" t="s">
        <v>503</v>
      </c>
    </row>
    <row r="2984" spans="1:12" x14ac:dyDescent="0.25">
      <c r="A2984" s="193" t="s">
        <v>139</v>
      </c>
      <c r="B2984" s="193" t="s">
        <v>140</v>
      </c>
      <c r="C2984" s="198" t="s">
        <v>141</v>
      </c>
      <c r="D2984" s="193" t="s">
        <v>142</v>
      </c>
      <c r="E2984" s="193" t="s">
        <v>143</v>
      </c>
      <c r="F2984" s="198" t="s">
        <v>144</v>
      </c>
      <c r="G2984" s="193" t="s">
        <v>145</v>
      </c>
      <c r="I2984" s="198" t="s">
        <v>501</v>
      </c>
      <c r="J2984" s="198" t="s">
        <v>502</v>
      </c>
      <c r="K2984" s="198" t="s">
        <v>146</v>
      </c>
    </row>
    <row r="2985" spans="1:12" x14ac:dyDescent="0.25">
      <c r="A2985" s="197">
        <v>31</v>
      </c>
      <c r="B2985" s="194" t="s">
        <v>242</v>
      </c>
      <c r="C2985" s="199">
        <v>88</v>
      </c>
      <c r="D2985" s="194" t="s">
        <v>147</v>
      </c>
      <c r="F2985" s="199">
        <v>0</v>
      </c>
      <c r="G2985" s="194" t="s">
        <v>1266</v>
      </c>
      <c r="I2985" s="197">
        <v>65999</v>
      </c>
      <c r="K2985" s="200">
        <v>930206</v>
      </c>
      <c r="L2985" s="193" t="s">
        <v>503</v>
      </c>
    </row>
    <row r="2986" spans="1:12" x14ac:dyDescent="0.25">
      <c r="A2986" s="197">
        <v>31</v>
      </c>
      <c r="B2986" s="194" t="s">
        <v>242</v>
      </c>
      <c r="C2986" s="199">
        <v>88</v>
      </c>
      <c r="D2986" s="194" t="s">
        <v>147</v>
      </c>
      <c r="F2986" s="199">
        <v>0</v>
      </c>
      <c r="G2986" s="194" t="s">
        <v>1266</v>
      </c>
      <c r="I2986" s="197">
        <v>96721</v>
      </c>
      <c r="K2986" s="200">
        <v>1026927</v>
      </c>
      <c r="L2986" s="193" t="s">
        <v>503</v>
      </c>
    </row>
    <row r="2987" spans="1:12" x14ac:dyDescent="0.25">
      <c r="A2987" s="197">
        <v>31</v>
      </c>
      <c r="B2987" s="194" t="s">
        <v>242</v>
      </c>
      <c r="C2987" s="199">
        <v>88</v>
      </c>
      <c r="D2987" s="194" t="s">
        <v>147</v>
      </c>
      <c r="F2987" s="199">
        <v>0</v>
      </c>
      <c r="G2987" s="194" t="s">
        <v>1266</v>
      </c>
      <c r="I2987" s="197">
        <v>253138</v>
      </c>
      <c r="K2987" s="200">
        <v>1280065</v>
      </c>
      <c r="L2987" s="193" t="s">
        <v>503</v>
      </c>
    </row>
    <row r="2988" spans="1:12" x14ac:dyDescent="0.25">
      <c r="G2988" s="201" t="s">
        <v>612</v>
      </c>
      <c r="I2988" s="202">
        <v>415858</v>
      </c>
      <c r="J2988" s="202">
        <v>0</v>
      </c>
      <c r="K2988" s="202">
        <v>415858</v>
      </c>
      <c r="L2988" s="203" t="s">
        <v>503</v>
      </c>
    </row>
    <row r="2989" spans="1:12" x14ac:dyDescent="0.25">
      <c r="G2989" s="201" t="s">
        <v>505</v>
      </c>
      <c r="I2989" s="202">
        <v>1280065</v>
      </c>
      <c r="J2989" s="202">
        <v>0</v>
      </c>
      <c r="K2989" s="202">
        <v>1280065</v>
      </c>
      <c r="L2989" s="204" t="s">
        <v>506</v>
      </c>
    </row>
    <row r="2990" spans="1:12" x14ac:dyDescent="0.25">
      <c r="A2990" s="196" t="s">
        <v>158</v>
      </c>
      <c r="G2990" s="153" t="s">
        <v>500</v>
      </c>
      <c r="I2990" s="197">
        <v>1280065</v>
      </c>
      <c r="J2990" s="197">
        <v>0</v>
      </c>
      <c r="K2990" s="197">
        <v>1280065</v>
      </c>
      <c r="L2990" s="194" t="s">
        <v>503</v>
      </c>
    </row>
    <row r="2991" spans="1:12" x14ac:dyDescent="0.25">
      <c r="A2991" s="193" t="s">
        <v>139</v>
      </c>
      <c r="B2991" s="193" t="s">
        <v>140</v>
      </c>
      <c r="C2991" s="198" t="s">
        <v>141</v>
      </c>
      <c r="D2991" s="193" t="s">
        <v>142</v>
      </c>
      <c r="E2991" s="193" t="s">
        <v>143</v>
      </c>
      <c r="F2991" s="198" t="s">
        <v>144</v>
      </c>
      <c r="G2991" s="193" t="s">
        <v>145</v>
      </c>
      <c r="I2991" s="198" t="s">
        <v>501</v>
      </c>
      <c r="J2991" s="198" t="s">
        <v>502</v>
      </c>
      <c r="K2991" s="198" t="s">
        <v>146</v>
      </c>
    </row>
    <row r="2992" spans="1:12" x14ac:dyDescent="0.25">
      <c r="A2992" s="197">
        <v>30</v>
      </c>
      <c r="B2992" s="194" t="s">
        <v>158</v>
      </c>
      <c r="C2992" s="199">
        <v>84</v>
      </c>
      <c r="D2992" s="194" t="s">
        <v>147</v>
      </c>
      <c r="F2992" s="199">
        <v>0</v>
      </c>
      <c r="G2992" s="194" t="s">
        <v>1266</v>
      </c>
      <c r="I2992" s="197">
        <v>54519</v>
      </c>
      <c r="K2992" s="200">
        <v>1334584</v>
      </c>
      <c r="L2992" s="193" t="s">
        <v>503</v>
      </c>
    </row>
    <row r="2993" spans="1:12" x14ac:dyDescent="0.25">
      <c r="A2993" s="197">
        <v>30</v>
      </c>
      <c r="B2993" s="194" t="s">
        <v>158</v>
      </c>
      <c r="C2993" s="199">
        <v>84</v>
      </c>
      <c r="D2993" s="194" t="s">
        <v>147</v>
      </c>
      <c r="F2993" s="199">
        <v>0</v>
      </c>
      <c r="G2993" s="194" t="s">
        <v>1266</v>
      </c>
      <c r="I2993" s="197">
        <v>96684</v>
      </c>
      <c r="K2993" s="200">
        <v>1431268</v>
      </c>
      <c r="L2993" s="193" t="s">
        <v>503</v>
      </c>
    </row>
    <row r="2994" spans="1:12" x14ac:dyDescent="0.25">
      <c r="A2994" s="197">
        <v>30</v>
      </c>
      <c r="B2994" s="194" t="s">
        <v>158</v>
      </c>
      <c r="C2994" s="199">
        <v>84</v>
      </c>
      <c r="D2994" s="194" t="s">
        <v>147</v>
      </c>
      <c r="F2994" s="199">
        <v>0</v>
      </c>
      <c r="G2994" s="194" t="s">
        <v>1266</v>
      </c>
      <c r="I2994" s="197">
        <v>254054</v>
      </c>
      <c r="K2994" s="200">
        <v>1685322</v>
      </c>
      <c r="L2994" s="193" t="s">
        <v>503</v>
      </c>
    </row>
    <row r="2995" spans="1:12" x14ac:dyDescent="0.25">
      <c r="G2995" s="201" t="s">
        <v>644</v>
      </c>
      <c r="I2995" s="202">
        <v>405257</v>
      </c>
      <c r="J2995" s="202">
        <v>0</v>
      </c>
      <c r="K2995" s="202">
        <v>405257</v>
      </c>
      <c r="L2995" s="203" t="s">
        <v>503</v>
      </c>
    </row>
    <row r="2996" spans="1:12" x14ac:dyDescent="0.25">
      <c r="G2996" s="201" t="s">
        <v>505</v>
      </c>
      <c r="I2996" s="202">
        <v>1685322</v>
      </c>
      <c r="J2996" s="202">
        <v>0</v>
      </c>
      <c r="K2996" s="202">
        <v>1685322</v>
      </c>
      <c r="L2996" s="204" t="s">
        <v>506</v>
      </c>
    </row>
    <row r="2997" spans="1:12" x14ac:dyDescent="0.25">
      <c r="A2997" s="196" t="s">
        <v>254</v>
      </c>
      <c r="G2997" s="153" t="s">
        <v>500</v>
      </c>
      <c r="I2997" s="197">
        <v>1685322</v>
      </c>
      <c r="J2997" s="197">
        <v>0</v>
      </c>
      <c r="K2997" s="197">
        <v>1685322</v>
      </c>
      <c r="L2997" s="194" t="s">
        <v>503</v>
      </c>
    </row>
    <row r="2998" spans="1:12" x14ac:dyDescent="0.25">
      <c r="A2998" s="193" t="s">
        <v>139</v>
      </c>
      <c r="B2998" s="193" t="s">
        <v>140</v>
      </c>
      <c r="C2998" s="198" t="s">
        <v>141</v>
      </c>
      <c r="D2998" s="193" t="s">
        <v>142</v>
      </c>
      <c r="E2998" s="193" t="s">
        <v>143</v>
      </c>
      <c r="F2998" s="198" t="s">
        <v>144</v>
      </c>
      <c r="G2998" s="193" t="s">
        <v>145</v>
      </c>
      <c r="I2998" s="198" t="s">
        <v>501</v>
      </c>
      <c r="J2998" s="198" t="s">
        <v>502</v>
      </c>
      <c r="K2998" s="198" t="s">
        <v>146</v>
      </c>
    </row>
    <row r="2999" spans="1:12" x14ac:dyDescent="0.25">
      <c r="A2999" s="197">
        <v>31</v>
      </c>
      <c r="B2999" s="194" t="s">
        <v>254</v>
      </c>
      <c r="C2999" s="199">
        <v>93</v>
      </c>
      <c r="D2999" s="194" t="s">
        <v>147</v>
      </c>
      <c r="F2999" s="199">
        <v>0</v>
      </c>
      <c r="G2999" s="194" t="s">
        <v>1266</v>
      </c>
      <c r="I2999" s="197">
        <v>256306</v>
      </c>
      <c r="K2999" s="200">
        <v>1941628</v>
      </c>
      <c r="L2999" s="193" t="s">
        <v>503</v>
      </c>
    </row>
    <row r="3000" spans="1:12" x14ac:dyDescent="0.25">
      <c r="A3000" s="197">
        <v>31</v>
      </c>
      <c r="B3000" s="194" t="s">
        <v>254</v>
      </c>
      <c r="C3000" s="199">
        <v>93</v>
      </c>
      <c r="D3000" s="194" t="s">
        <v>147</v>
      </c>
      <c r="F3000" s="199">
        <v>0</v>
      </c>
      <c r="G3000" s="194" t="s">
        <v>1266</v>
      </c>
      <c r="I3000" s="197">
        <v>96673</v>
      </c>
      <c r="K3000" s="200">
        <v>2038301</v>
      </c>
      <c r="L3000" s="193" t="s">
        <v>503</v>
      </c>
    </row>
    <row r="3001" spans="1:12" x14ac:dyDescent="0.25">
      <c r="A3001" s="197">
        <v>31</v>
      </c>
      <c r="B3001" s="194" t="s">
        <v>254</v>
      </c>
      <c r="C3001" s="199">
        <v>93</v>
      </c>
      <c r="D3001" s="194" t="s">
        <v>147</v>
      </c>
      <c r="F3001" s="199">
        <v>0</v>
      </c>
      <c r="G3001" s="194" t="s">
        <v>1266</v>
      </c>
      <c r="I3001" s="197">
        <v>69540</v>
      </c>
      <c r="K3001" s="200">
        <v>2107841</v>
      </c>
      <c r="L3001" s="193" t="s">
        <v>503</v>
      </c>
    </row>
    <row r="3002" spans="1:12" x14ac:dyDescent="0.25">
      <c r="G3002" s="201" t="s">
        <v>665</v>
      </c>
      <c r="I3002" s="202">
        <v>422519</v>
      </c>
      <c r="J3002" s="202">
        <v>0</v>
      </c>
      <c r="K3002" s="202">
        <v>422519</v>
      </c>
      <c r="L3002" s="203" t="s">
        <v>503</v>
      </c>
    </row>
    <row r="3003" spans="1:12" x14ac:dyDescent="0.25">
      <c r="G3003" s="201" t="s">
        <v>505</v>
      </c>
      <c r="I3003" s="202">
        <v>2107841</v>
      </c>
      <c r="J3003" s="202">
        <v>0</v>
      </c>
      <c r="K3003" s="202">
        <v>2107841</v>
      </c>
      <c r="L3003" s="204" t="s">
        <v>506</v>
      </c>
    </row>
    <row r="3004" spans="1:12" x14ac:dyDescent="0.25">
      <c r="A3004" s="196" t="s">
        <v>160</v>
      </c>
      <c r="G3004" s="153" t="s">
        <v>500</v>
      </c>
      <c r="I3004" s="197">
        <v>2107841</v>
      </c>
      <c r="J3004" s="197">
        <v>0</v>
      </c>
      <c r="K3004" s="197">
        <v>2107841</v>
      </c>
      <c r="L3004" s="194" t="s">
        <v>503</v>
      </c>
    </row>
    <row r="3005" spans="1:12" x14ac:dyDescent="0.25">
      <c r="A3005" s="193" t="s">
        <v>139</v>
      </c>
      <c r="B3005" s="193" t="s">
        <v>140</v>
      </c>
      <c r="C3005" s="198" t="s">
        <v>141</v>
      </c>
      <c r="D3005" s="193" t="s">
        <v>142</v>
      </c>
      <c r="E3005" s="193" t="s">
        <v>143</v>
      </c>
      <c r="F3005" s="198" t="s">
        <v>144</v>
      </c>
      <c r="G3005" s="193" t="s">
        <v>145</v>
      </c>
      <c r="I3005" s="198" t="s">
        <v>501</v>
      </c>
      <c r="J3005" s="198" t="s">
        <v>502</v>
      </c>
      <c r="K3005" s="198" t="s">
        <v>146</v>
      </c>
    </row>
    <row r="3006" spans="1:12" x14ac:dyDescent="0.25">
      <c r="A3006" s="197">
        <v>30</v>
      </c>
      <c r="B3006" s="194" t="s">
        <v>160</v>
      </c>
      <c r="C3006" s="199">
        <v>3</v>
      </c>
      <c r="D3006" s="194" t="s">
        <v>150</v>
      </c>
      <c r="F3006" s="199">
        <v>0</v>
      </c>
      <c r="G3006" s="194" t="s">
        <v>422</v>
      </c>
      <c r="J3006" s="197">
        <v>97889</v>
      </c>
      <c r="K3006" s="200">
        <v>2009952</v>
      </c>
      <c r="L3006" s="193" t="s">
        <v>503</v>
      </c>
    </row>
    <row r="3007" spans="1:12" x14ac:dyDescent="0.25">
      <c r="A3007" s="197">
        <v>30</v>
      </c>
      <c r="B3007" s="194" t="s">
        <v>160</v>
      </c>
      <c r="C3007" s="199">
        <v>3</v>
      </c>
      <c r="D3007" s="194" t="s">
        <v>150</v>
      </c>
      <c r="F3007" s="199">
        <v>0</v>
      </c>
      <c r="G3007" s="194" t="s">
        <v>420</v>
      </c>
      <c r="J3007" s="197">
        <v>252869</v>
      </c>
      <c r="K3007" s="200">
        <v>1757083</v>
      </c>
      <c r="L3007" s="193" t="s">
        <v>503</v>
      </c>
    </row>
    <row r="3008" spans="1:12" x14ac:dyDescent="0.25">
      <c r="A3008" s="197">
        <v>30</v>
      </c>
      <c r="B3008" s="194" t="s">
        <v>160</v>
      </c>
      <c r="C3008" s="199">
        <v>3</v>
      </c>
      <c r="D3008" s="194" t="s">
        <v>150</v>
      </c>
      <c r="F3008" s="199">
        <v>0</v>
      </c>
      <c r="G3008" s="194" t="s">
        <v>421</v>
      </c>
      <c r="J3008" s="197">
        <v>96428</v>
      </c>
      <c r="K3008" s="200">
        <v>1660655</v>
      </c>
      <c r="L3008" s="193" t="s">
        <v>503</v>
      </c>
    </row>
    <row r="3009" spans="1:12" x14ac:dyDescent="0.25">
      <c r="G3009" s="201" t="s">
        <v>679</v>
      </c>
      <c r="I3009" s="202">
        <v>0</v>
      </c>
      <c r="J3009" s="202">
        <v>447186</v>
      </c>
      <c r="K3009" s="202">
        <v>-447186</v>
      </c>
      <c r="L3009" s="203" t="s">
        <v>585</v>
      </c>
    </row>
    <row r="3010" spans="1:12" x14ac:dyDescent="0.25">
      <c r="G3010" s="201" t="s">
        <v>505</v>
      </c>
      <c r="I3010" s="202">
        <v>2107841</v>
      </c>
      <c r="J3010" s="202">
        <v>447186</v>
      </c>
      <c r="K3010" s="202">
        <v>1660655</v>
      </c>
      <c r="L3010" s="204" t="s">
        <v>506</v>
      </c>
    </row>
    <row r="3011" spans="1:12" x14ac:dyDescent="0.25">
      <c r="A3011" s="196" t="s">
        <v>438</v>
      </c>
      <c r="G3011" s="153" t="s">
        <v>500</v>
      </c>
      <c r="I3011" s="197">
        <v>2107841</v>
      </c>
      <c r="J3011" s="197">
        <v>447186</v>
      </c>
      <c r="K3011" s="197">
        <v>1660655</v>
      </c>
      <c r="L3011" s="194" t="s">
        <v>503</v>
      </c>
    </row>
    <row r="3012" spans="1:12" x14ac:dyDescent="0.25">
      <c r="A3012" s="193" t="s">
        <v>139</v>
      </c>
      <c r="B3012" s="193" t="s">
        <v>140</v>
      </c>
      <c r="C3012" s="198" t="s">
        <v>141</v>
      </c>
      <c r="D3012" s="193" t="s">
        <v>142</v>
      </c>
      <c r="E3012" s="193" t="s">
        <v>143</v>
      </c>
      <c r="F3012" s="198" t="s">
        <v>144</v>
      </c>
      <c r="G3012" s="193" t="s">
        <v>145</v>
      </c>
      <c r="I3012" s="198" t="s">
        <v>501</v>
      </c>
      <c r="J3012" s="198" t="s">
        <v>502</v>
      </c>
      <c r="K3012" s="198" t="s">
        <v>146</v>
      </c>
    </row>
    <row r="3013" spans="1:12" x14ac:dyDescent="0.25">
      <c r="A3013" s="197">
        <v>31</v>
      </c>
      <c r="B3013" s="194" t="s">
        <v>438</v>
      </c>
      <c r="C3013" s="199">
        <v>111</v>
      </c>
      <c r="D3013" s="194" t="s">
        <v>147</v>
      </c>
      <c r="F3013" s="199">
        <v>0</v>
      </c>
      <c r="G3013" s="194" t="s">
        <v>1267</v>
      </c>
      <c r="I3013" s="197">
        <v>97486</v>
      </c>
      <c r="K3013" s="200">
        <v>1758141</v>
      </c>
      <c r="L3013" s="193" t="s">
        <v>503</v>
      </c>
    </row>
    <row r="3014" spans="1:12" x14ac:dyDescent="0.25">
      <c r="A3014" s="197">
        <v>31</v>
      </c>
      <c r="B3014" s="194" t="s">
        <v>438</v>
      </c>
      <c r="C3014" s="199">
        <v>111</v>
      </c>
      <c r="D3014" s="194" t="s">
        <v>147</v>
      </c>
      <c r="F3014" s="199">
        <v>0</v>
      </c>
      <c r="G3014" s="194" t="s">
        <v>1268</v>
      </c>
      <c r="I3014" s="197">
        <v>60319</v>
      </c>
      <c r="K3014" s="200">
        <v>1818460</v>
      </c>
      <c r="L3014" s="193" t="s">
        <v>503</v>
      </c>
    </row>
    <row r="3015" spans="1:12" x14ac:dyDescent="0.25">
      <c r="A3015" s="197">
        <v>31</v>
      </c>
      <c r="B3015" s="194" t="s">
        <v>438</v>
      </c>
      <c r="C3015" s="199">
        <v>111</v>
      </c>
      <c r="D3015" s="194" t="s">
        <v>147</v>
      </c>
      <c r="F3015" s="199">
        <v>0</v>
      </c>
      <c r="G3015" s="194" t="s">
        <v>1269</v>
      </c>
      <c r="I3015" s="197">
        <v>256758</v>
      </c>
      <c r="K3015" s="200">
        <v>2075218</v>
      </c>
      <c r="L3015" s="193" t="s">
        <v>503</v>
      </c>
    </row>
    <row r="3016" spans="1:12" x14ac:dyDescent="0.25">
      <c r="G3016" s="201" t="s">
        <v>718</v>
      </c>
      <c r="I3016" s="202">
        <v>414563</v>
      </c>
      <c r="J3016" s="202">
        <v>0</v>
      </c>
      <c r="K3016" s="202">
        <v>414563</v>
      </c>
      <c r="L3016" s="203" t="s">
        <v>503</v>
      </c>
    </row>
    <row r="3017" spans="1:12" x14ac:dyDescent="0.25">
      <c r="G3017" s="201" t="s">
        <v>505</v>
      </c>
      <c r="I3017" s="202">
        <v>2522404</v>
      </c>
      <c r="J3017" s="202">
        <v>447186</v>
      </c>
      <c r="K3017" s="202">
        <v>2075218</v>
      </c>
      <c r="L3017" s="204" t="s">
        <v>506</v>
      </c>
    </row>
    <row r="3018" spans="1:12" x14ac:dyDescent="0.25">
      <c r="A3018" s="196" t="s">
        <v>1532</v>
      </c>
      <c r="G3018" s="153" t="s">
        <v>500</v>
      </c>
      <c r="I3018" s="197">
        <v>2522404</v>
      </c>
      <c r="J3018" s="197">
        <v>447186</v>
      </c>
      <c r="K3018" s="197">
        <v>2075218</v>
      </c>
      <c r="L3018" s="194" t="s">
        <v>503</v>
      </c>
    </row>
    <row r="3019" spans="1:12" x14ac:dyDescent="0.25">
      <c r="A3019" s="193" t="s">
        <v>139</v>
      </c>
      <c r="B3019" s="193" t="s">
        <v>140</v>
      </c>
      <c r="C3019" s="198" t="s">
        <v>141</v>
      </c>
      <c r="D3019" s="193" t="s">
        <v>142</v>
      </c>
      <c r="E3019" s="193" t="s">
        <v>143</v>
      </c>
      <c r="F3019" s="198" t="s">
        <v>144</v>
      </c>
      <c r="G3019" s="193" t="s">
        <v>145</v>
      </c>
      <c r="I3019" s="198" t="s">
        <v>501</v>
      </c>
      <c r="J3019" s="198" t="s">
        <v>502</v>
      </c>
      <c r="K3019" s="198" t="s">
        <v>146</v>
      </c>
    </row>
    <row r="3020" spans="1:12" x14ac:dyDescent="0.25">
      <c r="A3020" s="197">
        <v>31</v>
      </c>
      <c r="B3020" s="194" t="s">
        <v>1532</v>
      </c>
      <c r="C3020" s="199">
        <v>100</v>
      </c>
      <c r="D3020" s="194" t="s">
        <v>147</v>
      </c>
      <c r="F3020" s="199">
        <v>0</v>
      </c>
      <c r="G3020" s="194" t="s">
        <v>1719</v>
      </c>
      <c r="I3020" s="197">
        <v>65830</v>
      </c>
      <c r="K3020" s="200">
        <v>2141048</v>
      </c>
      <c r="L3020" s="193" t="s">
        <v>503</v>
      </c>
    </row>
    <row r="3021" spans="1:12" x14ac:dyDescent="0.25">
      <c r="A3021" s="197">
        <v>31</v>
      </c>
      <c r="B3021" s="194" t="s">
        <v>1532</v>
      </c>
      <c r="C3021" s="199">
        <v>100</v>
      </c>
      <c r="D3021" s="194" t="s">
        <v>147</v>
      </c>
      <c r="F3021" s="199">
        <v>0</v>
      </c>
      <c r="G3021" s="194" t="s">
        <v>1720</v>
      </c>
      <c r="I3021" s="197">
        <v>263828</v>
      </c>
      <c r="K3021" s="200">
        <v>2404876</v>
      </c>
      <c r="L3021" s="193" t="s">
        <v>503</v>
      </c>
    </row>
    <row r="3022" spans="1:12" x14ac:dyDescent="0.25">
      <c r="A3022" s="197">
        <v>31</v>
      </c>
      <c r="B3022" s="194" t="s">
        <v>1532</v>
      </c>
      <c r="C3022" s="199">
        <v>100</v>
      </c>
      <c r="D3022" s="194" t="s">
        <v>147</v>
      </c>
      <c r="F3022" s="199">
        <v>0</v>
      </c>
      <c r="G3022" s="194" t="s">
        <v>1721</v>
      </c>
      <c r="I3022" s="197">
        <v>98897</v>
      </c>
      <c r="K3022" s="200">
        <v>2503773</v>
      </c>
      <c r="L3022" s="193" t="s">
        <v>503</v>
      </c>
    </row>
    <row r="3023" spans="1:12" x14ac:dyDescent="0.25">
      <c r="G3023" s="201" t="s">
        <v>1630</v>
      </c>
      <c r="I3023" s="202">
        <v>428555</v>
      </c>
      <c r="J3023" s="202">
        <v>0</v>
      </c>
      <c r="K3023" s="202">
        <v>428555</v>
      </c>
      <c r="L3023" s="203" t="s">
        <v>503</v>
      </c>
    </row>
    <row r="3024" spans="1:12" x14ac:dyDescent="0.25">
      <c r="G3024" s="201" t="s">
        <v>505</v>
      </c>
      <c r="I3024" s="202">
        <v>2950959</v>
      </c>
      <c r="J3024" s="202">
        <v>447186</v>
      </c>
      <c r="K3024" s="202">
        <v>2503773</v>
      </c>
      <c r="L3024" s="204" t="s">
        <v>506</v>
      </c>
    </row>
    <row r="3025" spans="1:12" x14ac:dyDescent="0.25">
      <c r="A3025" s="196" t="s">
        <v>1270</v>
      </c>
    </row>
    <row r="3026" spans="1:12" x14ac:dyDescent="0.25">
      <c r="A3026" s="196" t="s">
        <v>138</v>
      </c>
      <c r="G3026" s="153" t="s">
        <v>500</v>
      </c>
      <c r="I3026" s="197">
        <v>0</v>
      </c>
      <c r="J3026" s="197">
        <v>0</v>
      </c>
      <c r="K3026" s="197">
        <v>0</v>
      </c>
    </row>
    <row r="3027" spans="1:12" x14ac:dyDescent="0.25">
      <c r="A3027" s="193" t="s">
        <v>139</v>
      </c>
      <c r="B3027" s="193" t="s">
        <v>140</v>
      </c>
      <c r="C3027" s="198" t="s">
        <v>141</v>
      </c>
      <c r="D3027" s="193" t="s">
        <v>142</v>
      </c>
      <c r="E3027" s="193" t="s">
        <v>143</v>
      </c>
      <c r="F3027" s="198" t="s">
        <v>144</v>
      </c>
      <c r="G3027" s="193" t="s">
        <v>145</v>
      </c>
      <c r="I3027" s="198" t="s">
        <v>501</v>
      </c>
      <c r="J3027" s="198" t="s">
        <v>502</v>
      </c>
      <c r="K3027" s="198" t="s">
        <v>146</v>
      </c>
    </row>
    <row r="3028" spans="1:12" x14ac:dyDescent="0.25">
      <c r="A3028" s="197">
        <v>15</v>
      </c>
      <c r="B3028" s="194" t="s">
        <v>138</v>
      </c>
      <c r="C3028" s="199">
        <v>96</v>
      </c>
      <c r="D3028" s="194" t="s">
        <v>151</v>
      </c>
      <c r="F3028" s="199">
        <v>0</v>
      </c>
      <c r="G3028" s="194" t="s">
        <v>1271</v>
      </c>
      <c r="I3028" s="197">
        <v>6500</v>
      </c>
      <c r="K3028" s="200">
        <v>6500</v>
      </c>
      <c r="L3028" s="193" t="s">
        <v>503</v>
      </c>
    </row>
    <row r="3029" spans="1:12" x14ac:dyDescent="0.25">
      <c r="A3029" s="197">
        <v>25</v>
      </c>
      <c r="B3029" s="194" t="s">
        <v>138</v>
      </c>
      <c r="C3029" s="199">
        <v>98</v>
      </c>
      <c r="D3029" s="194" t="s">
        <v>151</v>
      </c>
      <c r="F3029" s="199">
        <v>0</v>
      </c>
      <c r="G3029" s="194" t="s">
        <v>1272</v>
      </c>
      <c r="I3029" s="197">
        <v>16560</v>
      </c>
      <c r="K3029" s="200">
        <v>23060</v>
      </c>
      <c r="L3029" s="193" t="s">
        <v>503</v>
      </c>
    </row>
    <row r="3030" spans="1:12" x14ac:dyDescent="0.25">
      <c r="A3030" s="197">
        <v>25</v>
      </c>
      <c r="B3030" s="194" t="s">
        <v>138</v>
      </c>
      <c r="C3030" s="199">
        <v>98</v>
      </c>
      <c r="D3030" s="194" t="s">
        <v>151</v>
      </c>
      <c r="F3030" s="199">
        <v>0</v>
      </c>
      <c r="G3030" s="194" t="s">
        <v>1273</v>
      </c>
      <c r="I3030" s="197">
        <v>5970</v>
      </c>
      <c r="K3030" s="200">
        <v>29030</v>
      </c>
      <c r="L3030" s="193" t="s">
        <v>503</v>
      </c>
    </row>
    <row r="3031" spans="1:12" x14ac:dyDescent="0.25">
      <c r="A3031" s="197">
        <v>25</v>
      </c>
      <c r="B3031" s="194" t="s">
        <v>138</v>
      </c>
      <c r="C3031" s="199">
        <v>98</v>
      </c>
      <c r="D3031" s="194" t="s">
        <v>151</v>
      </c>
      <c r="F3031" s="199">
        <v>0</v>
      </c>
      <c r="G3031" s="194" t="s">
        <v>1274</v>
      </c>
      <c r="I3031" s="197">
        <v>2600</v>
      </c>
      <c r="K3031" s="200">
        <v>31630</v>
      </c>
      <c r="L3031" s="193" t="s">
        <v>503</v>
      </c>
    </row>
    <row r="3032" spans="1:12" x14ac:dyDescent="0.25">
      <c r="A3032" s="197">
        <v>31</v>
      </c>
      <c r="B3032" s="194" t="s">
        <v>138</v>
      </c>
      <c r="C3032" s="199">
        <v>89</v>
      </c>
      <c r="D3032" s="194" t="s">
        <v>147</v>
      </c>
      <c r="F3032" s="199">
        <v>0</v>
      </c>
      <c r="G3032" s="194" t="s">
        <v>1275</v>
      </c>
      <c r="I3032" s="197">
        <v>178500</v>
      </c>
      <c r="K3032" s="200">
        <v>210130</v>
      </c>
      <c r="L3032" s="193" t="s">
        <v>503</v>
      </c>
    </row>
    <row r="3033" spans="1:12" x14ac:dyDescent="0.25">
      <c r="A3033" s="197">
        <v>31</v>
      </c>
      <c r="B3033" s="194" t="s">
        <v>138</v>
      </c>
      <c r="C3033" s="199">
        <v>102</v>
      </c>
      <c r="D3033" s="194" t="s">
        <v>151</v>
      </c>
      <c r="F3033" s="199">
        <v>0</v>
      </c>
      <c r="G3033" s="194" t="s">
        <v>1276</v>
      </c>
      <c r="I3033" s="197">
        <v>15000</v>
      </c>
      <c r="K3033" s="200">
        <v>225130</v>
      </c>
      <c r="L3033" s="193" t="s">
        <v>503</v>
      </c>
    </row>
    <row r="3034" spans="1:12" x14ac:dyDescent="0.25">
      <c r="A3034" s="197">
        <v>31</v>
      </c>
      <c r="B3034" s="194" t="s">
        <v>138</v>
      </c>
      <c r="C3034" s="199">
        <v>102</v>
      </c>
      <c r="D3034" s="194" t="s">
        <v>151</v>
      </c>
      <c r="F3034" s="199">
        <v>0</v>
      </c>
      <c r="G3034" s="194" t="s">
        <v>1277</v>
      </c>
      <c r="I3034" s="197">
        <v>16670</v>
      </c>
      <c r="K3034" s="200">
        <v>241800</v>
      </c>
      <c r="L3034" s="193" t="s">
        <v>503</v>
      </c>
    </row>
    <row r="3035" spans="1:12" x14ac:dyDescent="0.25">
      <c r="G3035" s="201" t="s">
        <v>504</v>
      </c>
      <c r="I3035" s="202">
        <v>241800</v>
      </c>
      <c r="J3035" s="202">
        <v>0</v>
      </c>
      <c r="K3035" s="202">
        <v>241800</v>
      </c>
      <c r="L3035" s="203" t="s">
        <v>503</v>
      </c>
    </row>
    <row r="3036" spans="1:12" x14ac:dyDescent="0.25">
      <c r="G3036" s="201" t="s">
        <v>505</v>
      </c>
      <c r="I3036" s="202">
        <v>241800</v>
      </c>
      <c r="J3036" s="202">
        <v>0</v>
      </c>
      <c r="K3036" s="202">
        <v>241800</v>
      </c>
      <c r="L3036" s="204" t="s">
        <v>506</v>
      </c>
    </row>
    <row r="3037" spans="1:12" x14ac:dyDescent="0.25">
      <c r="A3037" s="196" t="s">
        <v>219</v>
      </c>
      <c r="G3037" s="153" t="s">
        <v>500</v>
      </c>
      <c r="I3037" s="197">
        <v>241800</v>
      </c>
      <c r="J3037" s="197">
        <v>0</v>
      </c>
      <c r="K3037" s="197">
        <v>241800</v>
      </c>
      <c r="L3037" s="194" t="s">
        <v>503</v>
      </c>
    </row>
    <row r="3038" spans="1:12" x14ac:dyDescent="0.25">
      <c r="A3038" s="193" t="s">
        <v>139</v>
      </c>
      <c r="B3038" s="193" t="s">
        <v>140</v>
      </c>
      <c r="C3038" s="198" t="s">
        <v>141</v>
      </c>
      <c r="D3038" s="193" t="s">
        <v>142</v>
      </c>
      <c r="E3038" s="193" t="s">
        <v>143</v>
      </c>
      <c r="F3038" s="198" t="s">
        <v>144</v>
      </c>
      <c r="G3038" s="193" t="s">
        <v>145</v>
      </c>
      <c r="I3038" s="198" t="s">
        <v>501</v>
      </c>
      <c r="J3038" s="198" t="s">
        <v>502</v>
      </c>
      <c r="K3038" s="198" t="s">
        <v>146</v>
      </c>
    </row>
    <row r="3039" spans="1:12" x14ac:dyDescent="0.25">
      <c r="A3039" s="197">
        <v>29</v>
      </c>
      <c r="B3039" s="194" t="s">
        <v>219</v>
      </c>
      <c r="C3039" s="199">
        <v>63</v>
      </c>
      <c r="D3039" s="194" t="s">
        <v>151</v>
      </c>
      <c r="F3039" s="199">
        <v>0</v>
      </c>
      <c r="G3039" s="194" t="s">
        <v>1277</v>
      </c>
      <c r="I3039" s="197">
        <v>34640</v>
      </c>
      <c r="K3039" s="200">
        <v>276440</v>
      </c>
      <c r="L3039" s="193" t="s">
        <v>503</v>
      </c>
    </row>
    <row r="3040" spans="1:12" x14ac:dyDescent="0.25">
      <c r="A3040" s="197">
        <v>29</v>
      </c>
      <c r="B3040" s="194" t="s">
        <v>219</v>
      </c>
      <c r="C3040" s="199">
        <v>65</v>
      </c>
      <c r="D3040" s="194" t="s">
        <v>151</v>
      </c>
      <c r="F3040" s="199">
        <v>0</v>
      </c>
      <c r="G3040" s="194" t="s">
        <v>1278</v>
      </c>
      <c r="I3040" s="197">
        <v>101388</v>
      </c>
      <c r="K3040" s="200">
        <v>377828</v>
      </c>
      <c r="L3040" s="193" t="s">
        <v>503</v>
      </c>
    </row>
    <row r="3041" spans="1:12" x14ac:dyDescent="0.25">
      <c r="A3041" s="197">
        <v>29</v>
      </c>
      <c r="B3041" s="194" t="s">
        <v>219</v>
      </c>
      <c r="C3041" s="199">
        <v>65</v>
      </c>
      <c r="D3041" s="194" t="s">
        <v>151</v>
      </c>
      <c r="F3041" s="199">
        <v>0</v>
      </c>
      <c r="G3041" s="194" t="s">
        <v>1278</v>
      </c>
      <c r="I3041" s="197">
        <v>122173</v>
      </c>
      <c r="K3041" s="200">
        <v>500001</v>
      </c>
      <c r="L3041" s="193" t="s">
        <v>503</v>
      </c>
    </row>
    <row r="3042" spans="1:12" x14ac:dyDescent="0.25">
      <c r="A3042" s="197">
        <v>29</v>
      </c>
      <c r="B3042" s="194" t="s">
        <v>219</v>
      </c>
      <c r="C3042" s="199">
        <v>66</v>
      </c>
      <c r="D3042" s="194" t="s">
        <v>151</v>
      </c>
      <c r="F3042" s="199">
        <v>0</v>
      </c>
      <c r="G3042" s="194" t="s">
        <v>1279</v>
      </c>
      <c r="I3042" s="197">
        <v>2035368</v>
      </c>
      <c r="K3042" s="200">
        <v>2535369</v>
      </c>
      <c r="L3042" s="193" t="s">
        <v>503</v>
      </c>
    </row>
    <row r="3043" spans="1:12" x14ac:dyDescent="0.25">
      <c r="G3043" s="201" t="s">
        <v>507</v>
      </c>
      <c r="I3043" s="202">
        <v>2293569</v>
      </c>
      <c r="J3043" s="202">
        <v>0</v>
      </c>
      <c r="K3043" s="202">
        <v>2293569</v>
      </c>
      <c r="L3043" s="203" t="s">
        <v>503</v>
      </c>
    </row>
    <row r="3044" spans="1:12" x14ac:dyDescent="0.25">
      <c r="G3044" s="201" t="s">
        <v>505</v>
      </c>
      <c r="I3044" s="202">
        <v>2535369</v>
      </c>
      <c r="J3044" s="202">
        <v>0</v>
      </c>
      <c r="K3044" s="202">
        <v>2535369</v>
      </c>
      <c r="L3044" s="204" t="s">
        <v>506</v>
      </c>
    </row>
    <row r="3045" spans="1:12" x14ac:dyDescent="0.25">
      <c r="A3045" s="196" t="s">
        <v>242</v>
      </c>
      <c r="G3045" s="153" t="s">
        <v>500</v>
      </c>
      <c r="I3045" s="197">
        <v>2535369</v>
      </c>
      <c r="J3045" s="197">
        <v>0</v>
      </c>
      <c r="K3045" s="197">
        <v>2535369</v>
      </c>
      <c r="L3045" s="194" t="s">
        <v>503</v>
      </c>
    </row>
    <row r="3046" spans="1:12" x14ac:dyDescent="0.25">
      <c r="A3046" s="193" t="s">
        <v>139</v>
      </c>
      <c r="B3046" s="193" t="s">
        <v>140</v>
      </c>
      <c r="C3046" s="198" t="s">
        <v>141</v>
      </c>
      <c r="D3046" s="193" t="s">
        <v>142</v>
      </c>
      <c r="E3046" s="193" t="s">
        <v>143</v>
      </c>
      <c r="F3046" s="198" t="s">
        <v>144</v>
      </c>
      <c r="G3046" s="193" t="s">
        <v>145</v>
      </c>
      <c r="I3046" s="198" t="s">
        <v>501</v>
      </c>
      <c r="J3046" s="198" t="s">
        <v>502</v>
      </c>
      <c r="K3046" s="198" t="s">
        <v>146</v>
      </c>
    </row>
    <row r="3047" spans="1:12" x14ac:dyDescent="0.25">
      <c r="A3047" s="197">
        <v>7</v>
      </c>
      <c r="B3047" s="194" t="s">
        <v>242</v>
      </c>
      <c r="C3047" s="199">
        <v>18</v>
      </c>
      <c r="D3047" s="194" t="s">
        <v>151</v>
      </c>
      <c r="F3047" s="199">
        <v>0</v>
      </c>
      <c r="G3047" s="194" t="s">
        <v>593</v>
      </c>
      <c r="J3047" s="197">
        <v>8</v>
      </c>
      <c r="K3047" s="200">
        <v>2535361</v>
      </c>
      <c r="L3047" s="193" t="s">
        <v>503</v>
      </c>
    </row>
    <row r="3048" spans="1:12" x14ac:dyDescent="0.25">
      <c r="A3048" s="197">
        <v>30</v>
      </c>
      <c r="B3048" s="194" t="s">
        <v>242</v>
      </c>
      <c r="C3048" s="199">
        <v>95</v>
      </c>
      <c r="D3048" s="194" t="s">
        <v>151</v>
      </c>
      <c r="F3048" s="199">
        <v>0</v>
      </c>
      <c r="G3048" s="194" t="s">
        <v>1280</v>
      </c>
      <c r="I3048" s="197">
        <v>6400</v>
      </c>
      <c r="K3048" s="200">
        <v>2541761</v>
      </c>
      <c r="L3048" s="193" t="s">
        <v>503</v>
      </c>
    </row>
    <row r="3049" spans="1:12" x14ac:dyDescent="0.25">
      <c r="A3049" s="197">
        <v>30</v>
      </c>
      <c r="B3049" s="194" t="s">
        <v>242</v>
      </c>
      <c r="C3049" s="199">
        <v>95</v>
      </c>
      <c r="D3049" s="194" t="s">
        <v>151</v>
      </c>
      <c r="F3049" s="199">
        <v>0</v>
      </c>
      <c r="G3049" s="194" t="s">
        <v>1281</v>
      </c>
      <c r="I3049" s="197">
        <v>15890</v>
      </c>
      <c r="K3049" s="200">
        <v>2557651</v>
      </c>
      <c r="L3049" s="193" t="s">
        <v>503</v>
      </c>
    </row>
    <row r="3050" spans="1:12" x14ac:dyDescent="0.25">
      <c r="A3050" s="197">
        <v>31</v>
      </c>
      <c r="B3050" s="194" t="s">
        <v>242</v>
      </c>
      <c r="C3050" s="199">
        <v>88</v>
      </c>
      <c r="D3050" s="194" t="s">
        <v>147</v>
      </c>
      <c r="F3050" s="199">
        <v>0</v>
      </c>
      <c r="G3050" s="194" t="s">
        <v>1282</v>
      </c>
      <c r="I3050" s="197">
        <v>100531</v>
      </c>
      <c r="K3050" s="200">
        <v>2658182</v>
      </c>
      <c r="L3050" s="193" t="s">
        <v>503</v>
      </c>
    </row>
    <row r="3051" spans="1:12" x14ac:dyDescent="0.25">
      <c r="A3051" s="197">
        <v>31</v>
      </c>
      <c r="B3051" s="194" t="s">
        <v>242</v>
      </c>
      <c r="C3051" s="199">
        <v>88</v>
      </c>
      <c r="D3051" s="194" t="s">
        <v>147</v>
      </c>
      <c r="F3051" s="199">
        <v>0</v>
      </c>
      <c r="G3051" s="194" t="s">
        <v>1283</v>
      </c>
      <c r="I3051" s="197">
        <v>187258</v>
      </c>
      <c r="K3051" s="200">
        <v>2845440</v>
      </c>
      <c r="L3051" s="193" t="s">
        <v>503</v>
      </c>
    </row>
    <row r="3052" spans="1:12" x14ac:dyDescent="0.25">
      <c r="A3052" s="197">
        <v>31</v>
      </c>
      <c r="B3052" s="194" t="s">
        <v>242</v>
      </c>
      <c r="C3052" s="199">
        <v>88</v>
      </c>
      <c r="D3052" s="194" t="s">
        <v>147</v>
      </c>
      <c r="F3052" s="199">
        <v>0</v>
      </c>
      <c r="G3052" s="194" t="s">
        <v>1284</v>
      </c>
      <c r="I3052" s="197">
        <v>4760902</v>
      </c>
      <c r="K3052" s="200">
        <v>7606342</v>
      </c>
      <c r="L3052" s="193" t="s">
        <v>503</v>
      </c>
    </row>
    <row r="3053" spans="1:12" x14ac:dyDescent="0.25">
      <c r="G3053" s="201" t="s">
        <v>612</v>
      </c>
      <c r="I3053" s="202">
        <v>5070981</v>
      </c>
      <c r="J3053" s="202">
        <v>8</v>
      </c>
      <c r="K3053" s="202">
        <v>5070973</v>
      </c>
      <c r="L3053" s="203" t="s">
        <v>503</v>
      </c>
    </row>
    <row r="3054" spans="1:12" x14ac:dyDescent="0.25">
      <c r="G3054" s="201" t="s">
        <v>505</v>
      </c>
      <c r="I3054" s="202">
        <v>7606350</v>
      </c>
      <c r="J3054" s="202">
        <v>8</v>
      </c>
      <c r="K3054" s="202">
        <v>7606342</v>
      </c>
      <c r="L3054" s="204" t="s">
        <v>506</v>
      </c>
    </row>
    <row r="3055" spans="1:12" x14ac:dyDescent="0.25">
      <c r="A3055" s="196" t="s">
        <v>158</v>
      </c>
      <c r="G3055" s="153" t="s">
        <v>500</v>
      </c>
      <c r="I3055" s="197">
        <v>7606350</v>
      </c>
      <c r="J3055" s="197">
        <v>8</v>
      </c>
      <c r="K3055" s="197">
        <v>7606342</v>
      </c>
      <c r="L3055" s="194" t="s">
        <v>503</v>
      </c>
    </row>
    <row r="3056" spans="1:12" x14ac:dyDescent="0.25">
      <c r="A3056" s="193" t="s">
        <v>139</v>
      </c>
      <c r="B3056" s="193" t="s">
        <v>140</v>
      </c>
      <c r="C3056" s="198" t="s">
        <v>141</v>
      </c>
      <c r="D3056" s="193" t="s">
        <v>142</v>
      </c>
      <c r="E3056" s="193" t="s">
        <v>143</v>
      </c>
      <c r="F3056" s="198" t="s">
        <v>144</v>
      </c>
      <c r="G3056" s="193" t="s">
        <v>145</v>
      </c>
      <c r="I3056" s="198" t="s">
        <v>501</v>
      </c>
      <c r="J3056" s="198" t="s">
        <v>502</v>
      </c>
      <c r="K3056" s="198" t="s">
        <v>146</v>
      </c>
    </row>
    <row r="3057" spans="1:12" x14ac:dyDescent="0.25">
      <c r="A3057" s="197">
        <v>30</v>
      </c>
      <c r="B3057" s="194" t="s">
        <v>158</v>
      </c>
      <c r="C3057" s="199">
        <v>84</v>
      </c>
      <c r="D3057" s="194" t="s">
        <v>147</v>
      </c>
      <c r="F3057" s="199">
        <v>0</v>
      </c>
      <c r="G3057" s="194" t="s">
        <v>1277</v>
      </c>
      <c r="I3057" s="197">
        <v>110163</v>
      </c>
      <c r="K3057" s="200">
        <v>7716505</v>
      </c>
      <c r="L3057" s="193" t="s">
        <v>503</v>
      </c>
    </row>
    <row r="3058" spans="1:12" x14ac:dyDescent="0.25">
      <c r="A3058" s="197">
        <v>30</v>
      </c>
      <c r="B3058" s="194" t="s">
        <v>158</v>
      </c>
      <c r="C3058" s="199">
        <v>84</v>
      </c>
      <c r="D3058" s="194" t="s">
        <v>147</v>
      </c>
      <c r="F3058" s="199">
        <v>0</v>
      </c>
      <c r="G3058" s="194" t="s">
        <v>1277</v>
      </c>
      <c r="I3058" s="197">
        <v>105337</v>
      </c>
      <c r="K3058" s="200">
        <v>7821842</v>
      </c>
      <c r="L3058" s="193" t="s">
        <v>503</v>
      </c>
    </row>
    <row r="3059" spans="1:12" x14ac:dyDescent="0.25">
      <c r="A3059" s="197">
        <v>30</v>
      </c>
      <c r="B3059" s="194" t="s">
        <v>158</v>
      </c>
      <c r="C3059" s="199">
        <v>84</v>
      </c>
      <c r="D3059" s="194" t="s">
        <v>147</v>
      </c>
      <c r="F3059" s="199">
        <v>0</v>
      </c>
      <c r="G3059" s="194" t="s">
        <v>1277</v>
      </c>
      <c r="I3059" s="197">
        <v>174264</v>
      </c>
      <c r="K3059" s="200">
        <v>7996106</v>
      </c>
      <c r="L3059" s="193" t="s">
        <v>503</v>
      </c>
    </row>
    <row r="3060" spans="1:12" x14ac:dyDescent="0.25">
      <c r="A3060" s="197">
        <v>30</v>
      </c>
      <c r="B3060" s="194" t="s">
        <v>158</v>
      </c>
      <c r="C3060" s="199">
        <v>88</v>
      </c>
      <c r="D3060" s="194" t="s">
        <v>151</v>
      </c>
      <c r="F3060" s="199">
        <v>0</v>
      </c>
      <c r="G3060" s="194" t="s">
        <v>1285</v>
      </c>
      <c r="I3060" s="197">
        <v>114900</v>
      </c>
      <c r="K3060" s="200">
        <v>8111006</v>
      </c>
      <c r="L3060" s="193" t="s">
        <v>503</v>
      </c>
    </row>
    <row r="3061" spans="1:12" x14ac:dyDescent="0.25">
      <c r="A3061" s="197">
        <v>30</v>
      </c>
      <c r="B3061" s="194" t="s">
        <v>158</v>
      </c>
      <c r="C3061" s="199">
        <v>90</v>
      </c>
      <c r="D3061" s="194" t="s">
        <v>151</v>
      </c>
      <c r="F3061" s="199">
        <v>0</v>
      </c>
      <c r="G3061" s="194" t="s">
        <v>327</v>
      </c>
      <c r="I3061" s="197">
        <v>12233</v>
      </c>
      <c r="K3061" s="200">
        <v>8123239</v>
      </c>
      <c r="L3061" s="193" t="s">
        <v>503</v>
      </c>
    </row>
    <row r="3062" spans="1:12" x14ac:dyDescent="0.25">
      <c r="G3062" s="201" t="s">
        <v>644</v>
      </c>
      <c r="I3062" s="202">
        <v>516897</v>
      </c>
      <c r="J3062" s="202">
        <v>0</v>
      </c>
      <c r="K3062" s="202">
        <v>516897</v>
      </c>
      <c r="L3062" s="203" t="s">
        <v>503</v>
      </c>
    </row>
    <row r="3063" spans="1:12" x14ac:dyDescent="0.25">
      <c r="G3063" s="201" t="s">
        <v>505</v>
      </c>
      <c r="I3063" s="202">
        <v>8123247</v>
      </c>
      <c r="J3063" s="202">
        <v>8</v>
      </c>
      <c r="K3063" s="202">
        <v>8123239</v>
      </c>
      <c r="L3063" s="204" t="s">
        <v>506</v>
      </c>
    </row>
    <row r="3064" spans="1:12" x14ac:dyDescent="0.25">
      <c r="A3064" s="196" t="s">
        <v>254</v>
      </c>
      <c r="G3064" s="153" t="s">
        <v>500</v>
      </c>
      <c r="I3064" s="197">
        <v>8123247</v>
      </c>
      <c r="J3064" s="197">
        <v>8</v>
      </c>
      <c r="K3064" s="197">
        <v>8123239</v>
      </c>
      <c r="L3064" s="194" t="s">
        <v>503</v>
      </c>
    </row>
    <row r="3065" spans="1:12" x14ac:dyDescent="0.25">
      <c r="A3065" s="193" t="s">
        <v>139</v>
      </c>
      <c r="B3065" s="193" t="s">
        <v>140</v>
      </c>
      <c r="C3065" s="198" t="s">
        <v>141</v>
      </c>
      <c r="D3065" s="193" t="s">
        <v>142</v>
      </c>
      <c r="E3065" s="193" t="s">
        <v>143</v>
      </c>
      <c r="F3065" s="198" t="s">
        <v>144</v>
      </c>
      <c r="G3065" s="193" t="s">
        <v>145</v>
      </c>
      <c r="I3065" s="198" t="s">
        <v>501</v>
      </c>
      <c r="J3065" s="198" t="s">
        <v>502</v>
      </c>
      <c r="K3065" s="198" t="s">
        <v>146</v>
      </c>
    </row>
    <row r="3066" spans="1:12" x14ac:dyDescent="0.25">
      <c r="A3066" s="197">
        <v>6</v>
      </c>
      <c r="B3066" s="194" t="s">
        <v>254</v>
      </c>
      <c r="C3066" s="199">
        <v>94</v>
      </c>
      <c r="D3066" s="194" t="s">
        <v>151</v>
      </c>
      <c r="F3066" s="199">
        <v>0</v>
      </c>
      <c r="G3066" s="194" t="s">
        <v>1286</v>
      </c>
      <c r="I3066" s="197">
        <v>45500</v>
      </c>
      <c r="K3066" s="200">
        <v>8168739</v>
      </c>
      <c r="L3066" s="193" t="s">
        <v>503</v>
      </c>
    </row>
    <row r="3067" spans="1:12" x14ac:dyDescent="0.25">
      <c r="A3067" s="197">
        <v>6</v>
      </c>
      <c r="B3067" s="194" t="s">
        <v>254</v>
      </c>
      <c r="C3067" s="199">
        <v>94</v>
      </c>
      <c r="D3067" s="194" t="s">
        <v>151</v>
      </c>
      <c r="F3067" s="199">
        <v>0</v>
      </c>
      <c r="G3067" s="194" t="s">
        <v>1287</v>
      </c>
      <c r="I3067" s="197">
        <v>60375</v>
      </c>
      <c r="K3067" s="200">
        <v>8229114</v>
      </c>
      <c r="L3067" s="193" t="s">
        <v>503</v>
      </c>
    </row>
    <row r="3068" spans="1:12" x14ac:dyDescent="0.25">
      <c r="A3068" s="197">
        <v>30</v>
      </c>
      <c r="B3068" s="194" t="s">
        <v>254</v>
      </c>
      <c r="C3068" s="199">
        <v>95</v>
      </c>
      <c r="D3068" s="194" t="s">
        <v>151</v>
      </c>
      <c r="F3068" s="199">
        <v>0</v>
      </c>
      <c r="G3068" s="194" t="s">
        <v>1288</v>
      </c>
      <c r="I3068" s="197">
        <v>20940</v>
      </c>
      <c r="K3068" s="200">
        <v>8250054</v>
      </c>
      <c r="L3068" s="193" t="s">
        <v>503</v>
      </c>
    </row>
    <row r="3069" spans="1:12" x14ac:dyDescent="0.25">
      <c r="A3069" s="197">
        <v>31</v>
      </c>
      <c r="B3069" s="194" t="s">
        <v>254</v>
      </c>
      <c r="C3069" s="199">
        <v>93</v>
      </c>
      <c r="D3069" s="194" t="s">
        <v>147</v>
      </c>
      <c r="F3069" s="199">
        <v>0</v>
      </c>
      <c r="G3069" s="194" t="s">
        <v>1282</v>
      </c>
      <c r="I3069" s="197">
        <v>26283</v>
      </c>
      <c r="K3069" s="200">
        <v>8276337</v>
      </c>
      <c r="L3069" s="193" t="s">
        <v>503</v>
      </c>
    </row>
    <row r="3070" spans="1:12" x14ac:dyDescent="0.25">
      <c r="A3070" s="197">
        <v>31</v>
      </c>
      <c r="B3070" s="194" t="s">
        <v>254</v>
      </c>
      <c r="C3070" s="199">
        <v>93</v>
      </c>
      <c r="D3070" s="194" t="s">
        <v>147</v>
      </c>
      <c r="F3070" s="199">
        <v>0</v>
      </c>
      <c r="G3070" s="194" t="s">
        <v>1277</v>
      </c>
      <c r="I3070" s="197">
        <v>12756</v>
      </c>
      <c r="K3070" s="200">
        <v>8289093</v>
      </c>
      <c r="L3070" s="193" t="s">
        <v>503</v>
      </c>
    </row>
    <row r="3071" spans="1:12" x14ac:dyDescent="0.25">
      <c r="A3071" s="197">
        <v>31</v>
      </c>
      <c r="B3071" s="194" t="s">
        <v>254</v>
      </c>
      <c r="C3071" s="199">
        <v>93</v>
      </c>
      <c r="D3071" s="194" t="s">
        <v>147</v>
      </c>
      <c r="F3071" s="199">
        <v>0</v>
      </c>
      <c r="G3071" s="194" t="s">
        <v>1289</v>
      </c>
      <c r="I3071" s="197">
        <v>95209</v>
      </c>
      <c r="K3071" s="200">
        <v>8384302</v>
      </c>
      <c r="L3071" s="193" t="s">
        <v>503</v>
      </c>
    </row>
    <row r="3072" spans="1:12" x14ac:dyDescent="0.25">
      <c r="A3072" s="197">
        <v>31</v>
      </c>
      <c r="B3072" s="194" t="s">
        <v>254</v>
      </c>
      <c r="C3072" s="199">
        <v>93</v>
      </c>
      <c r="D3072" s="194" t="s">
        <v>147</v>
      </c>
      <c r="F3072" s="199">
        <v>0</v>
      </c>
      <c r="G3072" s="194" t="s">
        <v>1277</v>
      </c>
      <c r="I3072" s="197">
        <v>5581</v>
      </c>
      <c r="K3072" s="200">
        <v>8389883</v>
      </c>
      <c r="L3072" s="193" t="s">
        <v>503</v>
      </c>
    </row>
    <row r="3073" spans="1:12" x14ac:dyDescent="0.25">
      <c r="G3073" s="201" t="s">
        <v>665</v>
      </c>
      <c r="I3073" s="202">
        <v>266644</v>
      </c>
      <c r="J3073" s="202">
        <v>0</v>
      </c>
      <c r="K3073" s="202">
        <v>266644</v>
      </c>
      <c r="L3073" s="203" t="s">
        <v>503</v>
      </c>
    </row>
    <row r="3074" spans="1:12" x14ac:dyDescent="0.25">
      <c r="G3074" s="201" t="s">
        <v>505</v>
      </c>
      <c r="I3074" s="202">
        <v>8389891</v>
      </c>
      <c r="J3074" s="202">
        <v>8</v>
      </c>
      <c r="K3074" s="202">
        <v>8389883</v>
      </c>
      <c r="L3074" s="204" t="s">
        <v>506</v>
      </c>
    </row>
    <row r="3075" spans="1:12" x14ac:dyDescent="0.25">
      <c r="A3075" s="196" t="s">
        <v>160</v>
      </c>
      <c r="G3075" s="153" t="s">
        <v>500</v>
      </c>
      <c r="I3075" s="197">
        <v>8389891</v>
      </c>
      <c r="J3075" s="197">
        <v>8</v>
      </c>
      <c r="K3075" s="197">
        <v>8389883</v>
      </c>
      <c r="L3075" s="194" t="s">
        <v>503</v>
      </c>
    </row>
    <row r="3076" spans="1:12" x14ac:dyDescent="0.25">
      <c r="A3076" s="193" t="s">
        <v>139</v>
      </c>
      <c r="B3076" s="193" t="s">
        <v>140</v>
      </c>
      <c r="C3076" s="198" t="s">
        <v>141</v>
      </c>
      <c r="D3076" s="193" t="s">
        <v>142</v>
      </c>
      <c r="E3076" s="193" t="s">
        <v>143</v>
      </c>
      <c r="F3076" s="198" t="s">
        <v>144</v>
      </c>
      <c r="G3076" s="193" t="s">
        <v>145</v>
      </c>
      <c r="I3076" s="198" t="s">
        <v>501</v>
      </c>
      <c r="J3076" s="198" t="s">
        <v>502</v>
      </c>
      <c r="K3076" s="198" t="s">
        <v>146</v>
      </c>
    </row>
    <row r="3077" spans="1:12" x14ac:dyDescent="0.25">
      <c r="A3077" s="197">
        <v>30</v>
      </c>
      <c r="B3077" s="194" t="s">
        <v>160</v>
      </c>
      <c r="C3077" s="199">
        <v>65</v>
      </c>
      <c r="D3077" s="194" t="s">
        <v>147</v>
      </c>
      <c r="F3077" s="199">
        <v>0</v>
      </c>
      <c r="G3077" s="194" t="s">
        <v>1277</v>
      </c>
      <c r="I3077" s="197">
        <v>69930</v>
      </c>
      <c r="K3077" s="200">
        <v>8459813</v>
      </c>
      <c r="L3077" s="193" t="s">
        <v>503</v>
      </c>
    </row>
    <row r="3078" spans="1:12" x14ac:dyDescent="0.25">
      <c r="A3078" s="197">
        <v>30</v>
      </c>
      <c r="B3078" s="194" t="s">
        <v>160</v>
      </c>
      <c r="C3078" s="199">
        <v>65</v>
      </c>
      <c r="D3078" s="194" t="s">
        <v>147</v>
      </c>
      <c r="F3078" s="199">
        <v>0</v>
      </c>
      <c r="G3078" s="194" t="s">
        <v>1277</v>
      </c>
      <c r="I3078" s="197">
        <v>7021</v>
      </c>
      <c r="K3078" s="200">
        <v>8466834</v>
      </c>
      <c r="L3078" s="193" t="s">
        <v>503</v>
      </c>
    </row>
    <row r="3079" spans="1:12" x14ac:dyDescent="0.25">
      <c r="A3079" s="197">
        <v>30</v>
      </c>
      <c r="B3079" s="194" t="s">
        <v>160</v>
      </c>
      <c r="C3079" s="199">
        <v>66</v>
      </c>
      <c r="D3079" s="194" t="s">
        <v>151</v>
      </c>
      <c r="F3079" s="199">
        <v>0</v>
      </c>
      <c r="G3079" s="194" t="s">
        <v>1290</v>
      </c>
      <c r="I3079" s="197">
        <v>24500</v>
      </c>
      <c r="K3079" s="200">
        <v>8491334</v>
      </c>
      <c r="L3079" s="193" t="s">
        <v>503</v>
      </c>
    </row>
    <row r="3080" spans="1:12" x14ac:dyDescent="0.25">
      <c r="A3080" s="197">
        <v>30</v>
      </c>
      <c r="B3080" s="194" t="s">
        <v>160</v>
      </c>
      <c r="C3080" s="199">
        <v>66</v>
      </c>
      <c r="D3080" s="194" t="s">
        <v>151</v>
      </c>
      <c r="F3080" s="199">
        <v>0</v>
      </c>
      <c r="G3080" s="194" t="s">
        <v>1277</v>
      </c>
      <c r="I3080" s="197">
        <v>11010</v>
      </c>
      <c r="K3080" s="200">
        <v>8502344</v>
      </c>
      <c r="L3080" s="193" t="s">
        <v>503</v>
      </c>
    </row>
    <row r="3081" spans="1:12" x14ac:dyDescent="0.25">
      <c r="G3081" s="201" t="s">
        <v>679</v>
      </c>
      <c r="I3081" s="202">
        <v>112461</v>
      </c>
      <c r="J3081" s="202">
        <v>0</v>
      </c>
      <c r="K3081" s="202">
        <v>112461</v>
      </c>
      <c r="L3081" s="203" t="s">
        <v>503</v>
      </c>
    </row>
    <row r="3082" spans="1:12" x14ac:dyDescent="0.25">
      <c r="G3082" s="201" t="s">
        <v>505</v>
      </c>
      <c r="I3082" s="202">
        <v>8502352</v>
      </c>
      <c r="J3082" s="202">
        <v>8</v>
      </c>
      <c r="K3082" s="202">
        <v>8502344</v>
      </c>
      <c r="L3082" s="204" t="s">
        <v>506</v>
      </c>
    </row>
    <row r="3083" spans="1:12" x14ac:dyDescent="0.25">
      <c r="A3083" s="196" t="s">
        <v>438</v>
      </c>
      <c r="G3083" s="153" t="s">
        <v>500</v>
      </c>
      <c r="I3083" s="197">
        <v>8502352</v>
      </c>
      <c r="J3083" s="197">
        <v>8</v>
      </c>
      <c r="K3083" s="197">
        <v>8502344</v>
      </c>
      <c r="L3083" s="194" t="s">
        <v>503</v>
      </c>
    </row>
    <row r="3084" spans="1:12" x14ac:dyDescent="0.25">
      <c r="A3084" s="193" t="s">
        <v>139</v>
      </c>
      <c r="B3084" s="193" t="s">
        <v>140</v>
      </c>
      <c r="C3084" s="198" t="s">
        <v>141</v>
      </c>
      <c r="D3084" s="193" t="s">
        <v>142</v>
      </c>
      <c r="E3084" s="193" t="s">
        <v>143</v>
      </c>
      <c r="F3084" s="198" t="s">
        <v>144</v>
      </c>
      <c r="G3084" s="193" t="s">
        <v>145</v>
      </c>
      <c r="I3084" s="198" t="s">
        <v>501</v>
      </c>
      <c r="J3084" s="198" t="s">
        <v>502</v>
      </c>
      <c r="K3084" s="198" t="s">
        <v>146</v>
      </c>
    </row>
    <row r="3085" spans="1:12" x14ac:dyDescent="0.25">
      <c r="A3085" s="197">
        <v>29</v>
      </c>
      <c r="B3085" s="194" t="s">
        <v>438</v>
      </c>
      <c r="C3085" s="199">
        <v>108</v>
      </c>
      <c r="D3085" s="194" t="s">
        <v>151</v>
      </c>
      <c r="F3085" s="199">
        <v>0</v>
      </c>
      <c r="G3085" s="194" t="s">
        <v>1291</v>
      </c>
      <c r="I3085" s="197">
        <v>24650</v>
      </c>
      <c r="K3085" s="200">
        <v>8526994</v>
      </c>
      <c r="L3085" s="193" t="s">
        <v>503</v>
      </c>
    </row>
    <row r="3086" spans="1:12" x14ac:dyDescent="0.25">
      <c r="A3086" s="197">
        <v>31</v>
      </c>
      <c r="B3086" s="194" t="s">
        <v>438</v>
      </c>
      <c r="C3086" s="199">
        <v>111</v>
      </c>
      <c r="D3086" s="194" t="s">
        <v>147</v>
      </c>
      <c r="F3086" s="199">
        <v>0</v>
      </c>
      <c r="G3086" s="194" t="s">
        <v>1292</v>
      </c>
      <c r="I3086" s="197">
        <v>166510</v>
      </c>
      <c r="K3086" s="200">
        <v>8693504</v>
      </c>
      <c r="L3086" s="193" t="s">
        <v>503</v>
      </c>
    </row>
    <row r="3087" spans="1:12" x14ac:dyDescent="0.25">
      <c r="A3087" s="197">
        <v>31</v>
      </c>
      <c r="B3087" s="194" t="s">
        <v>438</v>
      </c>
      <c r="C3087" s="199">
        <v>111</v>
      </c>
      <c r="D3087" s="194" t="s">
        <v>147</v>
      </c>
      <c r="F3087" s="199">
        <v>0</v>
      </c>
      <c r="G3087" s="194" t="s">
        <v>1293</v>
      </c>
      <c r="I3087" s="197">
        <v>864267</v>
      </c>
      <c r="K3087" s="200">
        <v>9557771</v>
      </c>
      <c r="L3087" s="193" t="s">
        <v>503</v>
      </c>
    </row>
    <row r="3088" spans="1:12" x14ac:dyDescent="0.25">
      <c r="A3088" s="197">
        <v>31</v>
      </c>
      <c r="B3088" s="194" t="s">
        <v>438</v>
      </c>
      <c r="C3088" s="199">
        <v>111</v>
      </c>
      <c r="D3088" s="194" t="s">
        <v>147</v>
      </c>
      <c r="F3088" s="199">
        <v>0</v>
      </c>
      <c r="G3088" s="194" t="s">
        <v>1294</v>
      </c>
      <c r="I3088" s="197">
        <v>41397</v>
      </c>
      <c r="K3088" s="200">
        <v>9599168</v>
      </c>
      <c r="L3088" s="193" t="s">
        <v>503</v>
      </c>
    </row>
    <row r="3089" spans="1:12" x14ac:dyDescent="0.25">
      <c r="A3089" s="197">
        <v>31</v>
      </c>
      <c r="B3089" s="194" t="s">
        <v>438</v>
      </c>
      <c r="C3089" s="199">
        <v>111</v>
      </c>
      <c r="D3089" s="194" t="s">
        <v>147</v>
      </c>
      <c r="F3089" s="199">
        <v>0</v>
      </c>
      <c r="G3089" s="194" t="s">
        <v>1295</v>
      </c>
      <c r="I3089" s="197">
        <v>45539</v>
      </c>
      <c r="K3089" s="200">
        <v>9644707</v>
      </c>
      <c r="L3089" s="193" t="s">
        <v>503</v>
      </c>
    </row>
    <row r="3090" spans="1:12" x14ac:dyDescent="0.25">
      <c r="A3090" s="197">
        <v>31</v>
      </c>
      <c r="B3090" s="194" t="s">
        <v>438</v>
      </c>
      <c r="C3090" s="199">
        <v>111</v>
      </c>
      <c r="D3090" s="194" t="s">
        <v>147</v>
      </c>
      <c r="F3090" s="199">
        <v>0</v>
      </c>
      <c r="G3090" s="194" t="s">
        <v>1296</v>
      </c>
      <c r="I3090" s="197">
        <v>48870</v>
      </c>
      <c r="K3090" s="200">
        <v>9693577</v>
      </c>
      <c r="L3090" s="193" t="s">
        <v>503</v>
      </c>
    </row>
    <row r="3091" spans="1:12" x14ac:dyDescent="0.25">
      <c r="G3091" s="201" t="s">
        <v>718</v>
      </c>
      <c r="I3091" s="202">
        <v>1191233</v>
      </c>
      <c r="J3091" s="202">
        <v>0</v>
      </c>
      <c r="K3091" s="202">
        <v>1191233</v>
      </c>
      <c r="L3091" s="203" t="s">
        <v>503</v>
      </c>
    </row>
    <row r="3092" spans="1:12" x14ac:dyDescent="0.25">
      <c r="G3092" s="201" t="s">
        <v>505</v>
      </c>
      <c r="I3092" s="202">
        <v>9693585</v>
      </c>
      <c r="J3092" s="202">
        <v>8</v>
      </c>
      <c r="K3092" s="202">
        <v>9693577</v>
      </c>
      <c r="L3092" s="204" t="s">
        <v>506</v>
      </c>
    </row>
    <row r="3093" spans="1:12" x14ac:dyDescent="0.25">
      <c r="A3093" s="196" t="s">
        <v>1532</v>
      </c>
      <c r="G3093" s="153" t="s">
        <v>500</v>
      </c>
      <c r="I3093" s="197">
        <v>9693585</v>
      </c>
      <c r="J3093" s="197">
        <v>8</v>
      </c>
      <c r="K3093" s="197">
        <v>9693577</v>
      </c>
      <c r="L3093" s="194" t="s">
        <v>503</v>
      </c>
    </row>
    <row r="3094" spans="1:12" x14ac:dyDescent="0.25">
      <c r="A3094" s="193" t="s">
        <v>139</v>
      </c>
      <c r="B3094" s="193" t="s">
        <v>140</v>
      </c>
      <c r="C3094" s="198" t="s">
        <v>141</v>
      </c>
      <c r="D3094" s="193" t="s">
        <v>142</v>
      </c>
      <c r="E3094" s="193" t="s">
        <v>143</v>
      </c>
      <c r="F3094" s="198" t="s">
        <v>144</v>
      </c>
      <c r="G3094" s="193" t="s">
        <v>145</v>
      </c>
      <c r="I3094" s="198" t="s">
        <v>501</v>
      </c>
      <c r="J3094" s="198" t="s">
        <v>502</v>
      </c>
      <c r="K3094" s="198" t="s">
        <v>146</v>
      </c>
    </row>
    <row r="3095" spans="1:12" x14ac:dyDescent="0.25">
      <c r="A3095" s="197">
        <v>4</v>
      </c>
      <c r="B3095" s="194" t="s">
        <v>1532</v>
      </c>
      <c r="C3095" s="199">
        <v>2</v>
      </c>
      <c r="D3095" s="194" t="s">
        <v>151</v>
      </c>
      <c r="F3095" s="199">
        <v>0</v>
      </c>
      <c r="G3095" s="194" t="s">
        <v>1653</v>
      </c>
      <c r="I3095" s="197">
        <v>98475</v>
      </c>
      <c r="K3095" s="200">
        <v>9792052</v>
      </c>
      <c r="L3095" s="193" t="s">
        <v>503</v>
      </c>
    </row>
    <row r="3096" spans="1:12" x14ac:dyDescent="0.25">
      <c r="A3096" s="197">
        <v>4</v>
      </c>
      <c r="B3096" s="194" t="s">
        <v>1532</v>
      </c>
      <c r="C3096" s="199">
        <v>18</v>
      </c>
      <c r="D3096" s="194" t="s">
        <v>151</v>
      </c>
      <c r="F3096" s="199">
        <v>0</v>
      </c>
      <c r="G3096" s="194" t="s">
        <v>1722</v>
      </c>
      <c r="I3096" s="197">
        <v>40260</v>
      </c>
      <c r="K3096" s="200">
        <v>9832312</v>
      </c>
      <c r="L3096" s="193" t="s">
        <v>503</v>
      </c>
    </row>
    <row r="3097" spans="1:12" x14ac:dyDescent="0.25">
      <c r="A3097" s="197">
        <v>31</v>
      </c>
      <c r="B3097" s="194" t="s">
        <v>1532</v>
      </c>
      <c r="C3097" s="199">
        <v>99</v>
      </c>
      <c r="D3097" s="194" t="s">
        <v>151</v>
      </c>
      <c r="F3097" s="199">
        <v>0</v>
      </c>
      <c r="G3097" s="194" t="s">
        <v>1723</v>
      </c>
      <c r="I3097" s="197">
        <v>17650</v>
      </c>
      <c r="K3097" s="200">
        <v>9849962</v>
      </c>
      <c r="L3097" s="193" t="s">
        <v>503</v>
      </c>
    </row>
    <row r="3098" spans="1:12" x14ac:dyDescent="0.25">
      <c r="G3098" s="201" t="s">
        <v>1630</v>
      </c>
      <c r="I3098" s="202">
        <v>156385</v>
      </c>
      <c r="J3098" s="202">
        <v>0</v>
      </c>
      <c r="K3098" s="202">
        <v>156385</v>
      </c>
      <c r="L3098" s="203" t="s">
        <v>503</v>
      </c>
    </row>
    <row r="3099" spans="1:12" x14ac:dyDescent="0.25">
      <c r="G3099" s="201" t="s">
        <v>505</v>
      </c>
      <c r="I3099" s="202">
        <v>9849970</v>
      </c>
      <c r="J3099" s="202">
        <v>8</v>
      </c>
      <c r="K3099" s="202">
        <v>9849962</v>
      </c>
      <c r="L3099" s="204" t="s">
        <v>506</v>
      </c>
    </row>
    <row r="3100" spans="1:12" x14ac:dyDescent="0.25">
      <c r="A3100" s="196" t="s">
        <v>1297</v>
      </c>
    </row>
    <row r="3101" spans="1:12" x14ac:dyDescent="0.25">
      <c r="A3101" s="196" t="s">
        <v>138</v>
      </c>
      <c r="G3101" s="153" t="s">
        <v>500</v>
      </c>
      <c r="I3101" s="197">
        <v>0</v>
      </c>
      <c r="J3101" s="197">
        <v>0</v>
      </c>
      <c r="K3101" s="197">
        <v>0</v>
      </c>
    </row>
    <row r="3102" spans="1:12" x14ac:dyDescent="0.25">
      <c r="A3102" s="193" t="s">
        <v>139</v>
      </c>
      <c r="B3102" s="193" t="s">
        <v>140</v>
      </c>
      <c r="C3102" s="198" t="s">
        <v>141</v>
      </c>
      <c r="D3102" s="193" t="s">
        <v>142</v>
      </c>
      <c r="E3102" s="193" t="s">
        <v>143</v>
      </c>
      <c r="F3102" s="198" t="s">
        <v>144</v>
      </c>
      <c r="G3102" s="193" t="s">
        <v>145</v>
      </c>
      <c r="I3102" s="198" t="s">
        <v>501</v>
      </c>
      <c r="J3102" s="198" t="s">
        <v>502</v>
      </c>
      <c r="K3102" s="198" t="s">
        <v>146</v>
      </c>
    </row>
    <row r="3103" spans="1:12" x14ac:dyDescent="0.25">
      <c r="A3103" s="197">
        <v>15</v>
      </c>
      <c r="B3103" s="194" t="s">
        <v>138</v>
      </c>
      <c r="C3103" s="199">
        <v>96</v>
      </c>
      <c r="D3103" s="194" t="s">
        <v>151</v>
      </c>
      <c r="F3103" s="199">
        <v>0</v>
      </c>
      <c r="G3103" s="194" t="s">
        <v>1298</v>
      </c>
      <c r="I3103" s="197">
        <v>5999</v>
      </c>
      <c r="K3103" s="200">
        <v>5999</v>
      </c>
      <c r="L3103" s="193" t="s">
        <v>503</v>
      </c>
    </row>
    <row r="3104" spans="1:12" x14ac:dyDescent="0.25">
      <c r="A3104" s="197">
        <v>31</v>
      </c>
      <c r="B3104" s="194" t="s">
        <v>138</v>
      </c>
      <c r="C3104" s="199">
        <v>89</v>
      </c>
      <c r="D3104" s="194" t="s">
        <v>147</v>
      </c>
      <c r="F3104" s="199">
        <v>0</v>
      </c>
      <c r="G3104" s="194" t="s">
        <v>1299</v>
      </c>
      <c r="I3104" s="197">
        <v>38302</v>
      </c>
      <c r="K3104" s="200">
        <v>44301</v>
      </c>
      <c r="L3104" s="193" t="s">
        <v>503</v>
      </c>
    </row>
    <row r="3105" spans="1:12" x14ac:dyDescent="0.25">
      <c r="A3105" s="197">
        <v>31</v>
      </c>
      <c r="B3105" s="194" t="s">
        <v>138</v>
      </c>
      <c r="C3105" s="199">
        <v>89</v>
      </c>
      <c r="D3105" s="194" t="s">
        <v>147</v>
      </c>
      <c r="F3105" s="199">
        <v>0</v>
      </c>
      <c r="G3105" s="194" t="s">
        <v>1299</v>
      </c>
      <c r="I3105" s="197">
        <v>232489</v>
      </c>
      <c r="K3105" s="200">
        <v>276790</v>
      </c>
      <c r="L3105" s="193" t="s">
        <v>503</v>
      </c>
    </row>
    <row r="3106" spans="1:12" x14ac:dyDescent="0.25">
      <c r="A3106" s="197">
        <v>31</v>
      </c>
      <c r="B3106" s="194" t="s">
        <v>138</v>
      </c>
      <c r="C3106" s="199">
        <v>89</v>
      </c>
      <c r="D3106" s="194" t="s">
        <v>147</v>
      </c>
      <c r="F3106" s="199">
        <v>0</v>
      </c>
      <c r="G3106" s="194" t="s">
        <v>1299</v>
      </c>
      <c r="I3106" s="197">
        <v>121919</v>
      </c>
      <c r="K3106" s="200">
        <v>398709</v>
      </c>
      <c r="L3106" s="193" t="s">
        <v>503</v>
      </c>
    </row>
    <row r="3107" spans="1:12" x14ac:dyDescent="0.25">
      <c r="A3107" s="197">
        <v>31</v>
      </c>
      <c r="B3107" s="194" t="s">
        <v>138</v>
      </c>
      <c r="C3107" s="199">
        <v>89</v>
      </c>
      <c r="D3107" s="194" t="s">
        <v>147</v>
      </c>
      <c r="F3107" s="199">
        <v>0</v>
      </c>
      <c r="G3107" s="194" t="s">
        <v>1299</v>
      </c>
      <c r="I3107" s="197">
        <v>13297</v>
      </c>
      <c r="K3107" s="200">
        <v>412006</v>
      </c>
      <c r="L3107" s="193" t="s">
        <v>503</v>
      </c>
    </row>
    <row r="3108" spans="1:12" x14ac:dyDescent="0.25">
      <c r="A3108" s="197">
        <v>31</v>
      </c>
      <c r="B3108" s="194" t="s">
        <v>138</v>
      </c>
      <c r="C3108" s="199">
        <v>89</v>
      </c>
      <c r="D3108" s="194" t="s">
        <v>147</v>
      </c>
      <c r="F3108" s="199">
        <v>0</v>
      </c>
      <c r="G3108" s="194" t="s">
        <v>1299</v>
      </c>
      <c r="I3108" s="197">
        <v>39974</v>
      </c>
      <c r="K3108" s="200">
        <v>451980</v>
      </c>
      <c r="L3108" s="193" t="s">
        <v>503</v>
      </c>
    </row>
    <row r="3109" spans="1:12" x14ac:dyDescent="0.25">
      <c r="G3109" s="201" t="s">
        <v>504</v>
      </c>
      <c r="I3109" s="202">
        <v>451980</v>
      </c>
      <c r="J3109" s="202">
        <v>0</v>
      </c>
      <c r="K3109" s="202">
        <v>451980</v>
      </c>
      <c r="L3109" s="203" t="s">
        <v>503</v>
      </c>
    </row>
    <row r="3110" spans="1:12" x14ac:dyDescent="0.25">
      <c r="G3110" s="201" t="s">
        <v>505</v>
      </c>
      <c r="I3110" s="202">
        <v>451980</v>
      </c>
      <c r="J3110" s="202">
        <v>0</v>
      </c>
      <c r="K3110" s="202">
        <v>451980</v>
      </c>
      <c r="L3110" s="204" t="s">
        <v>506</v>
      </c>
    </row>
    <row r="3111" spans="1:12" x14ac:dyDescent="0.25">
      <c r="A3111" s="196" t="s">
        <v>242</v>
      </c>
      <c r="G3111" s="153" t="s">
        <v>500</v>
      </c>
      <c r="I3111" s="197">
        <v>451980</v>
      </c>
      <c r="J3111" s="197">
        <v>0</v>
      </c>
      <c r="K3111" s="197">
        <v>451980</v>
      </c>
      <c r="L3111" s="194" t="s">
        <v>503</v>
      </c>
    </row>
    <row r="3112" spans="1:12" x14ac:dyDescent="0.25">
      <c r="A3112" s="193" t="s">
        <v>139</v>
      </c>
      <c r="B3112" s="193" t="s">
        <v>140</v>
      </c>
      <c r="C3112" s="198" t="s">
        <v>141</v>
      </c>
      <c r="D3112" s="193" t="s">
        <v>142</v>
      </c>
      <c r="E3112" s="193" t="s">
        <v>143</v>
      </c>
      <c r="F3112" s="198" t="s">
        <v>144</v>
      </c>
      <c r="G3112" s="193" t="s">
        <v>145</v>
      </c>
      <c r="I3112" s="198" t="s">
        <v>501</v>
      </c>
      <c r="J3112" s="198" t="s">
        <v>502</v>
      </c>
      <c r="K3112" s="198" t="s">
        <v>146</v>
      </c>
    </row>
    <row r="3113" spans="1:12" x14ac:dyDescent="0.25">
      <c r="A3113" s="197">
        <v>30</v>
      </c>
      <c r="B3113" s="194" t="s">
        <v>242</v>
      </c>
      <c r="C3113" s="199">
        <v>95</v>
      </c>
      <c r="D3113" s="194" t="s">
        <v>151</v>
      </c>
      <c r="F3113" s="199">
        <v>0</v>
      </c>
      <c r="G3113" s="194" t="s">
        <v>1300</v>
      </c>
      <c r="I3113" s="197">
        <v>2060</v>
      </c>
      <c r="K3113" s="200">
        <v>454040</v>
      </c>
      <c r="L3113" s="193" t="s">
        <v>503</v>
      </c>
    </row>
    <row r="3114" spans="1:12" x14ac:dyDescent="0.25">
      <c r="A3114" s="197">
        <v>30</v>
      </c>
      <c r="B3114" s="194" t="s">
        <v>242</v>
      </c>
      <c r="C3114" s="199">
        <v>95</v>
      </c>
      <c r="D3114" s="194" t="s">
        <v>151</v>
      </c>
      <c r="F3114" s="199">
        <v>0</v>
      </c>
      <c r="G3114" s="194" t="s">
        <v>1301</v>
      </c>
      <c r="I3114" s="197">
        <v>2500</v>
      </c>
      <c r="K3114" s="200">
        <v>456540</v>
      </c>
      <c r="L3114" s="193" t="s">
        <v>503</v>
      </c>
    </row>
    <row r="3115" spans="1:12" x14ac:dyDescent="0.25">
      <c r="A3115" s="197">
        <v>30</v>
      </c>
      <c r="B3115" s="194" t="s">
        <v>242</v>
      </c>
      <c r="C3115" s="199">
        <v>95</v>
      </c>
      <c r="D3115" s="194" t="s">
        <v>151</v>
      </c>
      <c r="F3115" s="199">
        <v>0</v>
      </c>
      <c r="G3115" s="194" t="s">
        <v>1302</v>
      </c>
      <c r="I3115" s="197">
        <v>5020</v>
      </c>
      <c r="K3115" s="200">
        <v>461560</v>
      </c>
      <c r="L3115" s="193" t="s">
        <v>503</v>
      </c>
    </row>
    <row r="3116" spans="1:12" x14ac:dyDescent="0.25">
      <c r="A3116" s="197">
        <v>30</v>
      </c>
      <c r="B3116" s="194" t="s">
        <v>242</v>
      </c>
      <c r="C3116" s="199">
        <v>95</v>
      </c>
      <c r="D3116" s="194" t="s">
        <v>151</v>
      </c>
      <c r="F3116" s="199">
        <v>0</v>
      </c>
      <c r="G3116" s="194" t="s">
        <v>1303</v>
      </c>
      <c r="I3116" s="197">
        <v>1990</v>
      </c>
      <c r="K3116" s="200">
        <v>463550</v>
      </c>
      <c r="L3116" s="193" t="s">
        <v>503</v>
      </c>
    </row>
    <row r="3117" spans="1:12" x14ac:dyDescent="0.25">
      <c r="A3117" s="197">
        <v>31</v>
      </c>
      <c r="B3117" s="194" t="s">
        <v>242</v>
      </c>
      <c r="C3117" s="199">
        <v>88</v>
      </c>
      <c r="D3117" s="194" t="s">
        <v>147</v>
      </c>
      <c r="F3117" s="199">
        <v>0</v>
      </c>
      <c r="G3117" s="194" t="s">
        <v>1304</v>
      </c>
      <c r="I3117" s="197">
        <v>66187</v>
      </c>
      <c r="K3117" s="200">
        <v>529737</v>
      </c>
      <c r="L3117" s="193" t="s">
        <v>503</v>
      </c>
    </row>
    <row r="3118" spans="1:12" x14ac:dyDescent="0.25">
      <c r="G3118" s="201" t="s">
        <v>612</v>
      </c>
      <c r="I3118" s="202">
        <v>77757</v>
      </c>
      <c r="J3118" s="202">
        <v>0</v>
      </c>
      <c r="K3118" s="202">
        <v>77757</v>
      </c>
      <c r="L3118" s="203" t="s">
        <v>503</v>
      </c>
    </row>
    <row r="3119" spans="1:12" x14ac:dyDescent="0.25">
      <c r="G3119" s="201" t="s">
        <v>505</v>
      </c>
      <c r="I3119" s="202">
        <v>529737</v>
      </c>
      <c r="J3119" s="202">
        <v>0</v>
      </c>
      <c r="K3119" s="202">
        <v>529737</v>
      </c>
      <c r="L3119" s="204" t="s">
        <v>506</v>
      </c>
    </row>
    <row r="3120" spans="1:12" x14ac:dyDescent="0.25">
      <c r="A3120" s="196" t="s">
        <v>158</v>
      </c>
      <c r="G3120" s="153" t="s">
        <v>500</v>
      </c>
      <c r="I3120" s="197">
        <v>529737</v>
      </c>
      <c r="J3120" s="197">
        <v>0</v>
      </c>
      <c r="K3120" s="197">
        <v>529737</v>
      </c>
      <c r="L3120" s="194" t="s">
        <v>503</v>
      </c>
    </row>
    <row r="3121" spans="1:12" x14ac:dyDescent="0.25">
      <c r="A3121" s="193" t="s">
        <v>139</v>
      </c>
      <c r="B3121" s="193" t="s">
        <v>140</v>
      </c>
      <c r="C3121" s="198" t="s">
        <v>141</v>
      </c>
      <c r="D3121" s="193" t="s">
        <v>142</v>
      </c>
      <c r="E3121" s="193" t="s">
        <v>143</v>
      </c>
      <c r="F3121" s="198" t="s">
        <v>144</v>
      </c>
      <c r="G3121" s="193" t="s">
        <v>145</v>
      </c>
      <c r="I3121" s="198" t="s">
        <v>501</v>
      </c>
      <c r="J3121" s="198" t="s">
        <v>502</v>
      </c>
      <c r="K3121" s="198" t="s">
        <v>146</v>
      </c>
    </row>
    <row r="3122" spans="1:12" x14ac:dyDescent="0.25">
      <c r="A3122" s="197">
        <v>19</v>
      </c>
      <c r="B3122" s="194" t="s">
        <v>158</v>
      </c>
      <c r="C3122" s="199">
        <v>85</v>
      </c>
      <c r="D3122" s="194" t="s">
        <v>151</v>
      </c>
      <c r="F3122" s="199">
        <v>0</v>
      </c>
      <c r="G3122" s="194" t="s">
        <v>1305</v>
      </c>
      <c r="I3122" s="197">
        <v>12272</v>
      </c>
      <c r="K3122" s="200">
        <v>542009</v>
      </c>
      <c r="L3122" s="193" t="s">
        <v>503</v>
      </c>
    </row>
    <row r="3123" spans="1:12" x14ac:dyDescent="0.25">
      <c r="A3123" s="197">
        <v>30</v>
      </c>
      <c r="B3123" s="194" t="s">
        <v>158</v>
      </c>
      <c r="C3123" s="199">
        <v>88</v>
      </c>
      <c r="D3123" s="194" t="s">
        <v>151</v>
      </c>
      <c r="F3123" s="199">
        <v>0</v>
      </c>
      <c r="G3123" s="194" t="s">
        <v>1306</v>
      </c>
      <c r="I3123" s="197">
        <v>9503</v>
      </c>
      <c r="K3123" s="200">
        <v>551512</v>
      </c>
      <c r="L3123" s="193" t="s">
        <v>503</v>
      </c>
    </row>
    <row r="3124" spans="1:12" x14ac:dyDescent="0.25">
      <c r="G3124" s="201" t="s">
        <v>644</v>
      </c>
      <c r="I3124" s="202">
        <v>21775</v>
      </c>
      <c r="J3124" s="202">
        <v>0</v>
      </c>
      <c r="K3124" s="202">
        <v>21775</v>
      </c>
      <c r="L3124" s="203" t="s">
        <v>503</v>
      </c>
    </row>
    <row r="3125" spans="1:12" x14ac:dyDescent="0.25">
      <c r="G3125" s="201" t="s">
        <v>505</v>
      </c>
      <c r="I3125" s="202">
        <v>551512</v>
      </c>
      <c r="J3125" s="202">
        <v>0</v>
      </c>
      <c r="K3125" s="202">
        <v>551512</v>
      </c>
      <c r="L3125" s="204" t="s">
        <v>506</v>
      </c>
    </row>
    <row r="3126" spans="1:12" x14ac:dyDescent="0.25">
      <c r="A3126" s="196" t="s">
        <v>254</v>
      </c>
      <c r="G3126" s="153" t="s">
        <v>500</v>
      </c>
      <c r="I3126" s="197">
        <v>551512</v>
      </c>
      <c r="J3126" s="197">
        <v>0</v>
      </c>
      <c r="K3126" s="197">
        <v>551512</v>
      </c>
      <c r="L3126" s="194" t="s">
        <v>503</v>
      </c>
    </row>
    <row r="3127" spans="1:12" x14ac:dyDescent="0.25">
      <c r="A3127" s="193" t="s">
        <v>139</v>
      </c>
      <c r="B3127" s="193" t="s">
        <v>140</v>
      </c>
      <c r="C3127" s="198" t="s">
        <v>141</v>
      </c>
      <c r="D3127" s="193" t="s">
        <v>142</v>
      </c>
      <c r="E3127" s="193" t="s">
        <v>143</v>
      </c>
      <c r="F3127" s="198" t="s">
        <v>144</v>
      </c>
      <c r="G3127" s="193" t="s">
        <v>145</v>
      </c>
      <c r="I3127" s="198" t="s">
        <v>501</v>
      </c>
      <c r="J3127" s="198" t="s">
        <v>502</v>
      </c>
      <c r="K3127" s="198" t="s">
        <v>146</v>
      </c>
    </row>
    <row r="3128" spans="1:12" x14ac:dyDescent="0.25">
      <c r="A3128" s="197">
        <v>30</v>
      </c>
      <c r="B3128" s="194" t="s">
        <v>254</v>
      </c>
      <c r="C3128" s="199">
        <v>95</v>
      </c>
      <c r="D3128" s="194" t="s">
        <v>151</v>
      </c>
      <c r="F3128" s="199">
        <v>0</v>
      </c>
      <c r="G3128" s="194" t="s">
        <v>1307</v>
      </c>
      <c r="I3128" s="197">
        <v>19224</v>
      </c>
      <c r="K3128" s="200">
        <v>570736</v>
      </c>
      <c r="L3128" s="193" t="s">
        <v>503</v>
      </c>
    </row>
    <row r="3129" spans="1:12" x14ac:dyDescent="0.25">
      <c r="A3129" s="197">
        <v>31</v>
      </c>
      <c r="B3129" s="194" t="s">
        <v>254</v>
      </c>
      <c r="C3129" s="199">
        <v>93</v>
      </c>
      <c r="D3129" s="194" t="s">
        <v>147</v>
      </c>
      <c r="F3129" s="199">
        <v>0</v>
      </c>
      <c r="G3129" s="194" t="s">
        <v>1308</v>
      </c>
      <c r="I3129" s="197">
        <v>36643</v>
      </c>
      <c r="K3129" s="200">
        <v>607379</v>
      </c>
      <c r="L3129" s="193" t="s">
        <v>503</v>
      </c>
    </row>
    <row r="3130" spans="1:12" x14ac:dyDescent="0.25">
      <c r="G3130" s="201" t="s">
        <v>665</v>
      </c>
      <c r="I3130" s="202">
        <v>55867</v>
      </c>
      <c r="J3130" s="202">
        <v>0</v>
      </c>
      <c r="K3130" s="202">
        <v>55867</v>
      </c>
      <c r="L3130" s="203" t="s">
        <v>503</v>
      </c>
    </row>
    <row r="3131" spans="1:12" x14ac:dyDescent="0.25">
      <c r="G3131" s="201" t="s">
        <v>505</v>
      </c>
      <c r="I3131" s="202">
        <v>607379</v>
      </c>
      <c r="J3131" s="202">
        <v>0</v>
      </c>
      <c r="K3131" s="202">
        <v>607379</v>
      </c>
      <c r="L3131" s="204" t="s">
        <v>506</v>
      </c>
    </row>
    <row r="3132" spans="1:12" x14ac:dyDescent="0.25">
      <c r="A3132" s="196" t="s">
        <v>438</v>
      </c>
      <c r="G3132" s="153" t="s">
        <v>500</v>
      </c>
      <c r="I3132" s="197">
        <v>607379</v>
      </c>
      <c r="J3132" s="197">
        <v>0</v>
      </c>
      <c r="K3132" s="197">
        <v>607379</v>
      </c>
      <c r="L3132" s="194" t="s">
        <v>503</v>
      </c>
    </row>
    <row r="3133" spans="1:12" x14ac:dyDescent="0.25">
      <c r="A3133" s="193" t="s">
        <v>139</v>
      </c>
      <c r="B3133" s="193" t="s">
        <v>140</v>
      </c>
      <c r="C3133" s="198" t="s">
        <v>141</v>
      </c>
      <c r="D3133" s="193" t="s">
        <v>142</v>
      </c>
      <c r="E3133" s="193" t="s">
        <v>143</v>
      </c>
      <c r="F3133" s="198" t="s">
        <v>144</v>
      </c>
      <c r="G3133" s="193" t="s">
        <v>145</v>
      </c>
      <c r="I3133" s="198" t="s">
        <v>501</v>
      </c>
      <c r="J3133" s="198" t="s">
        <v>502</v>
      </c>
      <c r="K3133" s="198" t="s">
        <v>146</v>
      </c>
    </row>
    <row r="3134" spans="1:12" x14ac:dyDescent="0.25">
      <c r="A3134" s="197">
        <v>31</v>
      </c>
      <c r="B3134" s="194" t="s">
        <v>438</v>
      </c>
      <c r="C3134" s="199">
        <v>111</v>
      </c>
      <c r="D3134" s="194" t="s">
        <v>147</v>
      </c>
      <c r="F3134" s="199">
        <v>0</v>
      </c>
      <c r="G3134" s="194" t="s">
        <v>1309</v>
      </c>
      <c r="I3134" s="197">
        <v>171176</v>
      </c>
      <c r="K3134" s="200">
        <v>778555</v>
      </c>
      <c r="L3134" s="193" t="s">
        <v>503</v>
      </c>
    </row>
    <row r="3135" spans="1:12" x14ac:dyDescent="0.25">
      <c r="A3135" s="197">
        <v>31</v>
      </c>
      <c r="B3135" s="194" t="s">
        <v>438</v>
      </c>
      <c r="C3135" s="199">
        <v>111</v>
      </c>
      <c r="D3135" s="194" t="s">
        <v>147</v>
      </c>
      <c r="F3135" s="199">
        <v>0</v>
      </c>
      <c r="G3135" s="194" t="s">
        <v>1310</v>
      </c>
      <c r="I3135" s="197">
        <v>42385</v>
      </c>
      <c r="K3135" s="200">
        <v>820940</v>
      </c>
      <c r="L3135" s="193" t="s">
        <v>503</v>
      </c>
    </row>
    <row r="3136" spans="1:12" x14ac:dyDescent="0.25">
      <c r="A3136" s="197">
        <v>31</v>
      </c>
      <c r="B3136" s="194" t="s">
        <v>438</v>
      </c>
      <c r="C3136" s="199">
        <v>111</v>
      </c>
      <c r="D3136" s="194" t="s">
        <v>147</v>
      </c>
      <c r="F3136" s="199">
        <v>0</v>
      </c>
      <c r="G3136" s="194" t="s">
        <v>1311</v>
      </c>
      <c r="I3136" s="197">
        <v>57220</v>
      </c>
      <c r="K3136" s="200">
        <v>878160</v>
      </c>
      <c r="L3136" s="193" t="s">
        <v>503</v>
      </c>
    </row>
    <row r="3137" spans="1:12" x14ac:dyDescent="0.25">
      <c r="G3137" s="201" t="s">
        <v>718</v>
      </c>
      <c r="I3137" s="202">
        <v>270781</v>
      </c>
      <c r="J3137" s="202">
        <v>0</v>
      </c>
      <c r="K3137" s="202">
        <v>270781</v>
      </c>
      <c r="L3137" s="203" t="s">
        <v>503</v>
      </c>
    </row>
    <row r="3138" spans="1:12" x14ac:dyDescent="0.25">
      <c r="G3138" s="201" t="s">
        <v>505</v>
      </c>
      <c r="I3138" s="202">
        <v>878160</v>
      </c>
      <c r="J3138" s="202">
        <v>0</v>
      </c>
      <c r="K3138" s="202">
        <v>878160</v>
      </c>
      <c r="L3138" s="204" t="s">
        <v>506</v>
      </c>
    </row>
    <row r="3139" spans="1:12" x14ac:dyDescent="0.25">
      <c r="A3139" s="196" t="s">
        <v>1532</v>
      </c>
      <c r="G3139" s="153" t="s">
        <v>500</v>
      </c>
      <c r="I3139" s="197">
        <v>878160</v>
      </c>
      <c r="J3139" s="197">
        <v>0</v>
      </c>
      <c r="K3139" s="197">
        <v>878160</v>
      </c>
      <c r="L3139" s="194" t="s">
        <v>503</v>
      </c>
    </row>
    <row r="3140" spans="1:12" x14ac:dyDescent="0.25">
      <c r="A3140" s="193" t="s">
        <v>139</v>
      </c>
      <c r="B3140" s="193" t="s">
        <v>140</v>
      </c>
      <c r="C3140" s="198" t="s">
        <v>141</v>
      </c>
      <c r="D3140" s="193" t="s">
        <v>142</v>
      </c>
      <c r="E3140" s="193" t="s">
        <v>143</v>
      </c>
      <c r="F3140" s="198" t="s">
        <v>144</v>
      </c>
      <c r="G3140" s="193" t="s">
        <v>145</v>
      </c>
      <c r="I3140" s="198" t="s">
        <v>501</v>
      </c>
      <c r="J3140" s="198" t="s">
        <v>502</v>
      </c>
      <c r="K3140" s="198" t="s">
        <v>146</v>
      </c>
    </row>
    <row r="3141" spans="1:12" x14ac:dyDescent="0.25">
      <c r="A3141" s="197">
        <v>31</v>
      </c>
      <c r="B3141" s="194" t="s">
        <v>1532</v>
      </c>
      <c r="C3141" s="199">
        <v>99</v>
      </c>
      <c r="D3141" s="194" t="s">
        <v>151</v>
      </c>
      <c r="F3141" s="199">
        <v>0</v>
      </c>
      <c r="G3141" s="194" t="s">
        <v>1724</v>
      </c>
      <c r="I3141" s="197">
        <v>50706</v>
      </c>
      <c r="K3141" s="200">
        <v>928866</v>
      </c>
      <c r="L3141" s="193" t="s">
        <v>503</v>
      </c>
    </row>
    <row r="3142" spans="1:12" x14ac:dyDescent="0.25">
      <c r="G3142" s="201" t="s">
        <v>1630</v>
      </c>
      <c r="I3142" s="202">
        <v>50706</v>
      </c>
      <c r="J3142" s="202">
        <v>0</v>
      </c>
      <c r="K3142" s="202">
        <v>50706</v>
      </c>
      <c r="L3142" s="203" t="s">
        <v>503</v>
      </c>
    </row>
    <row r="3143" spans="1:12" x14ac:dyDescent="0.25">
      <c r="G3143" s="201" t="s">
        <v>505</v>
      </c>
      <c r="I3143" s="202">
        <v>928866</v>
      </c>
      <c r="J3143" s="202">
        <v>0</v>
      </c>
      <c r="K3143" s="202">
        <v>928866</v>
      </c>
      <c r="L3143" s="204" t="s">
        <v>506</v>
      </c>
    </row>
    <row r="3144" spans="1:12" x14ac:dyDescent="0.25">
      <c r="A3144" s="196" t="s">
        <v>1312</v>
      </c>
    </row>
    <row r="3145" spans="1:12" x14ac:dyDescent="0.25">
      <c r="A3145" s="196" t="s">
        <v>138</v>
      </c>
      <c r="G3145" s="153" t="s">
        <v>500</v>
      </c>
      <c r="I3145" s="197">
        <v>0</v>
      </c>
      <c r="J3145" s="197">
        <v>0</v>
      </c>
      <c r="K3145" s="197">
        <v>0</v>
      </c>
    </row>
    <row r="3146" spans="1:12" x14ac:dyDescent="0.25">
      <c r="A3146" s="193" t="s">
        <v>139</v>
      </c>
      <c r="B3146" s="193" t="s">
        <v>140</v>
      </c>
      <c r="C3146" s="198" t="s">
        <v>141</v>
      </c>
      <c r="D3146" s="193" t="s">
        <v>142</v>
      </c>
      <c r="E3146" s="193" t="s">
        <v>143</v>
      </c>
      <c r="F3146" s="198" t="s">
        <v>144</v>
      </c>
      <c r="G3146" s="193" t="s">
        <v>145</v>
      </c>
      <c r="I3146" s="198" t="s">
        <v>501</v>
      </c>
      <c r="J3146" s="198" t="s">
        <v>502</v>
      </c>
      <c r="K3146" s="198" t="s">
        <v>146</v>
      </c>
    </row>
    <row r="3147" spans="1:12" x14ac:dyDescent="0.25">
      <c r="A3147" s="197">
        <v>15</v>
      </c>
      <c r="B3147" s="194" t="s">
        <v>138</v>
      </c>
      <c r="C3147" s="199">
        <v>96</v>
      </c>
      <c r="D3147" s="194" t="s">
        <v>151</v>
      </c>
      <c r="F3147" s="199">
        <v>0</v>
      </c>
      <c r="G3147" s="194" t="s">
        <v>1313</v>
      </c>
      <c r="I3147" s="197">
        <v>1300</v>
      </c>
      <c r="K3147" s="200">
        <v>1300</v>
      </c>
      <c r="L3147" s="193" t="s">
        <v>503</v>
      </c>
    </row>
    <row r="3148" spans="1:12" x14ac:dyDescent="0.25">
      <c r="A3148" s="197">
        <v>25</v>
      </c>
      <c r="B3148" s="194" t="s">
        <v>138</v>
      </c>
      <c r="C3148" s="199">
        <v>98</v>
      </c>
      <c r="D3148" s="194" t="s">
        <v>151</v>
      </c>
      <c r="F3148" s="199">
        <v>0</v>
      </c>
      <c r="G3148" s="194" t="s">
        <v>1314</v>
      </c>
      <c r="I3148" s="197">
        <v>9700</v>
      </c>
      <c r="K3148" s="200">
        <v>11000</v>
      </c>
      <c r="L3148" s="193" t="s">
        <v>503</v>
      </c>
    </row>
    <row r="3149" spans="1:12" x14ac:dyDescent="0.25">
      <c r="A3149" s="197">
        <v>25</v>
      </c>
      <c r="B3149" s="194" t="s">
        <v>138</v>
      </c>
      <c r="C3149" s="199">
        <v>98</v>
      </c>
      <c r="D3149" s="194" t="s">
        <v>151</v>
      </c>
      <c r="F3149" s="199">
        <v>0</v>
      </c>
      <c r="G3149" s="194" t="s">
        <v>1315</v>
      </c>
      <c r="I3149" s="197">
        <v>1830</v>
      </c>
      <c r="K3149" s="200">
        <v>12830</v>
      </c>
      <c r="L3149" s="193" t="s">
        <v>503</v>
      </c>
    </row>
    <row r="3150" spans="1:12" x14ac:dyDescent="0.25">
      <c r="A3150" s="197">
        <v>25</v>
      </c>
      <c r="B3150" s="194" t="s">
        <v>138</v>
      </c>
      <c r="C3150" s="199">
        <v>98</v>
      </c>
      <c r="D3150" s="194" t="s">
        <v>151</v>
      </c>
      <c r="F3150" s="199">
        <v>0</v>
      </c>
      <c r="G3150" s="194" t="s">
        <v>1316</v>
      </c>
      <c r="I3150" s="197">
        <v>13420</v>
      </c>
      <c r="K3150" s="200">
        <v>26250</v>
      </c>
      <c r="L3150" s="193" t="s">
        <v>503</v>
      </c>
    </row>
    <row r="3151" spans="1:12" x14ac:dyDescent="0.25">
      <c r="A3151" s="197">
        <v>25</v>
      </c>
      <c r="B3151" s="194" t="s">
        <v>138</v>
      </c>
      <c r="C3151" s="199">
        <v>98</v>
      </c>
      <c r="D3151" s="194" t="s">
        <v>151</v>
      </c>
      <c r="F3151" s="199">
        <v>0</v>
      </c>
      <c r="G3151" s="194" t="s">
        <v>1317</v>
      </c>
      <c r="I3151" s="197">
        <v>300</v>
      </c>
      <c r="K3151" s="200">
        <v>26550</v>
      </c>
      <c r="L3151" s="193" t="s">
        <v>503</v>
      </c>
    </row>
    <row r="3152" spans="1:12" x14ac:dyDescent="0.25">
      <c r="A3152" s="197">
        <v>25</v>
      </c>
      <c r="B3152" s="194" t="s">
        <v>138</v>
      </c>
      <c r="C3152" s="199">
        <v>98</v>
      </c>
      <c r="D3152" s="194" t="s">
        <v>151</v>
      </c>
      <c r="F3152" s="199">
        <v>0</v>
      </c>
      <c r="G3152" s="194" t="s">
        <v>1318</v>
      </c>
      <c r="I3152" s="197">
        <v>3000</v>
      </c>
      <c r="K3152" s="200">
        <v>29550</v>
      </c>
      <c r="L3152" s="193" t="s">
        <v>503</v>
      </c>
    </row>
    <row r="3153" spans="1:12" x14ac:dyDescent="0.25">
      <c r="A3153" s="197">
        <v>31</v>
      </c>
      <c r="B3153" s="194" t="s">
        <v>138</v>
      </c>
      <c r="C3153" s="199">
        <v>89</v>
      </c>
      <c r="D3153" s="194" t="s">
        <v>147</v>
      </c>
      <c r="F3153" s="199">
        <v>0</v>
      </c>
      <c r="G3153" s="194" t="s">
        <v>1319</v>
      </c>
      <c r="I3153" s="197">
        <v>84431</v>
      </c>
      <c r="K3153" s="200">
        <v>113981</v>
      </c>
      <c r="L3153" s="193" t="s">
        <v>503</v>
      </c>
    </row>
    <row r="3154" spans="1:12" x14ac:dyDescent="0.25">
      <c r="A3154" s="197">
        <v>31</v>
      </c>
      <c r="B3154" s="194" t="s">
        <v>138</v>
      </c>
      <c r="C3154" s="199">
        <v>89</v>
      </c>
      <c r="D3154" s="194" t="s">
        <v>147</v>
      </c>
      <c r="F3154" s="199">
        <v>0</v>
      </c>
      <c r="G3154" s="194" t="s">
        <v>1320</v>
      </c>
      <c r="I3154" s="197">
        <v>60997</v>
      </c>
      <c r="K3154" s="200">
        <v>174978</v>
      </c>
      <c r="L3154" s="193" t="s">
        <v>503</v>
      </c>
    </row>
    <row r="3155" spans="1:12" x14ac:dyDescent="0.25">
      <c r="G3155" s="201" t="s">
        <v>504</v>
      </c>
      <c r="I3155" s="202">
        <v>174978</v>
      </c>
      <c r="J3155" s="202">
        <v>0</v>
      </c>
      <c r="K3155" s="202">
        <v>174978</v>
      </c>
      <c r="L3155" s="203" t="s">
        <v>503</v>
      </c>
    </row>
    <row r="3156" spans="1:12" x14ac:dyDescent="0.25">
      <c r="G3156" s="201" t="s">
        <v>505</v>
      </c>
      <c r="I3156" s="202">
        <v>174978</v>
      </c>
      <c r="J3156" s="202">
        <v>0</v>
      </c>
      <c r="K3156" s="202">
        <v>174978</v>
      </c>
      <c r="L3156" s="204" t="s">
        <v>506</v>
      </c>
    </row>
    <row r="3157" spans="1:12" x14ac:dyDescent="0.25">
      <c r="A3157" s="196" t="s">
        <v>219</v>
      </c>
      <c r="G3157" s="153" t="s">
        <v>500</v>
      </c>
      <c r="I3157" s="197">
        <v>174978</v>
      </c>
      <c r="J3157" s="197">
        <v>0</v>
      </c>
      <c r="K3157" s="197">
        <v>174978</v>
      </c>
      <c r="L3157" s="194" t="s">
        <v>503</v>
      </c>
    </row>
    <row r="3158" spans="1:12" x14ac:dyDescent="0.25">
      <c r="A3158" s="193" t="s">
        <v>139</v>
      </c>
      <c r="B3158" s="193" t="s">
        <v>140</v>
      </c>
      <c r="C3158" s="198" t="s">
        <v>141</v>
      </c>
      <c r="D3158" s="193" t="s">
        <v>142</v>
      </c>
      <c r="E3158" s="193" t="s">
        <v>143</v>
      </c>
      <c r="F3158" s="198" t="s">
        <v>144</v>
      </c>
      <c r="G3158" s="193" t="s">
        <v>145</v>
      </c>
      <c r="I3158" s="198" t="s">
        <v>501</v>
      </c>
      <c r="J3158" s="198" t="s">
        <v>502</v>
      </c>
      <c r="K3158" s="198" t="s">
        <v>146</v>
      </c>
    </row>
    <row r="3159" spans="1:12" x14ac:dyDescent="0.25">
      <c r="A3159" s="197">
        <v>29</v>
      </c>
      <c r="B3159" s="194" t="s">
        <v>219</v>
      </c>
      <c r="C3159" s="199">
        <v>2</v>
      </c>
      <c r="D3159" s="194" t="s">
        <v>147</v>
      </c>
      <c r="F3159" s="199">
        <v>0</v>
      </c>
      <c r="G3159" s="194" t="s">
        <v>328</v>
      </c>
      <c r="I3159" s="197">
        <v>2222222</v>
      </c>
      <c r="K3159" s="200">
        <v>2397200</v>
      </c>
      <c r="L3159" s="193" t="s">
        <v>503</v>
      </c>
    </row>
    <row r="3160" spans="1:12" x14ac:dyDescent="0.25">
      <c r="G3160" s="201" t="s">
        <v>507</v>
      </c>
      <c r="I3160" s="202">
        <v>2222222</v>
      </c>
      <c r="J3160" s="202">
        <v>0</v>
      </c>
      <c r="K3160" s="202">
        <v>2222222</v>
      </c>
      <c r="L3160" s="203" t="s">
        <v>503</v>
      </c>
    </row>
    <row r="3161" spans="1:12" x14ac:dyDescent="0.25">
      <c r="G3161" s="201" t="s">
        <v>505</v>
      </c>
      <c r="I3161" s="202">
        <v>2397200</v>
      </c>
      <c r="J3161" s="202">
        <v>0</v>
      </c>
      <c r="K3161" s="202">
        <v>2397200</v>
      </c>
      <c r="L3161" s="204" t="s">
        <v>506</v>
      </c>
    </row>
    <row r="3162" spans="1:12" x14ac:dyDescent="0.25">
      <c r="A3162" s="196" t="s">
        <v>242</v>
      </c>
      <c r="G3162" s="153" t="s">
        <v>500</v>
      </c>
      <c r="I3162" s="197">
        <v>2397200</v>
      </c>
      <c r="J3162" s="197">
        <v>0</v>
      </c>
      <c r="K3162" s="197">
        <v>2397200</v>
      </c>
      <c r="L3162" s="194" t="s">
        <v>503</v>
      </c>
    </row>
    <row r="3163" spans="1:12" x14ac:dyDescent="0.25">
      <c r="A3163" s="193" t="s">
        <v>139</v>
      </c>
      <c r="B3163" s="193" t="s">
        <v>140</v>
      </c>
      <c r="C3163" s="198" t="s">
        <v>141</v>
      </c>
      <c r="D3163" s="193" t="s">
        <v>142</v>
      </c>
      <c r="E3163" s="193" t="s">
        <v>143</v>
      </c>
      <c r="F3163" s="198" t="s">
        <v>144</v>
      </c>
      <c r="G3163" s="193" t="s">
        <v>145</v>
      </c>
      <c r="I3163" s="198" t="s">
        <v>501</v>
      </c>
      <c r="J3163" s="198" t="s">
        <v>502</v>
      </c>
      <c r="K3163" s="198" t="s">
        <v>146</v>
      </c>
    </row>
    <row r="3164" spans="1:12" x14ac:dyDescent="0.25">
      <c r="A3164" s="197">
        <v>31</v>
      </c>
      <c r="B3164" s="194" t="s">
        <v>242</v>
      </c>
      <c r="C3164" s="199">
        <v>88</v>
      </c>
      <c r="D3164" s="194" t="s">
        <v>147</v>
      </c>
      <c r="F3164" s="199">
        <v>0</v>
      </c>
      <c r="G3164" s="194" t="s">
        <v>1321</v>
      </c>
      <c r="I3164" s="197">
        <v>307437</v>
      </c>
      <c r="K3164" s="200">
        <v>2704637</v>
      </c>
      <c r="L3164" s="193" t="s">
        <v>503</v>
      </c>
    </row>
    <row r="3165" spans="1:12" x14ac:dyDescent="0.25">
      <c r="G3165" s="201" t="s">
        <v>612</v>
      </c>
      <c r="I3165" s="202">
        <v>307437</v>
      </c>
      <c r="J3165" s="202">
        <v>0</v>
      </c>
      <c r="K3165" s="202">
        <v>307437</v>
      </c>
      <c r="L3165" s="203" t="s">
        <v>503</v>
      </c>
    </row>
    <row r="3166" spans="1:12" x14ac:dyDescent="0.25">
      <c r="G3166" s="201" t="s">
        <v>505</v>
      </c>
      <c r="I3166" s="202">
        <v>2704637</v>
      </c>
      <c r="J3166" s="202">
        <v>0</v>
      </c>
      <c r="K3166" s="202">
        <v>2704637</v>
      </c>
      <c r="L3166" s="204" t="s">
        <v>506</v>
      </c>
    </row>
    <row r="3167" spans="1:12" x14ac:dyDescent="0.25">
      <c r="A3167" s="196" t="s">
        <v>158</v>
      </c>
      <c r="G3167" s="153" t="s">
        <v>500</v>
      </c>
      <c r="I3167" s="197">
        <v>2704637</v>
      </c>
      <c r="J3167" s="197">
        <v>0</v>
      </c>
      <c r="K3167" s="197">
        <v>2704637</v>
      </c>
      <c r="L3167" s="194" t="s">
        <v>503</v>
      </c>
    </row>
    <row r="3168" spans="1:12" x14ac:dyDescent="0.25">
      <c r="A3168" s="193" t="s">
        <v>139</v>
      </c>
      <c r="B3168" s="193" t="s">
        <v>140</v>
      </c>
      <c r="C3168" s="198" t="s">
        <v>141</v>
      </c>
      <c r="D3168" s="193" t="s">
        <v>142</v>
      </c>
      <c r="E3168" s="193" t="s">
        <v>143</v>
      </c>
      <c r="F3168" s="198" t="s">
        <v>144</v>
      </c>
      <c r="G3168" s="193" t="s">
        <v>145</v>
      </c>
      <c r="I3168" s="198" t="s">
        <v>501</v>
      </c>
      <c r="J3168" s="198" t="s">
        <v>502</v>
      </c>
      <c r="K3168" s="198" t="s">
        <v>146</v>
      </c>
    </row>
    <row r="3169" spans="1:12" x14ac:dyDescent="0.25">
      <c r="A3169" s="197">
        <v>19</v>
      </c>
      <c r="B3169" s="194" t="s">
        <v>158</v>
      </c>
      <c r="C3169" s="199">
        <v>85</v>
      </c>
      <c r="D3169" s="194" t="s">
        <v>151</v>
      </c>
      <c r="F3169" s="199">
        <v>0</v>
      </c>
      <c r="G3169" s="194" t="s">
        <v>1322</v>
      </c>
      <c r="I3169" s="197">
        <v>13740</v>
      </c>
      <c r="K3169" s="200">
        <v>2718377</v>
      </c>
      <c r="L3169" s="193" t="s">
        <v>503</v>
      </c>
    </row>
    <row r="3170" spans="1:12" x14ac:dyDescent="0.25">
      <c r="A3170" s="197">
        <v>19</v>
      </c>
      <c r="B3170" s="194" t="s">
        <v>158</v>
      </c>
      <c r="C3170" s="199">
        <v>85</v>
      </c>
      <c r="D3170" s="194" t="s">
        <v>151</v>
      </c>
      <c r="F3170" s="199">
        <v>0</v>
      </c>
      <c r="G3170" s="194" t="s">
        <v>1323</v>
      </c>
      <c r="I3170" s="197">
        <v>9250</v>
      </c>
      <c r="K3170" s="200">
        <v>2727627</v>
      </c>
      <c r="L3170" s="193" t="s">
        <v>503</v>
      </c>
    </row>
    <row r="3171" spans="1:12" x14ac:dyDescent="0.25">
      <c r="A3171" s="197">
        <v>30</v>
      </c>
      <c r="B3171" s="194" t="s">
        <v>158</v>
      </c>
      <c r="C3171" s="199">
        <v>84</v>
      </c>
      <c r="D3171" s="194" t="s">
        <v>147</v>
      </c>
      <c r="F3171" s="199">
        <v>0</v>
      </c>
      <c r="G3171" s="194" t="s">
        <v>1324</v>
      </c>
      <c r="I3171" s="197">
        <v>257516</v>
      </c>
      <c r="K3171" s="200">
        <v>2985143</v>
      </c>
      <c r="L3171" s="193" t="s">
        <v>503</v>
      </c>
    </row>
    <row r="3172" spans="1:12" x14ac:dyDescent="0.25">
      <c r="A3172" s="197">
        <v>30</v>
      </c>
      <c r="B3172" s="194" t="s">
        <v>158</v>
      </c>
      <c r="C3172" s="199">
        <v>91</v>
      </c>
      <c r="D3172" s="194" t="s">
        <v>151</v>
      </c>
      <c r="F3172" s="199">
        <v>0</v>
      </c>
      <c r="G3172" s="194" t="s">
        <v>1325</v>
      </c>
      <c r="I3172" s="197">
        <v>558836</v>
      </c>
      <c r="K3172" s="200">
        <v>3543979</v>
      </c>
      <c r="L3172" s="193" t="s">
        <v>503</v>
      </c>
    </row>
    <row r="3173" spans="1:12" x14ac:dyDescent="0.25">
      <c r="G3173" s="201" t="s">
        <v>644</v>
      </c>
      <c r="I3173" s="202">
        <v>839342</v>
      </c>
      <c r="J3173" s="202">
        <v>0</v>
      </c>
      <c r="K3173" s="202">
        <v>839342</v>
      </c>
      <c r="L3173" s="203" t="s">
        <v>503</v>
      </c>
    </row>
    <row r="3174" spans="1:12" x14ac:dyDescent="0.25">
      <c r="G3174" s="201" t="s">
        <v>505</v>
      </c>
      <c r="I3174" s="202">
        <v>3543979</v>
      </c>
      <c r="J3174" s="202">
        <v>0</v>
      </c>
      <c r="K3174" s="202">
        <v>3543979</v>
      </c>
      <c r="L3174" s="204" t="s">
        <v>506</v>
      </c>
    </row>
    <row r="3175" spans="1:12" x14ac:dyDescent="0.25">
      <c r="A3175" s="196" t="s">
        <v>160</v>
      </c>
      <c r="G3175" s="153" t="s">
        <v>500</v>
      </c>
      <c r="I3175" s="197">
        <v>3543979</v>
      </c>
      <c r="J3175" s="197">
        <v>0</v>
      </c>
      <c r="K3175" s="197">
        <v>3543979</v>
      </c>
      <c r="L3175" s="194" t="s">
        <v>503</v>
      </c>
    </row>
    <row r="3176" spans="1:12" x14ac:dyDescent="0.25">
      <c r="A3176" s="193" t="s">
        <v>139</v>
      </c>
      <c r="B3176" s="193" t="s">
        <v>140</v>
      </c>
      <c r="C3176" s="198" t="s">
        <v>141</v>
      </c>
      <c r="D3176" s="193" t="s">
        <v>142</v>
      </c>
      <c r="E3176" s="193" t="s">
        <v>143</v>
      </c>
      <c r="F3176" s="198" t="s">
        <v>144</v>
      </c>
      <c r="G3176" s="193" t="s">
        <v>145</v>
      </c>
      <c r="I3176" s="198" t="s">
        <v>501</v>
      </c>
      <c r="J3176" s="198" t="s">
        <v>502</v>
      </c>
      <c r="K3176" s="198" t="s">
        <v>146</v>
      </c>
    </row>
    <row r="3177" spans="1:12" x14ac:dyDescent="0.25">
      <c r="A3177" s="197">
        <v>30</v>
      </c>
      <c r="B3177" s="194" t="s">
        <v>160</v>
      </c>
      <c r="C3177" s="199">
        <v>3</v>
      </c>
      <c r="D3177" s="194" t="s">
        <v>150</v>
      </c>
      <c r="F3177" s="199">
        <v>0</v>
      </c>
      <c r="G3177" s="194" t="s">
        <v>419</v>
      </c>
      <c r="J3177" s="197">
        <v>84431</v>
      </c>
      <c r="K3177" s="200">
        <v>3459548</v>
      </c>
      <c r="L3177" s="193" t="s">
        <v>503</v>
      </c>
    </row>
    <row r="3178" spans="1:12" x14ac:dyDescent="0.25">
      <c r="A3178" s="197">
        <v>30</v>
      </c>
      <c r="B3178" s="194" t="s">
        <v>160</v>
      </c>
      <c r="C3178" s="199">
        <v>66</v>
      </c>
      <c r="D3178" s="194" t="s">
        <v>151</v>
      </c>
      <c r="F3178" s="199">
        <v>0</v>
      </c>
      <c r="G3178" s="194" t="s">
        <v>1326</v>
      </c>
      <c r="I3178" s="197">
        <v>9900</v>
      </c>
      <c r="K3178" s="200">
        <v>3469448</v>
      </c>
      <c r="L3178" s="193" t="s">
        <v>503</v>
      </c>
    </row>
    <row r="3179" spans="1:12" x14ac:dyDescent="0.25">
      <c r="G3179" s="201" t="s">
        <v>679</v>
      </c>
      <c r="I3179" s="202">
        <v>9900</v>
      </c>
      <c r="J3179" s="202">
        <v>84431</v>
      </c>
      <c r="K3179" s="202">
        <v>-74531</v>
      </c>
      <c r="L3179" s="203" t="s">
        <v>585</v>
      </c>
    </row>
    <row r="3180" spans="1:12" x14ac:dyDescent="0.25">
      <c r="G3180" s="201" t="s">
        <v>505</v>
      </c>
      <c r="I3180" s="202">
        <v>3553879</v>
      </c>
      <c r="J3180" s="202">
        <v>84431</v>
      </c>
      <c r="K3180" s="202">
        <v>3469448</v>
      </c>
      <c r="L3180" s="204" t="s">
        <v>506</v>
      </c>
    </row>
    <row r="3181" spans="1:12" x14ac:dyDescent="0.25">
      <c r="A3181" s="196" t="s">
        <v>438</v>
      </c>
      <c r="G3181" s="153" t="s">
        <v>500</v>
      </c>
      <c r="I3181" s="197">
        <v>3553879</v>
      </c>
      <c r="J3181" s="197">
        <v>84431</v>
      </c>
      <c r="K3181" s="197">
        <v>3469448</v>
      </c>
      <c r="L3181" s="194" t="s">
        <v>503</v>
      </c>
    </row>
    <row r="3182" spans="1:12" x14ac:dyDescent="0.25">
      <c r="A3182" s="193" t="s">
        <v>139</v>
      </c>
      <c r="B3182" s="193" t="s">
        <v>140</v>
      </c>
      <c r="C3182" s="198" t="s">
        <v>141</v>
      </c>
      <c r="D3182" s="193" t="s">
        <v>142</v>
      </c>
      <c r="E3182" s="193" t="s">
        <v>143</v>
      </c>
      <c r="F3182" s="198" t="s">
        <v>144</v>
      </c>
      <c r="G3182" s="193" t="s">
        <v>145</v>
      </c>
      <c r="I3182" s="198" t="s">
        <v>501</v>
      </c>
      <c r="J3182" s="198" t="s">
        <v>502</v>
      </c>
      <c r="K3182" s="198" t="s">
        <v>146</v>
      </c>
    </row>
    <row r="3183" spans="1:12" x14ac:dyDescent="0.25">
      <c r="A3183" s="197">
        <v>31</v>
      </c>
      <c r="B3183" s="194" t="s">
        <v>438</v>
      </c>
      <c r="C3183" s="199">
        <v>111</v>
      </c>
      <c r="D3183" s="194" t="s">
        <v>147</v>
      </c>
      <c r="F3183" s="199">
        <v>0</v>
      </c>
      <c r="G3183" s="194" t="s">
        <v>1327</v>
      </c>
      <c r="I3183" s="197">
        <v>113050</v>
      </c>
      <c r="K3183" s="200">
        <v>3582498</v>
      </c>
      <c r="L3183" s="193" t="s">
        <v>503</v>
      </c>
    </row>
    <row r="3184" spans="1:12" x14ac:dyDescent="0.25">
      <c r="A3184" s="197">
        <v>31</v>
      </c>
      <c r="B3184" s="194" t="s">
        <v>438</v>
      </c>
      <c r="C3184" s="199">
        <v>111</v>
      </c>
      <c r="D3184" s="194" t="s">
        <v>147</v>
      </c>
      <c r="F3184" s="199">
        <v>0</v>
      </c>
      <c r="G3184" s="194" t="s">
        <v>1328</v>
      </c>
      <c r="I3184" s="197">
        <v>113050</v>
      </c>
      <c r="K3184" s="200">
        <v>3695548</v>
      </c>
      <c r="L3184" s="193" t="s">
        <v>503</v>
      </c>
    </row>
    <row r="3185" spans="1:12" x14ac:dyDescent="0.25">
      <c r="G3185" s="201" t="s">
        <v>718</v>
      </c>
      <c r="I3185" s="202">
        <v>226100</v>
      </c>
      <c r="J3185" s="202">
        <v>0</v>
      </c>
      <c r="K3185" s="202">
        <v>226100</v>
      </c>
      <c r="L3185" s="203" t="s">
        <v>503</v>
      </c>
    </row>
    <row r="3186" spans="1:12" x14ac:dyDescent="0.25">
      <c r="G3186" s="201" t="s">
        <v>505</v>
      </c>
      <c r="I3186" s="202">
        <v>3779979</v>
      </c>
      <c r="J3186" s="202">
        <v>84431</v>
      </c>
      <c r="K3186" s="202">
        <v>3695548</v>
      </c>
      <c r="L3186" s="204" t="s">
        <v>506</v>
      </c>
    </row>
    <row r="3187" spans="1:12" x14ac:dyDescent="0.25">
      <c r="A3187" s="196" t="s">
        <v>1532</v>
      </c>
      <c r="G3187" s="153" t="s">
        <v>500</v>
      </c>
      <c r="I3187" s="197">
        <v>3779979</v>
      </c>
      <c r="J3187" s="197">
        <v>84431</v>
      </c>
      <c r="K3187" s="197">
        <v>3695548</v>
      </c>
      <c r="L3187" s="194" t="s">
        <v>503</v>
      </c>
    </row>
    <row r="3188" spans="1:12" x14ac:dyDescent="0.25">
      <c r="A3188" s="193" t="s">
        <v>139</v>
      </c>
      <c r="B3188" s="193" t="s">
        <v>140</v>
      </c>
      <c r="C3188" s="198" t="s">
        <v>141</v>
      </c>
      <c r="D3188" s="193" t="s">
        <v>142</v>
      </c>
      <c r="E3188" s="193" t="s">
        <v>143</v>
      </c>
      <c r="F3188" s="198" t="s">
        <v>144</v>
      </c>
      <c r="G3188" s="193" t="s">
        <v>145</v>
      </c>
      <c r="I3188" s="198" t="s">
        <v>501</v>
      </c>
      <c r="J3188" s="198" t="s">
        <v>502</v>
      </c>
      <c r="K3188" s="198" t="s">
        <v>146</v>
      </c>
    </row>
    <row r="3189" spans="1:12" x14ac:dyDescent="0.25">
      <c r="A3189" s="197">
        <v>31</v>
      </c>
      <c r="B3189" s="194" t="s">
        <v>1532</v>
      </c>
      <c r="C3189" s="199">
        <v>99</v>
      </c>
      <c r="D3189" s="194" t="s">
        <v>151</v>
      </c>
      <c r="F3189" s="199">
        <v>0</v>
      </c>
      <c r="G3189" s="194" t="s">
        <v>1725</v>
      </c>
      <c r="I3189" s="197">
        <v>23800</v>
      </c>
      <c r="K3189" s="200">
        <v>3719348</v>
      </c>
      <c r="L3189" s="193" t="s">
        <v>503</v>
      </c>
    </row>
    <row r="3190" spans="1:12" x14ac:dyDescent="0.25">
      <c r="A3190" s="197">
        <v>31</v>
      </c>
      <c r="B3190" s="194" t="s">
        <v>1532</v>
      </c>
      <c r="C3190" s="199">
        <v>100</v>
      </c>
      <c r="D3190" s="194" t="s">
        <v>147</v>
      </c>
      <c r="F3190" s="199">
        <v>0</v>
      </c>
      <c r="G3190" s="194" t="s">
        <v>1726</v>
      </c>
      <c r="I3190" s="197">
        <v>487900</v>
      </c>
      <c r="K3190" s="200">
        <v>4207248</v>
      </c>
      <c r="L3190" s="193" t="s">
        <v>503</v>
      </c>
    </row>
    <row r="3191" spans="1:12" x14ac:dyDescent="0.25">
      <c r="A3191" s="197">
        <v>31</v>
      </c>
      <c r="B3191" s="194" t="s">
        <v>1532</v>
      </c>
      <c r="C3191" s="199">
        <v>100</v>
      </c>
      <c r="D3191" s="194" t="s">
        <v>147</v>
      </c>
      <c r="F3191" s="199">
        <v>0</v>
      </c>
      <c r="G3191" s="194" t="s">
        <v>1727</v>
      </c>
      <c r="I3191" s="197">
        <v>150000</v>
      </c>
      <c r="K3191" s="200">
        <v>4357248</v>
      </c>
      <c r="L3191" s="193" t="s">
        <v>503</v>
      </c>
    </row>
    <row r="3192" spans="1:12" x14ac:dyDescent="0.25">
      <c r="A3192" s="197">
        <v>31</v>
      </c>
      <c r="B3192" s="194" t="s">
        <v>1532</v>
      </c>
      <c r="C3192" s="199">
        <v>100</v>
      </c>
      <c r="D3192" s="194" t="s">
        <v>147</v>
      </c>
      <c r="F3192" s="199">
        <v>0</v>
      </c>
      <c r="G3192" s="194" t="s">
        <v>1728</v>
      </c>
      <c r="I3192" s="197">
        <v>150000</v>
      </c>
      <c r="K3192" s="200">
        <v>4507248</v>
      </c>
      <c r="L3192" s="193" t="s">
        <v>503</v>
      </c>
    </row>
    <row r="3193" spans="1:12" x14ac:dyDescent="0.25">
      <c r="G3193" s="201" t="s">
        <v>1630</v>
      </c>
      <c r="I3193" s="202">
        <v>811700</v>
      </c>
      <c r="J3193" s="202">
        <v>0</v>
      </c>
      <c r="K3193" s="202">
        <v>811700</v>
      </c>
      <c r="L3193" s="203" t="s">
        <v>503</v>
      </c>
    </row>
    <row r="3194" spans="1:12" x14ac:dyDescent="0.25">
      <c r="G3194" s="201" t="s">
        <v>505</v>
      </c>
      <c r="I3194" s="202">
        <v>4591679</v>
      </c>
      <c r="J3194" s="202">
        <v>84431</v>
      </c>
      <c r="K3194" s="202">
        <v>4507248</v>
      </c>
      <c r="L3194" s="204" t="s">
        <v>506</v>
      </c>
    </row>
    <row r="3195" spans="1:12" x14ac:dyDescent="0.25">
      <c r="A3195" s="196" t="s">
        <v>1329</v>
      </c>
    </row>
    <row r="3196" spans="1:12" x14ac:dyDescent="0.25">
      <c r="A3196" s="196" t="s">
        <v>219</v>
      </c>
      <c r="G3196" s="153" t="s">
        <v>500</v>
      </c>
      <c r="I3196" s="197">
        <v>0</v>
      </c>
      <c r="J3196" s="197">
        <v>0</v>
      </c>
      <c r="K3196" s="197">
        <v>0</v>
      </c>
    </row>
    <row r="3197" spans="1:12" x14ac:dyDescent="0.25">
      <c r="A3197" s="193" t="s">
        <v>139</v>
      </c>
      <c r="B3197" s="193" t="s">
        <v>140</v>
      </c>
      <c r="C3197" s="198" t="s">
        <v>141</v>
      </c>
      <c r="D3197" s="193" t="s">
        <v>142</v>
      </c>
      <c r="E3197" s="193" t="s">
        <v>143</v>
      </c>
      <c r="F3197" s="198" t="s">
        <v>144</v>
      </c>
      <c r="G3197" s="193" t="s">
        <v>145</v>
      </c>
      <c r="I3197" s="198" t="s">
        <v>501</v>
      </c>
      <c r="J3197" s="198" t="s">
        <v>502</v>
      </c>
      <c r="K3197" s="198" t="s">
        <v>146</v>
      </c>
    </row>
    <row r="3198" spans="1:12" x14ac:dyDescent="0.25">
      <c r="A3198" s="197">
        <v>29</v>
      </c>
      <c r="B3198" s="194" t="s">
        <v>219</v>
      </c>
      <c r="C3198" s="199">
        <v>3</v>
      </c>
      <c r="D3198" s="194" t="s">
        <v>147</v>
      </c>
      <c r="F3198" s="199">
        <v>0</v>
      </c>
      <c r="G3198" s="194" t="s">
        <v>1330</v>
      </c>
      <c r="I3198" s="197">
        <v>640000</v>
      </c>
      <c r="K3198" s="200">
        <v>640000</v>
      </c>
      <c r="L3198" s="193" t="s">
        <v>503</v>
      </c>
    </row>
    <row r="3199" spans="1:12" x14ac:dyDescent="0.25">
      <c r="G3199" s="201" t="s">
        <v>507</v>
      </c>
      <c r="I3199" s="202">
        <v>640000</v>
      </c>
      <c r="J3199" s="202">
        <v>0</v>
      </c>
      <c r="K3199" s="202">
        <v>640000</v>
      </c>
      <c r="L3199" s="203" t="s">
        <v>503</v>
      </c>
    </row>
    <row r="3200" spans="1:12" x14ac:dyDescent="0.25">
      <c r="G3200" s="201" t="s">
        <v>505</v>
      </c>
      <c r="I3200" s="202">
        <v>640000</v>
      </c>
      <c r="J3200" s="202">
        <v>0</v>
      </c>
      <c r="K3200" s="202">
        <v>640000</v>
      </c>
      <c r="L3200" s="204" t="s">
        <v>506</v>
      </c>
    </row>
    <row r="3201" spans="1:12" x14ac:dyDescent="0.25">
      <c r="A3201" s="196" t="s">
        <v>242</v>
      </c>
      <c r="G3201" s="153" t="s">
        <v>500</v>
      </c>
      <c r="I3201" s="197">
        <v>640000</v>
      </c>
      <c r="J3201" s="197">
        <v>0</v>
      </c>
      <c r="K3201" s="197">
        <v>640000</v>
      </c>
      <c r="L3201" s="194" t="s">
        <v>503</v>
      </c>
    </row>
    <row r="3202" spans="1:12" x14ac:dyDescent="0.25">
      <c r="A3202" s="193" t="s">
        <v>139</v>
      </c>
      <c r="B3202" s="193" t="s">
        <v>140</v>
      </c>
      <c r="C3202" s="198" t="s">
        <v>141</v>
      </c>
      <c r="D3202" s="193" t="s">
        <v>142</v>
      </c>
      <c r="E3202" s="193" t="s">
        <v>143</v>
      </c>
      <c r="F3202" s="198" t="s">
        <v>144</v>
      </c>
      <c r="G3202" s="193" t="s">
        <v>145</v>
      </c>
      <c r="I3202" s="198" t="s">
        <v>501</v>
      </c>
      <c r="J3202" s="198" t="s">
        <v>502</v>
      </c>
      <c r="K3202" s="198" t="s">
        <v>146</v>
      </c>
    </row>
    <row r="3203" spans="1:12" x14ac:dyDescent="0.25">
      <c r="A3203" s="197">
        <v>31</v>
      </c>
      <c r="B3203" s="194" t="s">
        <v>242</v>
      </c>
      <c r="C3203" s="199">
        <v>88</v>
      </c>
      <c r="D3203" s="194" t="s">
        <v>147</v>
      </c>
      <c r="F3203" s="199">
        <v>0</v>
      </c>
      <c r="G3203" s="194" t="s">
        <v>1331</v>
      </c>
      <c r="I3203" s="197">
        <v>840000</v>
      </c>
      <c r="K3203" s="200">
        <v>1480000</v>
      </c>
      <c r="L3203" s="193" t="s">
        <v>503</v>
      </c>
    </row>
    <row r="3204" spans="1:12" x14ac:dyDescent="0.25">
      <c r="G3204" s="201" t="s">
        <v>612</v>
      </c>
      <c r="I3204" s="202">
        <v>840000</v>
      </c>
      <c r="J3204" s="202">
        <v>0</v>
      </c>
      <c r="K3204" s="202">
        <v>840000</v>
      </c>
      <c r="L3204" s="203" t="s">
        <v>503</v>
      </c>
    </row>
    <row r="3205" spans="1:12" x14ac:dyDescent="0.25">
      <c r="G3205" s="201" t="s">
        <v>505</v>
      </c>
      <c r="I3205" s="202">
        <v>1480000</v>
      </c>
      <c r="J3205" s="202">
        <v>0</v>
      </c>
      <c r="K3205" s="202">
        <v>1480000</v>
      </c>
      <c r="L3205" s="204" t="s">
        <v>506</v>
      </c>
    </row>
    <row r="3206" spans="1:12" x14ac:dyDescent="0.25">
      <c r="A3206" s="196" t="s">
        <v>438</v>
      </c>
      <c r="G3206" s="153" t="s">
        <v>500</v>
      </c>
      <c r="I3206" s="197">
        <v>1480000</v>
      </c>
      <c r="J3206" s="197">
        <v>0</v>
      </c>
      <c r="K3206" s="197">
        <v>1480000</v>
      </c>
      <c r="L3206" s="194" t="s">
        <v>503</v>
      </c>
    </row>
    <row r="3207" spans="1:12" x14ac:dyDescent="0.25">
      <c r="A3207" s="193" t="s">
        <v>139</v>
      </c>
      <c r="B3207" s="193" t="s">
        <v>140</v>
      </c>
      <c r="C3207" s="198" t="s">
        <v>141</v>
      </c>
      <c r="D3207" s="193" t="s">
        <v>142</v>
      </c>
      <c r="E3207" s="193" t="s">
        <v>143</v>
      </c>
      <c r="F3207" s="198" t="s">
        <v>144</v>
      </c>
      <c r="G3207" s="193" t="s">
        <v>145</v>
      </c>
      <c r="I3207" s="198" t="s">
        <v>501</v>
      </c>
      <c r="J3207" s="198" t="s">
        <v>502</v>
      </c>
      <c r="K3207" s="198" t="s">
        <v>146</v>
      </c>
    </row>
    <row r="3208" spans="1:12" x14ac:dyDescent="0.25">
      <c r="A3208" s="197">
        <v>31</v>
      </c>
      <c r="B3208" s="194" t="s">
        <v>438</v>
      </c>
      <c r="C3208" s="199">
        <v>111</v>
      </c>
      <c r="D3208" s="194" t="s">
        <v>147</v>
      </c>
      <c r="F3208" s="199">
        <v>0</v>
      </c>
      <c r="G3208" s="194" t="s">
        <v>1332</v>
      </c>
      <c r="I3208" s="197">
        <v>4300000</v>
      </c>
      <c r="K3208" s="200">
        <v>5780000</v>
      </c>
      <c r="L3208" s="193" t="s">
        <v>503</v>
      </c>
    </row>
    <row r="3209" spans="1:12" x14ac:dyDescent="0.25">
      <c r="A3209" s="197">
        <v>31</v>
      </c>
      <c r="B3209" s="194" t="s">
        <v>438</v>
      </c>
      <c r="C3209" s="199">
        <v>111</v>
      </c>
      <c r="D3209" s="194" t="s">
        <v>147</v>
      </c>
      <c r="F3209" s="199">
        <v>0</v>
      </c>
      <c r="G3209" s="194" t="s">
        <v>1333</v>
      </c>
      <c r="I3209" s="197">
        <v>2913192</v>
      </c>
      <c r="K3209" s="200">
        <v>8693192</v>
      </c>
      <c r="L3209" s="193" t="s">
        <v>503</v>
      </c>
    </row>
    <row r="3210" spans="1:12" x14ac:dyDescent="0.25">
      <c r="A3210" s="197">
        <v>31</v>
      </c>
      <c r="B3210" s="194" t="s">
        <v>438</v>
      </c>
      <c r="C3210" s="199">
        <v>111</v>
      </c>
      <c r="D3210" s="194" t="s">
        <v>147</v>
      </c>
      <c r="F3210" s="199">
        <v>0</v>
      </c>
      <c r="G3210" s="194" t="s">
        <v>1334</v>
      </c>
      <c r="I3210" s="197">
        <v>660000</v>
      </c>
      <c r="K3210" s="200">
        <v>9353192</v>
      </c>
      <c r="L3210" s="193" t="s">
        <v>503</v>
      </c>
    </row>
    <row r="3211" spans="1:12" x14ac:dyDescent="0.25">
      <c r="A3211" s="197">
        <v>31</v>
      </c>
      <c r="B3211" s="194" t="s">
        <v>438</v>
      </c>
      <c r="C3211" s="199">
        <v>111</v>
      </c>
      <c r="D3211" s="194" t="s">
        <v>147</v>
      </c>
      <c r="F3211" s="199">
        <v>0</v>
      </c>
      <c r="G3211" s="194" t="s">
        <v>1335</v>
      </c>
      <c r="I3211" s="197">
        <v>1380000</v>
      </c>
      <c r="K3211" s="200">
        <v>10733192</v>
      </c>
      <c r="L3211" s="193" t="s">
        <v>503</v>
      </c>
    </row>
    <row r="3212" spans="1:12" x14ac:dyDescent="0.25">
      <c r="G3212" s="201" t="s">
        <v>718</v>
      </c>
      <c r="I3212" s="202">
        <v>9253192</v>
      </c>
      <c r="J3212" s="202">
        <v>0</v>
      </c>
      <c r="K3212" s="202">
        <v>9253192</v>
      </c>
      <c r="L3212" s="203" t="s">
        <v>503</v>
      </c>
    </row>
    <row r="3213" spans="1:12" x14ac:dyDescent="0.25">
      <c r="G3213" s="201" t="s">
        <v>505</v>
      </c>
      <c r="I3213" s="202">
        <v>10733192</v>
      </c>
      <c r="J3213" s="202">
        <v>0</v>
      </c>
      <c r="K3213" s="202">
        <v>10733192</v>
      </c>
      <c r="L3213" s="204" t="s">
        <v>506</v>
      </c>
    </row>
    <row r="3214" spans="1:12" x14ac:dyDescent="0.25">
      <c r="A3214" s="196" t="s">
        <v>1532</v>
      </c>
      <c r="G3214" s="153" t="s">
        <v>500</v>
      </c>
      <c r="I3214" s="197">
        <v>10733192</v>
      </c>
      <c r="J3214" s="197">
        <v>0</v>
      </c>
      <c r="K3214" s="197">
        <v>10733192</v>
      </c>
      <c r="L3214" s="194" t="s">
        <v>503</v>
      </c>
    </row>
    <row r="3215" spans="1:12" x14ac:dyDescent="0.25">
      <c r="A3215" s="193" t="s">
        <v>139</v>
      </c>
      <c r="B3215" s="193" t="s">
        <v>140</v>
      </c>
      <c r="C3215" s="198" t="s">
        <v>141</v>
      </c>
      <c r="D3215" s="193" t="s">
        <v>142</v>
      </c>
      <c r="E3215" s="193" t="s">
        <v>143</v>
      </c>
      <c r="F3215" s="198" t="s">
        <v>144</v>
      </c>
      <c r="G3215" s="193" t="s">
        <v>145</v>
      </c>
      <c r="I3215" s="198" t="s">
        <v>501</v>
      </c>
      <c r="J3215" s="198" t="s">
        <v>502</v>
      </c>
      <c r="K3215" s="198" t="s">
        <v>146</v>
      </c>
    </row>
    <row r="3216" spans="1:12" x14ac:dyDescent="0.25">
      <c r="A3216" s="197">
        <v>31</v>
      </c>
      <c r="B3216" s="194" t="s">
        <v>1532</v>
      </c>
      <c r="C3216" s="199">
        <v>100</v>
      </c>
      <c r="D3216" s="194" t="s">
        <v>147</v>
      </c>
      <c r="F3216" s="199">
        <v>0</v>
      </c>
      <c r="G3216" s="194" t="s">
        <v>1729</v>
      </c>
      <c r="I3216" s="197">
        <v>4300000</v>
      </c>
      <c r="K3216" s="200">
        <v>15033192</v>
      </c>
      <c r="L3216" s="193" t="s">
        <v>503</v>
      </c>
    </row>
    <row r="3217" spans="1:12" x14ac:dyDescent="0.25">
      <c r="A3217" s="197">
        <v>31</v>
      </c>
      <c r="B3217" s="194" t="s">
        <v>1532</v>
      </c>
      <c r="C3217" s="199">
        <v>100</v>
      </c>
      <c r="D3217" s="194" t="s">
        <v>147</v>
      </c>
      <c r="F3217" s="199">
        <v>0</v>
      </c>
      <c r="G3217" s="194" t="s">
        <v>1730</v>
      </c>
      <c r="I3217" s="197">
        <v>3475000</v>
      </c>
      <c r="K3217" s="200">
        <v>18508192</v>
      </c>
      <c r="L3217" s="193" t="s">
        <v>503</v>
      </c>
    </row>
    <row r="3218" spans="1:12" x14ac:dyDescent="0.25">
      <c r="G3218" s="201" t="s">
        <v>1630</v>
      </c>
      <c r="I3218" s="202">
        <v>7775000</v>
      </c>
      <c r="J3218" s="202">
        <v>0</v>
      </c>
      <c r="K3218" s="202">
        <v>7775000</v>
      </c>
      <c r="L3218" s="203" t="s">
        <v>503</v>
      </c>
    </row>
    <row r="3219" spans="1:12" x14ac:dyDescent="0.25">
      <c r="G3219" s="201" t="s">
        <v>505</v>
      </c>
      <c r="I3219" s="202">
        <v>18508192</v>
      </c>
      <c r="J3219" s="202">
        <v>0</v>
      </c>
      <c r="K3219" s="202">
        <v>18508192</v>
      </c>
      <c r="L3219" s="204" t="s">
        <v>506</v>
      </c>
    </row>
    <row r="3220" spans="1:12" x14ac:dyDescent="0.25">
      <c r="A3220" s="196" t="s">
        <v>1336</v>
      </c>
    </row>
    <row r="3221" spans="1:12" x14ac:dyDescent="0.25">
      <c r="A3221" s="196" t="s">
        <v>160</v>
      </c>
      <c r="G3221" s="153" t="s">
        <v>500</v>
      </c>
      <c r="I3221" s="197">
        <v>0</v>
      </c>
      <c r="J3221" s="197">
        <v>0</v>
      </c>
      <c r="K3221" s="197">
        <v>0</v>
      </c>
    </row>
    <row r="3222" spans="1:12" x14ac:dyDescent="0.25">
      <c r="A3222" s="193" t="s">
        <v>139</v>
      </c>
      <c r="B3222" s="193" t="s">
        <v>140</v>
      </c>
      <c r="C3222" s="198" t="s">
        <v>141</v>
      </c>
      <c r="D3222" s="193" t="s">
        <v>142</v>
      </c>
      <c r="E3222" s="193" t="s">
        <v>143</v>
      </c>
      <c r="F3222" s="198" t="s">
        <v>144</v>
      </c>
      <c r="G3222" s="193" t="s">
        <v>145</v>
      </c>
      <c r="I3222" s="198" t="s">
        <v>501</v>
      </c>
      <c r="J3222" s="198" t="s">
        <v>502</v>
      </c>
      <c r="K3222" s="198" t="s">
        <v>146</v>
      </c>
    </row>
    <row r="3223" spans="1:12" x14ac:dyDescent="0.25">
      <c r="A3223" s="197">
        <v>30</v>
      </c>
      <c r="B3223" s="194" t="s">
        <v>160</v>
      </c>
      <c r="C3223" s="199">
        <v>2</v>
      </c>
      <c r="D3223" s="194" t="s">
        <v>147</v>
      </c>
      <c r="F3223" s="199">
        <v>0</v>
      </c>
      <c r="G3223" s="194" t="s">
        <v>1337</v>
      </c>
      <c r="I3223" s="197">
        <v>555556</v>
      </c>
      <c r="K3223" s="200">
        <v>555556</v>
      </c>
      <c r="L3223" s="193" t="s">
        <v>503</v>
      </c>
    </row>
    <row r="3224" spans="1:12" x14ac:dyDescent="0.25">
      <c r="G3224" s="201" t="s">
        <v>679</v>
      </c>
      <c r="I3224" s="202">
        <v>555556</v>
      </c>
      <c r="J3224" s="202">
        <v>0</v>
      </c>
      <c r="K3224" s="202">
        <v>555556</v>
      </c>
      <c r="L3224" s="203" t="s">
        <v>503</v>
      </c>
    </row>
    <row r="3225" spans="1:12" x14ac:dyDescent="0.25">
      <c r="G3225" s="201" t="s">
        <v>505</v>
      </c>
      <c r="I3225" s="202">
        <v>555556</v>
      </c>
      <c r="J3225" s="202">
        <v>0</v>
      </c>
      <c r="K3225" s="202">
        <v>555556</v>
      </c>
      <c r="L3225" s="204" t="s">
        <v>506</v>
      </c>
    </row>
    <row r="3226" spans="1:12" x14ac:dyDescent="0.25">
      <c r="A3226" s="196" t="s">
        <v>1731</v>
      </c>
    </row>
    <row r="3227" spans="1:12" x14ac:dyDescent="0.25">
      <c r="A3227" s="196" t="s">
        <v>1532</v>
      </c>
      <c r="G3227" s="153" t="s">
        <v>500</v>
      </c>
      <c r="I3227" s="197">
        <v>0</v>
      </c>
      <c r="J3227" s="197">
        <v>0</v>
      </c>
      <c r="K3227" s="197">
        <v>0</v>
      </c>
    </row>
    <row r="3228" spans="1:12" x14ac:dyDescent="0.25">
      <c r="A3228" s="193" t="s">
        <v>139</v>
      </c>
      <c r="B3228" s="193" t="s">
        <v>140</v>
      </c>
      <c r="C3228" s="198" t="s">
        <v>141</v>
      </c>
      <c r="D3228" s="193" t="s">
        <v>142</v>
      </c>
      <c r="E3228" s="193" t="s">
        <v>143</v>
      </c>
      <c r="F3228" s="198" t="s">
        <v>144</v>
      </c>
      <c r="G3228" s="193" t="s">
        <v>145</v>
      </c>
      <c r="I3228" s="198" t="s">
        <v>501</v>
      </c>
      <c r="J3228" s="198" t="s">
        <v>502</v>
      </c>
      <c r="K3228" s="198" t="s">
        <v>146</v>
      </c>
    </row>
    <row r="3229" spans="1:12" x14ac:dyDescent="0.25">
      <c r="A3229" s="197">
        <v>31</v>
      </c>
      <c r="B3229" s="194" t="s">
        <v>1532</v>
      </c>
      <c r="C3229" s="199">
        <v>100</v>
      </c>
      <c r="D3229" s="194" t="s">
        <v>147</v>
      </c>
      <c r="F3229" s="199">
        <v>0</v>
      </c>
      <c r="G3229" s="194" t="s">
        <v>1732</v>
      </c>
      <c r="I3229" s="197">
        <v>7176675</v>
      </c>
      <c r="K3229" s="200">
        <v>7176675</v>
      </c>
      <c r="L3229" s="193" t="s">
        <v>503</v>
      </c>
    </row>
    <row r="3230" spans="1:12" x14ac:dyDescent="0.25">
      <c r="A3230" s="197">
        <v>31</v>
      </c>
      <c r="B3230" s="194" t="s">
        <v>1532</v>
      </c>
      <c r="C3230" s="199">
        <v>100</v>
      </c>
      <c r="D3230" s="194" t="s">
        <v>147</v>
      </c>
      <c r="F3230" s="199">
        <v>0</v>
      </c>
      <c r="G3230" s="194" t="s">
        <v>1733</v>
      </c>
      <c r="I3230" s="197">
        <v>8193533</v>
      </c>
      <c r="K3230" s="200">
        <v>15370208</v>
      </c>
      <c r="L3230" s="193" t="s">
        <v>503</v>
      </c>
    </row>
    <row r="3231" spans="1:12" x14ac:dyDescent="0.25">
      <c r="G3231" s="201" t="s">
        <v>1630</v>
      </c>
      <c r="I3231" s="202">
        <v>15370208</v>
      </c>
      <c r="J3231" s="202">
        <v>0</v>
      </c>
      <c r="K3231" s="202">
        <v>15370208</v>
      </c>
      <c r="L3231" s="203" t="s">
        <v>503</v>
      </c>
    </row>
    <row r="3232" spans="1:12" x14ac:dyDescent="0.25">
      <c r="G3232" s="201" t="s">
        <v>505</v>
      </c>
      <c r="I3232" s="202">
        <v>15370208</v>
      </c>
      <c r="J3232" s="202">
        <v>0</v>
      </c>
      <c r="K3232" s="202">
        <v>15370208</v>
      </c>
      <c r="L3232" s="204" t="s">
        <v>506</v>
      </c>
    </row>
    <row r="3233" spans="1:12" x14ac:dyDescent="0.25">
      <c r="A3233" s="196" t="s">
        <v>1338</v>
      </c>
    </row>
    <row r="3234" spans="1:12" x14ac:dyDescent="0.25">
      <c r="A3234" s="196" t="s">
        <v>138</v>
      </c>
      <c r="G3234" s="153" t="s">
        <v>500</v>
      </c>
      <c r="I3234" s="197">
        <v>0</v>
      </c>
      <c r="J3234" s="197">
        <v>0</v>
      </c>
      <c r="K3234" s="197">
        <v>0</v>
      </c>
    </row>
    <row r="3235" spans="1:12" x14ac:dyDescent="0.25">
      <c r="A3235" s="193" t="s">
        <v>139</v>
      </c>
      <c r="B3235" s="193" t="s">
        <v>140</v>
      </c>
      <c r="C3235" s="198" t="s">
        <v>141</v>
      </c>
      <c r="D3235" s="193" t="s">
        <v>142</v>
      </c>
      <c r="E3235" s="193" t="s">
        <v>143</v>
      </c>
      <c r="F3235" s="198" t="s">
        <v>144</v>
      </c>
      <c r="G3235" s="193" t="s">
        <v>145</v>
      </c>
      <c r="I3235" s="198" t="s">
        <v>501</v>
      </c>
      <c r="J3235" s="198" t="s">
        <v>502</v>
      </c>
      <c r="K3235" s="198" t="s">
        <v>146</v>
      </c>
    </row>
    <row r="3236" spans="1:12" x14ac:dyDescent="0.25">
      <c r="A3236" s="197">
        <v>31</v>
      </c>
      <c r="B3236" s="194" t="s">
        <v>138</v>
      </c>
      <c r="C3236" s="199">
        <v>87</v>
      </c>
      <c r="D3236" s="194" t="s">
        <v>147</v>
      </c>
      <c r="F3236" s="199">
        <v>0</v>
      </c>
      <c r="G3236" s="194" t="s">
        <v>1339</v>
      </c>
      <c r="I3236" s="197">
        <v>56954</v>
      </c>
      <c r="K3236" s="200">
        <v>56954</v>
      </c>
      <c r="L3236" s="193" t="s">
        <v>503</v>
      </c>
    </row>
    <row r="3237" spans="1:12" x14ac:dyDescent="0.25">
      <c r="G3237" s="201" t="s">
        <v>504</v>
      </c>
      <c r="I3237" s="202">
        <v>56954</v>
      </c>
      <c r="J3237" s="202">
        <v>0</v>
      </c>
      <c r="K3237" s="202">
        <v>56954</v>
      </c>
      <c r="L3237" s="203" t="s">
        <v>503</v>
      </c>
    </row>
    <row r="3238" spans="1:12" x14ac:dyDescent="0.25">
      <c r="G3238" s="201" t="s">
        <v>505</v>
      </c>
      <c r="I3238" s="202">
        <v>56954</v>
      </c>
      <c r="J3238" s="202">
        <v>0</v>
      </c>
      <c r="K3238" s="202">
        <v>56954</v>
      </c>
      <c r="L3238" s="204" t="s">
        <v>506</v>
      </c>
    </row>
    <row r="3239" spans="1:12" x14ac:dyDescent="0.25">
      <c r="A3239" s="196" t="s">
        <v>1340</v>
      </c>
    </row>
    <row r="3240" spans="1:12" x14ac:dyDescent="0.25">
      <c r="A3240" s="196" t="s">
        <v>158</v>
      </c>
      <c r="G3240" s="153" t="s">
        <v>500</v>
      </c>
      <c r="I3240" s="197">
        <v>0</v>
      </c>
      <c r="J3240" s="197">
        <v>0</v>
      </c>
      <c r="K3240" s="197">
        <v>0</v>
      </c>
    </row>
    <row r="3241" spans="1:12" x14ac:dyDescent="0.25">
      <c r="A3241" s="193" t="s">
        <v>139</v>
      </c>
      <c r="B3241" s="193" t="s">
        <v>140</v>
      </c>
      <c r="C3241" s="198" t="s">
        <v>141</v>
      </c>
      <c r="D3241" s="193" t="s">
        <v>142</v>
      </c>
      <c r="E3241" s="193" t="s">
        <v>143</v>
      </c>
      <c r="F3241" s="198" t="s">
        <v>144</v>
      </c>
      <c r="G3241" s="193" t="s">
        <v>145</v>
      </c>
      <c r="I3241" s="198" t="s">
        <v>501</v>
      </c>
      <c r="J3241" s="198" t="s">
        <v>502</v>
      </c>
      <c r="K3241" s="198" t="s">
        <v>146</v>
      </c>
    </row>
    <row r="3242" spans="1:12" x14ac:dyDescent="0.25">
      <c r="A3242" s="197">
        <v>30</v>
      </c>
      <c r="B3242" s="194" t="s">
        <v>158</v>
      </c>
      <c r="C3242" s="199">
        <v>84</v>
      </c>
      <c r="D3242" s="194" t="s">
        <v>147</v>
      </c>
      <c r="F3242" s="199">
        <v>0</v>
      </c>
      <c r="G3242" s="194" t="s">
        <v>329</v>
      </c>
      <c r="I3242" s="197">
        <v>379497</v>
      </c>
      <c r="K3242" s="200">
        <v>379497</v>
      </c>
      <c r="L3242" s="193" t="s">
        <v>503</v>
      </c>
    </row>
    <row r="3243" spans="1:12" x14ac:dyDescent="0.25">
      <c r="G3243" s="201" t="s">
        <v>644</v>
      </c>
      <c r="I3243" s="202">
        <v>379497</v>
      </c>
      <c r="J3243" s="202">
        <v>0</v>
      </c>
      <c r="K3243" s="202">
        <v>379497</v>
      </c>
      <c r="L3243" s="203" t="s">
        <v>503</v>
      </c>
    </row>
    <row r="3244" spans="1:12" x14ac:dyDescent="0.25">
      <c r="G3244" s="201" t="s">
        <v>505</v>
      </c>
      <c r="I3244" s="202">
        <v>379497</v>
      </c>
      <c r="J3244" s="202">
        <v>0</v>
      </c>
      <c r="K3244" s="202">
        <v>379497</v>
      </c>
      <c r="L3244" s="204" t="s">
        <v>506</v>
      </c>
    </row>
    <row r="3245" spans="1:12" x14ac:dyDescent="0.25">
      <c r="A3245" s="196" t="s">
        <v>1341</v>
      </c>
    </row>
    <row r="3246" spans="1:12" x14ac:dyDescent="0.25">
      <c r="A3246" s="196" t="s">
        <v>138</v>
      </c>
      <c r="G3246" s="153" t="s">
        <v>500</v>
      </c>
      <c r="I3246" s="197">
        <v>0</v>
      </c>
      <c r="J3246" s="197">
        <v>0</v>
      </c>
      <c r="K3246" s="197">
        <v>0</v>
      </c>
    </row>
    <row r="3247" spans="1:12" x14ac:dyDescent="0.25">
      <c r="A3247" s="193" t="s">
        <v>139</v>
      </c>
      <c r="B3247" s="193" t="s">
        <v>140</v>
      </c>
      <c r="C3247" s="198" t="s">
        <v>141</v>
      </c>
      <c r="D3247" s="193" t="s">
        <v>142</v>
      </c>
      <c r="E3247" s="193" t="s">
        <v>143</v>
      </c>
      <c r="F3247" s="198" t="s">
        <v>144</v>
      </c>
      <c r="G3247" s="193" t="s">
        <v>145</v>
      </c>
      <c r="I3247" s="198" t="s">
        <v>501</v>
      </c>
      <c r="J3247" s="198" t="s">
        <v>502</v>
      </c>
      <c r="K3247" s="198" t="s">
        <v>146</v>
      </c>
    </row>
    <row r="3248" spans="1:12" x14ac:dyDescent="0.25">
      <c r="A3248" s="197">
        <v>31</v>
      </c>
      <c r="B3248" s="194" t="s">
        <v>138</v>
      </c>
      <c r="C3248" s="199">
        <v>87</v>
      </c>
      <c r="D3248" s="194" t="s">
        <v>147</v>
      </c>
      <c r="F3248" s="199">
        <v>0</v>
      </c>
      <c r="G3248" s="194" t="s">
        <v>1342</v>
      </c>
      <c r="I3248" s="197">
        <v>2222222</v>
      </c>
      <c r="K3248" s="200">
        <v>2222222</v>
      </c>
      <c r="L3248" s="193" t="s">
        <v>503</v>
      </c>
    </row>
    <row r="3249" spans="1:12" x14ac:dyDescent="0.25">
      <c r="A3249" s="197">
        <v>31</v>
      </c>
      <c r="B3249" s="194" t="s">
        <v>138</v>
      </c>
      <c r="C3249" s="199">
        <v>87</v>
      </c>
      <c r="D3249" s="194" t="s">
        <v>147</v>
      </c>
      <c r="F3249" s="199">
        <v>0</v>
      </c>
      <c r="G3249" s="194" t="s">
        <v>1343</v>
      </c>
      <c r="I3249" s="197">
        <v>268519</v>
      </c>
      <c r="K3249" s="200">
        <v>2490741</v>
      </c>
      <c r="L3249" s="193" t="s">
        <v>503</v>
      </c>
    </row>
    <row r="3250" spans="1:12" x14ac:dyDescent="0.25">
      <c r="A3250" s="197">
        <v>31</v>
      </c>
      <c r="B3250" s="194" t="s">
        <v>138</v>
      </c>
      <c r="C3250" s="199">
        <v>87</v>
      </c>
      <c r="D3250" s="194" t="s">
        <v>147</v>
      </c>
      <c r="F3250" s="199">
        <v>0</v>
      </c>
      <c r="G3250" s="194" t="s">
        <v>1343</v>
      </c>
      <c r="I3250" s="197">
        <v>888889</v>
      </c>
      <c r="K3250" s="200">
        <v>3379630</v>
      </c>
      <c r="L3250" s="193" t="s">
        <v>503</v>
      </c>
    </row>
    <row r="3251" spans="1:12" x14ac:dyDescent="0.25">
      <c r="A3251" s="197">
        <v>31</v>
      </c>
      <c r="B3251" s="194" t="s">
        <v>138</v>
      </c>
      <c r="C3251" s="199">
        <v>87</v>
      </c>
      <c r="D3251" s="194" t="s">
        <v>147</v>
      </c>
      <c r="F3251" s="199">
        <v>0</v>
      </c>
      <c r="G3251" s="194" t="s">
        <v>1344</v>
      </c>
      <c r="I3251" s="197">
        <v>687408</v>
      </c>
      <c r="K3251" s="200">
        <v>4067038</v>
      </c>
      <c r="L3251" s="193" t="s">
        <v>503</v>
      </c>
    </row>
    <row r="3252" spans="1:12" x14ac:dyDescent="0.25">
      <c r="A3252" s="197">
        <v>31</v>
      </c>
      <c r="B3252" s="194" t="s">
        <v>138</v>
      </c>
      <c r="C3252" s="199">
        <v>87</v>
      </c>
      <c r="D3252" s="194" t="s">
        <v>147</v>
      </c>
      <c r="F3252" s="199">
        <v>0</v>
      </c>
      <c r="G3252" s="194" t="s">
        <v>1343</v>
      </c>
      <c r="I3252" s="197">
        <v>555556</v>
      </c>
      <c r="K3252" s="200">
        <v>4622594</v>
      </c>
      <c r="L3252" s="193" t="s">
        <v>503</v>
      </c>
    </row>
    <row r="3253" spans="1:12" x14ac:dyDescent="0.25">
      <c r="A3253" s="197">
        <v>31</v>
      </c>
      <c r="B3253" s="194" t="s">
        <v>138</v>
      </c>
      <c r="C3253" s="199">
        <v>87</v>
      </c>
      <c r="D3253" s="194" t="s">
        <v>147</v>
      </c>
      <c r="F3253" s="199">
        <v>0</v>
      </c>
      <c r="G3253" s="194" t="s">
        <v>1345</v>
      </c>
      <c r="I3253" s="197">
        <v>333333</v>
      </c>
      <c r="K3253" s="200">
        <v>4955927</v>
      </c>
      <c r="L3253" s="193" t="s">
        <v>503</v>
      </c>
    </row>
    <row r="3254" spans="1:12" x14ac:dyDescent="0.25">
      <c r="A3254" s="197">
        <v>31</v>
      </c>
      <c r="B3254" s="194" t="s">
        <v>138</v>
      </c>
      <c r="C3254" s="199">
        <v>87</v>
      </c>
      <c r="D3254" s="194" t="s">
        <v>147</v>
      </c>
      <c r="F3254" s="199">
        <v>0</v>
      </c>
      <c r="G3254" s="194" t="s">
        <v>1343</v>
      </c>
      <c r="I3254" s="197">
        <v>277778</v>
      </c>
      <c r="K3254" s="200">
        <v>5233705</v>
      </c>
      <c r="L3254" s="193" t="s">
        <v>503</v>
      </c>
    </row>
    <row r="3255" spans="1:12" x14ac:dyDescent="0.25">
      <c r="G3255" s="201" t="s">
        <v>504</v>
      </c>
      <c r="I3255" s="202">
        <v>5233705</v>
      </c>
      <c r="J3255" s="202">
        <v>0</v>
      </c>
      <c r="K3255" s="202">
        <v>5233705</v>
      </c>
      <c r="L3255" s="203" t="s">
        <v>503</v>
      </c>
    </row>
    <row r="3256" spans="1:12" x14ac:dyDescent="0.25">
      <c r="G3256" s="201" t="s">
        <v>505</v>
      </c>
      <c r="I3256" s="202">
        <v>5233705</v>
      </c>
      <c r="J3256" s="202">
        <v>0</v>
      </c>
      <c r="K3256" s="202">
        <v>5233705</v>
      </c>
      <c r="L3256" s="204" t="s">
        <v>506</v>
      </c>
    </row>
    <row r="3257" spans="1:12" x14ac:dyDescent="0.25">
      <c r="A3257" s="196" t="s">
        <v>219</v>
      </c>
      <c r="G3257" s="153" t="s">
        <v>500</v>
      </c>
      <c r="I3257" s="197">
        <v>5233705</v>
      </c>
      <c r="J3257" s="197">
        <v>0</v>
      </c>
      <c r="K3257" s="197">
        <v>5233705</v>
      </c>
      <c r="L3257" s="194" t="s">
        <v>503</v>
      </c>
    </row>
    <row r="3258" spans="1:12" x14ac:dyDescent="0.25">
      <c r="A3258" s="193" t="s">
        <v>139</v>
      </c>
      <c r="B3258" s="193" t="s">
        <v>140</v>
      </c>
      <c r="C3258" s="198" t="s">
        <v>141</v>
      </c>
      <c r="D3258" s="193" t="s">
        <v>142</v>
      </c>
      <c r="E3258" s="193" t="s">
        <v>143</v>
      </c>
      <c r="F3258" s="198" t="s">
        <v>144</v>
      </c>
      <c r="G3258" s="193" t="s">
        <v>145</v>
      </c>
      <c r="I3258" s="198" t="s">
        <v>501</v>
      </c>
      <c r="J3258" s="198" t="s">
        <v>502</v>
      </c>
      <c r="K3258" s="198" t="s">
        <v>146</v>
      </c>
    </row>
    <row r="3259" spans="1:12" x14ac:dyDescent="0.25">
      <c r="A3259" s="197">
        <v>29</v>
      </c>
      <c r="B3259" s="194" t="s">
        <v>219</v>
      </c>
      <c r="C3259" s="199">
        <v>2</v>
      </c>
      <c r="D3259" s="194" t="s">
        <v>147</v>
      </c>
      <c r="F3259" s="199">
        <v>0</v>
      </c>
      <c r="G3259" s="194" t="s">
        <v>330</v>
      </c>
      <c r="I3259" s="197">
        <v>888889</v>
      </c>
      <c r="K3259" s="200">
        <v>6122594</v>
      </c>
      <c r="L3259" s="193" t="s">
        <v>503</v>
      </c>
    </row>
    <row r="3260" spans="1:12" x14ac:dyDescent="0.25">
      <c r="A3260" s="197">
        <v>29</v>
      </c>
      <c r="B3260" s="194" t="s">
        <v>219</v>
      </c>
      <c r="C3260" s="199">
        <v>2</v>
      </c>
      <c r="D3260" s="194" t="s">
        <v>147</v>
      </c>
      <c r="F3260" s="199">
        <v>0</v>
      </c>
      <c r="G3260" s="194" t="s">
        <v>330</v>
      </c>
      <c r="I3260" s="197">
        <v>277778</v>
      </c>
      <c r="K3260" s="200">
        <v>6400372</v>
      </c>
      <c r="L3260" s="193" t="s">
        <v>503</v>
      </c>
    </row>
    <row r="3261" spans="1:12" x14ac:dyDescent="0.25">
      <c r="A3261" s="197">
        <v>29</v>
      </c>
      <c r="B3261" s="194" t="s">
        <v>219</v>
      </c>
      <c r="C3261" s="199">
        <v>2</v>
      </c>
      <c r="D3261" s="194" t="s">
        <v>147</v>
      </c>
      <c r="F3261" s="199">
        <v>0</v>
      </c>
      <c r="G3261" s="194" t="s">
        <v>1346</v>
      </c>
      <c r="I3261" s="197">
        <v>666667</v>
      </c>
      <c r="K3261" s="200">
        <v>7067039</v>
      </c>
      <c r="L3261" s="193" t="s">
        <v>503</v>
      </c>
    </row>
    <row r="3262" spans="1:12" x14ac:dyDescent="0.25">
      <c r="A3262" s="197">
        <v>29</v>
      </c>
      <c r="B3262" s="194" t="s">
        <v>219</v>
      </c>
      <c r="C3262" s="199">
        <v>2</v>
      </c>
      <c r="D3262" s="194" t="s">
        <v>147</v>
      </c>
      <c r="F3262" s="199">
        <v>0</v>
      </c>
      <c r="G3262" s="194" t="s">
        <v>1347</v>
      </c>
      <c r="I3262" s="197">
        <v>2222222</v>
      </c>
      <c r="K3262" s="200">
        <v>9289261</v>
      </c>
      <c r="L3262" s="193" t="s">
        <v>503</v>
      </c>
    </row>
    <row r="3263" spans="1:12" x14ac:dyDescent="0.25">
      <c r="A3263" s="197">
        <v>29</v>
      </c>
      <c r="B3263" s="194" t="s">
        <v>219</v>
      </c>
      <c r="C3263" s="199">
        <v>2</v>
      </c>
      <c r="D3263" s="194" t="s">
        <v>147</v>
      </c>
      <c r="F3263" s="199">
        <v>0</v>
      </c>
      <c r="G3263" s="194" t="s">
        <v>330</v>
      </c>
      <c r="I3263" s="197">
        <v>555556</v>
      </c>
      <c r="K3263" s="200">
        <v>9844817</v>
      </c>
      <c r="L3263" s="193" t="s">
        <v>503</v>
      </c>
    </row>
    <row r="3264" spans="1:12" x14ac:dyDescent="0.25">
      <c r="A3264" s="197">
        <v>29</v>
      </c>
      <c r="B3264" s="194" t="s">
        <v>219</v>
      </c>
      <c r="C3264" s="199">
        <v>2</v>
      </c>
      <c r="D3264" s="194" t="s">
        <v>147</v>
      </c>
      <c r="F3264" s="199">
        <v>0</v>
      </c>
      <c r="G3264" s="194" t="s">
        <v>1348</v>
      </c>
      <c r="I3264" s="197">
        <v>333333</v>
      </c>
      <c r="K3264" s="200">
        <v>10178150</v>
      </c>
      <c r="L3264" s="193" t="s">
        <v>503</v>
      </c>
    </row>
    <row r="3265" spans="1:12" x14ac:dyDescent="0.25">
      <c r="A3265" s="197">
        <v>29</v>
      </c>
      <c r="B3265" s="194" t="s">
        <v>219</v>
      </c>
      <c r="C3265" s="199">
        <v>2</v>
      </c>
      <c r="D3265" s="194" t="s">
        <v>147</v>
      </c>
      <c r="F3265" s="199">
        <v>0</v>
      </c>
      <c r="G3265" s="194" t="s">
        <v>330</v>
      </c>
      <c r="I3265" s="197">
        <v>259259</v>
      </c>
      <c r="K3265" s="200">
        <v>10437409</v>
      </c>
      <c r="L3265" s="193" t="s">
        <v>503</v>
      </c>
    </row>
    <row r="3266" spans="1:12" x14ac:dyDescent="0.25">
      <c r="G3266" s="201" t="s">
        <v>507</v>
      </c>
      <c r="I3266" s="202">
        <v>5203704</v>
      </c>
      <c r="J3266" s="202">
        <v>0</v>
      </c>
      <c r="K3266" s="202">
        <v>5203704</v>
      </c>
      <c r="L3266" s="203" t="s">
        <v>503</v>
      </c>
    </row>
    <row r="3267" spans="1:12" x14ac:dyDescent="0.25">
      <c r="G3267" s="201" t="s">
        <v>505</v>
      </c>
      <c r="I3267" s="202">
        <v>10437409</v>
      </c>
      <c r="J3267" s="202">
        <v>0</v>
      </c>
      <c r="K3267" s="202">
        <v>10437409</v>
      </c>
      <c r="L3267" s="204" t="s">
        <v>506</v>
      </c>
    </row>
    <row r="3268" spans="1:12" x14ac:dyDescent="0.25">
      <c r="A3268" s="196" t="s">
        <v>242</v>
      </c>
      <c r="G3268" s="153" t="s">
        <v>500</v>
      </c>
      <c r="I3268" s="197">
        <v>10437409</v>
      </c>
      <c r="J3268" s="197">
        <v>0</v>
      </c>
      <c r="K3268" s="197">
        <v>10437409</v>
      </c>
      <c r="L3268" s="194" t="s">
        <v>503</v>
      </c>
    </row>
    <row r="3269" spans="1:12" x14ac:dyDescent="0.25">
      <c r="A3269" s="193" t="s">
        <v>139</v>
      </c>
      <c r="B3269" s="193" t="s">
        <v>140</v>
      </c>
      <c r="C3269" s="198" t="s">
        <v>141</v>
      </c>
      <c r="D3269" s="193" t="s">
        <v>142</v>
      </c>
      <c r="E3269" s="193" t="s">
        <v>143</v>
      </c>
      <c r="F3269" s="198" t="s">
        <v>144</v>
      </c>
      <c r="G3269" s="193" t="s">
        <v>145</v>
      </c>
      <c r="I3269" s="198" t="s">
        <v>501</v>
      </c>
      <c r="J3269" s="198" t="s">
        <v>502</v>
      </c>
      <c r="K3269" s="198" t="s">
        <v>146</v>
      </c>
    </row>
    <row r="3270" spans="1:12" x14ac:dyDescent="0.25">
      <c r="A3270" s="197">
        <v>31</v>
      </c>
      <c r="B3270" s="194" t="s">
        <v>242</v>
      </c>
      <c r="C3270" s="199">
        <v>87</v>
      </c>
      <c r="D3270" s="194" t="s">
        <v>147</v>
      </c>
      <c r="F3270" s="199">
        <v>0</v>
      </c>
      <c r="G3270" s="194" t="s">
        <v>330</v>
      </c>
      <c r="I3270" s="197">
        <v>250000</v>
      </c>
      <c r="K3270" s="200">
        <v>10687409</v>
      </c>
      <c r="L3270" s="193" t="s">
        <v>503</v>
      </c>
    </row>
    <row r="3271" spans="1:12" x14ac:dyDescent="0.25">
      <c r="A3271" s="197">
        <v>31</v>
      </c>
      <c r="B3271" s="194" t="s">
        <v>242</v>
      </c>
      <c r="C3271" s="199">
        <v>87</v>
      </c>
      <c r="D3271" s="194" t="s">
        <v>147</v>
      </c>
      <c r="F3271" s="199">
        <v>0</v>
      </c>
      <c r="G3271" s="194" t="s">
        <v>1349</v>
      </c>
      <c r="I3271" s="197">
        <v>749629</v>
      </c>
      <c r="K3271" s="200">
        <v>11437038</v>
      </c>
      <c r="L3271" s="193" t="s">
        <v>503</v>
      </c>
    </row>
    <row r="3272" spans="1:12" x14ac:dyDescent="0.25">
      <c r="A3272" s="197">
        <v>31</v>
      </c>
      <c r="B3272" s="194" t="s">
        <v>242</v>
      </c>
      <c r="C3272" s="199">
        <v>87</v>
      </c>
      <c r="D3272" s="194" t="s">
        <v>147</v>
      </c>
      <c r="F3272" s="199">
        <v>0</v>
      </c>
      <c r="G3272" s="194" t="s">
        <v>1347</v>
      </c>
      <c r="I3272" s="197">
        <v>2222222</v>
      </c>
      <c r="K3272" s="200">
        <v>13659260</v>
      </c>
      <c r="L3272" s="193" t="s">
        <v>503</v>
      </c>
    </row>
    <row r="3273" spans="1:12" x14ac:dyDescent="0.25">
      <c r="A3273" s="197">
        <v>31</v>
      </c>
      <c r="B3273" s="194" t="s">
        <v>242</v>
      </c>
      <c r="C3273" s="199">
        <v>87</v>
      </c>
      <c r="D3273" s="194" t="s">
        <v>147</v>
      </c>
      <c r="F3273" s="199">
        <v>0</v>
      </c>
      <c r="G3273" s="194" t="s">
        <v>330</v>
      </c>
      <c r="I3273" s="197">
        <v>277778</v>
      </c>
      <c r="K3273" s="200">
        <v>13937038</v>
      </c>
      <c r="L3273" s="193" t="s">
        <v>503</v>
      </c>
    </row>
    <row r="3274" spans="1:12" x14ac:dyDescent="0.25">
      <c r="A3274" s="197">
        <v>31</v>
      </c>
      <c r="B3274" s="194" t="s">
        <v>242</v>
      </c>
      <c r="C3274" s="199">
        <v>87</v>
      </c>
      <c r="D3274" s="194" t="s">
        <v>147</v>
      </c>
      <c r="F3274" s="199">
        <v>0</v>
      </c>
      <c r="G3274" s="194" t="s">
        <v>330</v>
      </c>
      <c r="I3274" s="197">
        <v>888889</v>
      </c>
      <c r="K3274" s="200">
        <v>14825927</v>
      </c>
      <c r="L3274" s="193" t="s">
        <v>503</v>
      </c>
    </row>
    <row r="3275" spans="1:12" x14ac:dyDescent="0.25">
      <c r="G3275" s="201" t="s">
        <v>612</v>
      </c>
      <c r="I3275" s="202">
        <v>4388518</v>
      </c>
      <c r="J3275" s="202">
        <v>0</v>
      </c>
      <c r="K3275" s="202">
        <v>4388518</v>
      </c>
      <c r="L3275" s="203" t="s">
        <v>503</v>
      </c>
    </row>
    <row r="3276" spans="1:12" x14ac:dyDescent="0.25">
      <c r="G3276" s="201" t="s">
        <v>505</v>
      </c>
      <c r="I3276" s="202">
        <v>14825927</v>
      </c>
      <c r="J3276" s="202">
        <v>0</v>
      </c>
      <c r="K3276" s="202">
        <v>14825927</v>
      </c>
      <c r="L3276" s="204" t="s">
        <v>506</v>
      </c>
    </row>
    <row r="3277" spans="1:12" x14ac:dyDescent="0.25">
      <c r="A3277" s="196" t="s">
        <v>158</v>
      </c>
      <c r="G3277" s="153" t="s">
        <v>500</v>
      </c>
      <c r="I3277" s="197">
        <v>14825927</v>
      </c>
      <c r="J3277" s="197">
        <v>0</v>
      </c>
      <c r="K3277" s="197">
        <v>14825927</v>
      </c>
      <c r="L3277" s="194" t="s">
        <v>503</v>
      </c>
    </row>
    <row r="3278" spans="1:12" x14ac:dyDescent="0.25">
      <c r="A3278" s="193" t="s">
        <v>139</v>
      </c>
      <c r="B3278" s="193" t="s">
        <v>140</v>
      </c>
      <c r="C3278" s="198" t="s">
        <v>141</v>
      </c>
      <c r="D3278" s="193" t="s">
        <v>142</v>
      </c>
      <c r="E3278" s="193" t="s">
        <v>143</v>
      </c>
      <c r="F3278" s="198" t="s">
        <v>144</v>
      </c>
      <c r="G3278" s="193" t="s">
        <v>145</v>
      </c>
      <c r="I3278" s="198" t="s">
        <v>501</v>
      </c>
      <c r="J3278" s="198" t="s">
        <v>502</v>
      </c>
      <c r="K3278" s="198" t="s">
        <v>146</v>
      </c>
    </row>
    <row r="3279" spans="1:12" x14ac:dyDescent="0.25">
      <c r="A3279" s="197">
        <v>30</v>
      </c>
      <c r="B3279" s="194" t="s">
        <v>158</v>
      </c>
      <c r="C3279" s="199">
        <v>2</v>
      </c>
      <c r="D3279" s="194" t="s">
        <v>147</v>
      </c>
      <c r="F3279" s="199">
        <v>0</v>
      </c>
      <c r="G3279" s="194" t="s">
        <v>331</v>
      </c>
      <c r="I3279" s="197">
        <v>333333</v>
      </c>
      <c r="K3279" s="200">
        <v>15159260</v>
      </c>
      <c r="L3279" s="193" t="s">
        <v>503</v>
      </c>
    </row>
    <row r="3280" spans="1:12" x14ac:dyDescent="0.25">
      <c r="A3280" s="197">
        <v>30</v>
      </c>
      <c r="B3280" s="194" t="s">
        <v>158</v>
      </c>
      <c r="C3280" s="199">
        <v>2</v>
      </c>
      <c r="D3280" s="194" t="s">
        <v>147</v>
      </c>
      <c r="F3280" s="199">
        <v>0</v>
      </c>
      <c r="G3280" s="194" t="s">
        <v>331</v>
      </c>
      <c r="I3280" s="197">
        <v>222222</v>
      </c>
      <c r="K3280" s="200">
        <v>15381482</v>
      </c>
      <c r="L3280" s="193" t="s">
        <v>503</v>
      </c>
    </row>
    <row r="3281" spans="1:12" x14ac:dyDescent="0.25">
      <c r="A3281" s="197">
        <v>30</v>
      </c>
      <c r="B3281" s="194" t="s">
        <v>158</v>
      </c>
      <c r="C3281" s="199">
        <v>2</v>
      </c>
      <c r="D3281" s="194" t="s">
        <v>147</v>
      </c>
      <c r="F3281" s="199">
        <v>0</v>
      </c>
      <c r="G3281" s="194" t="s">
        <v>1350</v>
      </c>
      <c r="I3281" s="197">
        <v>888889</v>
      </c>
      <c r="K3281" s="200">
        <v>16270371</v>
      </c>
      <c r="L3281" s="193" t="s">
        <v>503</v>
      </c>
    </row>
    <row r="3282" spans="1:12" x14ac:dyDescent="0.25">
      <c r="A3282" s="197">
        <v>30</v>
      </c>
      <c r="B3282" s="194" t="s">
        <v>158</v>
      </c>
      <c r="C3282" s="199">
        <v>2</v>
      </c>
      <c r="D3282" s="194" t="s">
        <v>147</v>
      </c>
      <c r="F3282" s="199">
        <v>0</v>
      </c>
      <c r="G3282" s="194" t="s">
        <v>330</v>
      </c>
      <c r="I3282" s="197">
        <v>277778</v>
      </c>
      <c r="K3282" s="200">
        <v>16548149</v>
      </c>
      <c r="L3282" s="193" t="s">
        <v>503</v>
      </c>
    </row>
    <row r="3283" spans="1:12" x14ac:dyDescent="0.25">
      <c r="A3283" s="197">
        <v>30</v>
      </c>
      <c r="B3283" s="194" t="s">
        <v>158</v>
      </c>
      <c r="C3283" s="199">
        <v>2</v>
      </c>
      <c r="D3283" s="194" t="s">
        <v>147</v>
      </c>
      <c r="F3283" s="199">
        <v>0</v>
      </c>
      <c r="G3283" s="194" t="s">
        <v>1348</v>
      </c>
      <c r="I3283" s="197">
        <v>333333</v>
      </c>
      <c r="K3283" s="200">
        <v>16881482</v>
      </c>
      <c r="L3283" s="193" t="s">
        <v>503</v>
      </c>
    </row>
    <row r="3284" spans="1:12" x14ac:dyDescent="0.25">
      <c r="A3284" s="197">
        <v>30</v>
      </c>
      <c r="B3284" s="194" t="s">
        <v>158</v>
      </c>
      <c r="C3284" s="199">
        <v>2</v>
      </c>
      <c r="D3284" s="194" t="s">
        <v>147</v>
      </c>
      <c r="F3284" s="199">
        <v>0</v>
      </c>
      <c r="G3284" s="194" t="s">
        <v>330</v>
      </c>
      <c r="I3284" s="197">
        <v>288889</v>
      </c>
      <c r="K3284" s="200">
        <v>17170371</v>
      </c>
      <c r="L3284" s="193" t="s">
        <v>503</v>
      </c>
    </row>
    <row r="3285" spans="1:12" x14ac:dyDescent="0.25">
      <c r="A3285" s="197">
        <v>30</v>
      </c>
      <c r="B3285" s="194" t="s">
        <v>158</v>
      </c>
      <c r="C3285" s="199">
        <v>2</v>
      </c>
      <c r="D3285" s="194" t="s">
        <v>147</v>
      </c>
      <c r="F3285" s="199">
        <v>0</v>
      </c>
      <c r="G3285" s="194" t="s">
        <v>1347</v>
      </c>
      <c r="I3285" s="197">
        <v>2222222</v>
      </c>
      <c r="K3285" s="200">
        <v>19392593</v>
      </c>
      <c r="L3285" s="193" t="s">
        <v>503</v>
      </c>
    </row>
    <row r="3286" spans="1:12" x14ac:dyDescent="0.25">
      <c r="A3286" s="197">
        <v>30</v>
      </c>
      <c r="B3286" s="194" t="s">
        <v>158</v>
      </c>
      <c r="C3286" s="199">
        <v>2</v>
      </c>
      <c r="D3286" s="194" t="s">
        <v>147</v>
      </c>
      <c r="F3286" s="199">
        <v>0</v>
      </c>
      <c r="G3286" s="194" t="s">
        <v>330</v>
      </c>
      <c r="I3286" s="197">
        <v>888889</v>
      </c>
      <c r="K3286" s="200">
        <v>20281482</v>
      </c>
      <c r="L3286" s="193" t="s">
        <v>503</v>
      </c>
    </row>
    <row r="3287" spans="1:12" x14ac:dyDescent="0.25">
      <c r="G3287" s="201" t="s">
        <v>644</v>
      </c>
      <c r="I3287" s="202">
        <v>5455555</v>
      </c>
      <c r="J3287" s="202">
        <v>0</v>
      </c>
      <c r="K3287" s="202">
        <v>5455555</v>
      </c>
      <c r="L3287" s="203" t="s">
        <v>503</v>
      </c>
    </row>
    <row r="3288" spans="1:12" x14ac:dyDescent="0.25">
      <c r="G3288" s="201" t="s">
        <v>505</v>
      </c>
      <c r="I3288" s="202">
        <v>20281482</v>
      </c>
      <c r="J3288" s="202">
        <v>0</v>
      </c>
      <c r="K3288" s="202">
        <v>20281482</v>
      </c>
      <c r="L3288" s="204" t="s">
        <v>506</v>
      </c>
    </row>
    <row r="3289" spans="1:12" x14ac:dyDescent="0.25">
      <c r="A3289" s="196" t="s">
        <v>254</v>
      </c>
      <c r="G3289" s="153" t="s">
        <v>500</v>
      </c>
      <c r="I3289" s="197">
        <v>20281482</v>
      </c>
      <c r="J3289" s="197">
        <v>0</v>
      </c>
      <c r="K3289" s="197">
        <v>20281482</v>
      </c>
      <c r="L3289" s="194" t="s">
        <v>503</v>
      </c>
    </row>
    <row r="3290" spans="1:12" x14ac:dyDescent="0.25">
      <c r="A3290" s="193" t="s">
        <v>139</v>
      </c>
      <c r="B3290" s="193" t="s">
        <v>140</v>
      </c>
      <c r="C3290" s="198" t="s">
        <v>141</v>
      </c>
      <c r="D3290" s="193" t="s">
        <v>142</v>
      </c>
      <c r="E3290" s="193" t="s">
        <v>143</v>
      </c>
      <c r="F3290" s="198" t="s">
        <v>144</v>
      </c>
      <c r="G3290" s="193" t="s">
        <v>145</v>
      </c>
      <c r="I3290" s="198" t="s">
        <v>501</v>
      </c>
      <c r="J3290" s="198" t="s">
        <v>502</v>
      </c>
      <c r="K3290" s="198" t="s">
        <v>146</v>
      </c>
    </row>
    <row r="3291" spans="1:12" x14ac:dyDescent="0.25">
      <c r="A3291" s="197">
        <v>31</v>
      </c>
      <c r="B3291" s="194" t="s">
        <v>254</v>
      </c>
      <c r="C3291" s="199">
        <v>2</v>
      </c>
      <c r="D3291" s="194" t="s">
        <v>147</v>
      </c>
      <c r="F3291" s="199">
        <v>0</v>
      </c>
      <c r="G3291" s="194" t="s">
        <v>330</v>
      </c>
      <c r="I3291" s="197">
        <v>888889</v>
      </c>
      <c r="K3291" s="200">
        <v>21170371</v>
      </c>
      <c r="L3291" s="193" t="s">
        <v>503</v>
      </c>
    </row>
    <row r="3292" spans="1:12" x14ac:dyDescent="0.25">
      <c r="A3292" s="197">
        <v>31</v>
      </c>
      <c r="B3292" s="194" t="s">
        <v>254</v>
      </c>
      <c r="C3292" s="199">
        <v>2</v>
      </c>
      <c r="D3292" s="194" t="s">
        <v>147</v>
      </c>
      <c r="F3292" s="199">
        <v>0</v>
      </c>
      <c r="G3292" s="194" t="s">
        <v>1346</v>
      </c>
      <c r="I3292" s="197">
        <v>888889</v>
      </c>
      <c r="K3292" s="200">
        <v>22059260</v>
      </c>
      <c r="L3292" s="193" t="s">
        <v>503</v>
      </c>
    </row>
    <row r="3293" spans="1:12" x14ac:dyDescent="0.25">
      <c r="A3293" s="197">
        <v>31</v>
      </c>
      <c r="B3293" s="194" t="s">
        <v>254</v>
      </c>
      <c r="C3293" s="199">
        <v>2</v>
      </c>
      <c r="D3293" s="194" t="s">
        <v>147</v>
      </c>
      <c r="F3293" s="199">
        <v>0</v>
      </c>
      <c r="G3293" s="194" t="s">
        <v>330</v>
      </c>
      <c r="I3293" s="197">
        <v>277778</v>
      </c>
      <c r="K3293" s="200">
        <v>22337038</v>
      </c>
      <c r="L3293" s="193" t="s">
        <v>503</v>
      </c>
    </row>
    <row r="3294" spans="1:12" x14ac:dyDescent="0.25">
      <c r="A3294" s="197">
        <v>31</v>
      </c>
      <c r="B3294" s="194" t="s">
        <v>254</v>
      </c>
      <c r="C3294" s="199">
        <v>2</v>
      </c>
      <c r="D3294" s="194" t="s">
        <v>147</v>
      </c>
      <c r="F3294" s="199">
        <v>0</v>
      </c>
      <c r="G3294" s="194" t="s">
        <v>1347</v>
      </c>
      <c r="I3294" s="197">
        <v>2222222</v>
      </c>
      <c r="K3294" s="200">
        <v>24559260</v>
      </c>
      <c r="L3294" s="193" t="s">
        <v>503</v>
      </c>
    </row>
    <row r="3295" spans="1:12" x14ac:dyDescent="0.25">
      <c r="A3295" s="197">
        <v>31</v>
      </c>
      <c r="B3295" s="194" t="s">
        <v>254</v>
      </c>
      <c r="C3295" s="199">
        <v>2</v>
      </c>
      <c r="D3295" s="194" t="s">
        <v>147</v>
      </c>
      <c r="F3295" s="199">
        <v>0</v>
      </c>
      <c r="G3295" s="194" t="s">
        <v>330</v>
      </c>
      <c r="I3295" s="197">
        <v>288889</v>
      </c>
      <c r="K3295" s="200">
        <v>24848149</v>
      </c>
      <c r="L3295" s="193" t="s">
        <v>503</v>
      </c>
    </row>
    <row r="3296" spans="1:12" x14ac:dyDescent="0.25">
      <c r="A3296" s="197">
        <v>31</v>
      </c>
      <c r="B3296" s="194" t="s">
        <v>254</v>
      </c>
      <c r="C3296" s="199">
        <v>2</v>
      </c>
      <c r="D3296" s="194" t="s">
        <v>147</v>
      </c>
      <c r="F3296" s="199">
        <v>0</v>
      </c>
      <c r="G3296" s="194" t="s">
        <v>1348</v>
      </c>
      <c r="I3296" s="197">
        <v>333333</v>
      </c>
      <c r="K3296" s="200">
        <v>25181482</v>
      </c>
      <c r="L3296" s="193" t="s">
        <v>503</v>
      </c>
    </row>
    <row r="3297" spans="1:12" x14ac:dyDescent="0.25">
      <c r="G3297" s="201" t="s">
        <v>665</v>
      </c>
      <c r="I3297" s="202">
        <v>4900000</v>
      </c>
      <c r="J3297" s="202">
        <v>0</v>
      </c>
      <c r="K3297" s="202">
        <v>4900000</v>
      </c>
      <c r="L3297" s="203" t="s">
        <v>503</v>
      </c>
    </row>
    <row r="3298" spans="1:12" x14ac:dyDescent="0.25">
      <c r="G3298" s="201" t="s">
        <v>505</v>
      </c>
      <c r="I3298" s="202">
        <v>25181482</v>
      </c>
      <c r="J3298" s="202">
        <v>0</v>
      </c>
      <c r="K3298" s="202">
        <v>25181482</v>
      </c>
      <c r="L3298" s="204" t="s">
        <v>506</v>
      </c>
    </row>
    <row r="3299" spans="1:12" x14ac:dyDescent="0.25">
      <c r="A3299" s="196" t="s">
        <v>160</v>
      </c>
      <c r="G3299" s="153" t="s">
        <v>500</v>
      </c>
      <c r="I3299" s="197">
        <v>25181482</v>
      </c>
      <c r="J3299" s="197">
        <v>0</v>
      </c>
      <c r="K3299" s="197">
        <v>25181482</v>
      </c>
      <c r="L3299" s="194" t="s">
        <v>503</v>
      </c>
    </row>
    <row r="3300" spans="1:12" x14ac:dyDescent="0.25">
      <c r="A3300" s="193" t="s">
        <v>139</v>
      </c>
      <c r="B3300" s="193" t="s">
        <v>140</v>
      </c>
      <c r="C3300" s="198" t="s">
        <v>141</v>
      </c>
      <c r="D3300" s="193" t="s">
        <v>142</v>
      </c>
      <c r="E3300" s="193" t="s">
        <v>143</v>
      </c>
      <c r="F3300" s="198" t="s">
        <v>144</v>
      </c>
      <c r="G3300" s="193" t="s">
        <v>145</v>
      </c>
      <c r="I3300" s="198" t="s">
        <v>501</v>
      </c>
      <c r="J3300" s="198" t="s">
        <v>502</v>
      </c>
      <c r="K3300" s="198" t="s">
        <v>146</v>
      </c>
    </row>
    <row r="3301" spans="1:12" x14ac:dyDescent="0.25">
      <c r="A3301" s="197">
        <v>30</v>
      </c>
      <c r="B3301" s="194" t="s">
        <v>160</v>
      </c>
      <c r="C3301" s="199">
        <v>2</v>
      </c>
      <c r="D3301" s="194" t="s">
        <v>147</v>
      </c>
      <c r="F3301" s="199">
        <v>0</v>
      </c>
      <c r="G3301" s="194" t="s">
        <v>331</v>
      </c>
      <c r="I3301" s="197">
        <v>333333</v>
      </c>
      <c r="K3301" s="200">
        <v>25514815</v>
      </c>
      <c r="L3301" s="193" t="s">
        <v>503</v>
      </c>
    </row>
    <row r="3302" spans="1:12" x14ac:dyDescent="0.25">
      <c r="A3302" s="197">
        <v>30</v>
      </c>
      <c r="B3302" s="194" t="s">
        <v>160</v>
      </c>
      <c r="C3302" s="199">
        <v>2</v>
      </c>
      <c r="D3302" s="194" t="s">
        <v>147</v>
      </c>
      <c r="F3302" s="199">
        <v>0</v>
      </c>
      <c r="G3302" s="194" t="s">
        <v>1350</v>
      </c>
      <c r="I3302" s="197">
        <v>888889</v>
      </c>
      <c r="K3302" s="200">
        <v>26403704</v>
      </c>
      <c r="L3302" s="193" t="s">
        <v>503</v>
      </c>
    </row>
    <row r="3303" spans="1:12" x14ac:dyDescent="0.25">
      <c r="A3303" s="197">
        <v>30</v>
      </c>
      <c r="B3303" s="194" t="s">
        <v>160</v>
      </c>
      <c r="C3303" s="199">
        <v>2</v>
      </c>
      <c r="D3303" s="194" t="s">
        <v>147</v>
      </c>
      <c r="F3303" s="199">
        <v>0</v>
      </c>
      <c r="G3303" s="194" t="s">
        <v>330</v>
      </c>
      <c r="I3303" s="197">
        <v>288889</v>
      </c>
      <c r="K3303" s="200">
        <v>26692593</v>
      </c>
      <c r="L3303" s="193" t="s">
        <v>503</v>
      </c>
    </row>
    <row r="3304" spans="1:12" x14ac:dyDescent="0.25">
      <c r="A3304" s="197">
        <v>30</v>
      </c>
      <c r="B3304" s="194" t="s">
        <v>160</v>
      </c>
      <c r="C3304" s="199">
        <v>2</v>
      </c>
      <c r="D3304" s="194" t="s">
        <v>147</v>
      </c>
      <c r="F3304" s="199">
        <v>0</v>
      </c>
      <c r="G3304" s="194" t="s">
        <v>330</v>
      </c>
      <c r="I3304" s="197">
        <v>277778</v>
      </c>
      <c r="K3304" s="200">
        <v>26970371</v>
      </c>
      <c r="L3304" s="193" t="s">
        <v>503</v>
      </c>
    </row>
    <row r="3305" spans="1:12" x14ac:dyDescent="0.25">
      <c r="A3305" s="197">
        <v>30</v>
      </c>
      <c r="B3305" s="194" t="s">
        <v>160</v>
      </c>
      <c r="C3305" s="199">
        <v>2</v>
      </c>
      <c r="D3305" s="194" t="s">
        <v>147</v>
      </c>
      <c r="F3305" s="199">
        <v>0</v>
      </c>
      <c r="G3305" s="194" t="s">
        <v>1347</v>
      </c>
      <c r="I3305" s="197">
        <v>2222222</v>
      </c>
      <c r="K3305" s="200">
        <v>29192593</v>
      </c>
      <c r="L3305" s="193" t="s">
        <v>503</v>
      </c>
    </row>
    <row r="3306" spans="1:12" x14ac:dyDescent="0.25">
      <c r="A3306" s="197">
        <v>30</v>
      </c>
      <c r="B3306" s="194" t="s">
        <v>160</v>
      </c>
      <c r="C3306" s="199">
        <v>2</v>
      </c>
      <c r="D3306" s="194" t="s">
        <v>147</v>
      </c>
      <c r="F3306" s="199">
        <v>0</v>
      </c>
      <c r="G3306" s="194" t="s">
        <v>1351</v>
      </c>
      <c r="I3306" s="197">
        <v>424152</v>
      </c>
      <c r="K3306" s="200">
        <v>29616745</v>
      </c>
      <c r="L3306" s="193" t="s">
        <v>503</v>
      </c>
    </row>
    <row r="3307" spans="1:12" x14ac:dyDescent="0.25">
      <c r="A3307" s="197">
        <v>30</v>
      </c>
      <c r="B3307" s="194" t="s">
        <v>160</v>
      </c>
      <c r="C3307" s="199">
        <v>2</v>
      </c>
      <c r="D3307" s="194" t="s">
        <v>147</v>
      </c>
      <c r="F3307" s="199">
        <v>0</v>
      </c>
      <c r="G3307" s="194" t="s">
        <v>1348</v>
      </c>
      <c r="I3307" s="197">
        <v>333333</v>
      </c>
      <c r="K3307" s="200">
        <v>29950078</v>
      </c>
      <c r="L3307" s="193" t="s">
        <v>503</v>
      </c>
    </row>
    <row r="3308" spans="1:12" x14ac:dyDescent="0.25">
      <c r="A3308" s="197">
        <v>30</v>
      </c>
      <c r="B3308" s="194" t="s">
        <v>160</v>
      </c>
      <c r="C3308" s="199">
        <v>2</v>
      </c>
      <c r="D3308" s="194" t="s">
        <v>147</v>
      </c>
      <c r="F3308" s="199">
        <v>0</v>
      </c>
      <c r="G3308" s="194" t="s">
        <v>330</v>
      </c>
      <c r="I3308" s="197">
        <v>888889</v>
      </c>
      <c r="K3308" s="200">
        <v>30838967</v>
      </c>
      <c r="L3308" s="193" t="s">
        <v>503</v>
      </c>
    </row>
    <row r="3309" spans="1:12" x14ac:dyDescent="0.25">
      <c r="G3309" s="201" t="s">
        <v>679</v>
      </c>
      <c r="I3309" s="202">
        <v>5657485</v>
      </c>
      <c r="J3309" s="202">
        <v>0</v>
      </c>
      <c r="K3309" s="202">
        <v>5657485</v>
      </c>
      <c r="L3309" s="203" t="s">
        <v>503</v>
      </c>
    </row>
    <row r="3310" spans="1:12" x14ac:dyDescent="0.25">
      <c r="G3310" s="201" t="s">
        <v>505</v>
      </c>
      <c r="I3310" s="202">
        <v>30838967</v>
      </c>
      <c r="J3310" s="202">
        <v>0</v>
      </c>
      <c r="K3310" s="202">
        <v>30838967</v>
      </c>
      <c r="L3310" s="204" t="s">
        <v>506</v>
      </c>
    </row>
    <row r="3311" spans="1:12" x14ac:dyDescent="0.25">
      <c r="A3311" s="196" t="s">
        <v>438</v>
      </c>
      <c r="G3311" s="153" t="s">
        <v>500</v>
      </c>
      <c r="I3311" s="197">
        <v>30838967</v>
      </c>
      <c r="J3311" s="197">
        <v>0</v>
      </c>
      <c r="K3311" s="197">
        <v>30838967</v>
      </c>
      <c r="L3311" s="194" t="s">
        <v>503</v>
      </c>
    </row>
    <row r="3312" spans="1:12" x14ac:dyDescent="0.25">
      <c r="A3312" s="193" t="s">
        <v>139</v>
      </c>
      <c r="B3312" s="193" t="s">
        <v>140</v>
      </c>
      <c r="C3312" s="198" t="s">
        <v>141</v>
      </c>
      <c r="D3312" s="193" t="s">
        <v>142</v>
      </c>
      <c r="E3312" s="193" t="s">
        <v>143</v>
      </c>
      <c r="F3312" s="198" t="s">
        <v>144</v>
      </c>
      <c r="G3312" s="193" t="s">
        <v>145</v>
      </c>
      <c r="I3312" s="198" t="s">
        <v>501</v>
      </c>
      <c r="J3312" s="198" t="s">
        <v>502</v>
      </c>
      <c r="K3312" s="198" t="s">
        <v>146</v>
      </c>
    </row>
    <row r="3313" spans="1:12" x14ac:dyDescent="0.25">
      <c r="A3313" s="197">
        <v>31</v>
      </c>
      <c r="B3313" s="194" t="s">
        <v>438</v>
      </c>
      <c r="C3313" s="199">
        <v>111</v>
      </c>
      <c r="D3313" s="194" t="s">
        <v>147</v>
      </c>
      <c r="F3313" s="199">
        <v>0</v>
      </c>
      <c r="G3313" s="194" t="s">
        <v>1352</v>
      </c>
      <c r="I3313" s="197">
        <v>1058806</v>
      </c>
      <c r="K3313" s="200">
        <v>31897773</v>
      </c>
      <c r="L3313" s="193" t="s">
        <v>503</v>
      </c>
    </row>
    <row r="3314" spans="1:12" x14ac:dyDescent="0.25">
      <c r="A3314" s="197">
        <v>31</v>
      </c>
      <c r="B3314" s="194" t="s">
        <v>438</v>
      </c>
      <c r="C3314" s="199">
        <v>112</v>
      </c>
      <c r="D3314" s="194" t="s">
        <v>147</v>
      </c>
      <c r="F3314" s="199">
        <v>0</v>
      </c>
      <c r="G3314" s="194" t="s">
        <v>481</v>
      </c>
      <c r="I3314" s="197">
        <v>2222222</v>
      </c>
      <c r="K3314" s="200">
        <v>34119995</v>
      </c>
      <c r="L3314" s="193" t="s">
        <v>503</v>
      </c>
    </row>
    <row r="3315" spans="1:12" x14ac:dyDescent="0.25">
      <c r="A3315" s="197">
        <v>31</v>
      </c>
      <c r="B3315" s="194" t="s">
        <v>438</v>
      </c>
      <c r="C3315" s="199">
        <v>112</v>
      </c>
      <c r="D3315" s="194" t="s">
        <v>147</v>
      </c>
      <c r="F3315" s="199">
        <v>0</v>
      </c>
      <c r="G3315" s="194" t="s">
        <v>482</v>
      </c>
      <c r="I3315" s="197">
        <v>888889</v>
      </c>
      <c r="K3315" s="200">
        <v>35008884</v>
      </c>
      <c r="L3315" s="193" t="s">
        <v>503</v>
      </c>
    </row>
    <row r="3316" spans="1:12" x14ac:dyDescent="0.25">
      <c r="A3316" s="197">
        <v>31</v>
      </c>
      <c r="B3316" s="194" t="s">
        <v>438</v>
      </c>
      <c r="C3316" s="199">
        <v>112</v>
      </c>
      <c r="D3316" s="194" t="s">
        <v>147</v>
      </c>
      <c r="F3316" s="199">
        <v>0</v>
      </c>
      <c r="G3316" s="194" t="s">
        <v>483</v>
      </c>
      <c r="I3316" s="197">
        <v>279838</v>
      </c>
      <c r="K3316" s="200">
        <v>35288722</v>
      </c>
      <c r="L3316" s="193" t="s">
        <v>503</v>
      </c>
    </row>
    <row r="3317" spans="1:12" x14ac:dyDescent="0.25">
      <c r="A3317" s="197">
        <v>31</v>
      </c>
      <c r="B3317" s="194" t="s">
        <v>438</v>
      </c>
      <c r="C3317" s="199">
        <v>112</v>
      </c>
      <c r="D3317" s="194" t="s">
        <v>147</v>
      </c>
      <c r="F3317" s="199">
        <v>0</v>
      </c>
      <c r="G3317" s="194" t="s">
        <v>484</v>
      </c>
      <c r="I3317" s="197">
        <v>333333</v>
      </c>
      <c r="K3317" s="200">
        <v>35622055</v>
      </c>
      <c r="L3317" s="193" t="s">
        <v>503</v>
      </c>
    </row>
    <row r="3318" spans="1:12" x14ac:dyDescent="0.25">
      <c r="G3318" s="201" t="s">
        <v>718</v>
      </c>
      <c r="I3318" s="202">
        <v>4783088</v>
      </c>
      <c r="J3318" s="202">
        <v>0</v>
      </c>
      <c r="K3318" s="202">
        <v>4783088</v>
      </c>
      <c r="L3318" s="203" t="s">
        <v>503</v>
      </c>
    </row>
    <row r="3319" spans="1:12" x14ac:dyDescent="0.25">
      <c r="G3319" s="201" t="s">
        <v>505</v>
      </c>
      <c r="I3319" s="202">
        <v>35622055</v>
      </c>
      <c r="J3319" s="202">
        <v>0</v>
      </c>
      <c r="K3319" s="202">
        <v>35622055</v>
      </c>
      <c r="L3319" s="204" t="s">
        <v>506</v>
      </c>
    </row>
    <row r="3320" spans="1:12" x14ac:dyDescent="0.25">
      <c r="A3320" s="196" t="s">
        <v>1532</v>
      </c>
      <c r="G3320" s="153" t="s">
        <v>500</v>
      </c>
      <c r="I3320" s="197">
        <v>35622055</v>
      </c>
      <c r="J3320" s="197">
        <v>0</v>
      </c>
      <c r="K3320" s="197">
        <v>35622055</v>
      </c>
      <c r="L3320" s="194" t="s">
        <v>503</v>
      </c>
    </row>
    <row r="3321" spans="1:12" x14ac:dyDescent="0.25">
      <c r="A3321" s="193" t="s">
        <v>139</v>
      </c>
      <c r="B3321" s="193" t="s">
        <v>140</v>
      </c>
      <c r="C3321" s="198" t="s">
        <v>141</v>
      </c>
      <c r="D3321" s="193" t="s">
        <v>142</v>
      </c>
      <c r="E3321" s="193" t="s">
        <v>143</v>
      </c>
      <c r="F3321" s="198" t="s">
        <v>144</v>
      </c>
      <c r="G3321" s="193" t="s">
        <v>145</v>
      </c>
      <c r="I3321" s="198" t="s">
        <v>501</v>
      </c>
      <c r="J3321" s="198" t="s">
        <v>502</v>
      </c>
      <c r="K3321" s="198" t="s">
        <v>146</v>
      </c>
    </row>
    <row r="3322" spans="1:12" x14ac:dyDescent="0.25">
      <c r="A3322" s="197">
        <v>31</v>
      </c>
      <c r="B3322" s="194" t="s">
        <v>1532</v>
      </c>
      <c r="C3322" s="199">
        <v>101</v>
      </c>
      <c r="D3322" s="194" t="s">
        <v>147</v>
      </c>
      <c r="F3322" s="199">
        <v>0</v>
      </c>
      <c r="G3322" s="194" t="s">
        <v>1734</v>
      </c>
      <c r="I3322" s="197">
        <v>2222222</v>
      </c>
      <c r="K3322" s="200">
        <v>37844277</v>
      </c>
      <c r="L3322" s="193" t="s">
        <v>503</v>
      </c>
    </row>
    <row r="3323" spans="1:12" x14ac:dyDescent="0.25">
      <c r="A3323" s="197">
        <v>31</v>
      </c>
      <c r="B3323" s="194" t="s">
        <v>1532</v>
      </c>
      <c r="C3323" s="199">
        <v>101</v>
      </c>
      <c r="D3323" s="194" t="s">
        <v>147</v>
      </c>
      <c r="F3323" s="199">
        <v>0</v>
      </c>
      <c r="G3323" s="194" t="s">
        <v>1735</v>
      </c>
      <c r="I3323" s="197">
        <v>333333</v>
      </c>
      <c r="K3323" s="200">
        <v>38177610</v>
      </c>
      <c r="L3323" s="193" t="s">
        <v>503</v>
      </c>
    </row>
    <row r="3324" spans="1:12" x14ac:dyDescent="0.25">
      <c r="A3324" s="197">
        <v>31</v>
      </c>
      <c r="B3324" s="194" t="s">
        <v>1532</v>
      </c>
      <c r="C3324" s="199">
        <v>101</v>
      </c>
      <c r="D3324" s="194" t="s">
        <v>147</v>
      </c>
      <c r="F3324" s="199">
        <v>0</v>
      </c>
      <c r="G3324" s="194" t="s">
        <v>1736</v>
      </c>
      <c r="I3324" s="197">
        <v>888889</v>
      </c>
      <c r="K3324" s="200">
        <v>39066499</v>
      </c>
      <c r="L3324" s="193" t="s">
        <v>503</v>
      </c>
    </row>
    <row r="3325" spans="1:12" x14ac:dyDescent="0.25">
      <c r="G3325" s="201" t="s">
        <v>1630</v>
      </c>
      <c r="I3325" s="202">
        <v>3444444</v>
      </c>
      <c r="J3325" s="202">
        <v>0</v>
      </c>
      <c r="K3325" s="202">
        <v>3444444</v>
      </c>
      <c r="L3325" s="203" t="s">
        <v>503</v>
      </c>
    </row>
    <row r="3326" spans="1:12" x14ac:dyDescent="0.25">
      <c r="G3326" s="201" t="s">
        <v>505</v>
      </c>
      <c r="I3326" s="202">
        <v>39066499</v>
      </c>
      <c r="J3326" s="202">
        <v>0</v>
      </c>
      <c r="K3326" s="202">
        <v>39066499</v>
      </c>
      <c r="L3326" s="204" t="s">
        <v>506</v>
      </c>
    </row>
    <row r="3327" spans="1:12" x14ac:dyDescent="0.25">
      <c r="A3327" s="196" t="s">
        <v>1353</v>
      </c>
    </row>
    <row r="3328" spans="1:12" x14ac:dyDescent="0.25">
      <c r="A3328" s="196" t="s">
        <v>438</v>
      </c>
      <c r="G3328" s="153" t="s">
        <v>500</v>
      </c>
      <c r="I3328" s="197">
        <v>0</v>
      </c>
      <c r="J3328" s="197">
        <v>0</v>
      </c>
      <c r="K3328" s="197">
        <v>0</v>
      </c>
    </row>
    <row r="3329" spans="1:12" x14ac:dyDescent="0.25">
      <c r="A3329" s="193" t="s">
        <v>139</v>
      </c>
      <c r="B3329" s="193" t="s">
        <v>140</v>
      </c>
      <c r="C3329" s="198" t="s">
        <v>141</v>
      </c>
      <c r="D3329" s="193" t="s">
        <v>142</v>
      </c>
      <c r="E3329" s="193" t="s">
        <v>143</v>
      </c>
      <c r="F3329" s="198" t="s">
        <v>144</v>
      </c>
      <c r="G3329" s="193" t="s">
        <v>145</v>
      </c>
      <c r="I3329" s="198" t="s">
        <v>501</v>
      </c>
      <c r="J3329" s="198" t="s">
        <v>502</v>
      </c>
      <c r="K3329" s="198" t="s">
        <v>146</v>
      </c>
    </row>
    <row r="3330" spans="1:12" x14ac:dyDescent="0.25">
      <c r="A3330" s="197">
        <v>31</v>
      </c>
      <c r="B3330" s="194" t="s">
        <v>438</v>
      </c>
      <c r="C3330" s="199">
        <v>111</v>
      </c>
      <c r="D3330" s="194" t="s">
        <v>147</v>
      </c>
      <c r="F3330" s="199">
        <v>0</v>
      </c>
      <c r="G3330" s="194" t="s">
        <v>1354</v>
      </c>
      <c r="I3330" s="197">
        <v>31649517</v>
      </c>
      <c r="K3330" s="200">
        <v>31649517</v>
      </c>
      <c r="L3330" s="193" t="s">
        <v>503</v>
      </c>
    </row>
    <row r="3331" spans="1:12" x14ac:dyDescent="0.25">
      <c r="G3331" s="201" t="s">
        <v>718</v>
      </c>
      <c r="I3331" s="202">
        <v>31649517</v>
      </c>
      <c r="J3331" s="202">
        <v>0</v>
      </c>
      <c r="K3331" s="202">
        <v>31649517</v>
      </c>
      <c r="L3331" s="203" t="s">
        <v>503</v>
      </c>
    </row>
    <row r="3332" spans="1:12" x14ac:dyDescent="0.25">
      <c r="G3332" s="201" t="s">
        <v>505</v>
      </c>
      <c r="I3332" s="202">
        <v>31649517</v>
      </c>
      <c r="J3332" s="202">
        <v>0</v>
      </c>
      <c r="K3332" s="202">
        <v>31649517</v>
      </c>
      <c r="L3332" s="204" t="s">
        <v>506</v>
      </c>
    </row>
    <row r="3333" spans="1:12" x14ac:dyDescent="0.25">
      <c r="A3333" s="196" t="s">
        <v>1355</v>
      </c>
    </row>
    <row r="3334" spans="1:12" x14ac:dyDescent="0.25">
      <c r="A3334" s="196" t="s">
        <v>438</v>
      </c>
      <c r="G3334" s="153" t="s">
        <v>500</v>
      </c>
      <c r="I3334" s="197">
        <v>0</v>
      </c>
      <c r="J3334" s="197">
        <v>0</v>
      </c>
      <c r="K3334" s="197">
        <v>0</v>
      </c>
    </row>
    <row r="3335" spans="1:12" x14ac:dyDescent="0.25">
      <c r="A3335" s="193" t="s">
        <v>139</v>
      </c>
      <c r="B3335" s="193" t="s">
        <v>140</v>
      </c>
      <c r="C3335" s="198" t="s">
        <v>141</v>
      </c>
      <c r="D3335" s="193" t="s">
        <v>142</v>
      </c>
      <c r="E3335" s="193" t="s">
        <v>143</v>
      </c>
      <c r="F3335" s="198" t="s">
        <v>144</v>
      </c>
      <c r="G3335" s="193" t="s">
        <v>145</v>
      </c>
      <c r="I3335" s="198" t="s">
        <v>501</v>
      </c>
      <c r="J3335" s="198" t="s">
        <v>502</v>
      </c>
      <c r="K3335" s="198" t="s">
        <v>146</v>
      </c>
    </row>
    <row r="3336" spans="1:12" x14ac:dyDescent="0.25">
      <c r="A3336" s="197">
        <v>31</v>
      </c>
      <c r="B3336" s="194" t="s">
        <v>438</v>
      </c>
      <c r="C3336" s="199">
        <v>111</v>
      </c>
      <c r="D3336" s="194" t="s">
        <v>147</v>
      </c>
      <c r="F3336" s="199">
        <v>0</v>
      </c>
      <c r="G3336" s="194" t="s">
        <v>1356</v>
      </c>
      <c r="I3336" s="197">
        <v>33520000</v>
      </c>
      <c r="K3336" s="200">
        <v>33520000</v>
      </c>
      <c r="L3336" s="193" t="s">
        <v>503</v>
      </c>
    </row>
    <row r="3337" spans="1:12" x14ac:dyDescent="0.25">
      <c r="A3337" s="197">
        <v>31</v>
      </c>
      <c r="B3337" s="194" t="s">
        <v>438</v>
      </c>
      <c r="C3337" s="199">
        <v>111</v>
      </c>
      <c r="D3337" s="194" t="s">
        <v>147</v>
      </c>
      <c r="F3337" s="199">
        <v>0</v>
      </c>
      <c r="G3337" s="194" t="s">
        <v>1357</v>
      </c>
      <c r="I3337" s="197">
        <v>4982647</v>
      </c>
      <c r="K3337" s="200">
        <v>38502647</v>
      </c>
      <c r="L3337" s="193" t="s">
        <v>503</v>
      </c>
    </row>
    <row r="3338" spans="1:12" x14ac:dyDescent="0.25">
      <c r="A3338" s="197">
        <v>31</v>
      </c>
      <c r="B3338" s="194" t="s">
        <v>438</v>
      </c>
      <c r="C3338" s="199">
        <v>143</v>
      </c>
      <c r="D3338" s="194" t="s">
        <v>151</v>
      </c>
      <c r="F3338" s="199">
        <v>0</v>
      </c>
      <c r="G3338" s="194" t="s">
        <v>1552</v>
      </c>
      <c r="I3338" s="197">
        <v>2088000</v>
      </c>
      <c r="K3338" s="200">
        <v>40590647</v>
      </c>
      <c r="L3338" s="193" t="s">
        <v>503</v>
      </c>
    </row>
    <row r="3339" spans="1:12" x14ac:dyDescent="0.25">
      <c r="G3339" s="201" t="s">
        <v>718</v>
      </c>
      <c r="I3339" s="202">
        <v>40590647</v>
      </c>
      <c r="J3339" s="202">
        <v>0</v>
      </c>
      <c r="K3339" s="202">
        <v>40590647</v>
      </c>
      <c r="L3339" s="203" t="s">
        <v>503</v>
      </c>
    </row>
    <row r="3340" spans="1:12" x14ac:dyDescent="0.25">
      <c r="G3340" s="201" t="s">
        <v>505</v>
      </c>
      <c r="I3340" s="202">
        <v>40590647</v>
      </c>
      <c r="J3340" s="202">
        <v>0</v>
      </c>
      <c r="K3340" s="202">
        <v>40590647</v>
      </c>
      <c r="L3340" s="204" t="s">
        <v>506</v>
      </c>
    </row>
    <row r="3341" spans="1:12" x14ac:dyDescent="0.25">
      <c r="A3341" s="196" t="s">
        <v>1532</v>
      </c>
      <c r="G3341" s="153" t="s">
        <v>500</v>
      </c>
      <c r="I3341" s="197">
        <v>40590647</v>
      </c>
      <c r="J3341" s="197">
        <v>0</v>
      </c>
      <c r="K3341" s="197">
        <v>40590647</v>
      </c>
      <c r="L3341" s="194" t="s">
        <v>503</v>
      </c>
    </row>
    <row r="3342" spans="1:12" x14ac:dyDescent="0.25">
      <c r="A3342" s="193" t="s">
        <v>139</v>
      </c>
      <c r="B3342" s="193" t="s">
        <v>140</v>
      </c>
      <c r="C3342" s="198" t="s">
        <v>141</v>
      </c>
      <c r="D3342" s="193" t="s">
        <v>142</v>
      </c>
      <c r="E3342" s="193" t="s">
        <v>143</v>
      </c>
      <c r="F3342" s="198" t="s">
        <v>144</v>
      </c>
      <c r="G3342" s="193" t="s">
        <v>145</v>
      </c>
      <c r="I3342" s="198" t="s">
        <v>501</v>
      </c>
      <c r="J3342" s="198" t="s">
        <v>502</v>
      </c>
      <c r="K3342" s="198" t="s">
        <v>146</v>
      </c>
    </row>
    <row r="3343" spans="1:12" x14ac:dyDescent="0.25">
      <c r="A3343" s="197">
        <v>4</v>
      </c>
      <c r="B3343" s="194" t="s">
        <v>1532</v>
      </c>
      <c r="C3343" s="199">
        <v>18</v>
      </c>
      <c r="D3343" s="194" t="s">
        <v>151</v>
      </c>
      <c r="F3343" s="199">
        <v>0</v>
      </c>
      <c r="G3343" s="194" t="s">
        <v>1737</v>
      </c>
      <c r="I3343" s="197">
        <v>14520</v>
      </c>
      <c r="K3343" s="200">
        <v>40605167</v>
      </c>
      <c r="L3343" s="193" t="s">
        <v>503</v>
      </c>
    </row>
    <row r="3344" spans="1:12" x14ac:dyDescent="0.25">
      <c r="A3344" s="197">
        <v>31</v>
      </c>
      <c r="B3344" s="194" t="s">
        <v>1532</v>
      </c>
      <c r="C3344" s="199">
        <v>75</v>
      </c>
      <c r="D3344" s="194" t="s">
        <v>151</v>
      </c>
      <c r="F3344" s="199">
        <v>0</v>
      </c>
      <c r="G3344" s="194" t="s">
        <v>1738</v>
      </c>
      <c r="I3344" s="197">
        <v>57607</v>
      </c>
      <c r="K3344" s="200">
        <v>40662774</v>
      </c>
      <c r="L3344" s="193" t="s">
        <v>503</v>
      </c>
    </row>
    <row r="3345" spans="1:12" x14ac:dyDescent="0.25">
      <c r="A3345" s="197">
        <v>31</v>
      </c>
      <c r="B3345" s="194" t="s">
        <v>1532</v>
      </c>
      <c r="C3345" s="199">
        <v>100</v>
      </c>
      <c r="D3345" s="194" t="s">
        <v>147</v>
      </c>
      <c r="F3345" s="199">
        <v>0</v>
      </c>
      <c r="G3345" s="194" t="s">
        <v>1739</v>
      </c>
      <c r="I3345" s="197">
        <v>200000</v>
      </c>
      <c r="K3345" s="200">
        <v>40862774</v>
      </c>
      <c r="L3345" s="193" t="s">
        <v>503</v>
      </c>
    </row>
    <row r="3346" spans="1:12" x14ac:dyDescent="0.25">
      <c r="A3346" s="197">
        <v>31</v>
      </c>
      <c r="B3346" s="194" t="s">
        <v>1532</v>
      </c>
      <c r="C3346" s="199">
        <v>100</v>
      </c>
      <c r="D3346" s="194" t="s">
        <v>147</v>
      </c>
      <c r="F3346" s="199">
        <v>0</v>
      </c>
      <c r="G3346" s="194" t="s">
        <v>1740</v>
      </c>
      <c r="I3346" s="197">
        <v>2800000</v>
      </c>
      <c r="K3346" s="200">
        <v>43662774</v>
      </c>
      <c r="L3346" s="193" t="s">
        <v>503</v>
      </c>
    </row>
    <row r="3347" spans="1:12" x14ac:dyDescent="0.25">
      <c r="G3347" s="201" t="s">
        <v>1630</v>
      </c>
      <c r="I3347" s="202">
        <v>3072127</v>
      </c>
      <c r="J3347" s="202">
        <v>0</v>
      </c>
      <c r="K3347" s="202">
        <v>3072127</v>
      </c>
      <c r="L3347" s="203" t="s">
        <v>503</v>
      </c>
    </row>
    <row r="3348" spans="1:12" x14ac:dyDescent="0.25">
      <c r="G3348" s="201" t="s">
        <v>505</v>
      </c>
      <c r="I3348" s="202">
        <v>43662774</v>
      </c>
      <c r="J3348" s="202">
        <v>0</v>
      </c>
      <c r="K3348" s="202">
        <v>43662774</v>
      </c>
      <c r="L3348" s="204" t="s">
        <v>506</v>
      </c>
    </row>
    <row r="3349" spans="1:12" x14ac:dyDescent="0.25">
      <c r="A3349" s="196" t="s">
        <v>1358</v>
      </c>
    </row>
    <row r="3350" spans="1:12" x14ac:dyDescent="0.25">
      <c r="A3350" s="196" t="s">
        <v>138</v>
      </c>
      <c r="G3350" s="153" t="s">
        <v>500</v>
      </c>
      <c r="I3350" s="197">
        <v>0</v>
      </c>
      <c r="J3350" s="197">
        <v>0</v>
      </c>
      <c r="K3350" s="197">
        <v>0</v>
      </c>
    </row>
    <row r="3351" spans="1:12" x14ac:dyDescent="0.25">
      <c r="A3351" s="193" t="s">
        <v>139</v>
      </c>
      <c r="B3351" s="193" t="s">
        <v>140</v>
      </c>
      <c r="C3351" s="198" t="s">
        <v>141</v>
      </c>
      <c r="D3351" s="193" t="s">
        <v>142</v>
      </c>
      <c r="E3351" s="193" t="s">
        <v>143</v>
      </c>
      <c r="F3351" s="198" t="s">
        <v>144</v>
      </c>
      <c r="G3351" s="193" t="s">
        <v>145</v>
      </c>
      <c r="I3351" s="198" t="s">
        <v>501</v>
      </c>
      <c r="J3351" s="198" t="s">
        <v>502</v>
      </c>
      <c r="K3351" s="198" t="s">
        <v>146</v>
      </c>
    </row>
    <row r="3352" spans="1:12" x14ac:dyDescent="0.25">
      <c r="A3352" s="197">
        <v>31</v>
      </c>
      <c r="B3352" s="194" t="s">
        <v>138</v>
      </c>
      <c r="C3352" s="199">
        <v>87</v>
      </c>
      <c r="D3352" s="194" t="s">
        <v>147</v>
      </c>
      <c r="F3352" s="199">
        <v>0</v>
      </c>
      <c r="G3352" s="194" t="s">
        <v>183</v>
      </c>
      <c r="I3352" s="197">
        <v>666667</v>
      </c>
      <c r="K3352" s="200">
        <v>666667</v>
      </c>
      <c r="L3352" s="193" t="s">
        <v>503</v>
      </c>
    </row>
    <row r="3353" spans="1:12" x14ac:dyDescent="0.25">
      <c r="G3353" s="201" t="s">
        <v>504</v>
      </c>
      <c r="I3353" s="202">
        <v>666667</v>
      </c>
      <c r="J3353" s="202">
        <v>0</v>
      </c>
      <c r="K3353" s="202">
        <v>666667</v>
      </c>
      <c r="L3353" s="203" t="s">
        <v>503</v>
      </c>
    </row>
    <row r="3354" spans="1:12" x14ac:dyDescent="0.25">
      <c r="G3354" s="201" t="s">
        <v>505</v>
      </c>
      <c r="I3354" s="202">
        <v>666667</v>
      </c>
      <c r="J3354" s="202">
        <v>0</v>
      </c>
      <c r="K3354" s="202">
        <v>666667</v>
      </c>
      <c r="L3354" s="204" t="s">
        <v>506</v>
      </c>
    </row>
    <row r="3355" spans="1:12" x14ac:dyDescent="0.25">
      <c r="A3355" s="196" t="s">
        <v>219</v>
      </c>
      <c r="G3355" s="153" t="s">
        <v>500</v>
      </c>
      <c r="I3355" s="197">
        <v>666667</v>
      </c>
      <c r="J3355" s="197">
        <v>0</v>
      </c>
      <c r="K3355" s="197">
        <v>666667</v>
      </c>
      <c r="L3355" s="194" t="s">
        <v>503</v>
      </c>
    </row>
    <row r="3356" spans="1:12" x14ac:dyDescent="0.25">
      <c r="A3356" s="193" t="s">
        <v>139</v>
      </c>
      <c r="B3356" s="193" t="s">
        <v>140</v>
      </c>
      <c r="C3356" s="198" t="s">
        <v>141</v>
      </c>
      <c r="D3356" s="193" t="s">
        <v>142</v>
      </c>
      <c r="E3356" s="193" t="s">
        <v>143</v>
      </c>
      <c r="F3356" s="198" t="s">
        <v>144</v>
      </c>
      <c r="G3356" s="193" t="s">
        <v>145</v>
      </c>
      <c r="I3356" s="198" t="s">
        <v>501</v>
      </c>
      <c r="J3356" s="198" t="s">
        <v>502</v>
      </c>
      <c r="K3356" s="198" t="s">
        <v>146</v>
      </c>
    </row>
    <row r="3357" spans="1:12" x14ac:dyDescent="0.25">
      <c r="A3357" s="197">
        <v>29</v>
      </c>
      <c r="B3357" s="194" t="s">
        <v>219</v>
      </c>
      <c r="C3357" s="199">
        <v>2</v>
      </c>
      <c r="D3357" s="194" t="s">
        <v>147</v>
      </c>
      <c r="F3357" s="199">
        <v>0</v>
      </c>
      <c r="G3357" s="194" t="s">
        <v>1359</v>
      </c>
      <c r="I3357" s="197">
        <v>666667</v>
      </c>
      <c r="K3357" s="200">
        <v>1333334</v>
      </c>
      <c r="L3357" s="193" t="s">
        <v>503</v>
      </c>
    </row>
    <row r="3358" spans="1:12" x14ac:dyDescent="0.25">
      <c r="G3358" s="201" t="s">
        <v>507</v>
      </c>
      <c r="I3358" s="202">
        <v>666667</v>
      </c>
      <c r="J3358" s="202">
        <v>0</v>
      </c>
      <c r="K3358" s="202">
        <v>666667</v>
      </c>
      <c r="L3358" s="203" t="s">
        <v>503</v>
      </c>
    </row>
    <row r="3359" spans="1:12" x14ac:dyDescent="0.25">
      <c r="G3359" s="201" t="s">
        <v>505</v>
      </c>
      <c r="I3359" s="202">
        <v>1333334</v>
      </c>
      <c r="J3359" s="202">
        <v>0</v>
      </c>
      <c r="K3359" s="202">
        <v>1333334</v>
      </c>
      <c r="L3359" s="204" t="s">
        <v>506</v>
      </c>
    </row>
    <row r="3360" spans="1:12" x14ac:dyDescent="0.25">
      <c r="A3360" s="196" t="s">
        <v>242</v>
      </c>
      <c r="G3360" s="153" t="s">
        <v>500</v>
      </c>
      <c r="I3360" s="197">
        <v>1333334</v>
      </c>
      <c r="J3360" s="197">
        <v>0</v>
      </c>
      <c r="K3360" s="197">
        <v>1333334</v>
      </c>
      <c r="L3360" s="194" t="s">
        <v>503</v>
      </c>
    </row>
    <row r="3361" spans="1:12" x14ac:dyDescent="0.25">
      <c r="A3361" s="193" t="s">
        <v>139</v>
      </c>
      <c r="B3361" s="193" t="s">
        <v>140</v>
      </c>
      <c r="C3361" s="198" t="s">
        <v>141</v>
      </c>
      <c r="D3361" s="193" t="s">
        <v>142</v>
      </c>
      <c r="E3361" s="193" t="s">
        <v>143</v>
      </c>
      <c r="F3361" s="198" t="s">
        <v>144</v>
      </c>
      <c r="G3361" s="193" t="s">
        <v>145</v>
      </c>
      <c r="I3361" s="198" t="s">
        <v>501</v>
      </c>
      <c r="J3361" s="198" t="s">
        <v>502</v>
      </c>
      <c r="K3361" s="198" t="s">
        <v>146</v>
      </c>
    </row>
    <row r="3362" spans="1:12" x14ac:dyDescent="0.25">
      <c r="A3362" s="197">
        <v>31</v>
      </c>
      <c r="B3362" s="194" t="s">
        <v>242</v>
      </c>
      <c r="C3362" s="199">
        <v>87</v>
      </c>
      <c r="D3362" s="194" t="s">
        <v>147</v>
      </c>
      <c r="F3362" s="199">
        <v>0</v>
      </c>
      <c r="G3362" s="194" t="s">
        <v>1359</v>
      </c>
      <c r="I3362" s="197">
        <v>734074</v>
      </c>
      <c r="K3362" s="200">
        <v>2067408</v>
      </c>
      <c r="L3362" s="193" t="s">
        <v>503</v>
      </c>
    </row>
    <row r="3363" spans="1:12" x14ac:dyDescent="0.25">
      <c r="G3363" s="201" t="s">
        <v>612</v>
      </c>
      <c r="I3363" s="202">
        <v>734074</v>
      </c>
      <c r="J3363" s="202">
        <v>0</v>
      </c>
      <c r="K3363" s="202">
        <v>734074</v>
      </c>
      <c r="L3363" s="203" t="s">
        <v>503</v>
      </c>
    </row>
    <row r="3364" spans="1:12" x14ac:dyDescent="0.25">
      <c r="G3364" s="201" t="s">
        <v>505</v>
      </c>
      <c r="I3364" s="202">
        <v>2067408</v>
      </c>
      <c r="J3364" s="202">
        <v>0</v>
      </c>
      <c r="K3364" s="202">
        <v>2067408</v>
      </c>
      <c r="L3364" s="204" t="s">
        <v>506</v>
      </c>
    </row>
    <row r="3365" spans="1:12" x14ac:dyDescent="0.25">
      <c r="A3365" s="196" t="s">
        <v>158</v>
      </c>
      <c r="G3365" s="153" t="s">
        <v>500</v>
      </c>
      <c r="I3365" s="197">
        <v>2067408</v>
      </c>
      <c r="J3365" s="197">
        <v>0</v>
      </c>
      <c r="K3365" s="197">
        <v>2067408</v>
      </c>
      <c r="L3365" s="194" t="s">
        <v>503</v>
      </c>
    </row>
    <row r="3366" spans="1:12" x14ac:dyDescent="0.25">
      <c r="A3366" s="193" t="s">
        <v>139</v>
      </c>
      <c r="B3366" s="193" t="s">
        <v>140</v>
      </c>
      <c r="C3366" s="198" t="s">
        <v>141</v>
      </c>
      <c r="D3366" s="193" t="s">
        <v>142</v>
      </c>
      <c r="E3366" s="193" t="s">
        <v>143</v>
      </c>
      <c r="F3366" s="198" t="s">
        <v>144</v>
      </c>
      <c r="G3366" s="193" t="s">
        <v>145</v>
      </c>
      <c r="I3366" s="198" t="s">
        <v>501</v>
      </c>
      <c r="J3366" s="198" t="s">
        <v>502</v>
      </c>
      <c r="K3366" s="198" t="s">
        <v>146</v>
      </c>
    </row>
    <row r="3367" spans="1:12" x14ac:dyDescent="0.25">
      <c r="A3367" s="197">
        <v>30</v>
      </c>
      <c r="B3367" s="194" t="s">
        <v>158</v>
      </c>
      <c r="C3367" s="199">
        <v>2</v>
      </c>
      <c r="D3367" s="194" t="s">
        <v>147</v>
      </c>
      <c r="F3367" s="199">
        <v>0</v>
      </c>
      <c r="G3367" s="194" t="s">
        <v>1359</v>
      </c>
      <c r="I3367" s="197">
        <v>755246</v>
      </c>
      <c r="K3367" s="200">
        <v>2822654</v>
      </c>
      <c r="L3367" s="193" t="s">
        <v>503</v>
      </c>
    </row>
    <row r="3368" spans="1:12" x14ac:dyDescent="0.25">
      <c r="G3368" s="201" t="s">
        <v>644</v>
      </c>
      <c r="I3368" s="202">
        <v>755246</v>
      </c>
      <c r="J3368" s="202">
        <v>0</v>
      </c>
      <c r="K3368" s="202">
        <v>755246</v>
      </c>
      <c r="L3368" s="203" t="s">
        <v>503</v>
      </c>
    </row>
    <row r="3369" spans="1:12" x14ac:dyDescent="0.25">
      <c r="G3369" s="201" t="s">
        <v>505</v>
      </c>
      <c r="I3369" s="202">
        <v>2822654</v>
      </c>
      <c r="J3369" s="202">
        <v>0</v>
      </c>
      <c r="K3369" s="202">
        <v>2822654</v>
      </c>
      <c r="L3369" s="204" t="s">
        <v>506</v>
      </c>
    </row>
    <row r="3370" spans="1:12" x14ac:dyDescent="0.25">
      <c r="A3370" s="196" t="s">
        <v>254</v>
      </c>
      <c r="G3370" s="153" t="s">
        <v>500</v>
      </c>
      <c r="I3370" s="197">
        <v>2822654</v>
      </c>
      <c r="J3370" s="197">
        <v>0</v>
      </c>
      <c r="K3370" s="197">
        <v>2822654</v>
      </c>
      <c r="L3370" s="194" t="s">
        <v>503</v>
      </c>
    </row>
    <row r="3371" spans="1:12" x14ac:dyDescent="0.25">
      <c r="A3371" s="193" t="s">
        <v>139</v>
      </c>
      <c r="B3371" s="193" t="s">
        <v>140</v>
      </c>
      <c r="C3371" s="198" t="s">
        <v>141</v>
      </c>
      <c r="D3371" s="193" t="s">
        <v>142</v>
      </c>
      <c r="E3371" s="193" t="s">
        <v>143</v>
      </c>
      <c r="F3371" s="198" t="s">
        <v>144</v>
      </c>
      <c r="G3371" s="193" t="s">
        <v>145</v>
      </c>
      <c r="I3371" s="198" t="s">
        <v>501</v>
      </c>
      <c r="J3371" s="198" t="s">
        <v>502</v>
      </c>
      <c r="K3371" s="198" t="s">
        <v>146</v>
      </c>
    </row>
    <row r="3372" spans="1:12" x14ac:dyDescent="0.25">
      <c r="A3372" s="197">
        <v>31</v>
      </c>
      <c r="B3372" s="194" t="s">
        <v>254</v>
      </c>
      <c r="C3372" s="199">
        <v>2</v>
      </c>
      <c r="D3372" s="194" t="s">
        <v>147</v>
      </c>
      <c r="F3372" s="199">
        <v>0</v>
      </c>
      <c r="G3372" s="194" t="s">
        <v>1360</v>
      </c>
      <c r="I3372" s="197">
        <v>666667</v>
      </c>
      <c r="K3372" s="200">
        <v>3489321</v>
      </c>
      <c r="L3372" s="193" t="s">
        <v>503</v>
      </c>
    </row>
    <row r="3373" spans="1:12" x14ac:dyDescent="0.25">
      <c r="G3373" s="201" t="s">
        <v>665</v>
      </c>
      <c r="I3373" s="202">
        <v>666667</v>
      </c>
      <c r="J3373" s="202">
        <v>0</v>
      </c>
      <c r="K3373" s="202">
        <v>666667</v>
      </c>
      <c r="L3373" s="203" t="s">
        <v>503</v>
      </c>
    </row>
    <row r="3374" spans="1:12" x14ac:dyDescent="0.25">
      <c r="G3374" s="201" t="s">
        <v>505</v>
      </c>
      <c r="I3374" s="202">
        <v>3489321</v>
      </c>
      <c r="J3374" s="202">
        <v>0</v>
      </c>
      <c r="K3374" s="202">
        <v>3489321</v>
      </c>
      <c r="L3374" s="204" t="s">
        <v>506</v>
      </c>
    </row>
    <row r="3375" spans="1:12" x14ac:dyDescent="0.25">
      <c r="A3375" s="196" t="s">
        <v>160</v>
      </c>
      <c r="G3375" s="153" t="s">
        <v>500</v>
      </c>
      <c r="I3375" s="197">
        <v>3489321</v>
      </c>
      <c r="J3375" s="197">
        <v>0</v>
      </c>
      <c r="K3375" s="197">
        <v>3489321</v>
      </c>
      <c r="L3375" s="194" t="s">
        <v>503</v>
      </c>
    </row>
    <row r="3376" spans="1:12" x14ac:dyDescent="0.25">
      <c r="A3376" s="193" t="s">
        <v>139</v>
      </c>
      <c r="B3376" s="193" t="s">
        <v>140</v>
      </c>
      <c r="C3376" s="198" t="s">
        <v>141</v>
      </c>
      <c r="D3376" s="193" t="s">
        <v>142</v>
      </c>
      <c r="E3376" s="193" t="s">
        <v>143</v>
      </c>
      <c r="F3376" s="198" t="s">
        <v>144</v>
      </c>
      <c r="G3376" s="193" t="s">
        <v>145</v>
      </c>
      <c r="I3376" s="198" t="s">
        <v>501</v>
      </c>
      <c r="J3376" s="198" t="s">
        <v>502</v>
      </c>
      <c r="K3376" s="198" t="s">
        <v>146</v>
      </c>
    </row>
    <row r="3377" spans="1:12" x14ac:dyDescent="0.25">
      <c r="A3377" s="197">
        <v>30</v>
      </c>
      <c r="B3377" s="194" t="s">
        <v>160</v>
      </c>
      <c r="C3377" s="199">
        <v>2</v>
      </c>
      <c r="D3377" s="194" t="s">
        <v>147</v>
      </c>
      <c r="F3377" s="199">
        <v>0</v>
      </c>
      <c r="G3377" s="194" t="s">
        <v>1359</v>
      </c>
      <c r="I3377" s="197">
        <v>666667</v>
      </c>
      <c r="K3377" s="200">
        <v>4155988</v>
      </c>
      <c r="L3377" s="193" t="s">
        <v>503</v>
      </c>
    </row>
    <row r="3378" spans="1:12" x14ac:dyDescent="0.25">
      <c r="G3378" s="201" t="s">
        <v>679</v>
      </c>
      <c r="I3378" s="202">
        <v>666667</v>
      </c>
      <c r="J3378" s="202">
        <v>0</v>
      </c>
      <c r="K3378" s="202">
        <v>666667</v>
      </c>
      <c r="L3378" s="203" t="s">
        <v>503</v>
      </c>
    </row>
    <row r="3379" spans="1:12" x14ac:dyDescent="0.25">
      <c r="G3379" s="201" t="s">
        <v>505</v>
      </c>
      <c r="I3379" s="202">
        <v>4155988</v>
      </c>
      <c r="J3379" s="202">
        <v>0</v>
      </c>
      <c r="K3379" s="202">
        <v>4155988</v>
      </c>
      <c r="L3379" s="204" t="s">
        <v>506</v>
      </c>
    </row>
    <row r="3380" spans="1:12" x14ac:dyDescent="0.25">
      <c r="A3380" s="196" t="s">
        <v>1361</v>
      </c>
    </row>
    <row r="3381" spans="1:12" x14ac:dyDescent="0.25">
      <c r="A3381" s="196" t="s">
        <v>138</v>
      </c>
      <c r="G3381" s="153" t="s">
        <v>500</v>
      </c>
      <c r="I3381" s="197">
        <v>0</v>
      </c>
      <c r="J3381" s="197">
        <v>0</v>
      </c>
      <c r="K3381" s="197">
        <v>0</v>
      </c>
    </row>
    <row r="3382" spans="1:12" x14ac:dyDescent="0.25">
      <c r="A3382" s="193" t="s">
        <v>139</v>
      </c>
      <c r="B3382" s="193" t="s">
        <v>140</v>
      </c>
      <c r="C3382" s="198" t="s">
        <v>141</v>
      </c>
      <c r="D3382" s="193" t="s">
        <v>142</v>
      </c>
      <c r="E3382" s="193" t="s">
        <v>143</v>
      </c>
      <c r="F3382" s="198" t="s">
        <v>144</v>
      </c>
      <c r="G3382" s="193" t="s">
        <v>145</v>
      </c>
      <c r="I3382" s="198" t="s">
        <v>501</v>
      </c>
      <c r="J3382" s="198" t="s">
        <v>502</v>
      </c>
      <c r="K3382" s="198" t="s">
        <v>146</v>
      </c>
    </row>
    <row r="3383" spans="1:12" x14ac:dyDescent="0.25">
      <c r="A3383" s="197">
        <v>19</v>
      </c>
      <c r="B3383" s="194" t="s">
        <v>138</v>
      </c>
      <c r="C3383" s="199">
        <v>97</v>
      </c>
      <c r="D3383" s="194" t="s">
        <v>147</v>
      </c>
      <c r="F3383" s="199">
        <v>0</v>
      </c>
      <c r="G3383" s="194" t="s">
        <v>1362</v>
      </c>
      <c r="I3383" s="197">
        <v>27000</v>
      </c>
      <c r="K3383" s="200">
        <v>27000</v>
      </c>
      <c r="L3383" s="193" t="s">
        <v>503</v>
      </c>
    </row>
    <row r="3384" spans="1:12" x14ac:dyDescent="0.25">
      <c r="A3384" s="197">
        <v>19</v>
      </c>
      <c r="B3384" s="194" t="s">
        <v>138</v>
      </c>
      <c r="C3384" s="199">
        <v>97</v>
      </c>
      <c r="D3384" s="194" t="s">
        <v>147</v>
      </c>
      <c r="F3384" s="199">
        <v>0</v>
      </c>
      <c r="G3384" s="194" t="s">
        <v>1363</v>
      </c>
      <c r="I3384" s="197">
        <v>18000</v>
      </c>
      <c r="K3384" s="200">
        <v>45000</v>
      </c>
      <c r="L3384" s="193" t="s">
        <v>503</v>
      </c>
    </row>
    <row r="3385" spans="1:12" x14ac:dyDescent="0.25">
      <c r="A3385" s="197">
        <v>19</v>
      </c>
      <c r="B3385" s="194" t="s">
        <v>138</v>
      </c>
      <c r="C3385" s="199">
        <v>97</v>
      </c>
      <c r="D3385" s="194" t="s">
        <v>147</v>
      </c>
      <c r="F3385" s="199">
        <v>0</v>
      </c>
      <c r="G3385" s="194" t="s">
        <v>1364</v>
      </c>
      <c r="I3385" s="197">
        <v>6600</v>
      </c>
      <c r="K3385" s="200">
        <v>51600</v>
      </c>
      <c r="L3385" s="193" t="s">
        <v>503</v>
      </c>
    </row>
    <row r="3386" spans="1:12" x14ac:dyDescent="0.25">
      <c r="A3386" s="197">
        <v>19</v>
      </c>
      <c r="B3386" s="194" t="s">
        <v>138</v>
      </c>
      <c r="C3386" s="199">
        <v>97</v>
      </c>
      <c r="D3386" s="194" t="s">
        <v>147</v>
      </c>
      <c r="F3386" s="199">
        <v>0</v>
      </c>
      <c r="G3386" s="194" t="s">
        <v>1365</v>
      </c>
      <c r="I3386" s="197">
        <v>23000</v>
      </c>
      <c r="K3386" s="200">
        <v>74600</v>
      </c>
      <c r="L3386" s="193" t="s">
        <v>503</v>
      </c>
    </row>
    <row r="3387" spans="1:12" x14ac:dyDescent="0.25">
      <c r="A3387" s="197">
        <v>19</v>
      </c>
      <c r="B3387" s="194" t="s">
        <v>138</v>
      </c>
      <c r="C3387" s="199">
        <v>97</v>
      </c>
      <c r="D3387" s="194" t="s">
        <v>147</v>
      </c>
      <c r="F3387" s="199">
        <v>0</v>
      </c>
      <c r="G3387" s="194" t="s">
        <v>1366</v>
      </c>
      <c r="I3387" s="197">
        <v>18000</v>
      </c>
      <c r="K3387" s="200">
        <v>92600</v>
      </c>
      <c r="L3387" s="193" t="s">
        <v>503</v>
      </c>
    </row>
    <row r="3388" spans="1:12" x14ac:dyDescent="0.25">
      <c r="A3388" s="197">
        <v>19</v>
      </c>
      <c r="B3388" s="194" t="s">
        <v>138</v>
      </c>
      <c r="C3388" s="199">
        <v>97</v>
      </c>
      <c r="D3388" s="194" t="s">
        <v>147</v>
      </c>
      <c r="F3388" s="199">
        <v>0</v>
      </c>
      <c r="G3388" s="194" t="s">
        <v>1367</v>
      </c>
      <c r="I3388" s="197">
        <v>18700</v>
      </c>
      <c r="K3388" s="200">
        <v>111300</v>
      </c>
      <c r="L3388" s="193" t="s">
        <v>503</v>
      </c>
    </row>
    <row r="3389" spans="1:12" x14ac:dyDescent="0.25">
      <c r="A3389" s="197">
        <v>19</v>
      </c>
      <c r="B3389" s="194" t="s">
        <v>138</v>
      </c>
      <c r="C3389" s="199">
        <v>97</v>
      </c>
      <c r="D3389" s="194" t="s">
        <v>147</v>
      </c>
      <c r="F3389" s="199">
        <v>0</v>
      </c>
      <c r="G3389" s="194" t="s">
        <v>1368</v>
      </c>
      <c r="I3389" s="197">
        <v>28000</v>
      </c>
      <c r="K3389" s="200">
        <v>139300</v>
      </c>
      <c r="L3389" s="193" t="s">
        <v>503</v>
      </c>
    </row>
    <row r="3390" spans="1:12" x14ac:dyDescent="0.25">
      <c r="A3390" s="197">
        <v>19</v>
      </c>
      <c r="B3390" s="194" t="s">
        <v>138</v>
      </c>
      <c r="C3390" s="199">
        <v>97</v>
      </c>
      <c r="D3390" s="194" t="s">
        <v>147</v>
      </c>
      <c r="F3390" s="199">
        <v>0</v>
      </c>
      <c r="G3390" s="194" t="s">
        <v>1369</v>
      </c>
      <c r="I3390" s="197">
        <v>4300</v>
      </c>
      <c r="K3390" s="200">
        <v>143600</v>
      </c>
      <c r="L3390" s="193" t="s">
        <v>503</v>
      </c>
    </row>
    <row r="3391" spans="1:12" x14ac:dyDescent="0.25">
      <c r="A3391" s="197">
        <v>19</v>
      </c>
      <c r="B3391" s="194" t="s">
        <v>138</v>
      </c>
      <c r="C3391" s="199">
        <v>97</v>
      </c>
      <c r="D3391" s="194" t="s">
        <v>147</v>
      </c>
      <c r="F3391" s="199">
        <v>0</v>
      </c>
      <c r="G3391" s="194" t="s">
        <v>1370</v>
      </c>
      <c r="I3391" s="197">
        <v>6600</v>
      </c>
      <c r="K3391" s="200">
        <v>150200</v>
      </c>
      <c r="L3391" s="193" t="s">
        <v>503</v>
      </c>
    </row>
    <row r="3392" spans="1:12" x14ac:dyDescent="0.25">
      <c r="A3392" s="197">
        <v>19</v>
      </c>
      <c r="B3392" s="194" t="s">
        <v>138</v>
      </c>
      <c r="C3392" s="199">
        <v>97</v>
      </c>
      <c r="D3392" s="194" t="s">
        <v>147</v>
      </c>
      <c r="F3392" s="199">
        <v>0</v>
      </c>
      <c r="G3392" s="194" t="s">
        <v>1371</v>
      </c>
      <c r="I3392" s="197">
        <v>21000</v>
      </c>
      <c r="K3392" s="200">
        <v>171200</v>
      </c>
      <c r="L3392" s="193" t="s">
        <v>503</v>
      </c>
    </row>
    <row r="3393" spans="1:12" x14ac:dyDescent="0.25">
      <c r="A3393" s="197">
        <v>19</v>
      </c>
      <c r="B3393" s="194" t="s">
        <v>138</v>
      </c>
      <c r="C3393" s="199">
        <v>97</v>
      </c>
      <c r="D3393" s="194" t="s">
        <v>147</v>
      </c>
      <c r="F3393" s="199">
        <v>0</v>
      </c>
      <c r="G3393" s="194" t="s">
        <v>1372</v>
      </c>
      <c r="I3393" s="197">
        <v>19000</v>
      </c>
      <c r="K3393" s="200">
        <v>190200</v>
      </c>
      <c r="L3393" s="193" t="s">
        <v>503</v>
      </c>
    </row>
    <row r="3394" spans="1:12" x14ac:dyDescent="0.25">
      <c r="A3394" s="197">
        <v>19</v>
      </c>
      <c r="B3394" s="194" t="s">
        <v>138</v>
      </c>
      <c r="C3394" s="199">
        <v>97</v>
      </c>
      <c r="D3394" s="194" t="s">
        <v>147</v>
      </c>
      <c r="F3394" s="199">
        <v>0</v>
      </c>
      <c r="G3394" s="194" t="s">
        <v>1373</v>
      </c>
      <c r="I3394" s="197">
        <v>14000</v>
      </c>
      <c r="K3394" s="200">
        <v>204200</v>
      </c>
      <c r="L3394" s="193" t="s">
        <v>503</v>
      </c>
    </row>
    <row r="3395" spans="1:12" x14ac:dyDescent="0.25">
      <c r="A3395" s="197">
        <v>19</v>
      </c>
      <c r="B3395" s="194" t="s">
        <v>138</v>
      </c>
      <c r="C3395" s="199">
        <v>97</v>
      </c>
      <c r="D3395" s="194" t="s">
        <v>147</v>
      </c>
      <c r="F3395" s="199">
        <v>0</v>
      </c>
      <c r="G3395" s="194" t="s">
        <v>1374</v>
      </c>
      <c r="I3395" s="197">
        <v>17000</v>
      </c>
      <c r="K3395" s="200">
        <v>221200</v>
      </c>
      <c r="L3395" s="193" t="s">
        <v>503</v>
      </c>
    </row>
    <row r="3396" spans="1:12" x14ac:dyDescent="0.25">
      <c r="A3396" s="197">
        <v>19</v>
      </c>
      <c r="B3396" s="194" t="s">
        <v>138</v>
      </c>
      <c r="C3396" s="199">
        <v>97</v>
      </c>
      <c r="D3396" s="194" t="s">
        <v>147</v>
      </c>
      <c r="F3396" s="199">
        <v>0</v>
      </c>
      <c r="G3396" s="194" t="s">
        <v>1375</v>
      </c>
      <c r="I3396" s="197">
        <v>16300</v>
      </c>
      <c r="K3396" s="200">
        <v>237500</v>
      </c>
      <c r="L3396" s="193" t="s">
        <v>503</v>
      </c>
    </row>
    <row r="3397" spans="1:12" x14ac:dyDescent="0.25">
      <c r="A3397" s="197">
        <v>19</v>
      </c>
      <c r="B3397" s="194" t="s">
        <v>138</v>
      </c>
      <c r="C3397" s="199">
        <v>97</v>
      </c>
      <c r="D3397" s="194" t="s">
        <v>147</v>
      </c>
      <c r="F3397" s="199">
        <v>0</v>
      </c>
      <c r="G3397" s="194" t="s">
        <v>1376</v>
      </c>
      <c r="I3397" s="197">
        <v>25500</v>
      </c>
      <c r="K3397" s="200">
        <v>263000</v>
      </c>
      <c r="L3397" s="193" t="s">
        <v>503</v>
      </c>
    </row>
    <row r="3398" spans="1:12" x14ac:dyDescent="0.25">
      <c r="A3398" s="197">
        <v>19</v>
      </c>
      <c r="B3398" s="194" t="s">
        <v>138</v>
      </c>
      <c r="C3398" s="199">
        <v>97</v>
      </c>
      <c r="D3398" s="194" t="s">
        <v>147</v>
      </c>
      <c r="F3398" s="199">
        <v>0</v>
      </c>
      <c r="G3398" s="194" t="s">
        <v>1377</v>
      </c>
      <c r="I3398" s="197">
        <v>18000</v>
      </c>
      <c r="K3398" s="200">
        <v>281000</v>
      </c>
      <c r="L3398" s="193" t="s">
        <v>503</v>
      </c>
    </row>
    <row r="3399" spans="1:12" x14ac:dyDescent="0.25">
      <c r="A3399" s="197">
        <v>19</v>
      </c>
      <c r="B3399" s="194" t="s">
        <v>138</v>
      </c>
      <c r="C3399" s="199">
        <v>97</v>
      </c>
      <c r="D3399" s="194" t="s">
        <v>147</v>
      </c>
      <c r="F3399" s="199">
        <v>0</v>
      </c>
      <c r="G3399" s="194" t="s">
        <v>1378</v>
      </c>
      <c r="I3399" s="197">
        <v>16900</v>
      </c>
      <c r="K3399" s="200">
        <v>297900</v>
      </c>
      <c r="L3399" s="193" t="s">
        <v>503</v>
      </c>
    </row>
    <row r="3400" spans="1:12" x14ac:dyDescent="0.25">
      <c r="A3400" s="197">
        <v>19</v>
      </c>
      <c r="B3400" s="194" t="s">
        <v>138</v>
      </c>
      <c r="C3400" s="199">
        <v>97</v>
      </c>
      <c r="D3400" s="194" t="s">
        <v>147</v>
      </c>
      <c r="F3400" s="199">
        <v>0</v>
      </c>
      <c r="G3400" s="194" t="s">
        <v>1379</v>
      </c>
      <c r="I3400" s="197">
        <v>21000</v>
      </c>
      <c r="K3400" s="200">
        <v>318900</v>
      </c>
      <c r="L3400" s="193" t="s">
        <v>503</v>
      </c>
    </row>
    <row r="3401" spans="1:12" x14ac:dyDescent="0.25">
      <c r="A3401" s="197">
        <v>19</v>
      </c>
      <c r="B3401" s="194" t="s">
        <v>138</v>
      </c>
      <c r="C3401" s="199">
        <v>97</v>
      </c>
      <c r="D3401" s="194" t="s">
        <v>147</v>
      </c>
      <c r="F3401" s="199">
        <v>0</v>
      </c>
      <c r="G3401" s="194" t="s">
        <v>1380</v>
      </c>
      <c r="I3401" s="197">
        <v>4600</v>
      </c>
      <c r="K3401" s="200">
        <v>323500</v>
      </c>
      <c r="L3401" s="193" t="s">
        <v>503</v>
      </c>
    </row>
    <row r="3402" spans="1:12" x14ac:dyDescent="0.25">
      <c r="A3402" s="197">
        <v>19</v>
      </c>
      <c r="B3402" s="194" t="s">
        <v>138</v>
      </c>
      <c r="C3402" s="199">
        <v>97</v>
      </c>
      <c r="D3402" s="194" t="s">
        <v>147</v>
      </c>
      <c r="F3402" s="199">
        <v>0</v>
      </c>
      <c r="G3402" s="194" t="s">
        <v>1381</v>
      </c>
      <c r="I3402" s="197">
        <v>6600</v>
      </c>
      <c r="K3402" s="200">
        <v>330100</v>
      </c>
      <c r="L3402" s="193" t="s">
        <v>503</v>
      </c>
    </row>
    <row r="3403" spans="1:12" x14ac:dyDescent="0.25">
      <c r="A3403" s="197">
        <v>19</v>
      </c>
      <c r="B3403" s="194" t="s">
        <v>138</v>
      </c>
      <c r="C3403" s="199">
        <v>97</v>
      </c>
      <c r="D3403" s="194" t="s">
        <v>147</v>
      </c>
      <c r="F3403" s="199">
        <v>0</v>
      </c>
      <c r="G3403" s="194" t="s">
        <v>1382</v>
      </c>
      <c r="I3403" s="197">
        <v>4600</v>
      </c>
      <c r="K3403" s="200">
        <v>334700</v>
      </c>
      <c r="L3403" s="193" t="s">
        <v>503</v>
      </c>
    </row>
    <row r="3404" spans="1:12" x14ac:dyDescent="0.25">
      <c r="A3404" s="197">
        <v>19</v>
      </c>
      <c r="B3404" s="194" t="s">
        <v>138</v>
      </c>
      <c r="C3404" s="199">
        <v>97</v>
      </c>
      <c r="D3404" s="194" t="s">
        <v>147</v>
      </c>
      <c r="F3404" s="199">
        <v>0</v>
      </c>
      <c r="G3404" s="194" t="s">
        <v>1383</v>
      </c>
      <c r="I3404" s="197">
        <v>6600</v>
      </c>
      <c r="K3404" s="200">
        <v>341300</v>
      </c>
      <c r="L3404" s="193" t="s">
        <v>503</v>
      </c>
    </row>
    <row r="3405" spans="1:12" x14ac:dyDescent="0.25">
      <c r="A3405" s="197">
        <v>19</v>
      </c>
      <c r="B3405" s="194" t="s">
        <v>138</v>
      </c>
      <c r="C3405" s="199">
        <v>97</v>
      </c>
      <c r="D3405" s="194" t="s">
        <v>147</v>
      </c>
      <c r="F3405" s="199">
        <v>0</v>
      </c>
      <c r="G3405" s="194" t="s">
        <v>1384</v>
      </c>
      <c r="I3405" s="197">
        <v>4600</v>
      </c>
      <c r="K3405" s="200">
        <v>345900</v>
      </c>
      <c r="L3405" s="193" t="s">
        <v>503</v>
      </c>
    </row>
    <row r="3406" spans="1:12" x14ac:dyDescent="0.25">
      <c r="A3406" s="197">
        <v>19</v>
      </c>
      <c r="B3406" s="194" t="s">
        <v>138</v>
      </c>
      <c r="C3406" s="199">
        <v>97</v>
      </c>
      <c r="D3406" s="194" t="s">
        <v>147</v>
      </c>
      <c r="F3406" s="199">
        <v>0</v>
      </c>
      <c r="G3406" s="194" t="s">
        <v>1385</v>
      </c>
      <c r="I3406" s="197">
        <v>6600</v>
      </c>
      <c r="K3406" s="200">
        <v>352500</v>
      </c>
      <c r="L3406" s="193" t="s">
        <v>503</v>
      </c>
    </row>
    <row r="3407" spans="1:12" x14ac:dyDescent="0.25">
      <c r="A3407" s="197">
        <v>19</v>
      </c>
      <c r="B3407" s="194" t="s">
        <v>138</v>
      </c>
      <c r="C3407" s="199">
        <v>97</v>
      </c>
      <c r="D3407" s="194" t="s">
        <v>147</v>
      </c>
      <c r="F3407" s="199">
        <v>0</v>
      </c>
      <c r="G3407" s="194" t="s">
        <v>1386</v>
      </c>
      <c r="I3407" s="197">
        <v>6600</v>
      </c>
      <c r="K3407" s="200">
        <v>359100</v>
      </c>
      <c r="L3407" s="193" t="s">
        <v>503</v>
      </c>
    </row>
    <row r="3408" spans="1:12" x14ac:dyDescent="0.25">
      <c r="A3408" s="197">
        <v>19</v>
      </c>
      <c r="B3408" s="194" t="s">
        <v>138</v>
      </c>
      <c r="C3408" s="199">
        <v>97</v>
      </c>
      <c r="D3408" s="194" t="s">
        <v>147</v>
      </c>
      <c r="F3408" s="199">
        <v>0</v>
      </c>
      <c r="G3408" s="194" t="s">
        <v>1387</v>
      </c>
      <c r="I3408" s="197">
        <v>4600</v>
      </c>
      <c r="K3408" s="200">
        <v>363700</v>
      </c>
      <c r="L3408" s="193" t="s">
        <v>503</v>
      </c>
    </row>
    <row r="3409" spans="1:12" x14ac:dyDescent="0.25">
      <c r="A3409" s="197">
        <v>19</v>
      </c>
      <c r="B3409" s="194" t="s">
        <v>138</v>
      </c>
      <c r="C3409" s="199">
        <v>97</v>
      </c>
      <c r="D3409" s="194" t="s">
        <v>147</v>
      </c>
      <c r="F3409" s="199">
        <v>0</v>
      </c>
      <c r="G3409" s="194" t="s">
        <v>1388</v>
      </c>
      <c r="I3409" s="197">
        <v>6600</v>
      </c>
      <c r="K3409" s="200">
        <v>370300</v>
      </c>
      <c r="L3409" s="193" t="s">
        <v>503</v>
      </c>
    </row>
    <row r="3410" spans="1:12" x14ac:dyDescent="0.25">
      <c r="A3410" s="197">
        <v>19</v>
      </c>
      <c r="B3410" s="194" t="s">
        <v>138</v>
      </c>
      <c r="C3410" s="199">
        <v>97</v>
      </c>
      <c r="D3410" s="194" t="s">
        <v>147</v>
      </c>
      <c r="F3410" s="199">
        <v>0</v>
      </c>
      <c r="G3410" s="194" t="s">
        <v>1389</v>
      </c>
      <c r="I3410" s="197">
        <v>4600</v>
      </c>
      <c r="K3410" s="200">
        <v>374900</v>
      </c>
      <c r="L3410" s="193" t="s">
        <v>503</v>
      </c>
    </row>
    <row r="3411" spans="1:12" x14ac:dyDescent="0.25">
      <c r="A3411" s="197">
        <v>19</v>
      </c>
      <c r="B3411" s="194" t="s">
        <v>138</v>
      </c>
      <c r="C3411" s="199">
        <v>97</v>
      </c>
      <c r="D3411" s="194" t="s">
        <v>147</v>
      </c>
      <c r="F3411" s="199">
        <v>0</v>
      </c>
      <c r="G3411" s="194" t="s">
        <v>1390</v>
      </c>
      <c r="I3411" s="197">
        <v>6600</v>
      </c>
      <c r="K3411" s="200">
        <v>381500</v>
      </c>
      <c r="L3411" s="193" t="s">
        <v>503</v>
      </c>
    </row>
    <row r="3412" spans="1:12" x14ac:dyDescent="0.25">
      <c r="A3412" s="197">
        <v>19</v>
      </c>
      <c r="B3412" s="194" t="s">
        <v>138</v>
      </c>
      <c r="C3412" s="199">
        <v>97</v>
      </c>
      <c r="D3412" s="194" t="s">
        <v>147</v>
      </c>
      <c r="F3412" s="199">
        <v>0</v>
      </c>
      <c r="G3412" s="194" t="s">
        <v>1391</v>
      </c>
      <c r="I3412" s="197">
        <v>6600</v>
      </c>
      <c r="K3412" s="200">
        <v>388100</v>
      </c>
      <c r="L3412" s="193" t="s">
        <v>503</v>
      </c>
    </row>
    <row r="3413" spans="1:12" x14ac:dyDescent="0.25">
      <c r="A3413" s="197">
        <v>19</v>
      </c>
      <c r="B3413" s="194" t="s">
        <v>138</v>
      </c>
      <c r="C3413" s="199">
        <v>97</v>
      </c>
      <c r="D3413" s="194" t="s">
        <v>147</v>
      </c>
      <c r="F3413" s="199">
        <v>0</v>
      </c>
      <c r="G3413" s="194" t="s">
        <v>1392</v>
      </c>
      <c r="I3413" s="197">
        <v>4600</v>
      </c>
      <c r="K3413" s="200">
        <v>392700</v>
      </c>
      <c r="L3413" s="193" t="s">
        <v>503</v>
      </c>
    </row>
    <row r="3414" spans="1:12" x14ac:dyDescent="0.25">
      <c r="A3414" s="197">
        <v>19</v>
      </c>
      <c r="B3414" s="194" t="s">
        <v>138</v>
      </c>
      <c r="C3414" s="199">
        <v>97</v>
      </c>
      <c r="D3414" s="194" t="s">
        <v>147</v>
      </c>
      <c r="F3414" s="199">
        <v>0</v>
      </c>
      <c r="G3414" s="194" t="s">
        <v>1393</v>
      </c>
      <c r="I3414" s="197">
        <v>4600</v>
      </c>
      <c r="K3414" s="200">
        <v>397300</v>
      </c>
      <c r="L3414" s="193" t="s">
        <v>503</v>
      </c>
    </row>
    <row r="3415" spans="1:12" x14ac:dyDescent="0.25">
      <c r="A3415" s="197">
        <v>19</v>
      </c>
      <c r="B3415" s="194" t="s">
        <v>138</v>
      </c>
      <c r="C3415" s="199">
        <v>97</v>
      </c>
      <c r="D3415" s="194" t="s">
        <v>147</v>
      </c>
      <c r="F3415" s="199">
        <v>0</v>
      </c>
      <c r="G3415" s="194" t="s">
        <v>1394</v>
      </c>
      <c r="I3415" s="197">
        <v>6600</v>
      </c>
      <c r="K3415" s="200">
        <v>403900</v>
      </c>
      <c r="L3415" s="193" t="s">
        <v>503</v>
      </c>
    </row>
    <row r="3416" spans="1:12" x14ac:dyDescent="0.25">
      <c r="A3416" s="197">
        <v>19</v>
      </c>
      <c r="B3416" s="194" t="s">
        <v>138</v>
      </c>
      <c r="C3416" s="199">
        <v>97</v>
      </c>
      <c r="D3416" s="194" t="s">
        <v>147</v>
      </c>
      <c r="F3416" s="199">
        <v>0</v>
      </c>
      <c r="G3416" s="194" t="s">
        <v>1395</v>
      </c>
      <c r="I3416" s="197">
        <v>4600</v>
      </c>
      <c r="K3416" s="200">
        <v>408500</v>
      </c>
      <c r="L3416" s="193" t="s">
        <v>503</v>
      </c>
    </row>
    <row r="3417" spans="1:12" x14ac:dyDescent="0.25">
      <c r="A3417" s="197">
        <v>19</v>
      </c>
      <c r="B3417" s="194" t="s">
        <v>138</v>
      </c>
      <c r="C3417" s="199">
        <v>97</v>
      </c>
      <c r="D3417" s="194" t="s">
        <v>147</v>
      </c>
      <c r="F3417" s="199">
        <v>0</v>
      </c>
      <c r="G3417" s="194" t="s">
        <v>1396</v>
      </c>
      <c r="I3417" s="197">
        <v>8600</v>
      </c>
      <c r="K3417" s="200">
        <v>417100</v>
      </c>
      <c r="L3417" s="193" t="s">
        <v>503</v>
      </c>
    </row>
    <row r="3418" spans="1:12" x14ac:dyDescent="0.25">
      <c r="A3418" s="197">
        <v>19</v>
      </c>
      <c r="B3418" s="194" t="s">
        <v>138</v>
      </c>
      <c r="C3418" s="199">
        <v>97</v>
      </c>
      <c r="D3418" s="194" t="s">
        <v>147</v>
      </c>
      <c r="F3418" s="199">
        <v>0</v>
      </c>
      <c r="G3418" s="194" t="s">
        <v>1397</v>
      </c>
      <c r="I3418" s="197">
        <v>4600</v>
      </c>
      <c r="K3418" s="200">
        <v>421700</v>
      </c>
      <c r="L3418" s="193" t="s">
        <v>503</v>
      </c>
    </row>
    <row r="3419" spans="1:12" x14ac:dyDescent="0.25">
      <c r="A3419" s="197">
        <v>25</v>
      </c>
      <c r="B3419" s="194" t="s">
        <v>138</v>
      </c>
      <c r="C3419" s="199">
        <v>99</v>
      </c>
      <c r="D3419" s="194" t="s">
        <v>151</v>
      </c>
      <c r="F3419" s="199">
        <v>0</v>
      </c>
      <c r="G3419" s="194" t="s">
        <v>1398</v>
      </c>
      <c r="I3419" s="197">
        <v>8200</v>
      </c>
      <c r="K3419" s="200">
        <v>429900</v>
      </c>
      <c r="L3419" s="193" t="s">
        <v>503</v>
      </c>
    </row>
    <row r="3420" spans="1:12" x14ac:dyDescent="0.25">
      <c r="A3420" s="197">
        <v>25</v>
      </c>
      <c r="B3420" s="194" t="s">
        <v>138</v>
      </c>
      <c r="C3420" s="199">
        <v>99</v>
      </c>
      <c r="D3420" s="194" t="s">
        <v>151</v>
      </c>
      <c r="F3420" s="199">
        <v>0</v>
      </c>
      <c r="G3420" s="194" t="s">
        <v>1399</v>
      </c>
      <c r="I3420" s="197">
        <v>21000</v>
      </c>
      <c r="K3420" s="200">
        <v>450900</v>
      </c>
      <c r="L3420" s="193" t="s">
        <v>503</v>
      </c>
    </row>
    <row r="3421" spans="1:12" x14ac:dyDescent="0.25">
      <c r="A3421" s="197">
        <v>25</v>
      </c>
      <c r="B3421" s="194" t="s">
        <v>138</v>
      </c>
      <c r="C3421" s="199">
        <v>99</v>
      </c>
      <c r="D3421" s="194" t="s">
        <v>151</v>
      </c>
      <c r="F3421" s="199">
        <v>0</v>
      </c>
      <c r="G3421" s="194" t="s">
        <v>1400</v>
      </c>
      <c r="I3421" s="197">
        <v>28000</v>
      </c>
      <c r="K3421" s="200">
        <v>478900</v>
      </c>
      <c r="L3421" s="193" t="s">
        <v>503</v>
      </c>
    </row>
    <row r="3422" spans="1:12" x14ac:dyDescent="0.25">
      <c r="A3422" s="197">
        <v>25</v>
      </c>
      <c r="B3422" s="194" t="s">
        <v>138</v>
      </c>
      <c r="C3422" s="199">
        <v>99</v>
      </c>
      <c r="D3422" s="194" t="s">
        <v>151</v>
      </c>
      <c r="F3422" s="199">
        <v>0</v>
      </c>
      <c r="G3422" s="194" t="s">
        <v>1401</v>
      </c>
      <c r="I3422" s="197">
        <v>13000</v>
      </c>
      <c r="K3422" s="200">
        <v>491900</v>
      </c>
      <c r="L3422" s="193" t="s">
        <v>503</v>
      </c>
    </row>
    <row r="3423" spans="1:12" x14ac:dyDescent="0.25">
      <c r="A3423" s="197">
        <v>25</v>
      </c>
      <c r="B3423" s="194" t="s">
        <v>138</v>
      </c>
      <c r="C3423" s="199">
        <v>99</v>
      </c>
      <c r="D3423" s="194" t="s">
        <v>151</v>
      </c>
      <c r="F3423" s="199">
        <v>0</v>
      </c>
      <c r="G3423" s="194" t="s">
        <v>1402</v>
      </c>
      <c r="I3423" s="197">
        <v>4600</v>
      </c>
      <c r="K3423" s="200">
        <v>496500</v>
      </c>
      <c r="L3423" s="193" t="s">
        <v>503</v>
      </c>
    </row>
    <row r="3424" spans="1:12" x14ac:dyDescent="0.25">
      <c r="A3424" s="197">
        <v>25</v>
      </c>
      <c r="B3424" s="194" t="s">
        <v>138</v>
      </c>
      <c r="C3424" s="199">
        <v>99</v>
      </c>
      <c r="D3424" s="194" t="s">
        <v>151</v>
      </c>
      <c r="F3424" s="199">
        <v>0</v>
      </c>
      <c r="G3424" s="194" t="s">
        <v>1403</v>
      </c>
      <c r="I3424" s="197">
        <v>15000</v>
      </c>
      <c r="K3424" s="200">
        <v>511500</v>
      </c>
      <c r="L3424" s="193" t="s">
        <v>503</v>
      </c>
    </row>
    <row r="3425" spans="1:12" x14ac:dyDescent="0.25">
      <c r="A3425" s="197">
        <v>25</v>
      </c>
      <c r="B3425" s="194" t="s">
        <v>138</v>
      </c>
      <c r="C3425" s="199">
        <v>99</v>
      </c>
      <c r="D3425" s="194" t="s">
        <v>151</v>
      </c>
      <c r="F3425" s="199">
        <v>0</v>
      </c>
      <c r="G3425" s="194" t="s">
        <v>1404</v>
      </c>
      <c r="I3425" s="197">
        <v>16000</v>
      </c>
      <c r="K3425" s="200">
        <v>527500</v>
      </c>
      <c r="L3425" s="193" t="s">
        <v>503</v>
      </c>
    </row>
    <row r="3426" spans="1:12" x14ac:dyDescent="0.25">
      <c r="A3426" s="197">
        <v>25</v>
      </c>
      <c r="B3426" s="194" t="s">
        <v>138</v>
      </c>
      <c r="C3426" s="199">
        <v>99</v>
      </c>
      <c r="D3426" s="194" t="s">
        <v>151</v>
      </c>
      <c r="F3426" s="199">
        <v>0</v>
      </c>
      <c r="G3426" s="194" t="s">
        <v>1405</v>
      </c>
      <c r="I3426" s="197">
        <v>2600</v>
      </c>
      <c r="K3426" s="200">
        <v>530100</v>
      </c>
      <c r="L3426" s="193" t="s">
        <v>503</v>
      </c>
    </row>
    <row r="3427" spans="1:12" x14ac:dyDescent="0.25">
      <c r="A3427" s="197">
        <v>25</v>
      </c>
      <c r="B3427" s="194" t="s">
        <v>138</v>
      </c>
      <c r="C3427" s="199">
        <v>99</v>
      </c>
      <c r="D3427" s="194" t="s">
        <v>151</v>
      </c>
      <c r="F3427" s="199">
        <v>0</v>
      </c>
      <c r="G3427" s="194" t="s">
        <v>1406</v>
      </c>
      <c r="I3427" s="197">
        <v>6600</v>
      </c>
      <c r="K3427" s="200">
        <v>536700</v>
      </c>
      <c r="L3427" s="193" t="s">
        <v>503</v>
      </c>
    </row>
    <row r="3428" spans="1:12" x14ac:dyDescent="0.25">
      <c r="A3428" s="197">
        <v>25</v>
      </c>
      <c r="B3428" s="194" t="s">
        <v>138</v>
      </c>
      <c r="C3428" s="199">
        <v>99</v>
      </c>
      <c r="D3428" s="194" t="s">
        <v>151</v>
      </c>
      <c r="F3428" s="199">
        <v>0</v>
      </c>
      <c r="G3428" s="194" t="s">
        <v>1407</v>
      </c>
      <c r="I3428" s="197">
        <v>4600</v>
      </c>
      <c r="K3428" s="200">
        <v>541300</v>
      </c>
      <c r="L3428" s="193" t="s">
        <v>503</v>
      </c>
    </row>
    <row r="3429" spans="1:12" x14ac:dyDescent="0.25">
      <c r="A3429" s="197">
        <v>25</v>
      </c>
      <c r="B3429" s="194" t="s">
        <v>138</v>
      </c>
      <c r="C3429" s="199">
        <v>99</v>
      </c>
      <c r="D3429" s="194" t="s">
        <v>151</v>
      </c>
      <c r="F3429" s="199">
        <v>0</v>
      </c>
      <c r="G3429" s="194" t="s">
        <v>1408</v>
      </c>
      <c r="I3429" s="197">
        <v>4600</v>
      </c>
      <c r="K3429" s="200">
        <v>545900</v>
      </c>
      <c r="L3429" s="193" t="s">
        <v>503</v>
      </c>
    </row>
    <row r="3430" spans="1:12" x14ac:dyDescent="0.25">
      <c r="A3430" s="197">
        <v>25</v>
      </c>
      <c r="B3430" s="194" t="s">
        <v>138</v>
      </c>
      <c r="C3430" s="199">
        <v>99</v>
      </c>
      <c r="D3430" s="194" t="s">
        <v>151</v>
      </c>
      <c r="F3430" s="199">
        <v>0</v>
      </c>
      <c r="G3430" s="194" t="s">
        <v>1409</v>
      </c>
      <c r="I3430" s="197">
        <v>6600</v>
      </c>
      <c r="K3430" s="200">
        <v>552500</v>
      </c>
      <c r="L3430" s="193" t="s">
        <v>503</v>
      </c>
    </row>
    <row r="3431" spans="1:12" x14ac:dyDescent="0.25">
      <c r="A3431" s="197">
        <v>25</v>
      </c>
      <c r="B3431" s="194" t="s">
        <v>138</v>
      </c>
      <c r="C3431" s="199">
        <v>99</v>
      </c>
      <c r="D3431" s="194" t="s">
        <v>151</v>
      </c>
      <c r="F3431" s="199">
        <v>0</v>
      </c>
      <c r="G3431" s="194" t="s">
        <v>1410</v>
      </c>
      <c r="I3431" s="197">
        <v>4600</v>
      </c>
      <c r="K3431" s="200">
        <v>557100</v>
      </c>
      <c r="L3431" s="193" t="s">
        <v>503</v>
      </c>
    </row>
    <row r="3432" spans="1:12" x14ac:dyDescent="0.25">
      <c r="A3432" s="197">
        <v>25</v>
      </c>
      <c r="B3432" s="194" t="s">
        <v>138</v>
      </c>
      <c r="C3432" s="199">
        <v>99</v>
      </c>
      <c r="D3432" s="194" t="s">
        <v>151</v>
      </c>
      <c r="F3432" s="199">
        <v>0</v>
      </c>
      <c r="G3432" s="194" t="s">
        <v>1411</v>
      </c>
      <c r="I3432" s="197">
        <v>6600</v>
      </c>
      <c r="K3432" s="200">
        <v>563700</v>
      </c>
      <c r="L3432" s="193" t="s">
        <v>503</v>
      </c>
    </row>
    <row r="3433" spans="1:12" x14ac:dyDescent="0.25">
      <c r="A3433" s="197">
        <v>25</v>
      </c>
      <c r="B3433" s="194" t="s">
        <v>138</v>
      </c>
      <c r="C3433" s="199">
        <v>99</v>
      </c>
      <c r="D3433" s="194" t="s">
        <v>151</v>
      </c>
      <c r="F3433" s="199">
        <v>0</v>
      </c>
      <c r="G3433" s="194" t="s">
        <v>1412</v>
      </c>
      <c r="I3433" s="197">
        <v>18000</v>
      </c>
      <c r="K3433" s="200">
        <v>581700</v>
      </c>
      <c r="L3433" s="193" t="s">
        <v>503</v>
      </c>
    </row>
    <row r="3434" spans="1:12" x14ac:dyDescent="0.25">
      <c r="A3434" s="197">
        <v>29</v>
      </c>
      <c r="B3434" s="194" t="s">
        <v>138</v>
      </c>
      <c r="C3434" s="199">
        <v>100</v>
      </c>
      <c r="D3434" s="194" t="s">
        <v>151</v>
      </c>
      <c r="F3434" s="199">
        <v>0</v>
      </c>
      <c r="G3434" s="194" t="s">
        <v>1413</v>
      </c>
      <c r="I3434" s="197">
        <v>3000</v>
      </c>
      <c r="K3434" s="200">
        <v>584700</v>
      </c>
      <c r="L3434" s="193" t="s">
        <v>503</v>
      </c>
    </row>
    <row r="3435" spans="1:12" x14ac:dyDescent="0.25">
      <c r="G3435" s="201" t="s">
        <v>504</v>
      </c>
      <c r="I3435" s="202">
        <v>584700</v>
      </c>
      <c r="J3435" s="202">
        <v>0</v>
      </c>
      <c r="K3435" s="202">
        <v>584700</v>
      </c>
      <c r="L3435" s="203" t="s">
        <v>503</v>
      </c>
    </row>
    <row r="3436" spans="1:12" x14ac:dyDescent="0.25">
      <c r="G3436" s="201" t="s">
        <v>505</v>
      </c>
      <c r="I3436" s="202">
        <v>584700</v>
      </c>
      <c r="J3436" s="202">
        <v>0</v>
      </c>
      <c r="K3436" s="202">
        <v>584700</v>
      </c>
      <c r="L3436" s="204" t="s">
        <v>506</v>
      </c>
    </row>
    <row r="3437" spans="1:12" x14ac:dyDescent="0.25">
      <c r="A3437" s="196" t="s">
        <v>242</v>
      </c>
      <c r="G3437" s="153" t="s">
        <v>500</v>
      </c>
      <c r="I3437" s="197">
        <v>584700</v>
      </c>
      <c r="J3437" s="197">
        <v>0</v>
      </c>
      <c r="K3437" s="197">
        <v>584700</v>
      </c>
      <c r="L3437" s="194" t="s">
        <v>503</v>
      </c>
    </row>
    <row r="3438" spans="1:12" x14ac:dyDescent="0.25">
      <c r="A3438" s="193" t="s">
        <v>139</v>
      </c>
      <c r="B3438" s="193" t="s">
        <v>140</v>
      </c>
      <c r="C3438" s="198" t="s">
        <v>141</v>
      </c>
      <c r="D3438" s="193" t="s">
        <v>142</v>
      </c>
      <c r="E3438" s="193" t="s">
        <v>143</v>
      </c>
      <c r="F3438" s="198" t="s">
        <v>144</v>
      </c>
      <c r="G3438" s="193" t="s">
        <v>145</v>
      </c>
      <c r="I3438" s="198" t="s">
        <v>501</v>
      </c>
      <c r="J3438" s="198" t="s">
        <v>502</v>
      </c>
      <c r="K3438" s="198" t="s">
        <v>146</v>
      </c>
    </row>
    <row r="3439" spans="1:12" x14ac:dyDescent="0.25">
      <c r="A3439" s="197">
        <v>30</v>
      </c>
      <c r="B3439" s="194" t="s">
        <v>242</v>
      </c>
      <c r="C3439" s="199">
        <v>95</v>
      </c>
      <c r="D3439" s="194" t="s">
        <v>151</v>
      </c>
      <c r="F3439" s="199">
        <v>0</v>
      </c>
      <c r="G3439" s="194" t="s">
        <v>1414</v>
      </c>
      <c r="I3439" s="197">
        <v>3100</v>
      </c>
      <c r="K3439" s="200">
        <v>587800</v>
      </c>
      <c r="L3439" s="193" t="s">
        <v>503</v>
      </c>
    </row>
    <row r="3440" spans="1:12" x14ac:dyDescent="0.25">
      <c r="G3440" s="201" t="s">
        <v>612</v>
      </c>
      <c r="I3440" s="202">
        <v>3100</v>
      </c>
      <c r="J3440" s="202">
        <v>0</v>
      </c>
      <c r="K3440" s="202">
        <v>3100</v>
      </c>
      <c r="L3440" s="203" t="s">
        <v>503</v>
      </c>
    </row>
    <row r="3441" spans="1:12" x14ac:dyDescent="0.25">
      <c r="G3441" s="201" t="s">
        <v>505</v>
      </c>
      <c r="I3441" s="202">
        <v>587800</v>
      </c>
      <c r="J3441" s="202">
        <v>0</v>
      </c>
      <c r="K3441" s="202">
        <v>587800</v>
      </c>
      <c r="L3441" s="204" t="s">
        <v>506</v>
      </c>
    </row>
    <row r="3442" spans="1:12" x14ac:dyDescent="0.25">
      <c r="A3442" s="196" t="s">
        <v>1532</v>
      </c>
      <c r="G3442" s="153" t="s">
        <v>500</v>
      </c>
      <c r="I3442" s="197">
        <v>587800</v>
      </c>
      <c r="J3442" s="197">
        <v>0</v>
      </c>
      <c r="K3442" s="197">
        <v>587800</v>
      </c>
      <c r="L3442" s="194" t="s">
        <v>503</v>
      </c>
    </row>
    <row r="3443" spans="1:12" x14ac:dyDescent="0.25">
      <c r="A3443" s="193" t="s">
        <v>139</v>
      </c>
      <c r="B3443" s="193" t="s">
        <v>140</v>
      </c>
      <c r="C3443" s="198" t="s">
        <v>141</v>
      </c>
      <c r="D3443" s="193" t="s">
        <v>142</v>
      </c>
      <c r="E3443" s="193" t="s">
        <v>143</v>
      </c>
      <c r="F3443" s="198" t="s">
        <v>144</v>
      </c>
      <c r="G3443" s="193" t="s">
        <v>145</v>
      </c>
      <c r="I3443" s="198" t="s">
        <v>501</v>
      </c>
      <c r="J3443" s="198" t="s">
        <v>502</v>
      </c>
      <c r="K3443" s="198" t="s">
        <v>146</v>
      </c>
    </row>
    <row r="3444" spans="1:12" x14ac:dyDescent="0.25">
      <c r="A3444" s="197">
        <v>31</v>
      </c>
      <c r="B3444" s="194" t="s">
        <v>1532</v>
      </c>
      <c r="C3444" s="199">
        <v>102</v>
      </c>
      <c r="D3444" s="194" t="s">
        <v>151</v>
      </c>
      <c r="F3444" s="199">
        <v>0</v>
      </c>
      <c r="G3444" s="194" t="s">
        <v>1850</v>
      </c>
      <c r="I3444" s="197">
        <v>2500</v>
      </c>
      <c r="K3444" s="200">
        <v>590300</v>
      </c>
      <c r="L3444" s="193" t="s">
        <v>503</v>
      </c>
    </row>
    <row r="3445" spans="1:12" x14ac:dyDescent="0.25">
      <c r="G3445" s="201" t="s">
        <v>1630</v>
      </c>
      <c r="I3445" s="202">
        <v>2500</v>
      </c>
      <c r="J3445" s="202">
        <v>0</v>
      </c>
      <c r="K3445" s="202">
        <v>2500</v>
      </c>
      <c r="L3445" s="203" t="s">
        <v>503</v>
      </c>
    </row>
    <row r="3446" spans="1:12" x14ac:dyDescent="0.25">
      <c r="G3446" s="201" t="s">
        <v>505</v>
      </c>
      <c r="I3446" s="202">
        <v>590300</v>
      </c>
      <c r="J3446" s="202">
        <v>0</v>
      </c>
      <c r="K3446" s="202">
        <v>590300</v>
      </c>
      <c r="L3446" s="204" t="s">
        <v>506</v>
      </c>
    </row>
    <row r="3447" spans="1:12" x14ac:dyDescent="0.25">
      <c r="A3447" s="196" t="s">
        <v>1415</v>
      </c>
    </row>
    <row r="3448" spans="1:12" x14ac:dyDescent="0.25">
      <c r="A3448" s="196" t="s">
        <v>138</v>
      </c>
      <c r="G3448" s="153" t="s">
        <v>500</v>
      </c>
      <c r="I3448" s="197">
        <v>0</v>
      </c>
      <c r="J3448" s="197">
        <v>0</v>
      </c>
      <c r="K3448" s="197">
        <v>0</v>
      </c>
    </row>
    <row r="3449" spans="1:12" x14ac:dyDescent="0.25">
      <c r="A3449" s="193" t="s">
        <v>139</v>
      </c>
      <c r="B3449" s="193" t="s">
        <v>140</v>
      </c>
      <c r="C3449" s="198" t="s">
        <v>141</v>
      </c>
      <c r="D3449" s="193" t="s">
        <v>142</v>
      </c>
      <c r="E3449" s="193" t="s">
        <v>143</v>
      </c>
      <c r="F3449" s="198" t="s">
        <v>144</v>
      </c>
      <c r="G3449" s="193" t="s">
        <v>145</v>
      </c>
      <c r="I3449" s="198" t="s">
        <v>501</v>
      </c>
      <c r="J3449" s="198" t="s">
        <v>502</v>
      </c>
      <c r="K3449" s="198" t="s">
        <v>146</v>
      </c>
    </row>
    <row r="3450" spans="1:12" x14ac:dyDescent="0.25">
      <c r="A3450" s="197">
        <v>19</v>
      </c>
      <c r="B3450" s="194" t="s">
        <v>138</v>
      </c>
      <c r="C3450" s="199">
        <v>97</v>
      </c>
      <c r="D3450" s="194" t="s">
        <v>147</v>
      </c>
      <c r="F3450" s="199">
        <v>0</v>
      </c>
      <c r="G3450" s="194" t="s">
        <v>1416</v>
      </c>
      <c r="I3450" s="197">
        <v>4788</v>
      </c>
      <c r="K3450" s="200">
        <v>4788</v>
      </c>
      <c r="L3450" s="193" t="s">
        <v>503</v>
      </c>
    </row>
    <row r="3451" spans="1:12" x14ac:dyDescent="0.25">
      <c r="A3451" s="197">
        <v>25</v>
      </c>
      <c r="B3451" s="194" t="s">
        <v>138</v>
      </c>
      <c r="C3451" s="199">
        <v>98</v>
      </c>
      <c r="D3451" s="194" t="s">
        <v>151</v>
      </c>
      <c r="F3451" s="199">
        <v>0</v>
      </c>
      <c r="G3451" s="194" t="s">
        <v>1417</v>
      </c>
      <c r="I3451" s="197">
        <v>2770</v>
      </c>
      <c r="K3451" s="200">
        <v>7558</v>
      </c>
      <c r="L3451" s="193" t="s">
        <v>503</v>
      </c>
    </row>
    <row r="3452" spans="1:12" x14ac:dyDescent="0.25">
      <c r="A3452" s="197">
        <v>25</v>
      </c>
      <c r="B3452" s="194" t="s">
        <v>138</v>
      </c>
      <c r="C3452" s="199">
        <v>98</v>
      </c>
      <c r="D3452" s="194" t="s">
        <v>151</v>
      </c>
      <c r="F3452" s="199">
        <v>0</v>
      </c>
      <c r="G3452" s="194" t="s">
        <v>1418</v>
      </c>
      <c r="I3452" s="197">
        <v>3030</v>
      </c>
      <c r="K3452" s="200">
        <v>10588</v>
      </c>
      <c r="L3452" s="193" t="s">
        <v>503</v>
      </c>
    </row>
    <row r="3453" spans="1:12" x14ac:dyDescent="0.25">
      <c r="A3453" s="197">
        <v>25</v>
      </c>
      <c r="B3453" s="194" t="s">
        <v>138</v>
      </c>
      <c r="C3453" s="199">
        <v>98</v>
      </c>
      <c r="D3453" s="194" t="s">
        <v>151</v>
      </c>
      <c r="F3453" s="199">
        <v>0</v>
      </c>
      <c r="G3453" s="194" t="s">
        <v>1419</v>
      </c>
      <c r="I3453" s="197">
        <v>640</v>
      </c>
      <c r="K3453" s="200">
        <v>11228</v>
      </c>
      <c r="L3453" s="193" t="s">
        <v>503</v>
      </c>
    </row>
    <row r="3454" spans="1:12" x14ac:dyDescent="0.25">
      <c r="A3454" s="197">
        <v>25</v>
      </c>
      <c r="B3454" s="194" t="s">
        <v>138</v>
      </c>
      <c r="C3454" s="199">
        <v>98</v>
      </c>
      <c r="D3454" s="194" t="s">
        <v>151</v>
      </c>
      <c r="F3454" s="199">
        <v>0</v>
      </c>
      <c r="G3454" s="194" t="s">
        <v>1420</v>
      </c>
      <c r="I3454" s="197">
        <v>11200</v>
      </c>
      <c r="K3454" s="200">
        <v>22428</v>
      </c>
      <c r="L3454" s="193" t="s">
        <v>503</v>
      </c>
    </row>
    <row r="3455" spans="1:12" x14ac:dyDescent="0.25">
      <c r="A3455" s="197">
        <v>31</v>
      </c>
      <c r="B3455" s="194" t="s">
        <v>138</v>
      </c>
      <c r="C3455" s="199">
        <v>101</v>
      </c>
      <c r="D3455" s="194" t="s">
        <v>151</v>
      </c>
      <c r="F3455" s="199">
        <v>0</v>
      </c>
      <c r="G3455" s="194" t="s">
        <v>1421</v>
      </c>
      <c r="I3455" s="197">
        <v>20000</v>
      </c>
      <c r="K3455" s="200">
        <v>42428</v>
      </c>
      <c r="L3455" s="193" t="s">
        <v>503</v>
      </c>
    </row>
    <row r="3456" spans="1:12" x14ac:dyDescent="0.25">
      <c r="A3456" s="197">
        <v>31</v>
      </c>
      <c r="B3456" s="194" t="s">
        <v>138</v>
      </c>
      <c r="C3456" s="199">
        <v>101</v>
      </c>
      <c r="D3456" s="194" t="s">
        <v>151</v>
      </c>
      <c r="F3456" s="199">
        <v>0</v>
      </c>
      <c r="G3456" s="194" t="s">
        <v>1422</v>
      </c>
      <c r="I3456" s="197">
        <v>20000</v>
      </c>
      <c r="K3456" s="200">
        <v>62428</v>
      </c>
      <c r="L3456" s="193" t="s">
        <v>503</v>
      </c>
    </row>
    <row r="3457" spans="1:12" x14ac:dyDescent="0.25">
      <c r="A3457" s="197">
        <v>31</v>
      </c>
      <c r="B3457" s="194" t="s">
        <v>138</v>
      </c>
      <c r="C3457" s="199">
        <v>101</v>
      </c>
      <c r="D3457" s="194" t="s">
        <v>151</v>
      </c>
      <c r="F3457" s="199">
        <v>0</v>
      </c>
      <c r="G3457" s="194" t="s">
        <v>1423</v>
      </c>
      <c r="I3457" s="197">
        <v>15000</v>
      </c>
      <c r="K3457" s="200">
        <v>77428</v>
      </c>
      <c r="L3457" s="193" t="s">
        <v>503</v>
      </c>
    </row>
    <row r="3458" spans="1:12" x14ac:dyDescent="0.25">
      <c r="A3458" s="197">
        <v>31</v>
      </c>
      <c r="B3458" s="194" t="s">
        <v>138</v>
      </c>
      <c r="C3458" s="199">
        <v>101</v>
      </c>
      <c r="D3458" s="194" t="s">
        <v>151</v>
      </c>
      <c r="F3458" s="199">
        <v>0</v>
      </c>
      <c r="G3458" s="194" t="s">
        <v>1424</v>
      </c>
      <c r="I3458" s="197">
        <v>15000</v>
      </c>
      <c r="K3458" s="200">
        <v>92428</v>
      </c>
      <c r="L3458" s="193" t="s">
        <v>503</v>
      </c>
    </row>
    <row r="3459" spans="1:12" x14ac:dyDescent="0.25">
      <c r="A3459" s="197">
        <v>31</v>
      </c>
      <c r="B3459" s="194" t="s">
        <v>138</v>
      </c>
      <c r="C3459" s="199">
        <v>101</v>
      </c>
      <c r="D3459" s="194" t="s">
        <v>151</v>
      </c>
      <c r="F3459" s="199">
        <v>0</v>
      </c>
      <c r="G3459" s="194" t="s">
        <v>1425</v>
      </c>
      <c r="I3459" s="197">
        <v>134208</v>
      </c>
      <c r="K3459" s="200">
        <v>226636</v>
      </c>
      <c r="L3459" s="193" t="s">
        <v>503</v>
      </c>
    </row>
    <row r="3460" spans="1:12" x14ac:dyDescent="0.25">
      <c r="A3460" s="197">
        <v>31</v>
      </c>
      <c r="B3460" s="194" t="s">
        <v>138</v>
      </c>
      <c r="C3460" s="199">
        <v>102</v>
      </c>
      <c r="D3460" s="194" t="s">
        <v>151</v>
      </c>
      <c r="F3460" s="199">
        <v>0</v>
      </c>
      <c r="G3460" s="194" t="s">
        <v>1426</v>
      </c>
      <c r="I3460" s="197">
        <v>30004</v>
      </c>
      <c r="K3460" s="200">
        <v>256640</v>
      </c>
      <c r="L3460" s="193" t="s">
        <v>503</v>
      </c>
    </row>
    <row r="3461" spans="1:12" x14ac:dyDescent="0.25">
      <c r="A3461" s="197">
        <v>31</v>
      </c>
      <c r="B3461" s="194" t="s">
        <v>138</v>
      </c>
      <c r="C3461" s="199">
        <v>102</v>
      </c>
      <c r="D3461" s="194" t="s">
        <v>151</v>
      </c>
      <c r="F3461" s="199">
        <v>0</v>
      </c>
      <c r="G3461" s="194" t="s">
        <v>1427</v>
      </c>
      <c r="I3461" s="197">
        <v>6800</v>
      </c>
      <c r="K3461" s="200">
        <v>263440</v>
      </c>
      <c r="L3461" s="193" t="s">
        <v>503</v>
      </c>
    </row>
    <row r="3462" spans="1:12" x14ac:dyDescent="0.25">
      <c r="A3462" s="197">
        <v>31</v>
      </c>
      <c r="B3462" s="194" t="s">
        <v>138</v>
      </c>
      <c r="C3462" s="199">
        <v>102</v>
      </c>
      <c r="D3462" s="194" t="s">
        <v>151</v>
      </c>
      <c r="F3462" s="199">
        <v>0</v>
      </c>
      <c r="G3462" s="194" t="s">
        <v>1428</v>
      </c>
      <c r="I3462" s="197">
        <v>6780</v>
      </c>
      <c r="K3462" s="200">
        <v>270220</v>
      </c>
      <c r="L3462" s="193" t="s">
        <v>503</v>
      </c>
    </row>
    <row r="3463" spans="1:12" x14ac:dyDescent="0.25">
      <c r="G3463" s="201" t="s">
        <v>504</v>
      </c>
      <c r="I3463" s="202">
        <v>270220</v>
      </c>
      <c r="J3463" s="202">
        <v>0</v>
      </c>
      <c r="K3463" s="202">
        <v>270220</v>
      </c>
      <c r="L3463" s="203" t="s">
        <v>503</v>
      </c>
    </row>
    <row r="3464" spans="1:12" x14ac:dyDescent="0.25">
      <c r="G3464" s="201" t="s">
        <v>505</v>
      </c>
      <c r="I3464" s="202">
        <v>270220</v>
      </c>
      <c r="J3464" s="202">
        <v>0</v>
      </c>
      <c r="K3464" s="202">
        <v>270220</v>
      </c>
      <c r="L3464" s="204" t="s">
        <v>506</v>
      </c>
    </row>
    <row r="3465" spans="1:12" x14ac:dyDescent="0.25">
      <c r="A3465" s="196" t="s">
        <v>219</v>
      </c>
      <c r="G3465" s="153" t="s">
        <v>500</v>
      </c>
      <c r="I3465" s="197">
        <v>270220</v>
      </c>
      <c r="J3465" s="197">
        <v>0</v>
      </c>
      <c r="K3465" s="197">
        <v>270220</v>
      </c>
      <c r="L3465" s="194" t="s">
        <v>503</v>
      </c>
    </row>
    <row r="3466" spans="1:12" x14ac:dyDescent="0.25">
      <c r="A3466" s="193" t="s">
        <v>139</v>
      </c>
      <c r="B3466" s="193" t="s">
        <v>140</v>
      </c>
      <c r="C3466" s="198" t="s">
        <v>141</v>
      </c>
      <c r="D3466" s="193" t="s">
        <v>142</v>
      </c>
      <c r="E3466" s="193" t="s">
        <v>143</v>
      </c>
      <c r="F3466" s="198" t="s">
        <v>144</v>
      </c>
      <c r="G3466" s="193" t="s">
        <v>145</v>
      </c>
      <c r="I3466" s="198" t="s">
        <v>501</v>
      </c>
      <c r="J3466" s="198" t="s">
        <v>502</v>
      </c>
      <c r="K3466" s="198" t="s">
        <v>146</v>
      </c>
    </row>
    <row r="3467" spans="1:12" x14ac:dyDescent="0.25">
      <c r="A3467" s="197">
        <v>29</v>
      </c>
      <c r="B3467" s="194" t="s">
        <v>219</v>
      </c>
      <c r="C3467" s="199">
        <v>63</v>
      </c>
      <c r="D3467" s="194" t="s">
        <v>151</v>
      </c>
      <c r="F3467" s="199">
        <v>0</v>
      </c>
      <c r="G3467" s="194" t="s">
        <v>1428</v>
      </c>
      <c r="I3467" s="197">
        <v>4850</v>
      </c>
      <c r="K3467" s="200">
        <v>275070</v>
      </c>
      <c r="L3467" s="193" t="s">
        <v>503</v>
      </c>
    </row>
    <row r="3468" spans="1:12" x14ac:dyDescent="0.25">
      <c r="A3468" s="197">
        <v>29</v>
      </c>
      <c r="B3468" s="194" t="s">
        <v>219</v>
      </c>
      <c r="C3468" s="199">
        <v>63</v>
      </c>
      <c r="D3468" s="194" t="s">
        <v>151</v>
      </c>
      <c r="F3468" s="199">
        <v>0</v>
      </c>
      <c r="G3468" s="194" t="s">
        <v>1429</v>
      </c>
      <c r="I3468" s="197">
        <v>35000</v>
      </c>
      <c r="K3468" s="200">
        <v>310070</v>
      </c>
      <c r="L3468" s="193" t="s">
        <v>503</v>
      </c>
    </row>
    <row r="3469" spans="1:12" x14ac:dyDescent="0.25">
      <c r="A3469" s="197">
        <v>29</v>
      </c>
      <c r="B3469" s="194" t="s">
        <v>219</v>
      </c>
      <c r="C3469" s="199">
        <v>64</v>
      </c>
      <c r="D3469" s="194" t="s">
        <v>151</v>
      </c>
      <c r="F3469" s="199">
        <v>0</v>
      </c>
      <c r="G3469" s="194" t="s">
        <v>327</v>
      </c>
      <c r="I3469" s="197">
        <v>164510</v>
      </c>
      <c r="K3469" s="200">
        <v>474580</v>
      </c>
      <c r="L3469" s="193" t="s">
        <v>503</v>
      </c>
    </row>
    <row r="3470" spans="1:12" x14ac:dyDescent="0.25">
      <c r="A3470" s="197">
        <v>29</v>
      </c>
      <c r="B3470" s="194" t="s">
        <v>219</v>
      </c>
      <c r="C3470" s="199">
        <v>65</v>
      </c>
      <c r="D3470" s="194" t="s">
        <v>151</v>
      </c>
      <c r="F3470" s="199">
        <v>0</v>
      </c>
      <c r="G3470" s="194" t="s">
        <v>1430</v>
      </c>
      <c r="I3470" s="197">
        <v>334644</v>
      </c>
      <c r="K3470" s="200">
        <v>809224</v>
      </c>
      <c r="L3470" s="193" t="s">
        <v>503</v>
      </c>
    </row>
    <row r="3471" spans="1:12" x14ac:dyDescent="0.25">
      <c r="A3471" s="197">
        <v>29</v>
      </c>
      <c r="B3471" s="194" t="s">
        <v>219</v>
      </c>
      <c r="C3471" s="199">
        <v>66</v>
      </c>
      <c r="D3471" s="194" t="s">
        <v>151</v>
      </c>
      <c r="F3471" s="199">
        <v>0</v>
      </c>
      <c r="G3471" s="194" t="s">
        <v>1431</v>
      </c>
      <c r="I3471" s="197">
        <v>441152</v>
      </c>
      <c r="K3471" s="200">
        <v>1250376</v>
      </c>
      <c r="L3471" s="193" t="s">
        <v>503</v>
      </c>
    </row>
    <row r="3472" spans="1:12" x14ac:dyDescent="0.25">
      <c r="G3472" s="201" t="s">
        <v>507</v>
      </c>
      <c r="I3472" s="202">
        <v>980156</v>
      </c>
      <c r="J3472" s="202">
        <v>0</v>
      </c>
      <c r="K3472" s="202">
        <v>980156</v>
      </c>
      <c r="L3472" s="203" t="s">
        <v>503</v>
      </c>
    </row>
    <row r="3473" spans="1:12" x14ac:dyDescent="0.25">
      <c r="G3473" s="201" t="s">
        <v>505</v>
      </c>
      <c r="I3473" s="202">
        <v>1250376</v>
      </c>
      <c r="J3473" s="202">
        <v>0</v>
      </c>
      <c r="K3473" s="202">
        <v>1250376</v>
      </c>
      <c r="L3473" s="204" t="s">
        <v>506</v>
      </c>
    </row>
    <row r="3474" spans="1:12" x14ac:dyDescent="0.25">
      <c r="A3474" s="196" t="s">
        <v>242</v>
      </c>
      <c r="G3474" s="153" t="s">
        <v>500</v>
      </c>
      <c r="I3474" s="197">
        <v>1250376</v>
      </c>
      <c r="J3474" s="197">
        <v>0</v>
      </c>
      <c r="K3474" s="197">
        <v>1250376</v>
      </c>
      <c r="L3474" s="194" t="s">
        <v>503</v>
      </c>
    </row>
    <row r="3475" spans="1:12" x14ac:dyDescent="0.25">
      <c r="A3475" s="193" t="s">
        <v>139</v>
      </c>
      <c r="B3475" s="193" t="s">
        <v>140</v>
      </c>
      <c r="C3475" s="198" t="s">
        <v>141</v>
      </c>
      <c r="D3475" s="193" t="s">
        <v>142</v>
      </c>
      <c r="E3475" s="193" t="s">
        <v>143</v>
      </c>
      <c r="F3475" s="198" t="s">
        <v>144</v>
      </c>
      <c r="G3475" s="193" t="s">
        <v>145</v>
      </c>
      <c r="I3475" s="198" t="s">
        <v>501</v>
      </c>
      <c r="J3475" s="198" t="s">
        <v>502</v>
      </c>
      <c r="K3475" s="198" t="s">
        <v>146</v>
      </c>
    </row>
    <row r="3476" spans="1:12" x14ac:dyDescent="0.25">
      <c r="A3476" s="197">
        <v>30</v>
      </c>
      <c r="B3476" s="194" t="s">
        <v>242</v>
      </c>
      <c r="C3476" s="199">
        <v>95</v>
      </c>
      <c r="D3476" s="194" t="s">
        <v>151</v>
      </c>
      <c r="F3476" s="199">
        <v>0</v>
      </c>
      <c r="G3476" s="194" t="s">
        <v>1432</v>
      </c>
      <c r="I3476" s="197">
        <v>2380</v>
      </c>
      <c r="K3476" s="200">
        <v>1252756</v>
      </c>
      <c r="L3476" s="193" t="s">
        <v>503</v>
      </c>
    </row>
    <row r="3477" spans="1:12" x14ac:dyDescent="0.25">
      <c r="A3477" s="197">
        <v>30</v>
      </c>
      <c r="B3477" s="194" t="s">
        <v>242</v>
      </c>
      <c r="C3477" s="199">
        <v>95</v>
      </c>
      <c r="D3477" s="194" t="s">
        <v>151</v>
      </c>
      <c r="F3477" s="199">
        <v>0</v>
      </c>
      <c r="G3477" s="194" t="s">
        <v>1433</v>
      </c>
      <c r="I3477" s="197">
        <v>2250</v>
      </c>
      <c r="K3477" s="200">
        <v>1255006</v>
      </c>
      <c r="L3477" s="193" t="s">
        <v>503</v>
      </c>
    </row>
    <row r="3478" spans="1:12" x14ac:dyDescent="0.25">
      <c r="A3478" s="197">
        <v>30</v>
      </c>
      <c r="B3478" s="194" t="s">
        <v>242</v>
      </c>
      <c r="C3478" s="199">
        <v>95</v>
      </c>
      <c r="D3478" s="194" t="s">
        <v>151</v>
      </c>
      <c r="F3478" s="199">
        <v>0</v>
      </c>
      <c r="G3478" s="194" t="s">
        <v>1434</v>
      </c>
      <c r="I3478" s="197">
        <v>1860</v>
      </c>
      <c r="K3478" s="200">
        <v>1256866</v>
      </c>
      <c r="L3478" s="193" t="s">
        <v>503</v>
      </c>
    </row>
    <row r="3479" spans="1:12" x14ac:dyDescent="0.25">
      <c r="A3479" s="197">
        <v>30</v>
      </c>
      <c r="B3479" s="194" t="s">
        <v>242</v>
      </c>
      <c r="C3479" s="199">
        <v>95</v>
      </c>
      <c r="D3479" s="194" t="s">
        <v>151</v>
      </c>
      <c r="F3479" s="199">
        <v>0</v>
      </c>
      <c r="G3479" s="194" t="s">
        <v>1435</v>
      </c>
      <c r="I3479" s="197">
        <v>18000</v>
      </c>
      <c r="K3479" s="200">
        <v>1274866</v>
      </c>
      <c r="L3479" s="193" t="s">
        <v>503</v>
      </c>
    </row>
    <row r="3480" spans="1:12" x14ac:dyDescent="0.25">
      <c r="A3480" s="197">
        <v>31</v>
      </c>
      <c r="B3480" s="194" t="s">
        <v>242</v>
      </c>
      <c r="C3480" s="199">
        <v>96</v>
      </c>
      <c r="D3480" s="194" t="s">
        <v>151</v>
      </c>
      <c r="F3480" s="199">
        <v>0</v>
      </c>
      <c r="G3480" s="194" t="s">
        <v>1436</v>
      </c>
      <c r="I3480" s="197">
        <v>80462</v>
      </c>
      <c r="K3480" s="200">
        <v>1355328</v>
      </c>
      <c r="L3480" s="193" t="s">
        <v>503</v>
      </c>
    </row>
    <row r="3481" spans="1:12" x14ac:dyDescent="0.25">
      <c r="G3481" s="201" t="s">
        <v>612</v>
      </c>
      <c r="I3481" s="202">
        <v>104952</v>
      </c>
      <c r="J3481" s="202">
        <v>0</v>
      </c>
      <c r="K3481" s="202">
        <v>104952</v>
      </c>
      <c r="L3481" s="203" t="s">
        <v>503</v>
      </c>
    </row>
    <row r="3482" spans="1:12" x14ac:dyDescent="0.25">
      <c r="G3482" s="201" t="s">
        <v>505</v>
      </c>
      <c r="I3482" s="202">
        <v>1355328</v>
      </c>
      <c r="J3482" s="202">
        <v>0</v>
      </c>
      <c r="K3482" s="202">
        <v>1355328</v>
      </c>
      <c r="L3482" s="204" t="s">
        <v>506</v>
      </c>
    </row>
    <row r="3483" spans="1:12" x14ac:dyDescent="0.25">
      <c r="A3483" s="196" t="s">
        <v>158</v>
      </c>
      <c r="G3483" s="153" t="s">
        <v>500</v>
      </c>
      <c r="I3483" s="197">
        <v>1355328</v>
      </c>
      <c r="J3483" s="197">
        <v>0</v>
      </c>
      <c r="K3483" s="197">
        <v>1355328</v>
      </c>
      <c r="L3483" s="194" t="s">
        <v>503</v>
      </c>
    </row>
    <row r="3484" spans="1:12" x14ac:dyDescent="0.25">
      <c r="A3484" s="193" t="s">
        <v>139</v>
      </c>
      <c r="B3484" s="193" t="s">
        <v>140</v>
      </c>
      <c r="C3484" s="198" t="s">
        <v>141</v>
      </c>
      <c r="D3484" s="193" t="s">
        <v>142</v>
      </c>
      <c r="E3484" s="193" t="s">
        <v>143</v>
      </c>
      <c r="F3484" s="198" t="s">
        <v>144</v>
      </c>
      <c r="G3484" s="193" t="s">
        <v>145</v>
      </c>
      <c r="I3484" s="198" t="s">
        <v>501</v>
      </c>
      <c r="J3484" s="198" t="s">
        <v>502</v>
      </c>
      <c r="K3484" s="198" t="s">
        <v>146</v>
      </c>
    </row>
    <row r="3485" spans="1:12" x14ac:dyDescent="0.25">
      <c r="A3485" s="197">
        <v>19</v>
      </c>
      <c r="B3485" s="194" t="s">
        <v>158</v>
      </c>
      <c r="C3485" s="199">
        <v>85</v>
      </c>
      <c r="D3485" s="194" t="s">
        <v>151</v>
      </c>
      <c r="F3485" s="199">
        <v>0</v>
      </c>
      <c r="G3485" s="194" t="s">
        <v>1437</v>
      </c>
      <c r="I3485" s="197">
        <v>1340</v>
      </c>
      <c r="K3485" s="200">
        <v>1356668</v>
      </c>
      <c r="L3485" s="193" t="s">
        <v>503</v>
      </c>
    </row>
    <row r="3486" spans="1:12" x14ac:dyDescent="0.25">
      <c r="A3486" s="197">
        <v>19</v>
      </c>
      <c r="B3486" s="194" t="s">
        <v>158</v>
      </c>
      <c r="C3486" s="199">
        <v>85</v>
      </c>
      <c r="D3486" s="194" t="s">
        <v>151</v>
      </c>
      <c r="F3486" s="199">
        <v>0</v>
      </c>
      <c r="G3486" s="194" t="s">
        <v>1438</v>
      </c>
      <c r="I3486" s="197">
        <v>1500</v>
      </c>
      <c r="K3486" s="200">
        <v>1358168</v>
      </c>
      <c r="L3486" s="193" t="s">
        <v>503</v>
      </c>
    </row>
    <row r="3487" spans="1:12" x14ac:dyDescent="0.25">
      <c r="A3487" s="197">
        <v>19</v>
      </c>
      <c r="B3487" s="194" t="s">
        <v>158</v>
      </c>
      <c r="C3487" s="199">
        <v>85</v>
      </c>
      <c r="D3487" s="194" t="s">
        <v>151</v>
      </c>
      <c r="F3487" s="199">
        <v>0</v>
      </c>
      <c r="G3487" s="194" t="s">
        <v>1439</v>
      </c>
      <c r="I3487" s="197">
        <v>8360</v>
      </c>
      <c r="K3487" s="200">
        <v>1366528</v>
      </c>
      <c r="L3487" s="193" t="s">
        <v>503</v>
      </c>
    </row>
    <row r="3488" spans="1:12" x14ac:dyDescent="0.25">
      <c r="A3488" s="197">
        <v>30</v>
      </c>
      <c r="B3488" s="194" t="s">
        <v>158</v>
      </c>
      <c r="C3488" s="199">
        <v>88</v>
      </c>
      <c r="D3488" s="194" t="s">
        <v>151</v>
      </c>
      <c r="F3488" s="199">
        <v>0</v>
      </c>
      <c r="G3488" s="194" t="s">
        <v>1440</v>
      </c>
      <c r="I3488" s="197">
        <v>82783</v>
      </c>
      <c r="K3488" s="200">
        <v>1449311</v>
      </c>
      <c r="L3488" s="193" t="s">
        <v>503</v>
      </c>
    </row>
    <row r="3489" spans="1:12" x14ac:dyDescent="0.25">
      <c r="A3489" s="197">
        <v>30</v>
      </c>
      <c r="B3489" s="194" t="s">
        <v>158</v>
      </c>
      <c r="C3489" s="199">
        <v>88</v>
      </c>
      <c r="D3489" s="194" t="s">
        <v>151</v>
      </c>
      <c r="F3489" s="199">
        <v>0</v>
      </c>
      <c r="G3489" s="194" t="s">
        <v>1428</v>
      </c>
      <c r="I3489" s="197">
        <v>2340</v>
      </c>
      <c r="K3489" s="200">
        <v>1451651</v>
      </c>
      <c r="L3489" s="193" t="s">
        <v>503</v>
      </c>
    </row>
    <row r="3490" spans="1:12" x14ac:dyDescent="0.25">
      <c r="A3490" s="197">
        <v>30</v>
      </c>
      <c r="B3490" s="194" t="s">
        <v>158</v>
      </c>
      <c r="C3490" s="199">
        <v>88</v>
      </c>
      <c r="D3490" s="194" t="s">
        <v>151</v>
      </c>
      <c r="F3490" s="199">
        <v>0</v>
      </c>
      <c r="G3490" s="194" t="s">
        <v>1441</v>
      </c>
      <c r="I3490" s="197">
        <v>28470</v>
      </c>
      <c r="K3490" s="200">
        <v>1480121</v>
      </c>
      <c r="L3490" s="193" t="s">
        <v>503</v>
      </c>
    </row>
    <row r="3491" spans="1:12" x14ac:dyDescent="0.25">
      <c r="A3491" s="197">
        <v>30</v>
      </c>
      <c r="B3491" s="194" t="s">
        <v>158</v>
      </c>
      <c r="C3491" s="199">
        <v>89</v>
      </c>
      <c r="D3491" s="194" t="s">
        <v>151</v>
      </c>
      <c r="F3491" s="199">
        <v>0</v>
      </c>
      <c r="G3491" s="194" t="s">
        <v>1442</v>
      </c>
      <c r="I3491" s="197">
        <v>2750</v>
      </c>
      <c r="K3491" s="200">
        <v>1482871</v>
      </c>
      <c r="L3491" s="193" t="s">
        <v>503</v>
      </c>
    </row>
    <row r="3492" spans="1:12" x14ac:dyDescent="0.25">
      <c r="A3492" s="197">
        <v>30</v>
      </c>
      <c r="B3492" s="194" t="s">
        <v>158</v>
      </c>
      <c r="C3492" s="199">
        <v>89</v>
      </c>
      <c r="D3492" s="194" t="s">
        <v>151</v>
      </c>
      <c r="F3492" s="199">
        <v>0</v>
      </c>
      <c r="G3492" s="194" t="s">
        <v>1428</v>
      </c>
      <c r="I3492" s="197">
        <v>11870</v>
      </c>
      <c r="K3492" s="200">
        <v>1494741</v>
      </c>
      <c r="L3492" s="193" t="s">
        <v>503</v>
      </c>
    </row>
    <row r="3493" spans="1:12" x14ac:dyDescent="0.25">
      <c r="A3493" s="197">
        <v>30</v>
      </c>
      <c r="B3493" s="194" t="s">
        <v>158</v>
      </c>
      <c r="C3493" s="199">
        <v>89</v>
      </c>
      <c r="D3493" s="194" t="s">
        <v>151</v>
      </c>
      <c r="F3493" s="199">
        <v>0</v>
      </c>
      <c r="G3493" s="194" t="s">
        <v>1443</v>
      </c>
      <c r="I3493" s="197">
        <v>1600</v>
      </c>
      <c r="K3493" s="200">
        <v>1496341</v>
      </c>
      <c r="L3493" s="193" t="s">
        <v>503</v>
      </c>
    </row>
    <row r="3494" spans="1:12" x14ac:dyDescent="0.25">
      <c r="A3494" s="197">
        <v>30</v>
      </c>
      <c r="B3494" s="194" t="s">
        <v>158</v>
      </c>
      <c r="C3494" s="199">
        <v>89</v>
      </c>
      <c r="D3494" s="194" t="s">
        <v>151</v>
      </c>
      <c r="F3494" s="199">
        <v>0</v>
      </c>
      <c r="G3494" s="194" t="s">
        <v>1444</v>
      </c>
      <c r="I3494" s="197">
        <v>29300</v>
      </c>
      <c r="K3494" s="200">
        <v>1525641</v>
      </c>
      <c r="L3494" s="193" t="s">
        <v>503</v>
      </c>
    </row>
    <row r="3495" spans="1:12" x14ac:dyDescent="0.25">
      <c r="A3495" s="197">
        <v>30</v>
      </c>
      <c r="B3495" s="194" t="s">
        <v>158</v>
      </c>
      <c r="C3495" s="199">
        <v>89</v>
      </c>
      <c r="D3495" s="194" t="s">
        <v>151</v>
      </c>
      <c r="F3495" s="199">
        <v>0</v>
      </c>
      <c r="G3495" s="194" t="s">
        <v>1427</v>
      </c>
      <c r="I3495" s="197">
        <v>7000</v>
      </c>
      <c r="K3495" s="200">
        <v>1532641</v>
      </c>
      <c r="L3495" s="193" t="s">
        <v>503</v>
      </c>
    </row>
    <row r="3496" spans="1:12" x14ac:dyDescent="0.25">
      <c r="A3496" s="197">
        <v>30</v>
      </c>
      <c r="B3496" s="194" t="s">
        <v>158</v>
      </c>
      <c r="C3496" s="199">
        <v>89</v>
      </c>
      <c r="D3496" s="194" t="s">
        <v>151</v>
      </c>
      <c r="F3496" s="199">
        <v>0</v>
      </c>
      <c r="G3496" s="194" t="s">
        <v>1445</v>
      </c>
      <c r="I3496" s="197">
        <v>2600</v>
      </c>
      <c r="K3496" s="200">
        <v>1535241</v>
      </c>
      <c r="L3496" s="193" t="s">
        <v>503</v>
      </c>
    </row>
    <row r="3497" spans="1:12" x14ac:dyDescent="0.25">
      <c r="A3497" s="197">
        <v>30</v>
      </c>
      <c r="B3497" s="194" t="s">
        <v>158</v>
      </c>
      <c r="C3497" s="199">
        <v>89</v>
      </c>
      <c r="D3497" s="194" t="s">
        <v>151</v>
      </c>
      <c r="F3497" s="199">
        <v>0</v>
      </c>
      <c r="G3497" s="194" t="s">
        <v>1446</v>
      </c>
      <c r="I3497" s="197">
        <v>2500</v>
      </c>
      <c r="K3497" s="200">
        <v>1537741</v>
      </c>
      <c r="L3497" s="193" t="s">
        <v>503</v>
      </c>
    </row>
    <row r="3498" spans="1:12" x14ac:dyDescent="0.25">
      <c r="A3498" s="197">
        <v>30</v>
      </c>
      <c r="B3498" s="194" t="s">
        <v>158</v>
      </c>
      <c r="C3498" s="199">
        <v>90</v>
      </c>
      <c r="D3498" s="194" t="s">
        <v>151</v>
      </c>
      <c r="F3498" s="199">
        <v>0</v>
      </c>
      <c r="G3498" s="194" t="s">
        <v>327</v>
      </c>
      <c r="I3498" s="197">
        <v>95644</v>
      </c>
      <c r="K3498" s="200">
        <v>1633385</v>
      </c>
      <c r="L3498" s="193" t="s">
        <v>503</v>
      </c>
    </row>
    <row r="3499" spans="1:12" x14ac:dyDescent="0.25">
      <c r="A3499" s="197">
        <v>30</v>
      </c>
      <c r="B3499" s="194" t="s">
        <v>158</v>
      </c>
      <c r="C3499" s="199">
        <v>91</v>
      </c>
      <c r="D3499" s="194" t="s">
        <v>151</v>
      </c>
      <c r="F3499" s="199">
        <v>0</v>
      </c>
      <c r="G3499" s="194" t="s">
        <v>1447</v>
      </c>
      <c r="I3499" s="197">
        <v>437010</v>
      </c>
      <c r="K3499" s="200">
        <v>2070395</v>
      </c>
      <c r="L3499" s="193" t="s">
        <v>503</v>
      </c>
    </row>
    <row r="3500" spans="1:12" x14ac:dyDescent="0.25">
      <c r="A3500" s="197">
        <v>30</v>
      </c>
      <c r="B3500" s="194" t="s">
        <v>158</v>
      </c>
      <c r="C3500" s="199">
        <v>91</v>
      </c>
      <c r="D3500" s="194" t="s">
        <v>151</v>
      </c>
      <c r="F3500" s="199">
        <v>0</v>
      </c>
      <c r="G3500" s="194" t="s">
        <v>1448</v>
      </c>
      <c r="I3500" s="197">
        <v>134296</v>
      </c>
      <c r="K3500" s="200">
        <v>2204691</v>
      </c>
      <c r="L3500" s="193" t="s">
        <v>503</v>
      </c>
    </row>
    <row r="3501" spans="1:12" x14ac:dyDescent="0.25">
      <c r="A3501" s="197">
        <v>30</v>
      </c>
      <c r="B3501" s="194" t="s">
        <v>158</v>
      </c>
      <c r="C3501" s="199">
        <v>91</v>
      </c>
      <c r="D3501" s="194" t="s">
        <v>151</v>
      </c>
      <c r="F3501" s="199">
        <v>0</v>
      </c>
      <c r="G3501" s="194" t="s">
        <v>1449</v>
      </c>
      <c r="I3501" s="197">
        <v>222229</v>
      </c>
      <c r="K3501" s="200">
        <v>2426920</v>
      </c>
      <c r="L3501" s="193" t="s">
        <v>503</v>
      </c>
    </row>
    <row r="3502" spans="1:12" x14ac:dyDescent="0.25">
      <c r="G3502" s="201" t="s">
        <v>644</v>
      </c>
      <c r="I3502" s="202">
        <v>1071592</v>
      </c>
      <c r="J3502" s="202">
        <v>0</v>
      </c>
      <c r="K3502" s="202">
        <v>1071592</v>
      </c>
      <c r="L3502" s="203" t="s">
        <v>503</v>
      </c>
    </row>
    <row r="3503" spans="1:12" x14ac:dyDescent="0.25">
      <c r="G3503" s="201" t="s">
        <v>505</v>
      </c>
      <c r="I3503" s="202">
        <v>2426920</v>
      </c>
      <c r="J3503" s="202">
        <v>0</v>
      </c>
      <c r="K3503" s="202">
        <v>2426920</v>
      </c>
      <c r="L3503" s="204" t="s">
        <v>506</v>
      </c>
    </row>
    <row r="3504" spans="1:12" x14ac:dyDescent="0.25">
      <c r="A3504" s="196" t="s">
        <v>254</v>
      </c>
      <c r="G3504" s="153" t="s">
        <v>500</v>
      </c>
      <c r="I3504" s="197">
        <v>2426920</v>
      </c>
      <c r="J3504" s="197">
        <v>0</v>
      </c>
      <c r="K3504" s="197">
        <v>2426920</v>
      </c>
      <c r="L3504" s="194" t="s">
        <v>503</v>
      </c>
    </row>
    <row r="3505" spans="1:12" x14ac:dyDescent="0.25">
      <c r="A3505" s="193" t="s">
        <v>139</v>
      </c>
      <c r="B3505" s="193" t="s">
        <v>140</v>
      </c>
      <c r="C3505" s="198" t="s">
        <v>141</v>
      </c>
      <c r="D3505" s="193" t="s">
        <v>142</v>
      </c>
      <c r="E3505" s="193" t="s">
        <v>143</v>
      </c>
      <c r="F3505" s="198" t="s">
        <v>144</v>
      </c>
      <c r="G3505" s="193" t="s">
        <v>145</v>
      </c>
      <c r="I3505" s="198" t="s">
        <v>501</v>
      </c>
      <c r="J3505" s="198" t="s">
        <v>502</v>
      </c>
      <c r="K3505" s="198" t="s">
        <v>146</v>
      </c>
    </row>
    <row r="3506" spans="1:12" x14ac:dyDescent="0.25">
      <c r="A3506" s="197">
        <v>31</v>
      </c>
      <c r="B3506" s="194" t="s">
        <v>254</v>
      </c>
      <c r="C3506" s="199">
        <v>98</v>
      </c>
      <c r="D3506" s="194" t="s">
        <v>151</v>
      </c>
      <c r="F3506" s="199">
        <v>0</v>
      </c>
      <c r="G3506" s="194" t="s">
        <v>327</v>
      </c>
      <c r="I3506" s="197">
        <v>89000</v>
      </c>
      <c r="K3506" s="200">
        <v>2515920</v>
      </c>
      <c r="L3506" s="193" t="s">
        <v>503</v>
      </c>
    </row>
    <row r="3507" spans="1:12" x14ac:dyDescent="0.25">
      <c r="G3507" s="201" t="s">
        <v>665</v>
      </c>
      <c r="I3507" s="202">
        <v>89000</v>
      </c>
      <c r="J3507" s="202">
        <v>0</v>
      </c>
      <c r="K3507" s="202">
        <v>89000</v>
      </c>
      <c r="L3507" s="203" t="s">
        <v>503</v>
      </c>
    </row>
    <row r="3508" spans="1:12" x14ac:dyDescent="0.25">
      <c r="G3508" s="201" t="s">
        <v>505</v>
      </c>
      <c r="I3508" s="202">
        <v>2515920</v>
      </c>
      <c r="J3508" s="202">
        <v>0</v>
      </c>
      <c r="K3508" s="202">
        <v>2515920</v>
      </c>
      <c r="L3508" s="204" t="s">
        <v>506</v>
      </c>
    </row>
    <row r="3509" spans="1:12" x14ac:dyDescent="0.25">
      <c r="A3509" s="196" t="s">
        <v>160</v>
      </c>
      <c r="G3509" s="153" t="s">
        <v>500</v>
      </c>
      <c r="I3509" s="197">
        <v>2515920</v>
      </c>
      <c r="J3509" s="197">
        <v>0</v>
      </c>
      <c r="K3509" s="197">
        <v>2515920</v>
      </c>
      <c r="L3509" s="194" t="s">
        <v>503</v>
      </c>
    </row>
    <row r="3510" spans="1:12" x14ac:dyDescent="0.25">
      <c r="A3510" s="193" t="s">
        <v>139</v>
      </c>
      <c r="B3510" s="193" t="s">
        <v>140</v>
      </c>
      <c r="C3510" s="198" t="s">
        <v>141</v>
      </c>
      <c r="D3510" s="193" t="s">
        <v>142</v>
      </c>
      <c r="E3510" s="193" t="s">
        <v>143</v>
      </c>
      <c r="F3510" s="198" t="s">
        <v>144</v>
      </c>
      <c r="G3510" s="193" t="s">
        <v>145</v>
      </c>
      <c r="I3510" s="198" t="s">
        <v>501</v>
      </c>
      <c r="J3510" s="198" t="s">
        <v>502</v>
      </c>
      <c r="K3510" s="198" t="s">
        <v>146</v>
      </c>
    </row>
    <row r="3511" spans="1:12" x14ac:dyDescent="0.25">
      <c r="A3511" s="197">
        <v>24</v>
      </c>
      <c r="B3511" s="194" t="s">
        <v>160</v>
      </c>
      <c r="C3511" s="199">
        <v>52</v>
      </c>
      <c r="D3511" s="194" t="s">
        <v>151</v>
      </c>
      <c r="F3511" s="199">
        <v>0</v>
      </c>
      <c r="G3511" s="194" t="s">
        <v>676</v>
      </c>
      <c r="I3511" s="197">
        <v>288806</v>
      </c>
      <c r="K3511" s="200">
        <v>2804726</v>
      </c>
      <c r="L3511" s="193" t="s">
        <v>503</v>
      </c>
    </row>
    <row r="3512" spans="1:12" x14ac:dyDescent="0.25">
      <c r="A3512" s="197">
        <v>30</v>
      </c>
      <c r="B3512" s="194" t="s">
        <v>160</v>
      </c>
      <c r="C3512" s="199">
        <v>66</v>
      </c>
      <c r="D3512" s="194" t="s">
        <v>151</v>
      </c>
      <c r="F3512" s="199">
        <v>0</v>
      </c>
      <c r="G3512" s="194" t="s">
        <v>1450</v>
      </c>
      <c r="I3512" s="197">
        <v>96999</v>
      </c>
      <c r="K3512" s="200">
        <v>2901725</v>
      </c>
      <c r="L3512" s="193" t="s">
        <v>503</v>
      </c>
    </row>
    <row r="3513" spans="1:12" x14ac:dyDescent="0.25">
      <c r="A3513" s="197">
        <v>30</v>
      </c>
      <c r="B3513" s="194" t="s">
        <v>160</v>
      </c>
      <c r="C3513" s="199">
        <v>66</v>
      </c>
      <c r="D3513" s="194" t="s">
        <v>151</v>
      </c>
      <c r="F3513" s="199">
        <v>0</v>
      </c>
      <c r="G3513" s="194" t="s">
        <v>1451</v>
      </c>
      <c r="I3513" s="197">
        <v>60650</v>
      </c>
      <c r="K3513" s="200">
        <v>2962375</v>
      </c>
      <c r="L3513" s="193" t="s">
        <v>503</v>
      </c>
    </row>
    <row r="3514" spans="1:12" x14ac:dyDescent="0.25">
      <c r="A3514" s="197">
        <v>30</v>
      </c>
      <c r="B3514" s="194" t="s">
        <v>160</v>
      </c>
      <c r="C3514" s="199">
        <v>66</v>
      </c>
      <c r="D3514" s="194" t="s">
        <v>151</v>
      </c>
      <c r="F3514" s="199">
        <v>0</v>
      </c>
      <c r="G3514" s="194" t="s">
        <v>1452</v>
      </c>
      <c r="I3514" s="197">
        <v>21400</v>
      </c>
      <c r="K3514" s="200">
        <v>2983775</v>
      </c>
      <c r="L3514" s="193" t="s">
        <v>503</v>
      </c>
    </row>
    <row r="3515" spans="1:12" x14ac:dyDescent="0.25">
      <c r="A3515" s="197">
        <v>30</v>
      </c>
      <c r="B3515" s="194" t="s">
        <v>160</v>
      </c>
      <c r="C3515" s="199">
        <v>66</v>
      </c>
      <c r="D3515" s="194" t="s">
        <v>151</v>
      </c>
      <c r="F3515" s="199">
        <v>0</v>
      </c>
      <c r="G3515" s="194" t="s">
        <v>1453</v>
      </c>
      <c r="I3515" s="197">
        <v>7500</v>
      </c>
      <c r="K3515" s="200">
        <v>2991275</v>
      </c>
      <c r="L3515" s="193" t="s">
        <v>503</v>
      </c>
    </row>
    <row r="3516" spans="1:12" x14ac:dyDescent="0.25">
      <c r="G3516" s="201" t="s">
        <v>679</v>
      </c>
      <c r="I3516" s="202">
        <v>475355</v>
      </c>
      <c r="J3516" s="202">
        <v>0</v>
      </c>
      <c r="K3516" s="202">
        <v>475355</v>
      </c>
      <c r="L3516" s="203" t="s">
        <v>503</v>
      </c>
    </row>
    <row r="3517" spans="1:12" x14ac:dyDescent="0.25">
      <c r="G3517" s="201" t="s">
        <v>505</v>
      </c>
      <c r="I3517" s="202">
        <v>2991275</v>
      </c>
      <c r="J3517" s="202">
        <v>0</v>
      </c>
      <c r="K3517" s="202">
        <v>2991275</v>
      </c>
      <c r="L3517" s="204" t="s">
        <v>506</v>
      </c>
    </row>
    <row r="3518" spans="1:12" x14ac:dyDescent="0.25">
      <c r="A3518" s="196" t="s">
        <v>438</v>
      </c>
      <c r="G3518" s="153" t="s">
        <v>500</v>
      </c>
      <c r="I3518" s="197">
        <v>2991275</v>
      </c>
      <c r="J3518" s="197">
        <v>0</v>
      </c>
      <c r="K3518" s="197">
        <v>2991275</v>
      </c>
      <c r="L3518" s="194" t="s">
        <v>503</v>
      </c>
    </row>
    <row r="3519" spans="1:12" x14ac:dyDescent="0.25">
      <c r="A3519" s="193" t="s">
        <v>139</v>
      </c>
      <c r="B3519" s="193" t="s">
        <v>140</v>
      </c>
      <c r="C3519" s="198" t="s">
        <v>141</v>
      </c>
      <c r="D3519" s="193" t="s">
        <v>142</v>
      </c>
      <c r="E3519" s="193" t="s">
        <v>143</v>
      </c>
      <c r="F3519" s="198" t="s">
        <v>144</v>
      </c>
      <c r="G3519" s="193" t="s">
        <v>145</v>
      </c>
      <c r="I3519" s="198" t="s">
        <v>501</v>
      </c>
      <c r="J3519" s="198" t="s">
        <v>502</v>
      </c>
      <c r="K3519" s="198" t="s">
        <v>146</v>
      </c>
    </row>
    <row r="3520" spans="1:12" x14ac:dyDescent="0.25">
      <c r="A3520" s="197">
        <v>29</v>
      </c>
      <c r="B3520" s="194" t="s">
        <v>438</v>
      </c>
      <c r="C3520" s="199">
        <v>108</v>
      </c>
      <c r="D3520" s="194" t="s">
        <v>151</v>
      </c>
      <c r="F3520" s="199">
        <v>0</v>
      </c>
      <c r="G3520" s="194" t="s">
        <v>1291</v>
      </c>
      <c r="I3520" s="197">
        <v>58080</v>
      </c>
      <c r="K3520" s="200">
        <v>3049355</v>
      </c>
      <c r="L3520" s="193" t="s">
        <v>503</v>
      </c>
    </row>
    <row r="3521" spans="1:12" x14ac:dyDescent="0.25">
      <c r="A3521" s="197">
        <v>31</v>
      </c>
      <c r="B3521" s="194" t="s">
        <v>438</v>
      </c>
      <c r="C3521" s="199">
        <v>111</v>
      </c>
      <c r="D3521" s="194" t="s">
        <v>147</v>
      </c>
      <c r="F3521" s="199">
        <v>0</v>
      </c>
      <c r="G3521" s="194" t="s">
        <v>1454</v>
      </c>
      <c r="I3521" s="197">
        <v>652667</v>
      </c>
      <c r="K3521" s="200">
        <v>3702022</v>
      </c>
      <c r="L3521" s="193" t="s">
        <v>503</v>
      </c>
    </row>
    <row r="3522" spans="1:12" x14ac:dyDescent="0.25">
      <c r="G3522" s="201" t="s">
        <v>718</v>
      </c>
      <c r="I3522" s="202">
        <v>710747</v>
      </c>
      <c r="J3522" s="202">
        <v>0</v>
      </c>
      <c r="K3522" s="202">
        <v>710747</v>
      </c>
      <c r="L3522" s="203" t="s">
        <v>503</v>
      </c>
    </row>
    <row r="3523" spans="1:12" x14ac:dyDescent="0.25">
      <c r="G3523" s="201" t="s">
        <v>505</v>
      </c>
      <c r="I3523" s="202">
        <v>3702022</v>
      </c>
      <c r="J3523" s="202">
        <v>0</v>
      </c>
      <c r="K3523" s="202">
        <v>3702022</v>
      </c>
      <c r="L3523" s="204" t="s">
        <v>506</v>
      </c>
    </row>
    <row r="3524" spans="1:12" x14ac:dyDescent="0.25">
      <c r="A3524" s="196" t="s">
        <v>1532</v>
      </c>
      <c r="G3524" s="153" t="s">
        <v>500</v>
      </c>
      <c r="I3524" s="197">
        <v>3702022</v>
      </c>
      <c r="J3524" s="197">
        <v>0</v>
      </c>
      <c r="K3524" s="197">
        <v>3702022</v>
      </c>
      <c r="L3524" s="194" t="s">
        <v>503</v>
      </c>
    </row>
    <row r="3525" spans="1:12" x14ac:dyDescent="0.25">
      <c r="A3525" s="193" t="s">
        <v>139</v>
      </c>
      <c r="B3525" s="193" t="s">
        <v>140</v>
      </c>
      <c r="C3525" s="198" t="s">
        <v>141</v>
      </c>
      <c r="D3525" s="193" t="s">
        <v>142</v>
      </c>
      <c r="E3525" s="193" t="s">
        <v>143</v>
      </c>
      <c r="F3525" s="198" t="s">
        <v>144</v>
      </c>
      <c r="G3525" s="193" t="s">
        <v>145</v>
      </c>
      <c r="I3525" s="198" t="s">
        <v>501</v>
      </c>
      <c r="J3525" s="198" t="s">
        <v>502</v>
      </c>
      <c r="K3525" s="198" t="s">
        <v>146</v>
      </c>
    </row>
    <row r="3526" spans="1:12" x14ac:dyDescent="0.25">
      <c r="A3526" s="197">
        <v>4</v>
      </c>
      <c r="B3526" s="194" t="s">
        <v>1532</v>
      </c>
      <c r="C3526" s="199">
        <v>18</v>
      </c>
      <c r="D3526" s="194" t="s">
        <v>151</v>
      </c>
      <c r="F3526" s="199">
        <v>0</v>
      </c>
      <c r="G3526" s="194" t="s">
        <v>1741</v>
      </c>
      <c r="I3526" s="197">
        <v>118500</v>
      </c>
      <c r="K3526" s="200">
        <v>3820522</v>
      </c>
      <c r="L3526" s="193" t="s">
        <v>503</v>
      </c>
    </row>
    <row r="3527" spans="1:12" x14ac:dyDescent="0.25">
      <c r="A3527" s="197">
        <v>31</v>
      </c>
      <c r="B3527" s="194" t="s">
        <v>1532</v>
      </c>
      <c r="C3527" s="199">
        <v>75</v>
      </c>
      <c r="D3527" s="194" t="s">
        <v>151</v>
      </c>
      <c r="F3527" s="199">
        <v>0</v>
      </c>
      <c r="G3527" s="194" t="s">
        <v>1742</v>
      </c>
      <c r="I3527" s="197">
        <v>107398</v>
      </c>
      <c r="K3527" s="200">
        <v>3927920</v>
      </c>
      <c r="L3527" s="193" t="s">
        <v>503</v>
      </c>
    </row>
    <row r="3528" spans="1:12" x14ac:dyDescent="0.25">
      <c r="A3528" s="197">
        <v>31</v>
      </c>
      <c r="B3528" s="194" t="s">
        <v>1532</v>
      </c>
      <c r="C3528" s="199">
        <v>99</v>
      </c>
      <c r="D3528" s="194" t="s">
        <v>151</v>
      </c>
      <c r="F3528" s="199">
        <v>0</v>
      </c>
      <c r="G3528" s="194" t="s">
        <v>1743</v>
      </c>
      <c r="I3528" s="197">
        <v>5570</v>
      </c>
      <c r="K3528" s="200">
        <v>3933490</v>
      </c>
      <c r="L3528" s="193" t="s">
        <v>503</v>
      </c>
    </row>
    <row r="3529" spans="1:12" x14ac:dyDescent="0.25">
      <c r="A3529" s="197">
        <v>31</v>
      </c>
      <c r="B3529" s="194" t="s">
        <v>1532</v>
      </c>
      <c r="C3529" s="199">
        <v>100</v>
      </c>
      <c r="D3529" s="194" t="s">
        <v>147</v>
      </c>
      <c r="F3529" s="199">
        <v>0</v>
      </c>
      <c r="G3529" s="194" t="s">
        <v>1744</v>
      </c>
      <c r="I3529" s="197">
        <v>211377</v>
      </c>
      <c r="K3529" s="200">
        <v>4144867</v>
      </c>
      <c r="L3529" s="193" t="s">
        <v>503</v>
      </c>
    </row>
    <row r="3530" spans="1:12" x14ac:dyDescent="0.25">
      <c r="A3530" s="197">
        <v>31</v>
      </c>
      <c r="B3530" s="194" t="s">
        <v>1532</v>
      </c>
      <c r="C3530" s="199">
        <v>100</v>
      </c>
      <c r="D3530" s="194" t="s">
        <v>147</v>
      </c>
      <c r="F3530" s="199">
        <v>0</v>
      </c>
      <c r="G3530" s="194" t="s">
        <v>1745</v>
      </c>
      <c r="I3530" s="197">
        <v>257322</v>
      </c>
      <c r="K3530" s="200">
        <v>4402189</v>
      </c>
      <c r="L3530" s="193" t="s">
        <v>503</v>
      </c>
    </row>
    <row r="3531" spans="1:12" x14ac:dyDescent="0.25">
      <c r="A3531" s="197">
        <v>31</v>
      </c>
      <c r="B3531" s="194" t="s">
        <v>1532</v>
      </c>
      <c r="C3531" s="199">
        <v>100</v>
      </c>
      <c r="D3531" s="194" t="s">
        <v>147</v>
      </c>
      <c r="F3531" s="199">
        <v>0</v>
      </c>
      <c r="G3531" s="194" t="s">
        <v>1746</v>
      </c>
      <c r="I3531" s="197">
        <v>178248</v>
      </c>
      <c r="K3531" s="200">
        <v>4580437</v>
      </c>
      <c r="L3531" s="193" t="s">
        <v>503</v>
      </c>
    </row>
    <row r="3532" spans="1:12" x14ac:dyDescent="0.25">
      <c r="A3532" s="197">
        <v>31</v>
      </c>
      <c r="B3532" s="194" t="s">
        <v>1532</v>
      </c>
      <c r="C3532" s="199">
        <v>100</v>
      </c>
      <c r="D3532" s="194" t="s">
        <v>147</v>
      </c>
      <c r="F3532" s="199">
        <v>0</v>
      </c>
      <c r="G3532" s="194" t="s">
        <v>1747</v>
      </c>
      <c r="I3532" s="197">
        <v>14484</v>
      </c>
      <c r="K3532" s="200">
        <v>4594921</v>
      </c>
      <c r="L3532" s="193" t="s">
        <v>503</v>
      </c>
    </row>
    <row r="3533" spans="1:12" x14ac:dyDescent="0.25">
      <c r="A3533" s="197">
        <v>31</v>
      </c>
      <c r="B3533" s="194" t="s">
        <v>1532</v>
      </c>
      <c r="C3533" s="199">
        <v>102</v>
      </c>
      <c r="D3533" s="194" t="s">
        <v>151</v>
      </c>
      <c r="F3533" s="199">
        <v>0</v>
      </c>
      <c r="G3533" s="194" t="s">
        <v>1800</v>
      </c>
      <c r="I3533" s="197">
        <v>21130</v>
      </c>
      <c r="K3533" s="200">
        <v>4616051</v>
      </c>
      <c r="L3533" s="193" t="s">
        <v>503</v>
      </c>
    </row>
    <row r="3534" spans="1:12" x14ac:dyDescent="0.25">
      <c r="G3534" s="201" t="s">
        <v>1630</v>
      </c>
      <c r="I3534" s="202">
        <v>914029</v>
      </c>
      <c r="J3534" s="202">
        <v>0</v>
      </c>
      <c r="K3534" s="202">
        <v>914029</v>
      </c>
      <c r="L3534" s="203" t="s">
        <v>503</v>
      </c>
    </row>
    <row r="3535" spans="1:12" x14ac:dyDescent="0.25">
      <c r="G3535" s="201" t="s">
        <v>505</v>
      </c>
      <c r="I3535" s="202">
        <v>4616051</v>
      </c>
      <c r="J3535" s="202">
        <v>0</v>
      </c>
      <c r="K3535" s="202">
        <v>4616051</v>
      </c>
      <c r="L3535" s="204" t="s">
        <v>506</v>
      </c>
    </row>
    <row r="3536" spans="1:12" x14ac:dyDescent="0.25">
      <c r="A3536" s="196" t="s">
        <v>1455</v>
      </c>
    </row>
    <row r="3537" spans="1:12" x14ac:dyDescent="0.25">
      <c r="A3537" s="196" t="s">
        <v>158</v>
      </c>
      <c r="G3537" s="153" t="s">
        <v>500</v>
      </c>
      <c r="I3537" s="197">
        <v>0</v>
      </c>
      <c r="J3537" s="197">
        <v>0</v>
      </c>
      <c r="K3537" s="197">
        <v>0</v>
      </c>
    </row>
    <row r="3538" spans="1:12" x14ac:dyDescent="0.25">
      <c r="A3538" s="193" t="s">
        <v>139</v>
      </c>
      <c r="B3538" s="193" t="s">
        <v>140</v>
      </c>
      <c r="C3538" s="198" t="s">
        <v>141</v>
      </c>
      <c r="D3538" s="193" t="s">
        <v>142</v>
      </c>
      <c r="E3538" s="193" t="s">
        <v>143</v>
      </c>
      <c r="F3538" s="198" t="s">
        <v>144</v>
      </c>
      <c r="G3538" s="193" t="s">
        <v>145</v>
      </c>
      <c r="I3538" s="198" t="s">
        <v>501</v>
      </c>
      <c r="J3538" s="198" t="s">
        <v>502</v>
      </c>
      <c r="K3538" s="198" t="s">
        <v>146</v>
      </c>
    </row>
    <row r="3539" spans="1:12" x14ac:dyDescent="0.25">
      <c r="A3539" s="197">
        <v>30</v>
      </c>
      <c r="B3539" s="194" t="s">
        <v>158</v>
      </c>
      <c r="C3539" s="199">
        <v>89</v>
      </c>
      <c r="D3539" s="194" t="s">
        <v>151</v>
      </c>
      <c r="F3539" s="199">
        <v>0</v>
      </c>
      <c r="G3539" s="194" t="s">
        <v>1456</v>
      </c>
      <c r="I3539" s="197">
        <v>71400</v>
      </c>
      <c r="K3539" s="200">
        <v>71400</v>
      </c>
      <c r="L3539" s="193" t="s">
        <v>503</v>
      </c>
    </row>
    <row r="3540" spans="1:12" x14ac:dyDescent="0.25">
      <c r="A3540" s="197">
        <v>30</v>
      </c>
      <c r="B3540" s="194" t="s">
        <v>158</v>
      </c>
      <c r="C3540" s="199">
        <v>90</v>
      </c>
      <c r="D3540" s="194" t="s">
        <v>151</v>
      </c>
      <c r="F3540" s="199">
        <v>0</v>
      </c>
      <c r="G3540" s="194" t="s">
        <v>327</v>
      </c>
      <c r="I3540" s="197">
        <v>35700</v>
      </c>
      <c r="K3540" s="200">
        <v>107100</v>
      </c>
      <c r="L3540" s="193" t="s">
        <v>503</v>
      </c>
    </row>
    <row r="3541" spans="1:12" x14ac:dyDescent="0.25">
      <c r="G3541" s="201" t="s">
        <v>644</v>
      </c>
      <c r="I3541" s="202">
        <v>107100</v>
      </c>
      <c r="J3541" s="202">
        <v>0</v>
      </c>
      <c r="K3541" s="202">
        <v>107100</v>
      </c>
      <c r="L3541" s="203" t="s">
        <v>503</v>
      </c>
    </row>
    <row r="3542" spans="1:12" x14ac:dyDescent="0.25">
      <c r="G3542" s="201" t="s">
        <v>505</v>
      </c>
      <c r="I3542" s="202">
        <v>107100</v>
      </c>
      <c r="J3542" s="202">
        <v>0</v>
      </c>
      <c r="K3542" s="202">
        <v>107100</v>
      </c>
      <c r="L3542" s="204" t="s">
        <v>506</v>
      </c>
    </row>
    <row r="3543" spans="1:12" x14ac:dyDescent="0.25">
      <c r="A3543" s="196" t="s">
        <v>438</v>
      </c>
      <c r="G3543" s="153" t="s">
        <v>500</v>
      </c>
      <c r="I3543" s="197">
        <v>107100</v>
      </c>
      <c r="J3543" s="197">
        <v>0</v>
      </c>
      <c r="K3543" s="197">
        <v>107100</v>
      </c>
      <c r="L3543" s="194" t="s">
        <v>503</v>
      </c>
    </row>
    <row r="3544" spans="1:12" x14ac:dyDescent="0.25">
      <c r="A3544" s="193" t="s">
        <v>139</v>
      </c>
      <c r="B3544" s="193" t="s">
        <v>140</v>
      </c>
      <c r="C3544" s="198" t="s">
        <v>141</v>
      </c>
      <c r="D3544" s="193" t="s">
        <v>142</v>
      </c>
      <c r="E3544" s="193" t="s">
        <v>143</v>
      </c>
      <c r="F3544" s="198" t="s">
        <v>144</v>
      </c>
      <c r="G3544" s="193" t="s">
        <v>145</v>
      </c>
      <c r="I3544" s="198" t="s">
        <v>501</v>
      </c>
      <c r="J3544" s="198" t="s">
        <v>502</v>
      </c>
      <c r="K3544" s="198" t="s">
        <v>146</v>
      </c>
    </row>
    <row r="3545" spans="1:12" x14ac:dyDescent="0.25">
      <c r="A3545" s="197">
        <v>29</v>
      </c>
      <c r="B3545" s="194" t="s">
        <v>438</v>
      </c>
      <c r="C3545" s="199">
        <v>108</v>
      </c>
      <c r="D3545" s="194" t="s">
        <v>151</v>
      </c>
      <c r="F3545" s="199">
        <v>0</v>
      </c>
      <c r="G3545" s="194" t="s">
        <v>1291</v>
      </c>
      <c r="I3545" s="197">
        <v>130900</v>
      </c>
      <c r="K3545" s="200">
        <v>238000</v>
      </c>
      <c r="L3545" s="193" t="s">
        <v>503</v>
      </c>
    </row>
    <row r="3546" spans="1:12" x14ac:dyDescent="0.25">
      <c r="G3546" s="201" t="s">
        <v>718</v>
      </c>
      <c r="I3546" s="202">
        <v>130900</v>
      </c>
      <c r="J3546" s="202">
        <v>0</v>
      </c>
      <c r="K3546" s="202">
        <v>130900</v>
      </c>
      <c r="L3546" s="203" t="s">
        <v>503</v>
      </c>
    </row>
    <row r="3547" spans="1:12" x14ac:dyDescent="0.25">
      <c r="G3547" s="201" t="s">
        <v>505</v>
      </c>
      <c r="I3547" s="202">
        <v>238000</v>
      </c>
      <c r="J3547" s="202">
        <v>0</v>
      </c>
      <c r="K3547" s="202">
        <v>238000</v>
      </c>
      <c r="L3547" s="204" t="s">
        <v>506</v>
      </c>
    </row>
    <row r="3548" spans="1:12" x14ac:dyDescent="0.25">
      <c r="A3548" s="196" t="s">
        <v>1532</v>
      </c>
      <c r="G3548" s="153" t="s">
        <v>500</v>
      </c>
      <c r="I3548" s="197">
        <v>238000</v>
      </c>
      <c r="J3548" s="197">
        <v>0</v>
      </c>
      <c r="K3548" s="197">
        <v>238000</v>
      </c>
      <c r="L3548" s="194" t="s">
        <v>503</v>
      </c>
    </row>
    <row r="3549" spans="1:12" x14ac:dyDescent="0.25">
      <c r="A3549" s="193" t="s">
        <v>139</v>
      </c>
      <c r="B3549" s="193" t="s">
        <v>140</v>
      </c>
      <c r="C3549" s="198" t="s">
        <v>141</v>
      </c>
      <c r="D3549" s="193" t="s">
        <v>142</v>
      </c>
      <c r="E3549" s="193" t="s">
        <v>143</v>
      </c>
      <c r="F3549" s="198" t="s">
        <v>144</v>
      </c>
      <c r="G3549" s="193" t="s">
        <v>145</v>
      </c>
      <c r="I3549" s="198" t="s">
        <v>501</v>
      </c>
      <c r="J3549" s="198" t="s">
        <v>502</v>
      </c>
      <c r="K3549" s="198" t="s">
        <v>146</v>
      </c>
    </row>
    <row r="3550" spans="1:12" x14ac:dyDescent="0.25">
      <c r="A3550" s="197">
        <v>31</v>
      </c>
      <c r="B3550" s="194" t="s">
        <v>1532</v>
      </c>
      <c r="C3550" s="199">
        <v>100</v>
      </c>
      <c r="D3550" s="194" t="s">
        <v>147</v>
      </c>
      <c r="F3550" s="199">
        <v>0</v>
      </c>
      <c r="G3550" s="194" t="s">
        <v>1748</v>
      </c>
      <c r="I3550" s="197">
        <v>50932</v>
      </c>
      <c r="K3550" s="200">
        <v>288932</v>
      </c>
      <c r="L3550" s="193" t="s">
        <v>503</v>
      </c>
    </row>
    <row r="3551" spans="1:12" x14ac:dyDescent="0.25">
      <c r="G3551" s="201" t="s">
        <v>1630</v>
      </c>
      <c r="I3551" s="202">
        <v>50932</v>
      </c>
      <c r="J3551" s="202">
        <v>0</v>
      </c>
      <c r="K3551" s="202">
        <v>50932</v>
      </c>
      <c r="L3551" s="203" t="s">
        <v>503</v>
      </c>
    </row>
    <row r="3552" spans="1:12" x14ac:dyDescent="0.25">
      <c r="G3552" s="201" t="s">
        <v>505</v>
      </c>
      <c r="I3552" s="202">
        <v>288932</v>
      </c>
      <c r="J3552" s="202">
        <v>0</v>
      </c>
      <c r="K3552" s="202">
        <v>288932</v>
      </c>
      <c r="L3552" s="204" t="s">
        <v>506</v>
      </c>
    </row>
    <row r="3553" spans="1:12" x14ac:dyDescent="0.25">
      <c r="A3553" s="196" t="s">
        <v>1457</v>
      </c>
    </row>
    <row r="3554" spans="1:12" x14ac:dyDescent="0.25">
      <c r="A3554" s="196" t="s">
        <v>138</v>
      </c>
      <c r="G3554" s="153" t="s">
        <v>500</v>
      </c>
      <c r="I3554" s="197">
        <v>0</v>
      </c>
      <c r="J3554" s="197">
        <v>0</v>
      </c>
      <c r="K3554" s="197">
        <v>0</v>
      </c>
    </row>
    <row r="3555" spans="1:12" x14ac:dyDescent="0.25">
      <c r="A3555" s="193" t="s">
        <v>139</v>
      </c>
      <c r="B3555" s="193" t="s">
        <v>140</v>
      </c>
      <c r="C3555" s="198" t="s">
        <v>141</v>
      </c>
      <c r="D3555" s="193" t="s">
        <v>142</v>
      </c>
      <c r="E3555" s="193" t="s">
        <v>143</v>
      </c>
      <c r="F3555" s="198" t="s">
        <v>144</v>
      </c>
      <c r="G3555" s="193" t="s">
        <v>145</v>
      </c>
      <c r="I3555" s="198" t="s">
        <v>501</v>
      </c>
      <c r="J3555" s="198" t="s">
        <v>502</v>
      </c>
      <c r="K3555" s="198" t="s">
        <v>146</v>
      </c>
    </row>
    <row r="3556" spans="1:12" x14ac:dyDescent="0.25">
      <c r="A3556" s="197">
        <v>31</v>
      </c>
      <c r="B3556" s="194" t="s">
        <v>138</v>
      </c>
      <c r="C3556" s="199">
        <v>89</v>
      </c>
      <c r="D3556" s="194" t="s">
        <v>147</v>
      </c>
      <c r="F3556" s="199">
        <v>0</v>
      </c>
      <c r="G3556" s="194" t="s">
        <v>1458</v>
      </c>
      <c r="I3556" s="197">
        <v>50100</v>
      </c>
      <c r="K3556" s="200">
        <v>50100</v>
      </c>
      <c r="L3556" s="193" t="s">
        <v>503</v>
      </c>
    </row>
    <row r="3557" spans="1:12" x14ac:dyDescent="0.25">
      <c r="G3557" s="201" t="s">
        <v>504</v>
      </c>
      <c r="I3557" s="202">
        <v>50100</v>
      </c>
      <c r="J3557" s="202">
        <v>0</v>
      </c>
      <c r="K3557" s="202">
        <v>50100</v>
      </c>
      <c r="L3557" s="203" t="s">
        <v>503</v>
      </c>
    </row>
    <row r="3558" spans="1:12" x14ac:dyDescent="0.25">
      <c r="G3558" s="201" t="s">
        <v>505</v>
      </c>
      <c r="I3558" s="202">
        <v>50100</v>
      </c>
      <c r="J3558" s="202">
        <v>0</v>
      </c>
      <c r="K3558" s="202">
        <v>50100</v>
      </c>
      <c r="L3558" s="204" t="s">
        <v>506</v>
      </c>
    </row>
    <row r="3559" spans="1:12" x14ac:dyDescent="0.25">
      <c r="A3559" s="196" t="s">
        <v>219</v>
      </c>
      <c r="G3559" s="153" t="s">
        <v>500</v>
      </c>
      <c r="I3559" s="197">
        <v>50100</v>
      </c>
      <c r="J3559" s="197">
        <v>0</v>
      </c>
      <c r="K3559" s="197">
        <v>50100</v>
      </c>
      <c r="L3559" s="194" t="s">
        <v>503</v>
      </c>
    </row>
    <row r="3560" spans="1:12" x14ac:dyDescent="0.25">
      <c r="A3560" s="193" t="s">
        <v>139</v>
      </c>
      <c r="B3560" s="193" t="s">
        <v>140</v>
      </c>
      <c r="C3560" s="198" t="s">
        <v>141</v>
      </c>
      <c r="D3560" s="193" t="s">
        <v>142</v>
      </c>
      <c r="E3560" s="193" t="s">
        <v>143</v>
      </c>
      <c r="F3560" s="198" t="s">
        <v>144</v>
      </c>
      <c r="G3560" s="193" t="s">
        <v>145</v>
      </c>
      <c r="I3560" s="198" t="s">
        <v>501</v>
      </c>
      <c r="J3560" s="198" t="s">
        <v>502</v>
      </c>
      <c r="K3560" s="198" t="s">
        <v>146</v>
      </c>
    </row>
    <row r="3561" spans="1:12" x14ac:dyDescent="0.25">
      <c r="A3561" s="197">
        <v>29</v>
      </c>
      <c r="B3561" s="194" t="s">
        <v>219</v>
      </c>
      <c r="C3561" s="199">
        <v>63</v>
      </c>
      <c r="D3561" s="194" t="s">
        <v>151</v>
      </c>
      <c r="F3561" s="199">
        <v>0</v>
      </c>
      <c r="G3561" s="194" t="s">
        <v>1459</v>
      </c>
      <c r="I3561" s="197">
        <v>21000</v>
      </c>
      <c r="K3561" s="200">
        <v>71100</v>
      </c>
      <c r="L3561" s="193" t="s">
        <v>503</v>
      </c>
    </row>
    <row r="3562" spans="1:12" x14ac:dyDescent="0.25">
      <c r="A3562" s="197">
        <v>29</v>
      </c>
      <c r="B3562" s="194" t="s">
        <v>219</v>
      </c>
      <c r="C3562" s="199">
        <v>66</v>
      </c>
      <c r="D3562" s="194" t="s">
        <v>151</v>
      </c>
      <c r="F3562" s="199">
        <v>0</v>
      </c>
      <c r="G3562" s="194" t="s">
        <v>1460</v>
      </c>
      <c r="I3562" s="197">
        <v>192273</v>
      </c>
      <c r="K3562" s="200">
        <v>263373</v>
      </c>
      <c r="L3562" s="193" t="s">
        <v>503</v>
      </c>
    </row>
    <row r="3563" spans="1:12" x14ac:dyDescent="0.25">
      <c r="G3563" s="201" t="s">
        <v>507</v>
      </c>
      <c r="I3563" s="202">
        <v>213273</v>
      </c>
      <c r="J3563" s="202">
        <v>0</v>
      </c>
      <c r="K3563" s="202">
        <v>213273</v>
      </c>
      <c r="L3563" s="203" t="s">
        <v>503</v>
      </c>
    </row>
    <row r="3564" spans="1:12" x14ac:dyDescent="0.25">
      <c r="G3564" s="201" t="s">
        <v>505</v>
      </c>
      <c r="I3564" s="202">
        <v>263373</v>
      </c>
      <c r="J3564" s="202">
        <v>0</v>
      </c>
      <c r="K3564" s="202">
        <v>263373</v>
      </c>
      <c r="L3564" s="204" t="s">
        <v>506</v>
      </c>
    </row>
    <row r="3565" spans="1:12" x14ac:dyDescent="0.25">
      <c r="A3565" s="196" t="s">
        <v>242</v>
      </c>
      <c r="G3565" s="153" t="s">
        <v>500</v>
      </c>
      <c r="I3565" s="197">
        <v>263373</v>
      </c>
      <c r="J3565" s="197">
        <v>0</v>
      </c>
      <c r="K3565" s="197">
        <v>263373</v>
      </c>
      <c r="L3565" s="194" t="s">
        <v>503</v>
      </c>
    </row>
    <row r="3566" spans="1:12" x14ac:dyDescent="0.25">
      <c r="A3566" s="193" t="s">
        <v>139</v>
      </c>
      <c r="B3566" s="193" t="s">
        <v>140</v>
      </c>
      <c r="C3566" s="198" t="s">
        <v>141</v>
      </c>
      <c r="D3566" s="193" t="s">
        <v>142</v>
      </c>
      <c r="E3566" s="193" t="s">
        <v>143</v>
      </c>
      <c r="F3566" s="198" t="s">
        <v>144</v>
      </c>
      <c r="G3566" s="193" t="s">
        <v>145</v>
      </c>
      <c r="I3566" s="198" t="s">
        <v>501</v>
      </c>
      <c r="J3566" s="198" t="s">
        <v>502</v>
      </c>
      <c r="K3566" s="198" t="s">
        <v>146</v>
      </c>
    </row>
    <row r="3567" spans="1:12" x14ac:dyDescent="0.25">
      <c r="A3567" s="197">
        <v>31</v>
      </c>
      <c r="B3567" s="194" t="s">
        <v>242</v>
      </c>
      <c r="C3567" s="199">
        <v>96</v>
      </c>
      <c r="D3567" s="194" t="s">
        <v>151</v>
      </c>
      <c r="F3567" s="199">
        <v>0</v>
      </c>
      <c r="G3567" s="194" t="s">
        <v>1436</v>
      </c>
      <c r="I3567" s="197">
        <v>47280</v>
      </c>
      <c r="K3567" s="200">
        <v>310653</v>
      </c>
      <c r="L3567" s="193" t="s">
        <v>503</v>
      </c>
    </row>
    <row r="3568" spans="1:12" x14ac:dyDescent="0.25">
      <c r="G3568" s="201" t="s">
        <v>612</v>
      </c>
      <c r="I3568" s="202">
        <v>47280</v>
      </c>
      <c r="J3568" s="202">
        <v>0</v>
      </c>
      <c r="K3568" s="202">
        <v>47280</v>
      </c>
      <c r="L3568" s="203" t="s">
        <v>503</v>
      </c>
    </row>
    <row r="3569" spans="1:12" x14ac:dyDescent="0.25">
      <c r="G3569" s="201" t="s">
        <v>505</v>
      </c>
      <c r="I3569" s="202">
        <v>310653</v>
      </c>
      <c r="J3569" s="202">
        <v>0</v>
      </c>
      <c r="K3569" s="202">
        <v>310653</v>
      </c>
      <c r="L3569" s="204" t="s">
        <v>506</v>
      </c>
    </row>
    <row r="3570" spans="1:12" x14ac:dyDescent="0.25">
      <c r="A3570" s="196" t="s">
        <v>158</v>
      </c>
      <c r="G3570" s="153" t="s">
        <v>500</v>
      </c>
      <c r="I3570" s="197">
        <v>310653</v>
      </c>
      <c r="J3570" s="197">
        <v>0</v>
      </c>
      <c r="K3570" s="197">
        <v>310653</v>
      </c>
      <c r="L3570" s="194" t="s">
        <v>503</v>
      </c>
    </row>
    <row r="3571" spans="1:12" x14ac:dyDescent="0.25">
      <c r="A3571" s="193" t="s">
        <v>139</v>
      </c>
      <c r="B3571" s="193" t="s">
        <v>140</v>
      </c>
      <c r="C3571" s="198" t="s">
        <v>141</v>
      </c>
      <c r="D3571" s="193" t="s">
        <v>142</v>
      </c>
      <c r="E3571" s="193" t="s">
        <v>143</v>
      </c>
      <c r="F3571" s="198" t="s">
        <v>144</v>
      </c>
      <c r="G3571" s="193" t="s">
        <v>145</v>
      </c>
      <c r="I3571" s="198" t="s">
        <v>501</v>
      </c>
      <c r="J3571" s="198" t="s">
        <v>502</v>
      </c>
      <c r="K3571" s="198" t="s">
        <v>146</v>
      </c>
    </row>
    <row r="3572" spans="1:12" x14ac:dyDescent="0.25">
      <c r="A3572" s="197">
        <v>19</v>
      </c>
      <c r="B3572" s="194" t="s">
        <v>158</v>
      </c>
      <c r="C3572" s="199">
        <v>85</v>
      </c>
      <c r="D3572" s="194" t="s">
        <v>151</v>
      </c>
      <c r="F3572" s="199">
        <v>0</v>
      </c>
      <c r="G3572" s="194" t="s">
        <v>1461</v>
      </c>
      <c r="I3572" s="197">
        <v>2990</v>
      </c>
      <c r="K3572" s="200">
        <v>313643</v>
      </c>
      <c r="L3572" s="193" t="s">
        <v>503</v>
      </c>
    </row>
    <row r="3573" spans="1:12" x14ac:dyDescent="0.25">
      <c r="A3573" s="197">
        <v>19</v>
      </c>
      <c r="B3573" s="194" t="s">
        <v>158</v>
      </c>
      <c r="C3573" s="199">
        <v>85</v>
      </c>
      <c r="D3573" s="194" t="s">
        <v>151</v>
      </c>
      <c r="F3573" s="199">
        <v>0</v>
      </c>
      <c r="G3573" s="194" t="s">
        <v>1462</v>
      </c>
      <c r="I3573" s="197">
        <v>10140</v>
      </c>
      <c r="K3573" s="200">
        <v>323783</v>
      </c>
      <c r="L3573" s="193" t="s">
        <v>503</v>
      </c>
    </row>
    <row r="3574" spans="1:12" x14ac:dyDescent="0.25">
      <c r="A3574" s="197">
        <v>19</v>
      </c>
      <c r="B3574" s="194" t="s">
        <v>158</v>
      </c>
      <c r="C3574" s="199">
        <v>85</v>
      </c>
      <c r="D3574" s="194" t="s">
        <v>151</v>
      </c>
      <c r="F3574" s="199">
        <v>0</v>
      </c>
      <c r="G3574" s="194" t="s">
        <v>1463</v>
      </c>
      <c r="I3574" s="197">
        <v>2750</v>
      </c>
      <c r="K3574" s="200">
        <v>326533</v>
      </c>
      <c r="L3574" s="193" t="s">
        <v>503</v>
      </c>
    </row>
    <row r="3575" spans="1:12" x14ac:dyDescent="0.25">
      <c r="A3575" s="197">
        <v>19</v>
      </c>
      <c r="B3575" s="194" t="s">
        <v>158</v>
      </c>
      <c r="C3575" s="199">
        <v>85</v>
      </c>
      <c r="D3575" s="194" t="s">
        <v>151</v>
      </c>
      <c r="F3575" s="199">
        <v>0</v>
      </c>
      <c r="G3575" s="194" t="s">
        <v>1463</v>
      </c>
      <c r="I3575" s="197">
        <v>11500</v>
      </c>
      <c r="K3575" s="200">
        <v>338033</v>
      </c>
      <c r="L3575" s="193" t="s">
        <v>503</v>
      </c>
    </row>
    <row r="3576" spans="1:12" x14ac:dyDescent="0.25">
      <c r="A3576" s="197">
        <v>19</v>
      </c>
      <c r="B3576" s="194" t="s">
        <v>158</v>
      </c>
      <c r="C3576" s="199">
        <v>85</v>
      </c>
      <c r="D3576" s="194" t="s">
        <v>151</v>
      </c>
      <c r="F3576" s="199">
        <v>0</v>
      </c>
      <c r="G3576" s="194" t="s">
        <v>1464</v>
      </c>
      <c r="I3576" s="197">
        <v>2900</v>
      </c>
      <c r="K3576" s="200">
        <v>340933</v>
      </c>
      <c r="L3576" s="193" t="s">
        <v>503</v>
      </c>
    </row>
    <row r="3577" spans="1:12" x14ac:dyDescent="0.25">
      <c r="A3577" s="197">
        <v>19</v>
      </c>
      <c r="B3577" s="194" t="s">
        <v>158</v>
      </c>
      <c r="C3577" s="199">
        <v>85</v>
      </c>
      <c r="D3577" s="194" t="s">
        <v>151</v>
      </c>
      <c r="F3577" s="199">
        <v>0</v>
      </c>
      <c r="G3577" s="194" t="s">
        <v>1465</v>
      </c>
      <c r="I3577" s="197">
        <v>1300</v>
      </c>
      <c r="K3577" s="200">
        <v>342233</v>
      </c>
      <c r="L3577" s="193" t="s">
        <v>503</v>
      </c>
    </row>
    <row r="3578" spans="1:12" x14ac:dyDescent="0.25">
      <c r="A3578" s="197">
        <v>30</v>
      </c>
      <c r="B3578" s="194" t="s">
        <v>158</v>
      </c>
      <c r="C3578" s="199">
        <v>84</v>
      </c>
      <c r="D3578" s="194" t="s">
        <v>147</v>
      </c>
      <c r="F3578" s="199">
        <v>0</v>
      </c>
      <c r="G3578" s="194" t="s">
        <v>1466</v>
      </c>
      <c r="I3578" s="197">
        <v>720000</v>
      </c>
      <c r="K3578" s="200">
        <v>1062233</v>
      </c>
      <c r="L3578" s="193" t="s">
        <v>503</v>
      </c>
    </row>
    <row r="3579" spans="1:12" x14ac:dyDescent="0.25">
      <c r="A3579" s="197">
        <v>30</v>
      </c>
      <c r="B3579" s="194" t="s">
        <v>158</v>
      </c>
      <c r="C3579" s="199">
        <v>89</v>
      </c>
      <c r="D3579" s="194" t="s">
        <v>151</v>
      </c>
      <c r="F3579" s="199">
        <v>0</v>
      </c>
      <c r="G3579" s="194" t="s">
        <v>1459</v>
      </c>
      <c r="I3579" s="197">
        <v>8150</v>
      </c>
      <c r="K3579" s="200">
        <v>1070383</v>
      </c>
      <c r="L3579" s="193" t="s">
        <v>503</v>
      </c>
    </row>
    <row r="3580" spans="1:12" x14ac:dyDescent="0.25">
      <c r="A3580" s="197">
        <v>30</v>
      </c>
      <c r="B3580" s="194" t="s">
        <v>158</v>
      </c>
      <c r="C3580" s="199">
        <v>90</v>
      </c>
      <c r="D3580" s="194" t="s">
        <v>151</v>
      </c>
      <c r="F3580" s="199">
        <v>0</v>
      </c>
      <c r="G3580" s="194" t="s">
        <v>327</v>
      </c>
      <c r="I3580" s="197">
        <v>58857</v>
      </c>
      <c r="K3580" s="200">
        <v>1129240</v>
      </c>
      <c r="L3580" s="193" t="s">
        <v>503</v>
      </c>
    </row>
    <row r="3581" spans="1:12" x14ac:dyDescent="0.25">
      <c r="A3581" s="197">
        <v>30</v>
      </c>
      <c r="B3581" s="194" t="s">
        <v>158</v>
      </c>
      <c r="C3581" s="199">
        <v>91</v>
      </c>
      <c r="D3581" s="194" t="s">
        <v>151</v>
      </c>
      <c r="F3581" s="199">
        <v>0</v>
      </c>
      <c r="G3581" s="194" t="s">
        <v>1467</v>
      </c>
      <c r="I3581" s="197">
        <v>303509</v>
      </c>
      <c r="K3581" s="200">
        <v>1432749</v>
      </c>
      <c r="L3581" s="193" t="s">
        <v>503</v>
      </c>
    </row>
    <row r="3582" spans="1:12" x14ac:dyDescent="0.25">
      <c r="G3582" s="201" t="s">
        <v>644</v>
      </c>
      <c r="I3582" s="202">
        <v>1122096</v>
      </c>
      <c r="J3582" s="202">
        <v>0</v>
      </c>
      <c r="K3582" s="202">
        <v>1122096</v>
      </c>
      <c r="L3582" s="203" t="s">
        <v>503</v>
      </c>
    </row>
    <row r="3583" spans="1:12" x14ac:dyDescent="0.25">
      <c r="G3583" s="201" t="s">
        <v>505</v>
      </c>
      <c r="I3583" s="202">
        <v>1432749</v>
      </c>
      <c r="J3583" s="202">
        <v>0</v>
      </c>
      <c r="K3583" s="202">
        <v>1432749</v>
      </c>
      <c r="L3583" s="204" t="s">
        <v>506</v>
      </c>
    </row>
    <row r="3584" spans="1:12" x14ac:dyDescent="0.25">
      <c r="A3584" s="196" t="s">
        <v>254</v>
      </c>
      <c r="G3584" s="153" t="s">
        <v>500</v>
      </c>
      <c r="I3584" s="197">
        <v>1432749</v>
      </c>
      <c r="J3584" s="197">
        <v>0</v>
      </c>
      <c r="K3584" s="197">
        <v>1432749</v>
      </c>
      <c r="L3584" s="194" t="s">
        <v>503</v>
      </c>
    </row>
    <row r="3585" spans="1:12" x14ac:dyDescent="0.25">
      <c r="A3585" s="193" t="s">
        <v>139</v>
      </c>
      <c r="B3585" s="193" t="s">
        <v>140</v>
      </c>
      <c r="C3585" s="198" t="s">
        <v>141</v>
      </c>
      <c r="D3585" s="193" t="s">
        <v>142</v>
      </c>
      <c r="E3585" s="193" t="s">
        <v>143</v>
      </c>
      <c r="F3585" s="198" t="s">
        <v>144</v>
      </c>
      <c r="G3585" s="193" t="s">
        <v>145</v>
      </c>
      <c r="I3585" s="198" t="s">
        <v>501</v>
      </c>
      <c r="J3585" s="198" t="s">
        <v>502</v>
      </c>
      <c r="K3585" s="198" t="s">
        <v>146</v>
      </c>
    </row>
    <row r="3586" spans="1:12" x14ac:dyDescent="0.25">
      <c r="A3586" s="197">
        <v>30</v>
      </c>
      <c r="B3586" s="194" t="s">
        <v>254</v>
      </c>
      <c r="C3586" s="199">
        <v>96</v>
      </c>
      <c r="D3586" s="194" t="s">
        <v>151</v>
      </c>
      <c r="F3586" s="199">
        <v>0</v>
      </c>
      <c r="G3586" s="194" t="s">
        <v>1468</v>
      </c>
      <c r="I3586" s="197">
        <v>15080</v>
      </c>
      <c r="K3586" s="200">
        <v>1447829</v>
      </c>
      <c r="L3586" s="193" t="s">
        <v>503</v>
      </c>
    </row>
    <row r="3587" spans="1:12" x14ac:dyDescent="0.25">
      <c r="A3587" s="197">
        <v>30</v>
      </c>
      <c r="B3587" s="194" t="s">
        <v>254</v>
      </c>
      <c r="C3587" s="199">
        <v>96</v>
      </c>
      <c r="D3587" s="194" t="s">
        <v>151</v>
      </c>
      <c r="F3587" s="199">
        <v>0</v>
      </c>
      <c r="G3587" s="194" t="s">
        <v>1468</v>
      </c>
      <c r="I3587" s="197">
        <v>80000</v>
      </c>
      <c r="K3587" s="200">
        <v>1527829</v>
      </c>
      <c r="L3587" s="193" t="s">
        <v>503</v>
      </c>
    </row>
    <row r="3588" spans="1:12" x14ac:dyDescent="0.25">
      <c r="A3588" s="197">
        <v>31</v>
      </c>
      <c r="B3588" s="194" t="s">
        <v>254</v>
      </c>
      <c r="C3588" s="199">
        <v>98</v>
      </c>
      <c r="D3588" s="194" t="s">
        <v>151</v>
      </c>
      <c r="F3588" s="199">
        <v>0</v>
      </c>
      <c r="G3588" s="194" t="s">
        <v>327</v>
      </c>
      <c r="I3588" s="197">
        <v>9800</v>
      </c>
      <c r="K3588" s="200">
        <v>1537629</v>
      </c>
      <c r="L3588" s="193" t="s">
        <v>503</v>
      </c>
    </row>
    <row r="3589" spans="1:12" x14ac:dyDescent="0.25">
      <c r="G3589" s="201" t="s">
        <v>665</v>
      </c>
      <c r="I3589" s="202">
        <v>104880</v>
      </c>
      <c r="J3589" s="202">
        <v>0</v>
      </c>
      <c r="K3589" s="202">
        <v>104880</v>
      </c>
      <c r="L3589" s="203" t="s">
        <v>503</v>
      </c>
    </row>
    <row r="3590" spans="1:12" x14ac:dyDescent="0.25">
      <c r="G3590" s="201" t="s">
        <v>505</v>
      </c>
      <c r="I3590" s="202">
        <v>1537629</v>
      </c>
      <c r="J3590" s="202">
        <v>0</v>
      </c>
      <c r="K3590" s="202">
        <v>1537629</v>
      </c>
      <c r="L3590" s="204" t="s">
        <v>506</v>
      </c>
    </row>
    <row r="3591" spans="1:12" x14ac:dyDescent="0.25">
      <c r="A3591" s="196" t="s">
        <v>160</v>
      </c>
      <c r="G3591" s="153" t="s">
        <v>500</v>
      </c>
      <c r="I3591" s="197">
        <v>1537629</v>
      </c>
      <c r="J3591" s="197">
        <v>0</v>
      </c>
      <c r="K3591" s="197">
        <v>1537629</v>
      </c>
      <c r="L3591" s="194" t="s">
        <v>503</v>
      </c>
    </row>
    <row r="3592" spans="1:12" x14ac:dyDescent="0.25">
      <c r="A3592" s="193" t="s">
        <v>139</v>
      </c>
      <c r="B3592" s="193" t="s">
        <v>140</v>
      </c>
      <c r="C3592" s="198" t="s">
        <v>141</v>
      </c>
      <c r="D3592" s="193" t="s">
        <v>142</v>
      </c>
      <c r="E3592" s="193" t="s">
        <v>143</v>
      </c>
      <c r="F3592" s="198" t="s">
        <v>144</v>
      </c>
      <c r="G3592" s="193" t="s">
        <v>145</v>
      </c>
      <c r="I3592" s="198" t="s">
        <v>501</v>
      </c>
      <c r="J3592" s="198" t="s">
        <v>502</v>
      </c>
      <c r="K3592" s="198" t="s">
        <v>146</v>
      </c>
    </row>
    <row r="3593" spans="1:12" x14ac:dyDescent="0.25">
      <c r="A3593" s="197">
        <v>30</v>
      </c>
      <c r="B3593" s="194" t="s">
        <v>160</v>
      </c>
      <c r="C3593" s="199">
        <v>66</v>
      </c>
      <c r="D3593" s="194" t="s">
        <v>151</v>
      </c>
      <c r="F3593" s="199">
        <v>0</v>
      </c>
      <c r="G3593" s="194" t="s">
        <v>1460</v>
      </c>
      <c r="I3593" s="197">
        <v>477436</v>
      </c>
      <c r="K3593" s="200">
        <v>2015065</v>
      </c>
      <c r="L3593" s="193" t="s">
        <v>503</v>
      </c>
    </row>
    <row r="3594" spans="1:12" x14ac:dyDescent="0.25">
      <c r="G3594" s="201" t="s">
        <v>679</v>
      </c>
      <c r="I3594" s="202">
        <v>477436</v>
      </c>
      <c r="J3594" s="202">
        <v>0</v>
      </c>
      <c r="K3594" s="202">
        <v>477436</v>
      </c>
      <c r="L3594" s="203" t="s">
        <v>503</v>
      </c>
    </row>
    <row r="3595" spans="1:12" x14ac:dyDescent="0.25">
      <c r="G3595" s="201" t="s">
        <v>505</v>
      </c>
      <c r="I3595" s="202">
        <v>2015065</v>
      </c>
      <c r="J3595" s="202">
        <v>0</v>
      </c>
      <c r="K3595" s="202">
        <v>2015065</v>
      </c>
      <c r="L3595" s="204" t="s">
        <v>506</v>
      </c>
    </row>
    <row r="3596" spans="1:12" x14ac:dyDescent="0.25">
      <c r="A3596" s="196" t="s">
        <v>438</v>
      </c>
      <c r="G3596" s="153" t="s">
        <v>500</v>
      </c>
      <c r="I3596" s="197">
        <v>2015065</v>
      </c>
      <c r="J3596" s="197">
        <v>0</v>
      </c>
      <c r="K3596" s="197">
        <v>2015065</v>
      </c>
      <c r="L3596" s="194" t="s">
        <v>503</v>
      </c>
    </row>
    <row r="3597" spans="1:12" x14ac:dyDescent="0.25">
      <c r="A3597" s="193" t="s">
        <v>139</v>
      </c>
      <c r="B3597" s="193" t="s">
        <v>140</v>
      </c>
      <c r="C3597" s="198" t="s">
        <v>141</v>
      </c>
      <c r="D3597" s="193" t="s">
        <v>142</v>
      </c>
      <c r="E3597" s="193" t="s">
        <v>143</v>
      </c>
      <c r="F3597" s="198" t="s">
        <v>144</v>
      </c>
      <c r="G3597" s="193" t="s">
        <v>145</v>
      </c>
      <c r="I3597" s="198" t="s">
        <v>501</v>
      </c>
      <c r="J3597" s="198" t="s">
        <v>502</v>
      </c>
      <c r="K3597" s="198" t="s">
        <v>146</v>
      </c>
    </row>
    <row r="3598" spans="1:12" x14ac:dyDescent="0.25">
      <c r="A3598" s="197">
        <v>29</v>
      </c>
      <c r="B3598" s="194" t="s">
        <v>438</v>
      </c>
      <c r="C3598" s="199">
        <v>108</v>
      </c>
      <c r="D3598" s="194" t="s">
        <v>151</v>
      </c>
      <c r="F3598" s="199">
        <v>0</v>
      </c>
      <c r="G3598" s="194" t="s">
        <v>1291</v>
      </c>
      <c r="I3598" s="197">
        <v>81900</v>
      </c>
      <c r="K3598" s="200">
        <v>2096965</v>
      </c>
      <c r="L3598" s="193" t="s">
        <v>503</v>
      </c>
    </row>
    <row r="3599" spans="1:12" x14ac:dyDescent="0.25">
      <c r="G3599" s="201" t="s">
        <v>718</v>
      </c>
      <c r="I3599" s="202">
        <v>81900</v>
      </c>
      <c r="J3599" s="202">
        <v>0</v>
      </c>
      <c r="K3599" s="202">
        <v>81900</v>
      </c>
      <c r="L3599" s="203" t="s">
        <v>503</v>
      </c>
    </row>
    <row r="3600" spans="1:12" x14ac:dyDescent="0.25">
      <c r="G3600" s="201" t="s">
        <v>505</v>
      </c>
      <c r="I3600" s="202">
        <v>2096965</v>
      </c>
      <c r="J3600" s="202">
        <v>0</v>
      </c>
      <c r="K3600" s="202">
        <v>2096965</v>
      </c>
      <c r="L3600" s="204" t="s">
        <v>506</v>
      </c>
    </row>
    <row r="3601" spans="1:12" x14ac:dyDescent="0.25">
      <c r="A3601" s="196" t="s">
        <v>1532</v>
      </c>
      <c r="G3601" s="153" t="s">
        <v>500</v>
      </c>
      <c r="I3601" s="197">
        <v>2096965</v>
      </c>
      <c r="J3601" s="197">
        <v>0</v>
      </c>
      <c r="K3601" s="197">
        <v>2096965</v>
      </c>
      <c r="L3601" s="194" t="s">
        <v>503</v>
      </c>
    </row>
    <row r="3602" spans="1:12" x14ac:dyDescent="0.25">
      <c r="A3602" s="193" t="s">
        <v>139</v>
      </c>
      <c r="B3602" s="193" t="s">
        <v>140</v>
      </c>
      <c r="C3602" s="198" t="s">
        <v>141</v>
      </c>
      <c r="D3602" s="193" t="s">
        <v>142</v>
      </c>
      <c r="E3602" s="193" t="s">
        <v>143</v>
      </c>
      <c r="F3602" s="198" t="s">
        <v>144</v>
      </c>
      <c r="G3602" s="193" t="s">
        <v>145</v>
      </c>
      <c r="I3602" s="198" t="s">
        <v>501</v>
      </c>
      <c r="J3602" s="198" t="s">
        <v>502</v>
      </c>
      <c r="K3602" s="198" t="s">
        <v>146</v>
      </c>
    </row>
    <row r="3603" spans="1:12" x14ac:dyDescent="0.25">
      <c r="A3603" s="197">
        <v>4</v>
      </c>
      <c r="B3603" s="194" t="s">
        <v>1532</v>
      </c>
      <c r="C3603" s="199">
        <v>18</v>
      </c>
      <c r="D3603" s="194" t="s">
        <v>151</v>
      </c>
      <c r="F3603" s="199">
        <v>0</v>
      </c>
      <c r="G3603" s="194" t="s">
        <v>1749</v>
      </c>
      <c r="I3603" s="197">
        <v>335500</v>
      </c>
      <c r="K3603" s="200">
        <v>2432465</v>
      </c>
      <c r="L3603" s="193" t="s">
        <v>503</v>
      </c>
    </row>
    <row r="3604" spans="1:12" x14ac:dyDescent="0.25">
      <c r="A3604" s="197">
        <v>4</v>
      </c>
      <c r="B3604" s="194" t="s">
        <v>1532</v>
      </c>
      <c r="C3604" s="199">
        <v>18</v>
      </c>
      <c r="D3604" s="194" t="s">
        <v>151</v>
      </c>
      <c r="F3604" s="199">
        <v>0</v>
      </c>
      <c r="G3604" s="194" t="s">
        <v>1750</v>
      </c>
      <c r="I3604" s="197">
        <v>116911</v>
      </c>
      <c r="K3604" s="200">
        <v>2549376</v>
      </c>
      <c r="L3604" s="193" t="s">
        <v>503</v>
      </c>
    </row>
    <row r="3605" spans="1:12" x14ac:dyDescent="0.25">
      <c r="A3605" s="197">
        <v>31</v>
      </c>
      <c r="B3605" s="194" t="s">
        <v>1532</v>
      </c>
      <c r="C3605" s="199">
        <v>75</v>
      </c>
      <c r="D3605" s="194" t="s">
        <v>151</v>
      </c>
      <c r="F3605" s="199">
        <v>0</v>
      </c>
      <c r="G3605" s="194" t="s">
        <v>1751</v>
      </c>
      <c r="I3605" s="197">
        <v>4380</v>
      </c>
      <c r="K3605" s="200">
        <v>2553756</v>
      </c>
      <c r="L3605" s="193" t="s">
        <v>503</v>
      </c>
    </row>
    <row r="3606" spans="1:12" x14ac:dyDescent="0.25">
      <c r="A3606" s="197">
        <v>31</v>
      </c>
      <c r="B3606" s="194" t="s">
        <v>1532</v>
      </c>
      <c r="C3606" s="199">
        <v>100</v>
      </c>
      <c r="D3606" s="194" t="s">
        <v>147</v>
      </c>
      <c r="F3606" s="199">
        <v>0</v>
      </c>
      <c r="G3606" s="194" t="s">
        <v>1752</v>
      </c>
      <c r="I3606" s="197">
        <v>3890400</v>
      </c>
      <c r="K3606" s="200">
        <v>6444156</v>
      </c>
      <c r="L3606" s="193" t="s">
        <v>503</v>
      </c>
    </row>
    <row r="3607" spans="1:12" x14ac:dyDescent="0.25">
      <c r="G3607" s="201" t="s">
        <v>1630</v>
      </c>
      <c r="I3607" s="202">
        <v>4347191</v>
      </c>
      <c r="J3607" s="202">
        <v>0</v>
      </c>
      <c r="K3607" s="202">
        <v>4347191</v>
      </c>
      <c r="L3607" s="203" t="s">
        <v>503</v>
      </c>
    </row>
    <row r="3608" spans="1:12" x14ac:dyDescent="0.25">
      <c r="G3608" s="201" t="s">
        <v>505</v>
      </c>
      <c r="I3608" s="202">
        <v>6444156</v>
      </c>
      <c r="J3608" s="202">
        <v>0</v>
      </c>
      <c r="K3608" s="202">
        <v>6444156</v>
      </c>
      <c r="L3608" s="204" t="s">
        <v>506</v>
      </c>
    </row>
    <row r="3609" spans="1:12" x14ac:dyDescent="0.25">
      <c r="A3609" s="196" t="s">
        <v>1469</v>
      </c>
    </row>
    <row r="3610" spans="1:12" x14ac:dyDescent="0.25">
      <c r="A3610" s="196" t="s">
        <v>138</v>
      </c>
      <c r="G3610" s="153" t="s">
        <v>500</v>
      </c>
      <c r="I3610" s="197">
        <v>0</v>
      </c>
      <c r="J3610" s="197">
        <v>0</v>
      </c>
      <c r="K3610" s="197">
        <v>0</v>
      </c>
    </row>
    <row r="3611" spans="1:12" x14ac:dyDescent="0.25">
      <c r="A3611" s="193" t="s">
        <v>139</v>
      </c>
      <c r="B3611" s="193" t="s">
        <v>140</v>
      </c>
      <c r="C3611" s="198" t="s">
        <v>141</v>
      </c>
      <c r="D3611" s="193" t="s">
        <v>142</v>
      </c>
      <c r="E3611" s="193" t="s">
        <v>143</v>
      </c>
      <c r="F3611" s="198" t="s">
        <v>144</v>
      </c>
      <c r="G3611" s="193" t="s">
        <v>145</v>
      </c>
      <c r="I3611" s="198" t="s">
        <v>501</v>
      </c>
      <c r="J3611" s="198" t="s">
        <v>502</v>
      </c>
      <c r="K3611" s="198" t="s">
        <v>146</v>
      </c>
    </row>
    <row r="3612" spans="1:12" x14ac:dyDescent="0.25">
      <c r="A3612" s="197">
        <v>31</v>
      </c>
      <c r="B3612" s="194" t="s">
        <v>138</v>
      </c>
      <c r="C3612" s="199">
        <v>87</v>
      </c>
      <c r="D3612" s="194" t="s">
        <v>147</v>
      </c>
      <c r="F3612" s="199">
        <v>0</v>
      </c>
      <c r="G3612" s="194" t="s">
        <v>1470</v>
      </c>
      <c r="I3612" s="197">
        <v>222222</v>
      </c>
      <c r="K3612" s="200">
        <v>222222</v>
      </c>
      <c r="L3612" s="193" t="s">
        <v>503</v>
      </c>
    </row>
    <row r="3613" spans="1:12" x14ac:dyDescent="0.25">
      <c r="A3613" s="197">
        <v>31</v>
      </c>
      <c r="B3613" s="194" t="s">
        <v>138</v>
      </c>
      <c r="C3613" s="199">
        <v>102</v>
      </c>
      <c r="D3613" s="194" t="s">
        <v>151</v>
      </c>
      <c r="F3613" s="199">
        <v>0</v>
      </c>
      <c r="G3613" s="194" t="s">
        <v>1471</v>
      </c>
      <c r="I3613" s="197">
        <v>31615</v>
      </c>
      <c r="K3613" s="200">
        <v>253837</v>
      </c>
      <c r="L3613" s="193" t="s">
        <v>503</v>
      </c>
    </row>
    <row r="3614" spans="1:12" x14ac:dyDescent="0.25">
      <c r="A3614" s="197">
        <v>31</v>
      </c>
      <c r="B3614" s="194" t="s">
        <v>138</v>
      </c>
      <c r="C3614" s="199">
        <v>102</v>
      </c>
      <c r="D3614" s="194" t="s">
        <v>151</v>
      </c>
      <c r="F3614" s="199">
        <v>0</v>
      </c>
      <c r="G3614" s="194" t="s">
        <v>1471</v>
      </c>
      <c r="I3614" s="197">
        <v>22963</v>
      </c>
      <c r="K3614" s="200">
        <v>276800</v>
      </c>
      <c r="L3614" s="193" t="s">
        <v>503</v>
      </c>
    </row>
    <row r="3615" spans="1:12" x14ac:dyDescent="0.25">
      <c r="A3615" s="197">
        <v>31</v>
      </c>
      <c r="B3615" s="194" t="s">
        <v>138</v>
      </c>
      <c r="C3615" s="199">
        <v>102</v>
      </c>
      <c r="D3615" s="194" t="s">
        <v>151</v>
      </c>
      <c r="F3615" s="199">
        <v>0</v>
      </c>
      <c r="G3615" s="194" t="s">
        <v>1471</v>
      </c>
      <c r="I3615" s="197">
        <v>21999</v>
      </c>
      <c r="K3615" s="200">
        <v>298799</v>
      </c>
      <c r="L3615" s="193" t="s">
        <v>503</v>
      </c>
    </row>
    <row r="3616" spans="1:12" x14ac:dyDescent="0.25">
      <c r="A3616" s="197">
        <v>31</v>
      </c>
      <c r="B3616" s="194" t="s">
        <v>138</v>
      </c>
      <c r="C3616" s="199">
        <v>102</v>
      </c>
      <c r="D3616" s="194" t="s">
        <v>151</v>
      </c>
      <c r="F3616" s="199">
        <v>0</v>
      </c>
      <c r="G3616" s="194" t="s">
        <v>1471</v>
      </c>
      <c r="I3616" s="197">
        <v>93270</v>
      </c>
      <c r="K3616" s="200">
        <v>392069</v>
      </c>
      <c r="L3616" s="193" t="s">
        <v>503</v>
      </c>
    </row>
    <row r="3617" spans="1:12" x14ac:dyDescent="0.25">
      <c r="G3617" s="201" t="s">
        <v>504</v>
      </c>
      <c r="I3617" s="202">
        <v>392069</v>
      </c>
      <c r="J3617" s="202">
        <v>0</v>
      </c>
      <c r="K3617" s="202">
        <v>392069</v>
      </c>
      <c r="L3617" s="203" t="s">
        <v>503</v>
      </c>
    </row>
    <row r="3618" spans="1:12" x14ac:dyDescent="0.25">
      <c r="G3618" s="201" t="s">
        <v>505</v>
      </c>
      <c r="I3618" s="202">
        <v>392069</v>
      </c>
      <c r="J3618" s="202">
        <v>0</v>
      </c>
      <c r="K3618" s="202">
        <v>392069</v>
      </c>
      <c r="L3618" s="204" t="s">
        <v>506</v>
      </c>
    </row>
    <row r="3619" spans="1:12" x14ac:dyDescent="0.25">
      <c r="A3619" s="196" t="s">
        <v>219</v>
      </c>
      <c r="G3619" s="153" t="s">
        <v>500</v>
      </c>
      <c r="I3619" s="197">
        <v>392069</v>
      </c>
      <c r="J3619" s="197">
        <v>0</v>
      </c>
      <c r="K3619" s="197">
        <v>392069</v>
      </c>
      <c r="L3619" s="194" t="s">
        <v>503</v>
      </c>
    </row>
    <row r="3620" spans="1:12" x14ac:dyDescent="0.25">
      <c r="A3620" s="193" t="s">
        <v>139</v>
      </c>
      <c r="B3620" s="193" t="s">
        <v>140</v>
      </c>
      <c r="C3620" s="198" t="s">
        <v>141</v>
      </c>
      <c r="D3620" s="193" t="s">
        <v>142</v>
      </c>
      <c r="E3620" s="193" t="s">
        <v>143</v>
      </c>
      <c r="F3620" s="198" t="s">
        <v>144</v>
      </c>
      <c r="G3620" s="193" t="s">
        <v>145</v>
      </c>
      <c r="I3620" s="198" t="s">
        <v>501</v>
      </c>
      <c r="J3620" s="198" t="s">
        <v>502</v>
      </c>
      <c r="K3620" s="198" t="s">
        <v>146</v>
      </c>
    </row>
    <row r="3621" spans="1:12" x14ac:dyDescent="0.25">
      <c r="A3621" s="197">
        <v>29</v>
      </c>
      <c r="B3621" s="194" t="s">
        <v>219</v>
      </c>
      <c r="C3621" s="199">
        <v>2</v>
      </c>
      <c r="D3621" s="194" t="s">
        <v>147</v>
      </c>
      <c r="F3621" s="199">
        <v>0</v>
      </c>
      <c r="G3621" s="194" t="s">
        <v>1472</v>
      </c>
      <c r="I3621" s="197">
        <v>177777</v>
      </c>
      <c r="K3621" s="200">
        <v>569846</v>
      </c>
      <c r="L3621" s="193" t="s">
        <v>503</v>
      </c>
    </row>
    <row r="3622" spans="1:12" x14ac:dyDescent="0.25">
      <c r="A3622" s="197">
        <v>29</v>
      </c>
      <c r="B3622" s="194" t="s">
        <v>219</v>
      </c>
      <c r="C3622" s="199">
        <v>2</v>
      </c>
      <c r="D3622" s="194" t="s">
        <v>147</v>
      </c>
      <c r="F3622" s="199">
        <v>0</v>
      </c>
      <c r="G3622" s="194" t="s">
        <v>1473</v>
      </c>
      <c r="I3622" s="197">
        <v>88889</v>
      </c>
      <c r="K3622" s="200">
        <v>658735</v>
      </c>
      <c r="L3622" s="193" t="s">
        <v>503</v>
      </c>
    </row>
    <row r="3623" spans="1:12" x14ac:dyDescent="0.25">
      <c r="A3623" s="197">
        <v>29</v>
      </c>
      <c r="B3623" s="194" t="s">
        <v>219</v>
      </c>
      <c r="C3623" s="199">
        <v>2</v>
      </c>
      <c r="D3623" s="194" t="s">
        <v>147</v>
      </c>
      <c r="F3623" s="199">
        <v>0</v>
      </c>
      <c r="G3623" s="194" t="s">
        <v>332</v>
      </c>
      <c r="I3623" s="197">
        <v>555556</v>
      </c>
      <c r="K3623" s="200">
        <v>1214291</v>
      </c>
      <c r="L3623" s="193" t="s">
        <v>503</v>
      </c>
    </row>
    <row r="3624" spans="1:12" x14ac:dyDescent="0.25">
      <c r="A3624" s="197">
        <v>29</v>
      </c>
      <c r="B3624" s="194" t="s">
        <v>219</v>
      </c>
      <c r="C3624" s="199">
        <v>2</v>
      </c>
      <c r="D3624" s="194" t="s">
        <v>147</v>
      </c>
      <c r="F3624" s="199">
        <v>0</v>
      </c>
      <c r="G3624" s="194" t="s">
        <v>1474</v>
      </c>
      <c r="I3624" s="197">
        <v>333333</v>
      </c>
      <c r="K3624" s="200">
        <v>1547624</v>
      </c>
      <c r="L3624" s="193" t="s">
        <v>503</v>
      </c>
    </row>
    <row r="3625" spans="1:12" x14ac:dyDescent="0.25">
      <c r="A3625" s="197">
        <v>29</v>
      </c>
      <c r="B3625" s="194" t="s">
        <v>219</v>
      </c>
      <c r="C3625" s="199">
        <v>63</v>
      </c>
      <c r="D3625" s="194" t="s">
        <v>151</v>
      </c>
      <c r="F3625" s="199">
        <v>0</v>
      </c>
      <c r="G3625" s="194" t="s">
        <v>1475</v>
      </c>
      <c r="I3625" s="197">
        <v>55700</v>
      </c>
      <c r="K3625" s="200">
        <v>1603324</v>
      </c>
      <c r="L3625" s="193" t="s">
        <v>503</v>
      </c>
    </row>
    <row r="3626" spans="1:12" x14ac:dyDescent="0.25">
      <c r="A3626" s="197">
        <v>29</v>
      </c>
      <c r="B3626" s="194" t="s">
        <v>219</v>
      </c>
      <c r="C3626" s="199">
        <v>63</v>
      </c>
      <c r="D3626" s="194" t="s">
        <v>151</v>
      </c>
      <c r="F3626" s="199">
        <v>0</v>
      </c>
      <c r="G3626" s="194" t="s">
        <v>1475</v>
      </c>
      <c r="I3626" s="197">
        <v>740</v>
      </c>
      <c r="K3626" s="200">
        <v>1604064</v>
      </c>
      <c r="L3626" s="193" t="s">
        <v>503</v>
      </c>
    </row>
    <row r="3627" spans="1:12" x14ac:dyDescent="0.25">
      <c r="A3627" s="197">
        <v>29</v>
      </c>
      <c r="B3627" s="194" t="s">
        <v>219</v>
      </c>
      <c r="C3627" s="199">
        <v>63</v>
      </c>
      <c r="D3627" s="194" t="s">
        <v>151</v>
      </c>
      <c r="F3627" s="199">
        <v>0</v>
      </c>
      <c r="G3627" s="194" t="s">
        <v>1476</v>
      </c>
      <c r="I3627" s="197">
        <v>5600</v>
      </c>
      <c r="K3627" s="200">
        <v>1609664</v>
      </c>
      <c r="L3627" s="193" t="s">
        <v>503</v>
      </c>
    </row>
    <row r="3628" spans="1:12" x14ac:dyDescent="0.25">
      <c r="A3628" s="197">
        <v>29</v>
      </c>
      <c r="B3628" s="194" t="s">
        <v>219</v>
      </c>
      <c r="C3628" s="199">
        <v>66</v>
      </c>
      <c r="D3628" s="194" t="s">
        <v>151</v>
      </c>
      <c r="F3628" s="199">
        <v>0</v>
      </c>
      <c r="G3628" s="194" t="s">
        <v>1477</v>
      </c>
      <c r="I3628" s="197">
        <v>113125</v>
      </c>
      <c r="K3628" s="200">
        <v>1722789</v>
      </c>
      <c r="L3628" s="193" t="s">
        <v>503</v>
      </c>
    </row>
    <row r="3629" spans="1:12" x14ac:dyDescent="0.25">
      <c r="G3629" s="201" t="s">
        <v>507</v>
      </c>
      <c r="I3629" s="202">
        <v>1330720</v>
      </c>
      <c r="J3629" s="202">
        <v>0</v>
      </c>
      <c r="K3629" s="202">
        <v>1330720</v>
      </c>
      <c r="L3629" s="203" t="s">
        <v>503</v>
      </c>
    </row>
    <row r="3630" spans="1:12" x14ac:dyDescent="0.25">
      <c r="G3630" s="201" t="s">
        <v>505</v>
      </c>
      <c r="I3630" s="202">
        <v>1722789</v>
      </c>
      <c r="J3630" s="202">
        <v>0</v>
      </c>
      <c r="K3630" s="202">
        <v>1722789</v>
      </c>
      <c r="L3630" s="204" t="s">
        <v>506</v>
      </c>
    </row>
    <row r="3631" spans="1:12" x14ac:dyDescent="0.25">
      <c r="A3631" s="196" t="s">
        <v>242</v>
      </c>
      <c r="G3631" s="153" t="s">
        <v>500</v>
      </c>
      <c r="I3631" s="197">
        <v>1722789</v>
      </c>
      <c r="J3631" s="197">
        <v>0</v>
      </c>
      <c r="K3631" s="197">
        <v>1722789</v>
      </c>
      <c r="L3631" s="194" t="s">
        <v>503</v>
      </c>
    </row>
    <row r="3632" spans="1:12" x14ac:dyDescent="0.25">
      <c r="A3632" s="193" t="s">
        <v>139</v>
      </c>
      <c r="B3632" s="193" t="s">
        <v>140</v>
      </c>
      <c r="C3632" s="198" t="s">
        <v>141</v>
      </c>
      <c r="D3632" s="193" t="s">
        <v>142</v>
      </c>
      <c r="E3632" s="193" t="s">
        <v>143</v>
      </c>
      <c r="F3632" s="198" t="s">
        <v>144</v>
      </c>
      <c r="G3632" s="193" t="s">
        <v>145</v>
      </c>
      <c r="I3632" s="198" t="s">
        <v>501</v>
      </c>
      <c r="J3632" s="198" t="s">
        <v>502</v>
      </c>
      <c r="K3632" s="198" t="s">
        <v>146</v>
      </c>
    </row>
    <row r="3633" spans="1:12" x14ac:dyDescent="0.25">
      <c r="A3633" s="197">
        <v>31</v>
      </c>
      <c r="B3633" s="194" t="s">
        <v>242</v>
      </c>
      <c r="C3633" s="199">
        <v>87</v>
      </c>
      <c r="D3633" s="194" t="s">
        <v>147</v>
      </c>
      <c r="F3633" s="199">
        <v>0</v>
      </c>
      <c r="G3633" s="194" t="s">
        <v>332</v>
      </c>
      <c r="I3633" s="197">
        <v>222222</v>
      </c>
      <c r="K3633" s="200">
        <v>1945011</v>
      </c>
      <c r="L3633" s="193" t="s">
        <v>503</v>
      </c>
    </row>
    <row r="3634" spans="1:12" x14ac:dyDescent="0.25">
      <c r="G3634" s="201" t="s">
        <v>612</v>
      </c>
      <c r="I3634" s="202">
        <v>222222</v>
      </c>
      <c r="J3634" s="202">
        <v>0</v>
      </c>
      <c r="K3634" s="202">
        <v>222222</v>
      </c>
      <c r="L3634" s="203" t="s">
        <v>503</v>
      </c>
    </row>
    <row r="3635" spans="1:12" x14ac:dyDescent="0.25">
      <c r="G3635" s="201" t="s">
        <v>505</v>
      </c>
      <c r="I3635" s="202">
        <v>1945011</v>
      </c>
      <c r="J3635" s="202">
        <v>0</v>
      </c>
      <c r="K3635" s="202">
        <v>1945011</v>
      </c>
      <c r="L3635" s="204" t="s">
        <v>506</v>
      </c>
    </row>
    <row r="3636" spans="1:12" x14ac:dyDescent="0.25">
      <c r="A3636" s="196" t="s">
        <v>158</v>
      </c>
      <c r="G3636" s="153" t="s">
        <v>500</v>
      </c>
      <c r="I3636" s="197">
        <v>1945011</v>
      </c>
      <c r="J3636" s="197">
        <v>0</v>
      </c>
      <c r="K3636" s="197">
        <v>1945011</v>
      </c>
      <c r="L3636" s="194" t="s">
        <v>503</v>
      </c>
    </row>
    <row r="3637" spans="1:12" x14ac:dyDescent="0.25">
      <c r="A3637" s="193" t="s">
        <v>139</v>
      </c>
      <c r="B3637" s="193" t="s">
        <v>140</v>
      </c>
      <c r="C3637" s="198" t="s">
        <v>141</v>
      </c>
      <c r="D3637" s="193" t="s">
        <v>142</v>
      </c>
      <c r="E3637" s="193" t="s">
        <v>143</v>
      </c>
      <c r="F3637" s="198" t="s">
        <v>144</v>
      </c>
      <c r="G3637" s="193" t="s">
        <v>145</v>
      </c>
      <c r="I3637" s="198" t="s">
        <v>501</v>
      </c>
      <c r="J3637" s="198" t="s">
        <v>502</v>
      </c>
      <c r="K3637" s="198" t="s">
        <v>146</v>
      </c>
    </row>
    <row r="3638" spans="1:12" x14ac:dyDescent="0.25">
      <c r="A3638" s="197">
        <v>30</v>
      </c>
      <c r="B3638" s="194" t="s">
        <v>158</v>
      </c>
      <c r="C3638" s="199">
        <v>2</v>
      </c>
      <c r="D3638" s="194" t="s">
        <v>147</v>
      </c>
      <c r="F3638" s="199">
        <v>0</v>
      </c>
      <c r="G3638" s="194" t="s">
        <v>1478</v>
      </c>
      <c r="I3638" s="197">
        <v>150000</v>
      </c>
      <c r="K3638" s="200">
        <v>2095011</v>
      </c>
      <c r="L3638" s="193" t="s">
        <v>503</v>
      </c>
    </row>
    <row r="3639" spans="1:12" x14ac:dyDescent="0.25">
      <c r="A3639" s="197">
        <v>30</v>
      </c>
      <c r="B3639" s="194" t="s">
        <v>158</v>
      </c>
      <c r="C3639" s="199">
        <v>2</v>
      </c>
      <c r="D3639" s="194" t="s">
        <v>147</v>
      </c>
      <c r="F3639" s="199">
        <v>0</v>
      </c>
      <c r="G3639" s="194" t="s">
        <v>1479</v>
      </c>
      <c r="I3639" s="197">
        <v>1650000</v>
      </c>
      <c r="K3639" s="200">
        <v>3745011</v>
      </c>
      <c r="L3639" s="193" t="s">
        <v>503</v>
      </c>
    </row>
    <row r="3640" spans="1:12" x14ac:dyDescent="0.25">
      <c r="A3640" s="197">
        <v>30</v>
      </c>
      <c r="B3640" s="194" t="s">
        <v>158</v>
      </c>
      <c r="C3640" s="199">
        <v>2</v>
      </c>
      <c r="D3640" s="194" t="s">
        <v>147</v>
      </c>
      <c r="F3640" s="199">
        <v>0</v>
      </c>
      <c r="G3640" s="194" t="s">
        <v>332</v>
      </c>
      <c r="I3640" s="197">
        <v>222222</v>
      </c>
      <c r="K3640" s="200">
        <v>3967233</v>
      </c>
      <c r="L3640" s="193" t="s">
        <v>503</v>
      </c>
    </row>
    <row r="3641" spans="1:12" x14ac:dyDescent="0.25">
      <c r="A3641" s="197">
        <v>30</v>
      </c>
      <c r="B3641" s="194" t="s">
        <v>158</v>
      </c>
      <c r="C3641" s="199">
        <v>87</v>
      </c>
      <c r="D3641" s="194" t="s">
        <v>151</v>
      </c>
      <c r="F3641" s="199">
        <v>0</v>
      </c>
      <c r="G3641" s="194" t="s">
        <v>1480</v>
      </c>
      <c r="I3641" s="197">
        <v>490950</v>
      </c>
      <c r="K3641" s="200">
        <v>4458183</v>
      </c>
      <c r="L3641" s="193" t="s">
        <v>503</v>
      </c>
    </row>
    <row r="3642" spans="1:12" x14ac:dyDescent="0.25">
      <c r="A3642" s="197">
        <v>30</v>
      </c>
      <c r="B3642" s="194" t="s">
        <v>158</v>
      </c>
      <c r="C3642" s="199">
        <v>87</v>
      </c>
      <c r="D3642" s="194" t="s">
        <v>151</v>
      </c>
      <c r="F3642" s="199">
        <v>0</v>
      </c>
      <c r="G3642" s="194" t="s">
        <v>1481</v>
      </c>
      <c r="I3642" s="197">
        <v>476633</v>
      </c>
      <c r="K3642" s="200">
        <v>4934816</v>
      </c>
      <c r="L3642" s="193" t="s">
        <v>503</v>
      </c>
    </row>
    <row r="3643" spans="1:12" x14ac:dyDescent="0.25">
      <c r="A3643" s="197">
        <v>30</v>
      </c>
      <c r="B3643" s="194" t="s">
        <v>158</v>
      </c>
      <c r="C3643" s="199">
        <v>87</v>
      </c>
      <c r="D3643" s="194" t="s">
        <v>151</v>
      </c>
      <c r="F3643" s="199">
        <v>0</v>
      </c>
      <c r="G3643" s="194" t="s">
        <v>1482</v>
      </c>
      <c r="I3643" s="197">
        <v>92225</v>
      </c>
      <c r="K3643" s="200">
        <v>5027041</v>
      </c>
      <c r="L3643" s="193" t="s">
        <v>503</v>
      </c>
    </row>
    <row r="3644" spans="1:12" x14ac:dyDescent="0.25">
      <c r="A3644" s="197">
        <v>30</v>
      </c>
      <c r="B3644" s="194" t="s">
        <v>158</v>
      </c>
      <c r="C3644" s="199">
        <v>89</v>
      </c>
      <c r="D3644" s="194" t="s">
        <v>151</v>
      </c>
      <c r="F3644" s="199">
        <v>0</v>
      </c>
      <c r="G3644" s="194" t="s">
        <v>1471</v>
      </c>
      <c r="I3644" s="197">
        <v>100000</v>
      </c>
      <c r="K3644" s="200">
        <v>5127041</v>
      </c>
      <c r="L3644" s="193" t="s">
        <v>503</v>
      </c>
    </row>
    <row r="3645" spans="1:12" x14ac:dyDescent="0.25">
      <c r="A3645" s="197">
        <v>30</v>
      </c>
      <c r="B3645" s="194" t="s">
        <v>158</v>
      </c>
      <c r="C3645" s="199">
        <v>90</v>
      </c>
      <c r="D3645" s="194" t="s">
        <v>151</v>
      </c>
      <c r="F3645" s="199">
        <v>0</v>
      </c>
      <c r="G3645" s="194" t="s">
        <v>327</v>
      </c>
      <c r="I3645" s="197">
        <v>239624</v>
      </c>
      <c r="K3645" s="200">
        <v>5366665</v>
      </c>
      <c r="L3645" s="193" t="s">
        <v>503</v>
      </c>
    </row>
    <row r="3646" spans="1:12" x14ac:dyDescent="0.25">
      <c r="A3646" s="197">
        <v>30</v>
      </c>
      <c r="B3646" s="194" t="s">
        <v>158</v>
      </c>
      <c r="C3646" s="199">
        <v>90</v>
      </c>
      <c r="D3646" s="194" t="s">
        <v>151</v>
      </c>
      <c r="F3646" s="199">
        <v>0</v>
      </c>
      <c r="G3646" s="194" t="s">
        <v>327</v>
      </c>
      <c r="I3646" s="197">
        <v>22999</v>
      </c>
      <c r="K3646" s="200">
        <v>5389664</v>
      </c>
      <c r="L3646" s="193" t="s">
        <v>503</v>
      </c>
    </row>
    <row r="3647" spans="1:12" x14ac:dyDescent="0.25">
      <c r="A3647" s="197">
        <v>30</v>
      </c>
      <c r="B3647" s="194" t="s">
        <v>158</v>
      </c>
      <c r="C3647" s="199">
        <v>91</v>
      </c>
      <c r="D3647" s="194" t="s">
        <v>151</v>
      </c>
      <c r="F3647" s="199">
        <v>0</v>
      </c>
      <c r="G3647" s="194" t="s">
        <v>1483</v>
      </c>
      <c r="I3647" s="197">
        <v>62120</v>
      </c>
      <c r="K3647" s="200">
        <v>5451784</v>
      </c>
      <c r="L3647" s="193" t="s">
        <v>503</v>
      </c>
    </row>
    <row r="3648" spans="1:12" x14ac:dyDescent="0.25">
      <c r="G3648" s="201" t="s">
        <v>644</v>
      </c>
      <c r="I3648" s="202">
        <v>3506773</v>
      </c>
      <c r="J3648" s="202">
        <v>0</v>
      </c>
      <c r="K3648" s="202">
        <v>3506773</v>
      </c>
      <c r="L3648" s="203" t="s">
        <v>503</v>
      </c>
    </row>
    <row r="3649" spans="1:12" x14ac:dyDescent="0.25">
      <c r="G3649" s="201" t="s">
        <v>505</v>
      </c>
      <c r="I3649" s="202">
        <v>5451784</v>
      </c>
      <c r="J3649" s="202">
        <v>0</v>
      </c>
      <c r="K3649" s="202">
        <v>5451784</v>
      </c>
      <c r="L3649" s="204" t="s">
        <v>506</v>
      </c>
    </row>
    <row r="3650" spans="1:12" x14ac:dyDescent="0.25">
      <c r="A3650" s="196" t="s">
        <v>254</v>
      </c>
      <c r="G3650" s="153" t="s">
        <v>500</v>
      </c>
      <c r="I3650" s="197">
        <v>5451784</v>
      </c>
      <c r="J3650" s="197">
        <v>0</v>
      </c>
      <c r="K3650" s="197">
        <v>5451784</v>
      </c>
      <c r="L3650" s="194" t="s">
        <v>503</v>
      </c>
    </row>
    <row r="3651" spans="1:12" x14ac:dyDescent="0.25">
      <c r="A3651" s="193" t="s">
        <v>139</v>
      </c>
      <c r="B3651" s="193" t="s">
        <v>140</v>
      </c>
      <c r="C3651" s="198" t="s">
        <v>141</v>
      </c>
      <c r="D3651" s="193" t="s">
        <v>142</v>
      </c>
      <c r="E3651" s="193" t="s">
        <v>143</v>
      </c>
      <c r="F3651" s="198" t="s">
        <v>144</v>
      </c>
      <c r="G3651" s="193" t="s">
        <v>145</v>
      </c>
      <c r="I3651" s="198" t="s">
        <v>501</v>
      </c>
      <c r="J3651" s="198" t="s">
        <v>502</v>
      </c>
      <c r="K3651" s="198" t="s">
        <v>146</v>
      </c>
    </row>
    <row r="3652" spans="1:12" x14ac:dyDescent="0.25">
      <c r="A3652" s="197">
        <v>31</v>
      </c>
      <c r="B3652" s="194" t="s">
        <v>254</v>
      </c>
      <c r="C3652" s="199">
        <v>2</v>
      </c>
      <c r="D3652" s="194" t="s">
        <v>147</v>
      </c>
      <c r="F3652" s="199">
        <v>0</v>
      </c>
      <c r="G3652" s="194" t="s">
        <v>1484</v>
      </c>
      <c r="I3652" s="197">
        <v>3177778</v>
      </c>
      <c r="K3652" s="200">
        <v>8629562</v>
      </c>
      <c r="L3652" s="193" t="s">
        <v>503</v>
      </c>
    </row>
    <row r="3653" spans="1:12" x14ac:dyDescent="0.25">
      <c r="A3653" s="197">
        <v>31</v>
      </c>
      <c r="B3653" s="194" t="s">
        <v>254</v>
      </c>
      <c r="C3653" s="199">
        <v>2</v>
      </c>
      <c r="D3653" s="194" t="s">
        <v>147</v>
      </c>
      <c r="F3653" s="199">
        <v>0</v>
      </c>
      <c r="G3653" s="194" t="s">
        <v>332</v>
      </c>
      <c r="I3653" s="197">
        <v>222222</v>
      </c>
      <c r="K3653" s="200">
        <v>8851784</v>
      </c>
      <c r="L3653" s="193" t="s">
        <v>503</v>
      </c>
    </row>
    <row r="3654" spans="1:12" x14ac:dyDescent="0.25">
      <c r="A3654" s="197">
        <v>31</v>
      </c>
      <c r="B3654" s="194" t="s">
        <v>254</v>
      </c>
      <c r="C3654" s="199">
        <v>98</v>
      </c>
      <c r="D3654" s="194" t="s">
        <v>151</v>
      </c>
      <c r="F3654" s="199">
        <v>0</v>
      </c>
      <c r="G3654" s="194" t="s">
        <v>1485</v>
      </c>
      <c r="I3654" s="197">
        <v>143693</v>
      </c>
      <c r="K3654" s="200">
        <v>8995477</v>
      </c>
      <c r="L3654" s="193" t="s">
        <v>503</v>
      </c>
    </row>
    <row r="3655" spans="1:12" x14ac:dyDescent="0.25">
      <c r="A3655" s="197">
        <v>31</v>
      </c>
      <c r="B3655" s="194" t="s">
        <v>254</v>
      </c>
      <c r="C3655" s="199">
        <v>98</v>
      </c>
      <c r="D3655" s="194" t="s">
        <v>151</v>
      </c>
      <c r="F3655" s="199">
        <v>0</v>
      </c>
      <c r="G3655" s="194" t="s">
        <v>1486</v>
      </c>
      <c r="I3655" s="197">
        <v>62980</v>
      </c>
      <c r="K3655" s="200">
        <v>9058457</v>
      </c>
      <c r="L3655" s="193" t="s">
        <v>503</v>
      </c>
    </row>
    <row r="3656" spans="1:12" x14ac:dyDescent="0.25">
      <c r="G3656" s="201" t="s">
        <v>665</v>
      </c>
      <c r="I3656" s="202">
        <v>3606673</v>
      </c>
      <c r="J3656" s="202">
        <v>0</v>
      </c>
      <c r="K3656" s="202">
        <v>3606673</v>
      </c>
      <c r="L3656" s="203" t="s">
        <v>503</v>
      </c>
    </row>
    <row r="3657" spans="1:12" x14ac:dyDescent="0.25">
      <c r="G3657" s="201" t="s">
        <v>505</v>
      </c>
      <c r="I3657" s="202">
        <v>9058457</v>
      </c>
      <c r="J3657" s="202">
        <v>0</v>
      </c>
      <c r="K3657" s="202">
        <v>9058457</v>
      </c>
      <c r="L3657" s="204" t="s">
        <v>506</v>
      </c>
    </row>
    <row r="3658" spans="1:12" x14ac:dyDescent="0.25">
      <c r="A3658" s="196" t="s">
        <v>160</v>
      </c>
      <c r="G3658" s="153" t="s">
        <v>500</v>
      </c>
      <c r="I3658" s="197">
        <v>9058457</v>
      </c>
      <c r="J3658" s="197">
        <v>0</v>
      </c>
      <c r="K3658" s="197">
        <v>9058457</v>
      </c>
      <c r="L3658" s="194" t="s">
        <v>503</v>
      </c>
    </row>
    <row r="3659" spans="1:12" x14ac:dyDescent="0.25">
      <c r="A3659" s="193" t="s">
        <v>139</v>
      </c>
      <c r="B3659" s="193" t="s">
        <v>140</v>
      </c>
      <c r="C3659" s="198" t="s">
        <v>141</v>
      </c>
      <c r="D3659" s="193" t="s">
        <v>142</v>
      </c>
      <c r="E3659" s="193" t="s">
        <v>143</v>
      </c>
      <c r="F3659" s="198" t="s">
        <v>144</v>
      </c>
      <c r="G3659" s="193" t="s">
        <v>145</v>
      </c>
      <c r="I3659" s="198" t="s">
        <v>501</v>
      </c>
      <c r="J3659" s="198" t="s">
        <v>502</v>
      </c>
      <c r="K3659" s="198" t="s">
        <v>146</v>
      </c>
    </row>
    <row r="3660" spans="1:12" x14ac:dyDescent="0.25">
      <c r="A3660" s="197">
        <v>30</v>
      </c>
      <c r="B3660" s="194" t="s">
        <v>160</v>
      </c>
      <c r="C3660" s="199">
        <v>2</v>
      </c>
      <c r="D3660" s="194" t="s">
        <v>147</v>
      </c>
      <c r="F3660" s="199">
        <v>0</v>
      </c>
      <c r="G3660" s="194" t="s">
        <v>1487</v>
      </c>
      <c r="I3660" s="197">
        <v>1830000</v>
      </c>
      <c r="K3660" s="200">
        <v>10888457</v>
      </c>
      <c r="L3660" s="193" t="s">
        <v>503</v>
      </c>
    </row>
    <row r="3661" spans="1:12" x14ac:dyDescent="0.25">
      <c r="A3661" s="197">
        <v>30</v>
      </c>
      <c r="B3661" s="194" t="s">
        <v>160</v>
      </c>
      <c r="C3661" s="199">
        <v>2</v>
      </c>
      <c r="D3661" s="194" t="s">
        <v>147</v>
      </c>
      <c r="F3661" s="199">
        <v>0</v>
      </c>
      <c r="G3661" s="194" t="s">
        <v>332</v>
      </c>
      <c r="I3661" s="197">
        <v>444444</v>
      </c>
      <c r="K3661" s="200">
        <v>11332901</v>
      </c>
      <c r="L3661" s="193" t="s">
        <v>503</v>
      </c>
    </row>
    <row r="3662" spans="1:12" x14ac:dyDescent="0.25">
      <c r="G3662" s="201" t="s">
        <v>679</v>
      </c>
      <c r="I3662" s="202">
        <v>2274444</v>
      </c>
      <c r="J3662" s="202">
        <v>0</v>
      </c>
      <c r="K3662" s="202">
        <v>2274444</v>
      </c>
      <c r="L3662" s="203" t="s">
        <v>503</v>
      </c>
    </row>
    <row r="3663" spans="1:12" x14ac:dyDescent="0.25">
      <c r="G3663" s="201" t="s">
        <v>505</v>
      </c>
      <c r="I3663" s="202">
        <v>11332901</v>
      </c>
      <c r="J3663" s="202">
        <v>0</v>
      </c>
      <c r="K3663" s="202">
        <v>11332901</v>
      </c>
      <c r="L3663" s="204" t="s">
        <v>506</v>
      </c>
    </row>
    <row r="3664" spans="1:12" x14ac:dyDescent="0.25">
      <c r="A3664" s="196" t="s">
        <v>438</v>
      </c>
      <c r="G3664" s="153" t="s">
        <v>500</v>
      </c>
      <c r="I3664" s="197">
        <v>11332901</v>
      </c>
      <c r="J3664" s="197">
        <v>0</v>
      </c>
      <c r="K3664" s="197">
        <v>11332901</v>
      </c>
      <c r="L3664" s="194" t="s">
        <v>503</v>
      </c>
    </row>
    <row r="3665" spans="1:12" x14ac:dyDescent="0.25">
      <c r="A3665" s="193" t="s">
        <v>139</v>
      </c>
      <c r="B3665" s="193" t="s">
        <v>140</v>
      </c>
      <c r="C3665" s="198" t="s">
        <v>141</v>
      </c>
      <c r="D3665" s="193" t="s">
        <v>142</v>
      </c>
      <c r="E3665" s="193" t="s">
        <v>143</v>
      </c>
      <c r="F3665" s="198" t="s">
        <v>144</v>
      </c>
      <c r="G3665" s="193" t="s">
        <v>145</v>
      </c>
      <c r="I3665" s="198" t="s">
        <v>501</v>
      </c>
      <c r="J3665" s="198" t="s">
        <v>502</v>
      </c>
      <c r="K3665" s="198" t="s">
        <v>146</v>
      </c>
    </row>
    <row r="3666" spans="1:12" x14ac:dyDescent="0.25">
      <c r="A3666" s="197">
        <v>29</v>
      </c>
      <c r="B3666" s="194" t="s">
        <v>438</v>
      </c>
      <c r="C3666" s="199">
        <v>108</v>
      </c>
      <c r="D3666" s="194" t="s">
        <v>151</v>
      </c>
      <c r="F3666" s="199">
        <v>0</v>
      </c>
      <c r="G3666" s="194" t="s">
        <v>1291</v>
      </c>
      <c r="I3666" s="197">
        <v>79046</v>
      </c>
      <c r="K3666" s="200">
        <v>11411947</v>
      </c>
      <c r="L3666" s="193" t="s">
        <v>503</v>
      </c>
    </row>
    <row r="3667" spans="1:12" x14ac:dyDescent="0.25">
      <c r="A3667" s="197">
        <v>31</v>
      </c>
      <c r="B3667" s="194" t="s">
        <v>438</v>
      </c>
      <c r="C3667" s="199">
        <v>111</v>
      </c>
      <c r="D3667" s="194" t="s">
        <v>147</v>
      </c>
      <c r="F3667" s="199">
        <v>0</v>
      </c>
      <c r="G3667" s="194" t="s">
        <v>1488</v>
      </c>
      <c r="I3667" s="197">
        <v>184450</v>
      </c>
      <c r="K3667" s="200">
        <v>11596397</v>
      </c>
      <c r="L3667" s="193" t="s">
        <v>503</v>
      </c>
    </row>
    <row r="3668" spans="1:12" x14ac:dyDescent="0.25">
      <c r="A3668" s="197">
        <v>31</v>
      </c>
      <c r="B3668" s="194" t="s">
        <v>438</v>
      </c>
      <c r="C3668" s="199">
        <v>111</v>
      </c>
      <c r="D3668" s="194" t="s">
        <v>147</v>
      </c>
      <c r="F3668" s="199">
        <v>0</v>
      </c>
      <c r="G3668" s="194" t="s">
        <v>1489</v>
      </c>
      <c r="I3668" s="197">
        <v>184450</v>
      </c>
      <c r="K3668" s="200">
        <v>11780847</v>
      </c>
      <c r="L3668" s="193" t="s">
        <v>503</v>
      </c>
    </row>
    <row r="3669" spans="1:12" x14ac:dyDescent="0.25">
      <c r="A3669" s="197">
        <v>31</v>
      </c>
      <c r="B3669" s="194" t="s">
        <v>438</v>
      </c>
      <c r="C3669" s="199">
        <v>111</v>
      </c>
      <c r="D3669" s="194" t="s">
        <v>147</v>
      </c>
      <c r="F3669" s="199">
        <v>0</v>
      </c>
      <c r="G3669" s="194" t="s">
        <v>1490</v>
      </c>
      <c r="I3669" s="197">
        <v>424830</v>
      </c>
      <c r="K3669" s="200">
        <v>12205677</v>
      </c>
      <c r="L3669" s="193" t="s">
        <v>503</v>
      </c>
    </row>
    <row r="3670" spans="1:12" x14ac:dyDescent="0.25">
      <c r="A3670" s="197">
        <v>31</v>
      </c>
      <c r="B3670" s="194" t="s">
        <v>438</v>
      </c>
      <c r="C3670" s="199">
        <v>111</v>
      </c>
      <c r="D3670" s="194" t="s">
        <v>147</v>
      </c>
      <c r="F3670" s="199">
        <v>0</v>
      </c>
      <c r="G3670" s="194" t="s">
        <v>485</v>
      </c>
      <c r="I3670" s="197">
        <v>27370</v>
      </c>
      <c r="K3670" s="200">
        <v>12233047</v>
      </c>
      <c r="L3670" s="193" t="s">
        <v>503</v>
      </c>
    </row>
    <row r="3671" spans="1:12" x14ac:dyDescent="0.25">
      <c r="A3671" s="197">
        <v>31</v>
      </c>
      <c r="B3671" s="194" t="s">
        <v>438</v>
      </c>
      <c r="C3671" s="199">
        <v>112</v>
      </c>
      <c r="D3671" s="194" t="s">
        <v>147</v>
      </c>
      <c r="F3671" s="199">
        <v>0</v>
      </c>
      <c r="G3671" s="194" t="s">
        <v>1491</v>
      </c>
      <c r="I3671" s="197">
        <v>222222</v>
      </c>
      <c r="K3671" s="200">
        <v>12455269</v>
      </c>
      <c r="L3671" s="193" t="s">
        <v>503</v>
      </c>
    </row>
    <row r="3672" spans="1:12" x14ac:dyDescent="0.25">
      <c r="G3672" s="201" t="s">
        <v>718</v>
      </c>
      <c r="I3672" s="202">
        <v>1122368</v>
      </c>
      <c r="J3672" s="202">
        <v>0</v>
      </c>
      <c r="K3672" s="202">
        <v>1122368</v>
      </c>
      <c r="L3672" s="203" t="s">
        <v>503</v>
      </c>
    </row>
    <row r="3673" spans="1:12" x14ac:dyDescent="0.25">
      <c r="G3673" s="201" t="s">
        <v>505</v>
      </c>
      <c r="I3673" s="202">
        <v>12455269</v>
      </c>
      <c r="J3673" s="202">
        <v>0</v>
      </c>
      <c r="K3673" s="202">
        <v>12455269</v>
      </c>
      <c r="L3673" s="204" t="s">
        <v>506</v>
      </c>
    </row>
    <row r="3674" spans="1:12" x14ac:dyDescent="0.25">
      <c r="A3674" s="196" t="s">
        <v>1532</v>
      </c>
      <c r="G3674" s="153" t="s">
        <v>500</v>
      </c>
      <c r="I3674" s="197">
        <v>12455269</v>
      </c>
      <c r="J3674" s="197">
        <v>0</v>
      </c>
      <c r="K3674" s="197">
        <v>12455269</v>
      </c>
      <c r="L3674" s="194" t="s">
        <v>503</v>
      </c>
    </row>
    <row r="3675" spans="1:12" x14ac:dyDescent="0.25">
      <c r="A3675" s="193" t="s">
        <v>139</v>
      </c>
      <c r="B3675" s="193" t="s">
        <v>140</v>
      </c>
      <c r="C3675" s="198" t="s">
        <v>141</v>
      </c>
      <c r="D3675" s="193" t="s">
        <v>142</v>
      </c>
      <c r="E3675" s="193" t="s">
        <v>143</v>
      </c>
      <c r="F3675" s="198" t="s">
        <v>144</v>
      </c>
      <c r="G3675" s="193" t="s">
        <v>145</v>
      </c>
      <c r="I3675" s="198" t="s">
        <v>501</v>
      </c>
      <c r="J3675" s="198" t="s">
        <v>502</v>
      </c>
      <c r="K3675" s="198" t="s">
        <v>146</v>
      </c>
    </row>
    <row r="3676" spans="1:12" x14ac:dyDescent="0.25">
      <c r="A3676" s="197">
        <v>31</v>
      </c>
      <c r="B3676" s="194" t="s">
        <v>1532</v>
      </c>
      <c r="C3676" s="199">
        <v>101</v>
      </c>
      <c r="D3676" s="194" t="s">
        <v>147</v>
      </c>
      <c r="F3676" s="199">
        <v>0</v>
      </c>
      <c r="G3676" s="194" t="s">
        <v>1753</v>
      </c>
      <c r="I3676" s="197">
        <v>222222</v>
      </c>
      <c r="K3676" s="200">
        <v>12677491</v>
      </c>
      <c r="L3676" s="193" t="s">
        <v>503</v>
      </c>
    </row>
    <row r="3677" spans="1:12" x14ac:dyDescent="0.25">
      <c r="G3677" s="201" t="s">
        <v>1630</v>
      </c>
      <c r="I3677" s="202">
        <v>222222</v>
      </c>
      <c r="J3677" s="202">
        <v>0</v>
      </c>
      <c r="K3677" s="202">
        <v>222222</v>
      </c>
      <c r="L3677" s="203" t="s">
        <v>503</v>
      </c>
    </row>
    <row r="3678" spans="1:12" x14ac:dyDescent="0.25">
      <c r="G3678" s="201" t="s">
        <v>505</v>
      </c>
      <c r="I3678" s="202">
        <v>12677491</v>
      </c>
      <c r="J3678" s="202">
        <v>0</v>
      </c>
      <c r="K3678" s="202">
        <v>12677491</v>
      </c>
      <c r="L3678" s="204" t="s">
        <v>506</v>
      </c>
    </row>
    <row r="3679" spans="1:12" x14ac:dyDescent="0.25">
      <c r="A3679" s="196" t="s">
        <v>1492</v>
      </c>
    </row>
    <row r="3680" spans="1:12" x14ac:dyDescent="0.25">
      <c r="A3680" s="196" t="s">
        <v>138</v>
      </c>
      <c r="G3680" s="153" t="s">
        <v>500</v>
      </c>
      <c r="I3680" s="197">
        <v>0</v>
      </c>
      <c r="J3680" s="197">
        <v>0</v>
      </c>
      <c r="K3680" s="197">
        <v>0</v>
      </c>
    </row>
    <row r="3681" spans="1:12" x14ac:dyDescent="0.25">
      <c r="A3681" s="193" t="s">
        <v>139</v>
      </c>
      <c r="B3681" s="193" t="s">
        <v>140</v>
      </c>
      <c r="C3681" s="198" t="s">
        <v>141</v>
      </c>
      <c r="D3681" s="193" t="s">
        <v>142</v>
      </c>
      <c r="E3681" s="193" t="s">
        <v>143</v>
      </c>
      <c r="F3681" s="198" t="s">
        <v>144</v>
      </c>
      <c r="G3681" s="193" t="s">
        <v>145</v>
      </c>
      <c r="I3681" s="198" t="s">
        <v>501</v>
      </c>
      <c r="J3681" s="198" t="s">
        <v>502</v>
      </c>
      <c r="K3681" s="198" t="s">
        <v>146</v>
      </c>
    </row>
    <row r="3682" spans="1:12" x14ac:dyDescent="0.25">
      <c r="A3682" s="197">
        <v>15</v>
      </c>
      <c r="B3682" s="194" t="s">
        <v>138</v>
      </c>
      <c r="C3682" s="199">
        <v>96</v>
      </c>
      <c r="D3682" s="194" t="s">
        <v>151</v>
      </c>
      <c r="F3682" s="199">
        <v>0</v>
      </c>
      <c r="G3682" s="194" t="s">
        <v>1493</v>
      </c>
      <c r="I3682" s="197">
        <v>18000</v>
      </c>
      <c r="K3682" s="200">
        <v>18000</v>
      </c>
      <c r="L3682" s="193" t="s">
        <v>503</v>
      </c>
    </row>
    <row r="3683" spans="1:12" x14ac:dyDescent="0.25">
      <c r="A3683" s="197">
        <v>15</v>
      </c>
      <c r="B3683" s="194" t="s">
        <v>138</v>
      </c>
      <c r="C3683" s="199">
        <v>96</v>
      </c>
      <c r="D3683" s="194" t="s">
        <v>151</v>
      </c>
      <c r="F3683" s="199">
        <v>0</v>
      </c>
      <c r="G3683" s="194" t="s">
        <v>1494</v>
      </c>
      <c r="I3683" s="197">
        <v>40000</v>
      </c>
      <c r="K3683" s="200">
        <v>58000</v>
      </c>
      <c r="L3683" s="193" t="s">
        <v>503</v>
      </c>
    </row>
    <row r="3684" spans="1:12" x14ac:dyDescent="0.25">
      <c r="A3684" s="197">
        <v>15</v>
      </c>
      <c r="B3684" s="194" t="s">
        <v>138</v>
      </c>
      <c r="C3684" s="199">
        <v>96</v>
      </c>
      <c r="D3684" s="194" t="s">
        <v>151</v>
      </c>
      <c r="F3684" s="199">
        <v>0</v>
      </c>
      <c r="G3684" s="194" t="s">
        <v>1495</v>
      </c>
      <c r="I3684" s="197">
        <v>48000</v>
      </c>
      <c r="K3684" s="200">
        <v>106000</v>
      </c>
      <c r="L3684" s="193" t="s">
        <v>503</v>
      </c>
    </row>
    <row r="3685" spans="1:12" x14ac:dyDescent="0.25">
      <c r="A3685" s="197">
        <v>25</v>
      </c>
      <c r="B3685" s="194" t="s">
        <v>138</v>
      </c>
      <c r="C3685" s="199">
        <v>98</v>
      </c>
      <c r="D3685" s="194" t="s">
        <v>151</v>
      </c>
      <c r="F3685" s="199">
        <v>0</v>
      </c>
      <c r="G3685" s="194" t="s">
        <v>1496</v>
      </c>
      <c r="I3685" s="197">
        <v>60000</v>
      </c>
      <c r="K3685" s="200">
        <v>166000</v>
      </c>
      <c r="L3685" s="193" t="s">
        <v>503</v>
      </c>
    </row>
    <row r="3686" spans="1:12" x14ac:dyDescent="0.25">
      <c r="A3686" s="197">
        <v>25</v>
      </c>
      <c r="B3686" s="194" t="s">
        <v>138</v>
      </c>
      <c r="C3686" s="199">
        <v>98</v>
      </c>
      <c r="D3686" s="194" t="s">
        <v>151</v>
      </c>
      <c r="F3686" s="199">
        <v>0</v>
      </c>
      <c r="G3686" s="194" t="s">
        <v>1497</v>
      </c>
      <c r="I3686" s="197">
        <v>22000</v>
      </c>
      <c r="K3686" s="200">
        <v>188000</v>
      </c>
      <c r="L3686" s="193" t="s">
        <v>503</v>
      </c>
    </row>
    <row r="3687" spans="1:12" x14ac:dyDescent="0.25">
      <c r="G3687" s="201" t="s">
        <v>504</v>
      </c>
      <c r="I3687" s="202">
        <v>188000</v>
      </c>
      <c r="J3687" s="202">
        <v>0</v>
      </c>
      <c r="K3687" s="202">
        <v>188000</v>
      </c>
      <c r="L3687" s="203" t="s">
        <v>503</v>
      </c>
    </row>
    <row r="3688" spans="1:12" x14ac:dyDescent="0.25">
      <c r="G3688" s="201" t="s">
        <v>505</v>
      </c>
      <c r="I3688" s="202">
        <v>188000</v>
      </c>
      <c r="J3688" s="202">
        <v>0</v>
      </c>
      <c r="K3688" s="202">
        <v>188000</v>
      </c>
      <c r="L3688" s="204" t="s">
        <v>506</v>
      </c>
    </row>
    <row r="3689" spans="1:12" x14ac:dyDescent="0.25">
      <c r="A3689" s="196" t="s">
        <v>242</v>
      </c>
      <c r="G3689" s="153" t="s">
        <v>500</v>
      </c>
      <c r="I3689" s="197">
        <v>188000</v>
      </c>
      <c r="J3689" s="197">
        <v>0</v>
      </c>
      <c r="K3689" s="197">
        <v>188000</v>
      </c>
      <c r="L3689" s="194" t="s">
        <v>503</v>
      </c>
    </row>
    <row r="3690" spans="1:12" x14ac:dyDescent="0.25">
      <c r="A3690" s="193" t="s">
        <v>139</v>
      </c>
      <c r="B3690" s="193" t="s">
        <v>140</v>
      </c>
      <c r="C3690" s="198" t="s">
        <v>141</v>
      </c>
      <c r="D3690" s="193" t="s">
        <v>142</v>
      </c>
      <c r="E3690" s="193" t="s">
        <v>143</v>
      </c>
      <c r="F3690" s="198" t="s">
        <v>144</v>
      </c>
      <c r="G3690" s="193" t="s">
        <v>145</v>
      </c>
      <c r="I3690" s="198" t="s">
        <v>501</v>
      </c>
      <c r="J3690" s="198" t="s">
        <v>502</v>
      </c>
      <c r="K3690" s="198" t="s">
        <v>146</v>
      </c>
    </row>
    <row r="3691" spans="1:12" x14ac:dyDescent="0.25">
      <c r="A3691" s="197">
        <v>30</v>
      </c>
      <c r="B3691" s="194" t="s">
        <v>242</v>
      </c>
      <c r="C3691" s="199">
        <v>95</v>
      </c>
      <c r="D3691" s="194" t="s">
        <v>151</v>
      </c>
      <c r="F3691" s="199">
        <v>0</v>
      </c>
      <c r="G3691" s="194" t="s">
        <v>1498</v>
      </c>
      <c r="I3691" s="197">
        <v>6970</v>
      </c>
      <c r="K3691" s="200">
        <v>194970</v>
      </c>
      <c r="L3691" s="193" t="s">
        <v>503</v>
      </c>
    </row>
    <row r="3692" spans="1:12" x14ac:dyDescent="0.25">
      <c r="A3692" s="197">
        <v>30</v>
      </c>
      <c r="B3692" s="194" t="s">
        <v>242</v>
      </c>
      <c r="C3692" s="199">
        <v>95</v>
      </c>
      <c r="D3692" s="194" t="s">
        <v>151</v>
      </c>
      <c r="F3692" s="199">
        <v>0</v>
      </c>
      <c r="G3692" s="194" t="s">
        <v>1499</v>
      </c>
      <c r="I3692" s="197">
        <v>600</v>
      </c>
      <c r="K3692" s="200">
        <v>195570</v>
      </c>
      <c r="L3692" s="193" t="s">
        <v>503</v>
      </c>
    </row>
    <row r="3693" spans="1:12" x14ac:dyDescent="0.25">
      <c r="A3693" s="197">
        <v>31</v>
      </c>
      <c r="B3693" s="194" t="s">
        <v>242</v>
      </c>
      <c r="C3693" s="199">
        <v>96</v>
      </c>
      <c r="D3693" s="194" t="s">
        <v>151</v>
      </c>
      <c r="F3693" s="199">
        <v>0</v>
      </c>
      <c r="G3693" s="194" t="s">
        <v>1436</v>
      </c>
      <c r="I3693" s="197">
        <v>3800</v>
      </c>
      <c r="K3693" s="200">
        <v>199370</v>
      </c>
      <c r="L3693" s="193" t="s">
        <v>503</v>
      </c>
    </row>
    <row r="3694" spans="1:12" x14ac:dyDescent="0.25">
      <c r="G3694" s="201" t="s">
        <v>612</v>
      </c>
      <c r="I3694" s="202">
        <v>11370</v>
      </c>
      <c r="J3694" s="202">
        <v>0</v>
      </c>
      <c r="K3694" s="202">
        <v>11370</v>
      </c>
      <c r="L3694" s="203" t="s">
        <v>503</v>
      </c>
    </row>
    <row r="3695" spans="1:12" x14ac:dyDescent="0.25">
      <c r="G3695" s="201" t="s">
        <v>505</v>
      </c>
      <c r="I3695" s="202">
        <v>199370</v>
      </c>
      <c r="J3695" s="202">
        <v>0</v>
      </c>
      <c r="K3695" s="202">
        <v>199370</v>
      </c>
      <c r="L3695" s="204" t="s">
        <v>506</v>
      </c>
    </row>
    <row r="3696" spans="1:12" x14ac:dyDescent="0.25">
      <c r="A3696" s="196" t="s">
        <v>158</v>
      </c>
      <c r="G3696" s="153" t="s">
        <v>500</v>
      </c>
      <c r="I3696" s="197">
        <v>199370</v>
      </c>
      <c r="J3696" s="197">
        <v>0</v>
      </c>
      <c r="K3696" s="197">
        <v>199370</v>
      </c>
      <c r="L3696" s="194" t="s">
        <v>503</v>
      </c>
    </row>
    <row r="3697" spans="1:12" x14ac:dyDescent="0.25">
      <c r="A3697" s="193" t="s">
        <v>139</v>
      </c>
      <c r="B3697" s="193" t="s">
        <v>140</v>
      </c>
      <c r="C3697" s="198" t="s">
        <v>141</v>
      </c>
      <c r="D3697" s="193" t="s">
        <v>142</v>
      </c>
      <c r="E3697" s="193" t="s">
        <v>143</v>
      </c>
      <c r="F3697" s="198" t="s">
        <v>144</v>
      </c>
      <c r="G3697" s="193" t="s">
        <v>145</v>
      </c>
      <c r="I3697" s="198" t="s">
        <v>501</v>
      </c>
      <c r="J3697" s="198" t="s">
        <v>502</v>
      </c>
      <c r="K3697" s="198" t="s">
        <v>146</v>
      </c>
    </row>
    <row r="3698" spans="1:12" x14ac:dyDescent="0.25">
      <c r="A3698" s="197">
        <v>19</v>
      </c>
      <c r="B3698" s="194" t="s">
        <v>158</v>
      </c>
      <c r="C3698" s="199">
        <v>85</v>
      </c>
      <c r="D3698" s="194" t="s">
        <v>151</v>
      </c>
      <c r="F3698" s="199">
        <v>0</v>
      </c>
      <c r="G3698" s="194" t="s">
        <v>1500</v>
      </c>
      <c r="I3698" s="197">
        <v>21980</v>
      </c>
      <c r="K3698" s="200">
        <v>221350</v>
      </c>
      <c r="L3698" s="193" t="s">
        <v>503</v>
      </c>
    </row>
    <row r="3699" spans="1:12" x14ac:dyDescent="0.25">
      <c r="A3699" s="197">
        <v>30</v>
      </c>
      <c r="B3699" s="194" t="s">
        <v>158</v>
      </c>
      <c r="C3699" s="199">
        <v>84</v>
      </c>
      <c r="D3699" s="194" t="s">
        <v>147</v>
      </c>
      <c r="F3699" s="199">
        <v>0</v>
      </c>
      <c r="G3699" s="194" t="s">
        <v>1501</v>
      </c>
      <c r="I3699" s="197">
        <v>180642</v>
      </c>
      <c r="K3699" s="200">
        <v>401992</v>
      </c>
      <c r="L3699" s="193" t="s">
        <v>503</v>
      </c>
    </row>
    <row r="3700" spans="1:12" x14ac:dyDescent="0.25">
      <c r="G3700" s="201" t="s">
        <v>644</v>
      </c>
      <c r="I3700" s="202">
        <v>202622</v>
      </c>
      <c r="J3700" s="202">
        <v>0</v>
      </c>
      <c r="K3700" s="202">
        <v>202622</v>
      </c>
      <c r="L3700" s="203" t="s">
        <v>503</v>
      </c>
    </row>
    <row r="3701" spans="1:12" x14ac:dyDescent="0.25">
      <c r="G3701" s="201" t="s">
        <v>505</v>
      </c>
      <c r="I3701" s="202">
        <v>401992</v>
      </c>
      <c r="J3701" s="202">
        <v>0</v>
      </c>
      <c r="K3701" s="202">
        <v>401992</v>
      </c>
      <c r="L3701" s="204" t="s">
        <v>506</v>
      </c>
    </row>
    <row r="3702" spans="1:12" x14ac:dyDescent="0.25">
      <c r="A3702" s="196" t="s">
        <v>254</v>
      </c>
      <c r="G3702" s="153" t="s">
        <v>500</v>
      </c>
      <c r="I3702" s="197">
        <v>401992</v>
      </c>
      <c r="J3702" s="197">
        <v>0</v>
      </c>
      <c r="K3702" s="197">
        <v>401992</v>
      </c>
      <c r="L3702" s="194" t="s">
        <v>503</v>
      </c>
    </row>
    <row r="3703" spans="1:12" x14ac:dyDescent="0.25">
      <c r="A3703" s="193" t="s">
        <v>139</v>
      </c>
      <c r="B3703" s="193" t="s">
        <v>140</v>
      </c>
      <c r="C3703" s="198" t="s">
        <v>141</v>
      </c>
      <c r="D3703" s="193" t="s">
        <v>142</v>
      </c>
      <c r="E3703" s="193" t="s">
        <v>143</v>
      </c>
      <c r="F3703" s="198" t="s">
        <v>144</v>
      </c>
      <c r="G3703" s="193" t="s">
        <v>145</v>
      </c>
      <c r="I3703" s="198" t="s">
        <v>501</v>
      </c>
      <c r="J3703" s="198" t="s">
        <v>502</v>
      </c>
      <c r="K3703" s="198" t="s">
        <v>146</v>
      </c>
    </row>
    <row r="3704" spans="1:12" x14ac:dyDescent="0.25">
      <c r="A3704" s="197">
        <v>30</v>
      </c>
      <c r="B3704" s="194" t="s">
        <v>254</v>
      </c>
      <c r="C3704" s="199">
        <v>95</v>
      </c>
      <c r="D3704" s="194" t="s">
        <v>151</v>
      </c>
      <c r="F3704" s="199">
        <v>0</v>
      </c>
      <c r="G3704" s="194" t="s">
        <v>1502</v>
      </c>
      <c r="I3704" s="197">
        <v>16500</v>
      </c>
      <c r="K3704" s="200">
        <v>418492</v>
      </c>
      <c r="L3704" s="193" t="s">
        <v>503</v>
      </c>
    </row>
    <row r="3705" spans="1:12" x14ac:dyDescent="0.25">
      <c r="A3705" s="197">
        <v>30</v>
      </c>
      <c r="B3705" s="194" t="s">
        <v>254</v>
      </c>
      <c r="C3705" s="199">
        <v>95</v>
      </c>
      <c r="D3705" s="194" t="s">
        <v>151</v>
      </c>
      <c r="F3705" s="199">
        <v>0</v>
      </c>
      <c r="G3705" s="194" t="s">
        <v>1503</v>
      </c>
      <c r="I3705" s="197">
        <v>5500</v>
      </c>
      <c r="K3705" s="200">
        <v>423992</v>
      </c>
      <c r="L3705" s="193" t="s">
        <v>503</v>
      </c>
    </row>
    <row r="3706" spans="1:12" x14ac:dyDescent="0.25">
      <c r="A3706" s="197">
        <v>30</v>
      </c>
      <c r="B3706" s="194" t="s">
        <v>254</v>
      </c>
      <c r="C3706" s="199">
        <v>95</v>
      </c>
      <c r="D3706" s="194" t="s">
        <v>151</v>
      </c>
      <c r="F3706" s="199">
        <v>0</v>
      </c>
      <c r="G3706" s="194" t="s">
        <v>1504</v>
      </c>
      <c r="I3706" s="197">
        <v>52479</v>
      </c>
      <c r="K3706" s="200">
        <v>476471</v>
      </c>
      <c r="L3706" s="193" t="s">
        <v>503</v>
      </c>
    </row>
    <row r="3707" spans="1:12" x14ac:dyDescent="0.25">
      <c r="A3707" s="197">
        <v>31</v>
      </c>
      <c r="B3707" s="194" t="s">
        <v>254</v>
      </c>
      <c r="C3707" s="199">
        <v>93</v>
      </c>
      <c r="D3707" s="194" t="s">
        <v>147</v>
      </c>
      <c r="F3707" s="199">
        <v>0</v>
      </c>
      <c r="G3707" s="194" t="s">
        <v>1505</v>
      </c>
      <c r="I3707" s="197">
        <v>476000</v>
      </c>
      <c r="K3707" s="200">
        <v>952471</v>
      </c>
      <c r="L3707" s="193" t="s">
        <v>503</v>
      </c>
    </row>
    <row r="3708" spans="1:12" x14ac:dyDescent="0.25">
      <c r="A3708" s="197">
        <v>31</v>
      </c>
      <c r="B3708" s="194" t="s">
        <v>254</v>
      </c>
      <c r="C3708" s="199">
        <v>93</v>
      </c>
      <c r="D3708" s="194" t="s">
        <v>147</v>
      </c>
      <c r="F3708" s="199">
        <v>0</v>
      </c>
      <c r="G3708" s="194" t="s">
        <v>1506</v>
      </c>
      <c r="I3708" s="197">
        <v>630700</v>
      </c>
      <c r="K3708" s="200">
        <v>1583171</v>
      </c>
      <c r="L3708" s="193" t="s">
        <v>503</v>
      </c>
    </row>
    <row r="3709" spans="1:12" x14ac:dyDescent="0.25">
      <c r="A3709" s="197">
        <v>31</v>
      </c>
      <c r="B3709" s="194" t="s">
        <v>254</v>
      </c>
      <c r="C3709" s="199">
        <v>93</v>
      </c>
      <c r="D3709" s="194" t="s">
        <v>147</v>
      </c>
      <c r="F3709" s="199">
        <v>0</v>
      </c>
      <c r="G3709" s="194" t="s">
        <v>1507</v>
      </c>
      <c r="I3709" s="197">
        <v>1725500</v>
      </c>
      <c r="K3709" s="200">
        <v>3308671</v>
      </c>
      <c r="L3709" s="193" t="s">
        <v>503</v>
      </c>
    </row>
    <row r="3710" spans="1:12" x14ac:dyDescent="0.25">
      <c r="A3710" s="197">
        <v>31</v>
      </c>
      <c r="B3710" s="194" t="s">
        <v>254</v>
      </c>
      <c r="C3710" s="199">
        <v>97</v>
      </c>
      <c r="D3710" s="194" t="s">
        <v>151</v>
      </c>
      <c r="F3710" s="199">
        <v>0</v>
      </c>
      <c r="G3710" s="194" t="s">
        <v>1508</v>
      </c>
      <c r="I3710" s="197">
        <v>722000</v>
      </c>
      <c r="K3710" s="200">
        <v>4030671</v>
      </c>
      <c r="L3710" s="193" t="s">
        <v>503</v>
      </c>
    </row>
    <row r="3711" spans="1:12" x14ac:dyDescent="0.25">
      <c r="G3711" s="201" t="s">
        <v>665</v>
      </c>
      <c r="I3711" s="202">
        <v>3628679</v>
      </c>
      <c r="J3711" s="202">
        <v>0</v>
      </c>
      <c r="K3711" s="202">
        <v>3628679</v>
      </c>
      <c r="L3711" s="203" t="s">
        <v>503</v>
      </c>
    </row>
    <row r="3712" spans="1:12" x14ac:dyDescent="0.25">
      <c r="G3712" s="201" t="s">
        <v>505</v>
      </c>
      <c r="I3712" s="202">
        <v>4030671</v>
      </c>
      <c r="J3712" s="202">
        <v>0</v>
      </c>
      <c r="K3712" s="202">
        <v>4030671</v>
      </c>
      <c r="L3712" s="204" t="s">
        <v>506</v>
      </c>
    </row>
    <row r="3713" spans="1:12" x14ac:dyDescent="0.25">
      <c r="A3713" s="196" t="s">
        <v>160</v>
      </c>
      <c r="G3713" s="153" t="s">
        <v>500</v>
      </c>
      <c r="I3713" s="197">
        <v>4030671</v>
      </c>
      <c r="J3713" s="197">
        <v>0</v>
      </c>
      <c r="K3713" s="197">
        <v>4030671</v>
      </c>
      <c r="L3713" s="194" t="s">
        <v>503</v>
      </c>
    </row>
    <row r="3714" spans="1:12" x14ac:dyDescent="0.25">
      <c r="A3714" s="193" t="s">
        <v>139</v>
      </c>
      <c r="B3714" s="193" t="s">
        <v>140</v>
      </c>
      <c r="C3714" s="198" t="s">
        <v>141</v>
      </c>
      <c r="D3714" s="193" t="s">
        <v>142</v>
      </c>
      <c r="E3714" s="193" t="s">
        <v>143</v>
      </c>
      <c r="F3714" s="198" t="s">
        <v>144</v>
      </c>
      <c r="G3714" s="193" t="s">
        <v>145</v>
      </c>
      <c r="I3714" s="198" t="s">
        <v>501</v>
      </c>
      <c r="J3714" s="198" t="s">
        <v>502</v>
      </c>
      <c r="K3714" s="198" t="s">
        <v>146</v>
      </c>
    </row>
    <row r="3715" spans="1:12" x14ac:dyDescent="0.25">
      <c r="A3715" s="197">
        <v>14</v>
      </c>
      <c r="B3715" s="194" t="s">
        <v>160</v>
      </c>
      <c r="C3715" s="199">
        <v>35</v>
      </c>
      <c r="D3715" s="194" t="s">
        <v>151</v>
      </c>
      <c r="F3715" s="199">
        <v>0</v>
      </c>
      <c r="G3715" s="194" t="s">
        <v>673</v>
      </c>
      <c r="I3715" s="197">
        <v>28968</v>
      </c>
      <c r="K3715" s="200">
        <v>4059639</v>
      </c>
      <c r="L3715" s="193" t="s">
        <v>503</v>
      </c>
    </row>
    <row r="3716" spans="1:12" x14ac:dyDescent="0.25">
      <c r="A3716" s="197">
        <v>30</v>
      </c>
      <c r="B3716" s="194" t="s">
        <v>160</v>
      </c>
      <c r="C3716" s="199">
        <v>69</v>
      </c>
      <c r="D3716" s="194" t="s">
        <v>151</v>
      </c>
      <c r="F3716" s="199">
        <v>0</v>
      </c>
      <c r="G3716" s="194" t="s">
        <v>1578</v>
      </c>
      <c r="I3716" s="197">
        <v>10</v>
      </c>
      <c r="K3716" s="200">
        <v>4059649</v>
      </c>
      <c r="L3716" s="193" t="s">
        <v>503</v>
      </c>
    </row>
    <row r="3717" spans="1:12" x14ac:dyDescent="0.25">
      <c r="G3717" s="201" t="s">
        <v>679</v>
      </c>
      <c r="I3717" s="202">
        <v>28978</v>
      </c>
      <c r="J3717" s="202">
        <v>0</v>
      </c>
      <c r="K3717" s="202">
        <v>28978</v>
      </c>
      <c r="L3717" s="203" t="s">
        <v>503</v>
      </c>
    </row>
    <row r="3718" spans="1:12" x14ac:dyDescent="0.25">
      <c r="G3718" s="201" t="s">
        <v>505</v>
      </c>
      <c r="I3718" s="202">
        <v>4059649</v>
      </c>
      <c r="J3718" s="202">
        <v>0</v>
      </c>
      <c r="K3718" s="202">
        <v>4059649</v>
      </c>
      <c r="L3718" s="204" t="s">
        <v>506</v>
      </c>
    </row>
    <row r="3719" spans="1:12" x14ac:dyDescent="0.25">
      <c r="A3719" s="196" t="s">
        <v>438</v>
      </c>
      <c r="G3719" s="153" t="s">
        <v>500</v>
      </c>
      <c r="I3719" s="197">
        <v>4059649</v>
      </c>
      <c r="J3719" s="197">
        <v>0</v>
      </c>
      <c r="K3719" s="197">
        <v>4059649</v>
      </c>
      <c r="L3719" s="194" t="s">
        <v>503</v>
      </c>
    </row>
    <row r="3720" spans="1:12" x14ac:dyDescent="0.25">
      <c r="A3720" s="193" t="s">
        <v>139</v>
      </c>
      <c r="B3720" s="193" t="s">
        <v>140</v>
      </c>
      <c r="C3720" s="198" t="s">
        <v>141</v>
      </c>
      <c r="D3720" s="193" t="s">
        <v>142</v>
      </c>
      <c r="E3720" s="193" t="s">
        <v>143</v>
      </c>
      <c r="F3720" s="198" t="s">
        <v>144</v>
      </c>
      <c r="G3720" s="193" t="s">
        <v>145</v>
      </c>
      <c r="I3720" s="198" t="s">
        <v>501</v>
      </c>
      <c r="J3720" s="198" t="s">
        <v>502</v>
      </c>
      <c r="K3720" s="198" t="s">
        <v>146</v>
      </c>
    </row>
    <row r="3721" spans="1:12" x14ac:dyDescent="0.25">
      <c r="A3721" s="197">
        <v>12</v>
      </c>
      <c r="B3721" s="194" t="s">
        <v>438</v>
      </c>
      <c r="C3721" s="199">
        <v>25</v>
      </c>
      <c r="D3721" s="194" t="s">
        <v>151</v>
      </c>
      <c r="F3721" s="199">
        <v>0</v>
      </c>
      <c r="G3721" s="194" t="s">
        <v>1175</v>
      </c>
      <c r="I3721" s="197">
        <v>2</v>
      </c>
      <c r="K3721" s="200">
        <v>4059651</v>
      </c>
      <c r="L3721" s="193" t="s">
        <v>503</v>
      </c>
    </row>
    <row r="3722" spans="1:12" x14ac:dyDescent="0.25">
      <c r="A3722" s="197">
        <v>19</v>
      </c>
      <c r="B3722" s="194" t="s">
        <v>438</v>
      </c>
      <c r="C3722" s="199">
        <v>70</v>
      </c>
      <c r="D3722" s="194" t="s">
        <v>151</v>
      </c>
      <c r="F3722" s="199">
        <v>0</v>
      </c>
      <c r="G3722" s="194" t="s">
        <v>1111</v>
      </c>
      <c r="J3722" s="197">
        <v>1</v>
      </c>
      <c r="K3722" s="200">
        <v>4059650</v>
      </c>
      <c r="L3722" s="193" t="s">
        <v>503</v>
      </c>
    </row>
    <row r="3723" spans="1:12" x14ac:dyDescent="0.25">
      <c r="G3723" s="201" t="s">
        <v>718</v>
      </c>
      <c r="I3723" s="202">
        <v>2</v>
      </c>
      <c r="J3723" s="202">
        <v>1</v>
      </c>
      <c r="K3723" s="202">
        <v>1</v>
      </c>
      <c r="L3723" s="203" t="s">
        <v>503</v>
      </c>
    </row>
    <row r="3724" spans="1:12" x14ac:dyDescent="0.25">
      <c r="G3724" s="201" t="s">
        <v>505</v>
      </c>
      <c r="I3724" s="202">
        <v>4059651</v>
      </c>
      <c r="J3724" s="202">
        <v>1</v>
      </c>
      <c r="K3724" s="202">
        <v>4059650</v>
      </c>
      <c r="L3724" s="204" t="s">
        <v>506</v>
      </c>
    </row>
    <row r="3725" spans="1:12" x14ac:dyDescent="0.25">
      <c r="A3725" s="196" t="s">
        <v>1532</v>
      </c>
      <c r="G3725" s="153" t="s">
        <v>500</v>
      </c>
      <c r="I3725" s="197">
        <v>4059651</v>
      </c>
      <c r="J3725" s="197">
        <v>1</v>
      </c>
      <c r="K3725" s="197">
        <v>4059650</v>
      </c>
      <c r="L3725" s="194" t="s">
        <v>503</v>
      </c>
    </row>
    <row r="3726" spans="1:12" x14ac:dyDescent="0.25">
      <c r="A3726" s="193" t="s">
        <v>139</v>
      </c>
      <c r="B3726" s="193" t="s">
        <v>140</v>
      </c>
      <c r="C3726" s="198" t="s">
        <v>141</v>
      </c>
      <c r="D3726" s="193" t="s">
        <v>142</v>
      </c>
      <c r="E3726" s="193" t="s">
        <v>143</v>
      </c>
      <c r="F3726" s="198" t="s">
        <v>144</v>
      </c>
      <c r="G3726" s="193" t="s">
        <v>145</v>
      </c>
      <c r="I3726" s="198" t="s">
        <v>501</v>
      </c>
      <c r="J3726" s="198" t="s">
        <v>502</v>
      </c>
      <c r="K3726" s="198" t="s">
        <v>146</v>
      </c>
    </row>
    <row r="3727" spans="1:12" x14ac:dyDescent="0.25">
      <c r="A3727" s="197">
        <v>31</v>
      </c>
      <c r="B3727" s="194" t="s">
        <v>1532</v>
      </c>
      <c r="C3727" s="199">
        <v>99</v>
      </c>
      <c r="D3727" s="194" t="s">
        <v>151</v>
      </c>
      <c r="F3727" s="199">
        <v>0</v>
      </c>
      <c r="G3727" s="194" t="s">
        <v>1754</v>
      </c>
      <c r="I3727" s="197">
        <v>17250</v>
      </c>
      <c r="K3727" s="200">
        <v>4076900</v>
      </c>
      <c r="L3727" s="193" t="s">
        <v>503</v>
      </c>
    </row>
    <row r="3728" spans="1:12" x14ac:dyDescent="0.25">
      <c r="A3728" s="197">
        <v>31</v>
      </c>
      <c r="B3728" s="194" t="s">
        <v>1532</v>
      </c>
      <c r="C3728" s="199">
        <v>99</v>
      </c>
      <c r="D3728" s="194" t="s">
        <v>151</v>
      </c>
      <c r="F3728" s="199">
        <v>0</v>
      </c>
      <c r="G3728" s="194" t="s">
        <v>1755</v>
      </c>
      <c r="I3728" s="197">
        <v>25000</v>
      </c>
      <c r="K3728" s="200">
        <v>4101900</v>
      </c>
      <c r="L3728" s="193" t="s">
        <v>503</v>
      </c>
    </row>
    <row r="3729" spans="1:12" x14ac:dyDescent="0.25">
      <c r="A3729" s="197">
        <v>31</v>
      </c>
      <c r="B3729" s="194" t="s">
        <v>1532</v>
      </c>
      <c r="C3729" s="199">
        <v>99</v>
      </c>
      <c r="D3729" s="194" t="s">
        <v>151</v>
      </c>
      <c r="F3729" s="199">
        <v>0</v>
      </c>
      <c r="G3729" s="194" t="s">
        <v>1756</v>
      </c>
      <c r="I3729" s="197">
        <v>18000</v>
      </c>
      <c r="K3729" s="200">
        <v>4119900</v>
      </c>
      <c r="L3729" s="193" t="s">
        <v>503</v>
      </c>
    </row>
    <row r="3730" spans="1:12" x14ac:dyDescent="0.25">
      <c r="A3730" s="197">
        <v>31</v>
      </c>
      <c r="B3730" s="194" t="s">
        <v>1532</v>
      </c>
      <c r="C3730" s="199">
        <v>102</v>
      </c>
      <c r="D3730" s="194" t="s">
        <v>151</v>
      </c>
      <c r="F3730" s="199">
        <v>0</v>
      </c>
      <c r="G3730" s="194" t="s">
        <v>1851</v>
      </c>
      <c r="I3730" s="197">
        <v>19794</v>
      </c>
      <c r="K3730" s="200">
        <v>4139694</v>
      </c>
      <c r="L3730" s="193" t="s">
        <v>503</v>
      </c>
    </row>
    <row r="3731" spans="1:12" x14ac:dyDescent="0.25">
      <c r="A3731" s="197">
        <v>31</v>
      </c>
      <c r="B3731" s="194" t="s">
        <v>1532</v>
      </c>
      <c r="C3731" s="199">
        <v>110</v>
      </c>
      <c r="D3731" s="194" t="s">
        <v>147</v>
      </c>
      <c r="F3731" s="199">
        <v>0</v>
      </c>
      <c r="G3731" s="194" t="s">
        <v>1852</v>
      </c>
      <c r="I3731" s="197">
        <v>1</v>
      </c>
      <c r="K3731" s="200">
        <v>4139695</v>
      </c>
      <c r="L3731" s="193" t="s">
        <v>503</v>
      </c>
    </row>
    <row r="3732" spans="1:12" x14ac:dyDescent="0.25">
      <c r="G3732" s="201" t="s">
        <v>1630</v>
      </c>
      <c r="I3732" s="202">
        <v>80045</v>
      </c>
      <c r="J3732" s="202">
        <v>0</v>
      </c>
      <c r="K3732" s="202">
        <v>80045</v>
      </c>
      <c r="L3732" s="203" t="s">
        <v>503</v>
      </c>
    </row>
    <row r="3733" spans="1:12" x14ac:dyDescent="0.25">
      <c r="G3733" s="201" t="s">
        <v>505</v>
      </c>
      <c r="I3733" s="202">
        <v>4139696</v>
      </c>
      <c r="J3733" s="202">
        <v>1</v>
      </c>
      <c r="K3733" s="202">
        <v>4139695</v>
      </c>
      <c r="L3733" s="204" t="s">
        <v>506</v>
      </c>
    </row>
    <row r="3734" spans="1:12" x14ac:dyDescent="0.25">
      <c r="A3734" s="196" t="s">
        <v>1509</v>
      </c>
    </row>
    <row r="3735" spans="1:12" x14ac:dyDescent="0.25">
      <c r="A3735" s="196" t="s">
        <v>138</v>
      </c>
      <c r="G3735" s="153" t="s">
        <v>500</v>
      </c>
      <c r="I3735" s="197">
        <v>0</v>
      </c>
      <c r="J3735" s="197">
        <v>0</v>
      </c>
      <c r="K3735" s="197">
        <v>0</v>
      </c>
    </row>
    <row r="3736" spans="1:12" x14ac:dyDescent="0.25">
      <c r="A3736" s="193" t="s">
        <v>139</v>
      </c>
      <c r="B3736" s="193" t="s">
        <v>140</v>
      </c>
      <c r="C3736" s="198" t="s">
        <v>141</v>
      </c>
      <c r="D3736" s="193" t="s">
        <v>142</v>
      </c>
      <c r="E3736" s="193" t="s">
        <v>143</v>
      </c>
      <c r="F3736" s="198" t="s">
        <v>144</v>
      </c>
      <c r="G3736" s="193" t="s">
        <v>145</v>
      </c>
      <c r="I3736" s="198" t="s">
        <v>501</v>
      </c>
      <c r="J3736" s="198" t="s">
        <v>502</v>
      </c>
      <c r="K3736" s="198" t="s">
        <v>146</v>
      </c>
    </row>
    <row r="3737" spans="1:12" x14ac:dyDescent="0.25">
      <c r="A3737" s="197">
        <v>31</v>
      </c>
      <c r="B3737" s="194" t="s">
        <v>138</v>
      </c>
      <c r="C3737" s="199">
        <v>89</v>
      </c>
      <c r="D3737" s="194" t="s">
        <v>147</v>
      </c>
      <c r="F3737" s="199">
        <v>0</v>
      </c>
      <c r="G3737" s="194" t="s">
        <v>1510</v>
      </c>
      <c r="I3737" s="197">
        <v>18300</v>
      </c>
      <c r="K3737" s="200">
        <v>18300</v>
      </c>
      <c r="L3737" s="193" t="s">
        <v>503</v>
      </c>
    </row>
    <row r="3738" spans="1:12" x14ac:dyDescent="0.25">
      <c r="G3738" s="201" t="s">
        <v>504</v>
      </c>
      <c r="I3738" s="202">
        <v>18300</v>
      </c>
      <c r="J3738" s="202">
        <v>0</v>
      </c>
      <c r="K3738" s="202">
        <v>18300</v>
      </c>
      <c r="L3738" s="203" t="s">
        <v>503</v>
      </c>
    </row>
    <row r="3739" spans="1:12" x14ac:dyDescent="0.25">
      <c r="G3739" s="201" t="s">
        <v>505</v>
      </c>
      <c r="I3739" s="202">
        <v>18300</v>
      </c>
      <c r="J3739" s="202">
        <v>0</v>
      </c>
      <c r="K3739" s="202">
        <v>18300</v>
      </c>
      <c r="L3739" s="204" t="s">
        <v>506</v>
      </c>
    </row>
    <row r="3740" spans="1:12" x14ac:dyDescent="0.25">
      <c r="A3740" s="196" t="s">
        <v>219</v>
      </c>
      <c r="G3740" s="153" t="s">
        <v>500</v>
      </c>
      <c r="I3740" s="197">
        <v>18300</v>
      </c>
      <c r="J3740" s="197">
        <v>0</v>
      </c>
      <c r="K3740" s="197">
        <v>18300</v>
      </c>
      <c r="L3740" s="194" t="s">
        <v>503</v>
      </c>
    </row>
    <row r="3741" spans="1:12" x14ac:dyDescent="0.25">
      <c r="A3741" s="193" t="s">
        <v>139</v>
      </c>
      <c r="B3741" s="193" t="s">
        <v>140</v>
      </c>
      <c r="C3741" s="198" t="s">
        <v>141</v>
      </c>
      <c r="D3741" s="193" t="s">
        <v>142</v>
      </c>
      <c r="E3741" s="193" t="s">
        <v>143</v>
      </c>
      <c r="F3741" s="198" t="s">
        <v>144</v>
      </c>
      <c r="G3741" s="193" t="s">
        <v>145</v>
      </c>
      <c r="I3741" s="198" t="s">
        <v>501</v>
      </c>
      <c r="J3741" s="198" t="s">
        <v>502</v>
      </c>
      <c r="K3741" s="198" t="s">
        <v>146</v>
      </c>
    </row>
    <row r="3742" spans="1:12" x14ac:dyDescent="0.25">
      <c r="A3742" s="197">
        <v>10</v>
      </c>
      <c r="B3742" s="194" t="s">
        <v>219</v>
      </c>
      <c r="C3742" s="199">
        <v>17</v>
      </c>
      <c r="D3742" s="194" t="s">
        <v>150</v>
      </c>
      <c r="F3742" s="199">
        <v>0</v>
      </c>
      <c r="G3742" s="194" t="s">
        <v>573</v>
      </c>
      <c r="I3742" s="197">
        <v>23696</v>
      </c>
      <c r="K3742" s="200">
        <v>41996</v>
      </c>
      <c r="L3742" s="193" t="s">
        <v>503</v>
      </c>
    </row>
    <row r="3743" spans="1:12" x14ac:dyDescent="0.25">
      <c r="A3743" s="197">
        <v>29</v>
      </c>
      <c r="B3743" s="194" t="s">
        <v>219</v>
      </c>
      <c r="C3743" s="199">
        <v>3</v>
      </c>
      <c r="D3743" s="194" t="s">
        <v>147</v>
      </c>
      <c r="F3743" s="199">
        <v>0</v>
      </c>
      <c r="G3743" s="194" t="s">
        <v>1510</v>
      </c>
      <c r="I3743" s="197">
        <v>18300</v>
      </c>
      <c r="K3743" s="200">
        <v>60296</v>
      </c>
      <c r="L3743" s="193" t="s">
        <v>503</v>
      </c>
    </row>
    <row r="3744" spans="1:12" x14ac:dyDescent="0.25">
      <c r="A3744" s="197">
        <v>29</v>
      </c>
      <c r="B3744" s="194" t="s">
        <v>219</v>
      </c>
      <c r="C3744" s="199">
        <v>60</v>
      </c>
      <c r="D3744" s="194" t="s">
        <v>151</v>
      </c>
      <c r="F3744" s="199">
        <v>0</v>
      </c>
      <c r="G3744" s="194" t="s">
        <v>976</v>
      </c>
      <c r="I3744" s="197">
        <v>100335</v>
      </c>
      <c r="K3744" s="200">
        <v>160631</v>
      </c>
      <c r="L3744" s="193" t="s">
        <v>503</v>
      </c>
    </row>
    <row r="3745" spans="1:12" x14ac:dyDescent="0.25">
      <c r="G3745" s="201" t="s">
        <v>507</v>
      </c>
      <c r="I3745" s="202">
        <v>142331</v>
      </c>
      <c r="J3745" s="202">
        <v>0</v>
      </c>
      <c r="K3745" s="202">
        <v>142331</v>
      </c>
      <c r="L3745" s="203" t="s">
        <v>503</v>
      </c>
    </row>
    <row r="3746" spans="1:12" x14ac:dyDescent="0.25">
      <c r="G3746" s="201" t="s">
        <v>505</v>
      </c>
      <c r="I3746" s="202">
        <v>160631</v>
      </c>
      <c r="J3746" s="202">
        <v>0</v>
      </c>
      <c r="K3746" s="202">
        <v>160631</v>
      </c>
      <c r="L3746" s="204" t="s">
        <v>506</v>
      </c>
    </row>
    <row r="3747" spans="1:12" x14ac:dyDescent="0.25">
      <c r="A3747" s="196" t="s">
        <v>242</v>
      </c>
      <c r="G3747" s="153" t="s">
        <v>500</v>
      </c>
      <c r="I3747" s="197">
        <v>160631</v>
      </c>
      <c r="J3747" s="197">
        <v>0</v>
      </c>
      <c r="K3747" s="197">
        <v>160631</v>
      </c>
      <c r="L3747" s="194" t="s">
        <v>503</v>
      </c>
    </row>
    <row r="3748" spans="1:12" x14ac:dyDescent="0.25">
      <c r="A3748" s="193" t="s">
        <v>139</v>
      </c>
      <c r="B3748" s="193" t="s">
        <v>140</v>
      </c>
      <c r="C3748" s="198" t="s">
        <v>141</v>
      </c>
      <c r="D3748" s="193" t="s">
        <v>142</v>
      </c>
      <c r="E3748" s="193" t="s">
        <v>143</v>
      </c>
      <c r="F3748" s="198" t="s">
        <v>144</v>
      </c>
      <c r="G3748" s="193" t="s">
        <v>145</v>
      </c>
      <c r="I3748" s="198" t="s">
        <v>501</v>
      </c>
      <c r="J3748" s="198" t="s">
        <v>502</v>
      </c>
      <c r="K3748" s="198" t="s">
        <v>146</v>
      </c>
    </row>
    <row r="3749" spans="1:12" x14ac:dyDescent="0.25">
      <c r="A3749" s="197">
        <v>9</v>
      </c>
      <c r="B3749" s="194" t="s">
        <v>242</v>
      </c>
      <c r="C3749" s="199">
        <v>24</v>
      </c>
      <c r="D3749" s="194" t="s">
        <v>150</v>
      </c>
      <c r="F3749" s="199">
        <v>0</v>
      </c>
      <c r="G3749" s="194" t="s">
        <v>596</v>
      </c>
      <c r="I3749" s="197">
        <v>23696</v>
      </c>
      <c r="K3749" s="200">
        <v>184327</v>
      </c>
      <c r="L3749" s="193" t="s">
        <v>503</v>
      </c>
    </row>
    <row r="3750" spans="1:12" x14ac:dyDescent="0.25">
      <c r="A3750" s="197">
        <v>31</v>
      </c>
      <c r="B3750" s="194" t="s">
        <v>242</v>
      </c>
      <c r="C3750" s="199">
        <v>88</v>
      </c>
      <c r="D3750" s="194" t="s">
        <v>147</v>
      </c>
      <c r="F3750" s="199">
        <v>0</v>
      </c>
      <c r="G3750" s="194" t="s">
        <v>1510</v>
      </c>
      <c r="I3750" s="197">
        <v>16819</v>
      </c>
      <c r="K3750" s="200">
        <v>201146</v>
      </c>
      <c r="L3750" s="193" t="s">
        <v>503</v>
      </c>
    </row>
    <row r="3751" spans="1:12" x14ac:dyDescent="0.25">
      <c r="G3751" s="201" t="s">
        <v>612</v>
      </c>
      <c r="I3751" s="202">
        <v>40515</v>
      </c>
      <c r="J3751" s="202">
        <v>0</v>
      </c>
      <c r="K3751" s="202">
        <v>40515</v>
      </c>
      <c r="L3751" s="203" t="s">
        <v>503</v>
      </c>
    </row>
    <row r="3752" spans="1:12" x14ac:dyDescent="0.25">
      <c r="G3752" s="201" t="s">
        <v>505</v>
      </c>
      <c r="I3752" s="202">
        <v>201146</v>
      </c>
      <c r="J3752" s="202">
        <v>0</v>
      </c>
      <c r="K3752" s="202">
        <v>201146</v>
      </c>
      <c r="L3752" s="204" t="s">
        <v>506</v>
      </c>
    </row>
    <row r="3753" spans="1:12" x14ac:dyDescent="0.25">
      <c r="A3753" s="196" t="s">
        <v>158</v>
      </c>
      <c r="G3753" s="153" t="s">
        <v>500</v>
      </c>
      <c r="I3753" s="197">
        <v>201146</v>
      </c>
      <c r="J3753" s="197">
        <v>0</v>
      </c>
      <c r="K3753" s="197">
        <v>201146</v>
      </c>
      <c r="L3753" s="194" t="s">
        <v>503</v>
      </c>
    </row>
    <row r="3754" spans="1:12" x14ac:dyDescent="0.25">
      <c r="A3754" s="193" t="s">
        <v>139</v>
      </c>
      <c r="B3754" s="193" t="s">
        <v>140</v>
      </c>
      <c r="C3754" s="198" t="s">
        <v>141</v>
      </c>
      <c r="D3754" s="193" t="s">
        <v>142</v>
      </c>
      <c r="E3754" s="193" t="s">
        <v>143</v>
      </c>
      <c r="F3754" s="198" t="s">
        <v>144</v>
      </c>
      <c r="G3754" s="193" t="s">
        <v>145</v>
      </c>
      <c r="I3754" s="198" t="s">
        <v>501</v>
      </c>
      <c r="J3754" s="198" t="s">
        <v>502</v>
      </c>
      <c r="K3754" s="198" t="s">
        <v>146</v>
      </c>
    </row>
    <row r="3755" spans="1:12" x14ac:dyDescent="0.25">
      <c r="A3755" s="197">
        <v>11</v>
      </c>
      <c r="B3755" s="194" t="s">
        <v>158</v>
      </c>
      <c r="C3755" s="199">
        <v>37</v>
      </c>
      <c r="D3755" s="194" t="s">
        <v>150</v>
      </c>
      <c r="F3755" s="199">
        <v>0</v>
      </c>
      <c r="G3755" s="194" t="s">
        <v>596</v>
      </c>
      <c r="I3755" s="197">
        <v>23</v>
      </c>
      <c r="K3755" s="200">
        <v>201169</v>
      </c>
      <c r="L3755" s="193" t="s">
        <v>503</v>
      </c>
    </row>
    <row r="3756" spans="1:12" x14ac:dyDescent="0.25">
      <c r="A3756" s="197">
        <v>20</v>
      </c>
      <c r="B3756" s="194" t="s">
        <v>158</v>
      </c>
      <c r="C3756" s="199">
        <v>55</v>
      </c>
      <c r="D3756" s="194" t="s">
        <v>150</v>
      </c>
      <c r="F3756" s="199">
        <v>0</v>
      </c>
      <c r="G3756" s="194" t="s">
        <v>1081</v>
      </c>
      <c r="J3756" s="197">
        <v>9</v>
      </c>
      <c r="K3756" s="200">
        <v>201160</v>
      </c>
      <c r="L3756" s="193" t="s">
        <v>503</v>
      </c>
    </row>
    <row r="3757" spans="1:12" x14ac:dyDescent="0.25">
      <c r="A3757" s="197">
        <v>30</v>
      </c>
      <c r="B3757" s="194" t="s">
        <v>158</v>
      </c>
      <c r="C3757" s="199">
        <v>84</v>
      </c>
      <c r="D3757" s="194" t="s">
        <v>147</v>
      </c>
      <c r="F3757" s="199">
        <v>0</v>
      </c>
      <c r="G3757" s="194" t="s">
        <v>1511</v>
      </c>
      <c r="I3757" s="197">
        <v>22827</v>
      </c>
      <c r="K3757" s="200">
        <v>223987</v>
      </c>
      <c r="L3757" s="193" t="s">
        <v>503</v>
      </c>
    </row>
    <row r="3758" spans="1:12" x14ac:dyDescent="0.25">
      <c r="A3758" s="197">
        <v>30</v>
      </c>
      <c r="B3758" s="194" t="s">
        <v>158</v>
      </c>
      <c r="C3758" s="199">
        <v>84</v>
      </c>
      <c r="D3758" s="194" t="s">
        <v>147</v>
      </c>
      <c r="F3758" s="199">
        <v>0</v>
      </c>
      <c r="G3758" s="194" t="s">
        <v>1510</v>
      </c>
      <c r="I3758" s="197">
        <v>16885</v>
      </c>
      <c r="K3758" s="200">
        <v>240872</v>
      </c>
      <c r="L3758" s="193" t="s">
        <v>503</v>
      </c>
    </row>
    <row r="3759" spans="1:12" x14ac:dyDescent="0.25">
      <c r="G3759" s="201" t="s">
        <v>644</v>
      </c>
      <c r="I3759" s="202">
        <v>39735</v>
      </c>
      <c r="J3759" s="202">
        <v>9</v>
      </c>
      <c r="K3759" s="202">
        <v>39726</v>
      </c>
      <c r="L3759" s="203" t="s">
        <v>503</v>
      </c>
    </row>
    <row r="3760" spans="1:12" x14ac:dyDescent="0.25">
      <c r="G3760" s="201" t="s">
        <v>505</v>
      </c>
      <c r="I3760" s="202">
        <v>240881</v>
      </c>
      <c r="J3760" s="202">
        <v>9</v>
      </c>
      <c r="K3760" s="202">
        <v>240872</v>
      </c>
      <c r="L3760" s="204" t="s">
        <v>506</v>
      </c>
    </row>
    <row r="3761" spans="1:12" x14ac:dyDescent="0.25">
      <c r="A3761" s="196" t="s">
        <v>254</v>
      </c>
      <c r="G3761" s="153" t="s">
        <v>500</v>
      </c>
      <c r="I3761" s="197">
        <v>240881</v>
      </c>
      <c r="J3761" s="197">
        <v>9</v>
      </c>
      <c r="K3761" s="197">
        <v>240872</v>
      </c>
      <c r="L3761" s="194" t="s">
        <v>503</v>
      </c>
    </row>
    <row r="3762" spans="1:12" x14ac:dyDescent="0.25">
      <c r="A3762" s="193" t="s">
        <v>139</v>
      </c>
      <c r="B3762" s="193" t="s">
        <v>140</v>
      </c>
      <c r="C3762" s="198" t="s">
        <v>141</v>
      </c>
      <c r="D3762" s="193" t="s">
        <v>142</v>
      </c>
      <c r="E3762" s="193" t="s">
        <v>143</v>
      </c>
      <c r="F3762" s="198" t="s">
        <v>144</v>
      </c>
      <c r="G3762" s="193" t="s">
        <v>145</v>
      </c>
      <c r="I3762" s="198" t="s">
        <v>501</v>
      </c>
      <c r="J3762" s="198" t="s">
        <v>502</v>
      </c>
      <c r="K3762" s="198" t="s">
        <v>146</v>
      </c>
    </row>
    <row r="3763" spans="1:12" x14ac:dyDescent="0.25">
      <c r="A3763" s="197">
        <v>31</v>
      </c>
      <c r="B3763" s="194" t="s">
        <v>254</v>
      </c>
      <c r="C3763" s="199">
        <v>93</v>
      </c>
      <c r="D3763" s="194" t="s">
        <v>147</v>
      </c>
      <c r="F3763" s="199">
        <v>0</v>
      </c>
      <c r="G3763" s="194" t="s">
        <v>1510</v>
      </c>
      <c r="I3763" s="197">
        <v>5385</v>
      </c>
      <c r="K3763" s="200">
        <v>246257</v>
      </c>
      <c r="L3763" s="193" t="s">
        <v>503</v>
      </c>
    </row>
    <row r="3764" spans="1:12" x14ac:dyDescent="0.25">
      <c r="G3764" s="201" t="s">
        <v>665</v>
      </c>
      <c r="I3764" s="202">
        <v>5385</v>
      </c>
      <c r="J3764" s="202">
        <v>0</v>
      </c>
      <c r="K3764" s="202">
        <v>5385</v>
      </c>
      <c r="L3764" s="203" t="s">
        <v>503</v>
      </c>
    </row>
    <row r="3765" spans="1:12" x14ac:dyDescent="0.25">
      <c r="G3765" s="201" t="s">
        <v>505</v>
      </c>
      <c r="I3765" s="202">
        <v>246266</v>
      </c>
      <c r="J3765" s="202">
        <v>9</v>
      </c>
      <c r="K3765" s="202">
        <v>246257</v>
      </c>
      <c r="L3765" s="204" t="s">
        <v>506</v>
      </c>
    </row>
    <row r="3766" spans="1:12" x14ac:dyDescent="0.25">
      <c r="A3766" s="196" t="s">
        <v>160</v>
      </c>
      <c r="G3766" s="153" t="s">
        <v>500</v>
      </c>
      <c r="I3766" s="197">
        <v>246266</v>
      </c>
      <c r="J3766" s="197">
        <v>9</v>
      </c>
      <c r="K3766" s="197">
        <v>246257</v>
      </c>
      <c r="L3766" s="194" t="s">
        <v>503</v>
      </c>
    </row>
    <row r="3767" spans="1:12" x14ac:dyDescent="0.25">
      <c r="A3767" s="193" t="s">
        <v>139</v>
      </c>
      <c r="B3767" s="193" t="s">
        <v>140</v>
      </c>
      <c r="C3767" s="198" t="s">
        <v>141</v>
      </c>
      <c r="D3767" s="193" t="s">
        <v>142</v>
      </c>
      <c r="E3767" s="193" t="s">
        <v>143</v>
      </c>
      <c r="F3767" s="198" t="s">
        <v>144</v>
      </c>
      <c r="G3767" s="193" t="s">
        <v>145</v>
      </c>
      <c r="I3767" s="198" t="s">
        <v>501</v>
      </c>
      <c r="J3767" s="198" t="s">
        <v>502</v>
      </c>
      <c r="K3767" s="198" t="s">
        <v>146</v>
      </c>
    </row>
    <row r="3768" spans="1:12" x14ac:dyDescent="0.25">
      <c r="A3768" s="197">
        <v>30</v>
      </c>
      <c r="B3768" s="194" t="s">
        <v>160</v>
      </c>
      <c r="C3768" s="199">
        <v>65</v>
      </c>
      <c r="D3768" s="194" t="s">
        <v>147</v>
      </c>
      <c r="F3768" s="199">
        <v>0</v>
      </c>
      <c r="G3768" s="194" t="s">
        <v>1511</v>
      </c>
      <c r="I3768" s="197">
        <v>22643</v>
      </c>
      <c r="K3768" s="200">
        <v>268900</v>
      </c>
      <c r="L3768" s="193" t="s">
        <v>503</v>
      </c>
    </row>
    <row r="3769" spans="1:12" x14ac:dyDescent="0.25">
      <c r="A3769" s="197">
        <v>30</v>
      </c>
      <c r="B3769" s="194" t="s">
        <v>160</v>
      </c>
      <c r="C3769" s="199">
        <v>68</v>
      </c>
      <c r="D3769" s="194" t="s">
        <v>147</v>
      </c>
      <c r="F3769" s="199">
        <v>0</v>
      </c>
      <c r="G3769" s="194" t="s">
        <v>1555</v>
      </c>
      <c r="I3769" s="197">
        <v>22643</v>
      </c>
      <c r="K3769" s="200">
        <v>291543</v>
      </c>
      <c r="L3769" s="193" t="s">
        <v>503</v>
      </c>
    </row>
    <row r="3770" spans="1:12" x14ac:dyDescent="0.25">
      <c r="A3770" s="197">
        <v>30</v>
      </c>
      <c r="B3770" s="194" t="s">
        <v>160</v>
      </c>
      <c r="C3770" s="199">
        <v>68</v>
      </c>
      <c r="D3770" s="194" t="s">
        <v>147</v>
      </c>
      <c r="F3770" s="199">
        <v>0</v>
      </c>
      <c r="G3770" s="194" t="s">
        <v>1555</v>
      </c>
      <c r="J3770" s="197">
        <v>22643</v>
      </c>
      <c r="K3770" s="200">
        <v>268900</v>
      </c>
      <c r="L3770" s="193" t="s">
        <v>503</v>
      </c>
    </row>
    <row r="3771" spans="1:12" x14ac:dyDescent="0.25">
      <c r="G3771" s="201" t="s">
        <v>679</v>
      </c>
      <c r="I3771" s="202">
        <v>45286</v>
      </c>
      <c r="J3771" s="202">
        <v>22643</v>
      </c>
      <c r="K3771" s="202">
        <v>22643</v>
      </c>
      <c r="L3771" s="203" t="s">
        <v>503</v>
      </c>
    </row>
    <row r="3772" spans="1:12" x14ac:dyDescent="0.25">
      <c r="G3772" s="201" t="s">
        <v>505</v>
      </c>
      <c r="I3772" s="202">
        <v>291552</v>
      </c>
      <c r="J3772" s="202">
        <v>22652</v>
      </c>
      <c r="K3772" s="202">
        <v>268900</v>
      </c>
      <c r="L3772" s="204" t="s">
        <v>506</v>
      </c>
    </row>
    <row r="3773" spans="1:12" x14ac:dyDescent="0.25">
      <c r="A3773" s="196" t="s">
        <v>1532</v>
      </c>
      <c r="G3773" s="153" t="s">
        <v>500</v>
      </c>
      <c r="I3773" s="197">
        <v>291552</v>
      </c>
      <c r="J3773" s="197">
        <v>22652</v>
      </c>
      <c r="K3773" s="197">
        <v>268900</v>
      </c>
      <c r="L3773" s="194" t="s">
        <v>503</v>
      </c>
    </row>
    <row r="3774" spans="1:12" x14ac:dyDescent="0.25">
      <c r="A3774" s="193" t="s">
        <v>139</v>
      </c>
      <c r="B3774" s="193" t="s">
        <v>140</v>
      </c>
      <c r="C3774" s="198" t="s">
        <v>141</v>
      </c>
      <c r="D3774" s="193" t="s">
        <v>142</v>
      </c>
      <c r="E3774" s="193" t="s">
        <v>143</v>
      </c>
      <c r="F3774" s="198" t="s">
        <v>144</v>
      </c>
      <c r="G3774" s="193" t="s">
        <v>145</v>
      </c>
      <c r="I3774" s="198" t="s">
        <v>501</v>
      </c>
      <c r="J3774" s="198" t="s">
        <v>502</v>
      </c>
      <c r="K3774" s="198" t="s">
        <v>146</v>
      </c>
    </row>
    <row r="3775" spans="1:12" x14ac:dyDescent="0.25">
      <c r="A3775" s="197">
        <v>31</v>
      </c>
      <c r="B3775" s="194" t="s">
        <v>1532</v>
      </c>
      <c r="C3775" s="199">
        <v>103</v>
      </c>
      <c r="D3775" s="194" t="s">
        <v>150</v>
      </c>
      <c r="F3775" s="199">
        <v>0</v>
      </c>
      <c r="G3775" s="194" t="s">
        <v>1792</v>
      </c>
      <c r="I3775" s="197">
        <v>27643</v>
      </c>
      <c r="K3775" s="200">
        <v>296543</v>
      </c>
      <c r="L3775" s="193" t="s">
        <v>503</v>
      </c>
    </row>
    <row r="3776" spans="1:12" x14ac:dyDescent="0.25">
      <c r="G3776" s="201" t="s">
        <v>1630</v>
      </c>
      <c r="I3776" s="202">
        <v>27643</v>
      </c>
      <c r="J3776" s="202">
        <v>0</v>
      </c>
      <c r="K3776" s="202">
        <v>27643</v>
      </c>
      <c r="L3776" s="203" t="s">
        <v>503</v>
      </c>
    </row>
    <row r="3777" spans="1:12" x14ac:dyDescent="0.25">
      <c r="G3777" s="201" t="s">
        <v>505</v>
      </c>
      <c r="I3777" s="202">
        <v>319195</v>
      </c>
      <c r="J3777" s="202">
        <v>22652</v>
      </c>
      <c r="K3777" s="202">
        <v>296543</v>
      </c>
      <c r="L3777" s="204" t="s">
        <v>506</v>
      </c>
    </row>
    <row r="3778" spans="1:12" x14ac:dyDescent="0.25">
      <c r="A3778" s="196" t="s">
        <v>1512</v>
      </c>
    </row>
    <row r="3779" spans="1:12" x14ac:dyDescent="0.25">
      <c r="A3779" s="196" t="s">
        <v>242</v>
      </c>
      <c r="G3779" s="153" t="s">
        <v>500</v>
      </c>
      <c r="I3779" s="197">
        <v>0</v>
      </c>
      <c r="J3779" s="197">
        <v>0</v>
      </c>
      <c r="K3779" s="197">
        <v>0</v>
      </c>
    </row>
    <row r="3780" spans="1:12" x14ac:dyDescent="0.25">
      <c r="A3780" s="193" t="s">
        <v>139</v>
      </c>
      <c r="B3780" s="193" t="s">
        <v>140</v>
      </c>
      <c r="C3780" s="198" t="s">
        <v>141</v>
      </c>
      <c r="D3780" s="193" t="s">
        <v>142</v>
      </c>
      <c r="E3780" s="193" t="s">
        <v>143</v>
      </c>
      <c r="F3780" s="198" t="s">
        <v>144</v>
      </c>
      <c r="G3780" s="193" t="s">
        <v>145</v>
      </c>
      <c r="I3780" s="198" t="s">
        <v>501</v>
      </c>
      <c r="J3780" s="198" t="s">
        <v>502</v>
      </c>
      <c r="K3780" s="198" t="s">
        <v>146</v>
      </c>
    </row>
    <row r="3781" spans="1:12" x14ac:dyDescent="0.25">
      <c r="A3781" s="197">
        <v>30</v>
      </c>
      <c r="B3781" s="194" t="s">
        <v>242</v>
      </c>
      <c r="C3781" s="199">
        <v>95</v>
      </c>
      <c r="D3781" s="194" t="s">
        <v>151</v>
      </c>
      <c r="F3781" s="199">
        <v>0</v>
      </c>
      <c r="G3781" s="194" t="s">
        <v>1157</v>
      </c>
      <c r="I3781" s="197">
        <v>363</v>
      </c>
      <c r="K3781" s="200">
        <v>363</v>
      </c>
      <c r="L3781" s="193" t="s">
        <v>503</v>
      </c>
    </row>
    <row r="3782" spans="1:12" x14ac:dyDescent="0.25">
      <c r="A3782" s="197">
        <v>30</v>
      </c>
      <c r="B3782" s="194" t="s">
        <v>242</v>
      </c>
      <c r="C3782" s="199">
        <v>95</v>
      </c>
      <c r="D3782" s="194" t="s">
        <v>151</v>
      </c>
      <c r="F3782" s="199">
        <v>0</v>
      </c>
      <c r="G3782" s="194" t="s">
        <v>1158</v>
      </c>
      <c r="I3782" s="197">
        <v>418</v>
      </c>
      <c r="K3782" s="200">
        <v>781</v>
      </c>
      <c r="L3782" s="193" t="s">
        <v>503</v>
      </c>
    </row>
    <row r="3783" spans="1:12" x14ac:dyDescent="0.25">
      <c r="A3783" s="197">
        <v>30</v>
      </c>
      <c r="B3783" s="194" t="s">
        <v>242</v>
      </c>
      <c r="C3783" s="199">
        <v>95</v>
      </c>
      <c r="D3783" s="194" t="s">
        <v>151</v>
      </c>
      <c r="F3783" s="199">
        <v>0</v>
      </c>
      <c r="G3783" s="194" t="s">
        <v>1159</v>
      </c>
      <c r="I3783" s="197">
        <v>476</v>
      </c>
      <c r="K3783" s="200">
        <v>1257</v>
      </c>
      <c r="L3783" s="193" t="s">
        <v>503</v>
      </c>
    </row>
    <row r="3784" spans="1:12" x14ac:dyDescent="0.25">
      <c r="G3784" s="201" t="s">
        <v>612</v>
      </c>
      <c r="I3784" s="202">
        <v>1257</v>
      </c>
      <c r="J3784" s="202">
        <v>0</v>
      </c>
      <c r="K3784" s="202">
        <v>1257</v>
      </c>
      <c r="L3784" s="203" t="s">
        <v>503</v>
      </c>
    </row>
    <row r="3785" spans="1:12" x14ac:dyDescent="0.25">
      <c r="G3785" s="201" t="s">
        <v>505</v>
      </c>
      <c r="I3785" s="202">
        <v>1257</v>
      </c>
      <c r="J3785" s="202">
        <v>0</v>
      </c>
      <c r="K3785" s="202">
        <v>1257</v>
      </c>
      <c r="L3785" s="204" t="s">
        <v>506</v>
      </c>
    </row>
    <row r="3786" spans="1:12" x14ac:dyDescent="0.25">
      <c r="A3786" s="196" t="s">
        <v>158</v>
      </c>
      <c r="G3786" s="153" t="s">
        <v>500</v>
      </c>
      <c r="I3786" s="197">
        <v>1257</v>
      </c>
      <c r="J3786" s="197">
        <v>0</v>
      </c>
      <c r="K3786" s="197">
        <v>1257</v>
      </c>
      <c r="L3786" s="194" t="s">
        <v>503</v>
      </c>
    </row>
    <row r="3787" spans="1:12" x14ac:dyDescent="0.25">
      <c r="A3787" s="193" t="s">
        <v>139</v>
      </c>
      <c r="B3787" s="193" t="s">
        <v>140</v>
      </c>
      <c r="C3787" s="198" t="s">
        <v>141</v>
      </c>
      <c r="D3787" s="193" t="s">
        <v>142</v>
      </c>
      <c r="E3787" s="193" t="s">
        <v>143</v>
      </c>
      <c r="F3787" s="198" t="s">
        <v>144</v>
      </c>
      <c r="G3787" s="193" t="s">
        <v>145</v>
      </c>
      <c r="I3787" s="198" t="s">
        <v>501</v>
      </c>
      <c r="J3787" s="198" t="s">
        <v>502</v>
      </c>
      <c r="K3787" s="198" t="s">
        <v>146</v>
      </c>
    </row>
    <row r="3788" spans="1:12" x14ac:dyDescent="0.25">
      <c r="A3788" s="197">
        <v>19</v>
      </c>
      <c r="B3788" s="194" t="s">
        <v>158</v>
      </c>
      <c r="C3788" s="199">
        <v>85</v>
      </c>
      <c r="D3788" s="194" t="s">
        <v>151</v>
      </c>
      <c r="F3788" s="199">
        <v>0</v>
      </c>
      <c r="G3788" s="194" t="s">
        <v>1213</v>
      </c>
      <c r="I3788" s="197">
        <v>671</v>
      </c>
      <c r="K3788" s="200">
        <v>1928</v>
      </c>
      <c r="L3788" s="193" t="s">
        <v>503</v>
      </c>
    </row>
    <row r="3789" spans="1:12" x14ac:dyDescent="0.25">
      <c r="G3789" s="201" t="s">
        <v>644</v>
      </c>
      <c r="I3789" s="202">
        <v>671</v>
      </c>
      <c r="J3789" s="202">
        <v>0</v>
      </c>
      <c r="K3789" s="202">
        <v>671</v>
      </c>
      <c r="L3789" s="203" t="s">
        <v>503</v>
      </c>
    </row>
    <row r="3790" spans="1:12" x14ac:dyDescent="0.25">
      <c r="G3790" s="201" t="s">
        <v>505</v>
      </c>
      <c r="I3790" s="202">
        <v>1928</v>
      </c>
      <c r="J3790" s="202">
        <v>0</v>
      </c>
      <c r="K3790" s="202">
        <v>1928</v>
      </c>
      <c r="L3790" s="204" t="s">
        <v>506</v>
      </c>
    </row>
    <row r="3791" spans="1:12" x14ac:dyDescent="0.25">
      <c r="A3791" s="196" t="s">
        <v>1532</v>
      </c>
      <c r="G3791" s="153" t="s">
        <v>500</v>
      </c>
      <c r="I3791" s="197">
        <v>1928</v>
      </c>
      <c r="J3791" s="197">
        <v>0</v>
      </c>
      <c r="K3791" s="197">
        <v>1928</v>
      </c>
      <c r="L3791" s="194" t="s">
        <v>503</v>
      </c>
    </row>
    <row r="3792" spans="1:12" x14ac:dyDescent="0.25">
      <c r="A3792" s="193" t="s">
        <v>139</v>
      </c>
      <c r="B3792" s="193" t="s">
        <v>140</v>
      </c>
      <c r="C3792" s="198" t="s">
        <v>141</v>
      </c>
      <c r="D3792" s="193" t="s">
        <v>142</v>
      </c>
      <c r="E3792" s="193" t="s">
        <v>143</v>
      </c>
      <c r="F3792" s="198" t="s">
        <v>144</v>
      </c>
      <c r="G3792" s="193" t="s">
        <v>145</v>
      </c>
      <c r="I3792" s="198" t="s">
        <v>501</v>
      </c>
      <c r="J3792" s="198" t="s">
        <v>502</v>
      </c>
      <c r="K3792" s="198" t="s">
        <v>146</v>
      </c>
    </row>
    <row r="3793" spans="1:12" x14ac:dyDescent="0.25">
      <c r="A3793" s="197">
        <v>31</v>
      </c>
      <c r="B3793" s="194" t="s">
        <v>1532</v>
      </c>
      <c r="C3793" s="199">
        <v>102</v>
      </c>
      <c r="D3793" s="194" t="s">
        <v>151</v>
      </c>
      <c r="F3793" s="199">
        <v>0</v>
      </c>
      <c r="G3793" s="194" t="s">
        <v>1834</v>
      </c>
      <c r="I3793" s="197">
        <v>39592</v>
      </c>
      <c r="K3793" s="200">
        <v>41520</v>
      </c>
      <c r="L3793" s="193" t="s">
        <v>503</v>
      </c>
    </row>
    <row r="3794" spans="1:12" x14ac:dyDescent="0.25">
      <c r="A3794" s="197">
        <v>31</v>
      </c>
      <c r="B3794" s="194" t="s">
        <v>1532</v>
      </c>
      <c r="C3794" s="199">
        <v>112</v>
      </c>
      <c r="D3794" s="194" t="s">
        <v>147</v>
      </c>
      <c r="F3794" s="199">
        <v>0</v>
      </c>
      <c r="G3794" s="194" t="s">
        <v>1864</v>
      </c>
      <c r="I3794" s="197">
        <v>41387</v>
      </c>
      <c r="K3794" s="200">
        <v>82907</v>
      </c>
      <c r="L3794" s="193" t="s">
        <v>503</v>
      </c>
    </row>
    <row r="3795" spans="1:12" x14ac:dyDescent="0.25">
      <c r="G3795" s="201" t="s">
        <v>1630</v>
      </c>
      <c r="I3795" s="202">
        <v>80979</v>
      </c>
      <c r="J3795" s="202">
        <v>0</v>
      </c>
      <c r="K3795" s="202">
        <v>80979</v>
      </c>
      <c r="L3795" s="203" t="s">
        <v>503</v>
      </c>
    </row>
    <row r="3796" spans="1:12" x14ac:dyDescent="0.25">
      <c r="G3796" s="201" t="s">
        <v>505</v>
      </c>
      <c r="I3796" s="202">
        <v>82907</v>
      </c>
      <c r="J3796" s="202">
        <v>0</v>
      </c>
      <c r="K3796" s="202">
        <v>82907</v>
      </c>
      <c r="L3796" s="204" t="s">
        <v>506</v>
      </c>
    </row>
    <row r="3797" spans="1:12" x14ac:dyDescent="0.25">
      <c r="A3797" s="196" t="s">
        <v>1615</v>
      </c>
    </row>
    <row r="3798" spans="1:12" x14ac:dyDescent="0.25">
      <c r="A3798" s="196" t="s">
        <v>160</v>
      </c>
      <c r="G3798" s="153" t="s">
        <v>500</v>
      </c>
      <c r="I3798" s="197">
        <v>0</v>
      </c>
      <c r="J3798" s="197">
        <v>0</v>
      </c>
      <c r="K3798" s="197">
        <v>0</v>
      </c>
    </row>
    <row r="3799" spans="1:12" x14ac:dyDescent="0.25">
      <c r="A3799" s="193" t="s">
        <v>139</v>
      </c>
      <c r="B3799" s="193" t="s">
        <v>140</v>
      </c>
      <c r="C3799" s="198" t="s">
        <v>141</v>
      </c>
      <c r="D3799" s="193" t="s">
        <v>142</v>
      </c>
      <c r="E3799" s="193" t="s">
        <v>143</v>
      </c>
      <c r="F3799" s="198" t="s">
        <v>144</v>
      </c>
      <c r="G3799" s="193" t="s">
        <v>145</v>
      </c>
      <c r="I3799" s="198" t="s">
        <v>501</v>
      </c>
      <c r="J3799" s="198" t="s">
        <v>502</v>
      </c>
      <c r="K3799" s="198" t="s">
        <v>146</v>
      </c>
    </row>
    <row r="3800" spans="1:12" x14ac:dyDescent="0.25">
      <c r="A3800" s="197">
        <v>30</v>
      </c>
      <c r="B3800" s="194" t="s">
        <v>160</v>
      </c>
      <c r="C3800" s="199">
        <v>70</v>
      </c>
      <c r="D3800" s="194" t="s">
        <v>147</v>
      </c>
      <c r="F3800" s="199">
        <v>0</v>
      </c>
      <c r="G3800" s="194" t="s">
        <v>1613</v>
      </c>
      <c r="I3800" s="197">
        <v>7221</v>
      </c>
      <c r="K3800" s="200">
        <v>7221</v>
      </c>
      <c r="L3800" s="193" t="s">
        <v>503</v>
      </c>
    </row>
    <row r="3801" spans="1:12" x14ac:dyDescent="0.25">
      <c r="A3801" s="197">
        <v>30</v>
      </c>
      <c r="B3801" s="194" t="s">
        <v>160</v>
      </c>
      <c r="C3801" s="199">
        <v>70</v>
      </c>
      <c r="D3801" s="194" t="s">
        <v>147</v>
      </c>
      <c r="F3801" s="199">
        <v>0</v>
      </c>
      <c r="G3801" s="194" t="s">
        <v>1614</v>
      </c>
      <c r="J3801" s="197">
        <v>1000</v>
      </c>
      <c r="K3801" s="200">
        <v>6221</v>
      </c>
      <c r="L3801" s="193" t="s">
        <v>503</v>
      </c>
    </row>
    <row r="3802" spans="1:12" x14ac:dyDescent="0.25">
      <c r="G3802" s="201" t="s">
        <v>679</v>
      </c>
      <c r="I3802" s="202">
        <v>7221</v>
      </c>
      <c r="J3802" s="202">
        <v>1000</v>
      </c>
      <c r="K3802" s="202">
        <v>6221</v>
      </c>
      <c r="L3802" s="203" t="s">
        <v>503</v>
      </c>
    </row>
    <row r="3803" spans="1:12" x14ac:dyDescent="0.25">
      <c r="G3803" s="201" t="s">
        <v>505</v>
      </c>
      <c r="I3803" s="202">
        <v>7221</v>
      </c>
      <c r="J3803" s="202">
        <v>1000</v>
      </c>
      <c r="K3803" s="202">
        <v>6221</v>
      </c>
      <c r="L3803" s="204" t="s">
        <v>506</v>
      </c>
    </row>
    <row r="3804" spans="1:12" x14ac:dyDescent="0.25">
      <c r="A3804" s="196" t="s">
        <v>1513</v>
      </c>
    </row>
    <row r="3805" spans="1:12" x14ac:dyDescent="0.25">
      <c r="A3805" s="196" t="s">
        <v>138</v>
      </c>
      <c r="G3805" s="153" t="s">
        <v>500</v>
      </c>
      <c r="I3805" s="197">
        <v>0</v>
      </c>
      <c r="J3805" s="197">
        <v>0</v>
      </c>
      <c r="K3805" s="197">
        <v>0</v>
      </c>
    </row>
    <row r="3806" spans="1:12" x14ac:dyDescent="0.25">
      <c r="A3806" s="193" t="s">
        <v>139</v>
      </c>
      <c r="B3806" s="193" t="s">
        <v>140</v>
      </c>
      <c r="C3806" s="198" t="s">
        <v>141</v>
      </c>
      <c r="D3806" s="193" t="s">
        <v>142</v>
      </c>
      <c r="E3806" s="193" t="s">
        <v>143</v>
      </c>
      <c r="F3806" s="198" t="s">
        <v>144</v>
      </c>
      <c r="G3806" s="193" t="s">
        <v>145</v>
      </c>
      <c r="I3806" s="198" t="s">
        <v>501</v>
      </c>
      <c r="J3806" s="198" t="s">
        <v>502</v>
      </c>
      <c r="K3806" s="198" t="s">
        <v>146</v>
      </c>
    </row>
    <row r="3807" spans="1:12" x14ac:dyDescent="0.25">
      <c r="A3807" s="197">
        <v>5</v>
      </c>
      <c r="B3807" s="194" t="s">
        <v>138</v>
      </c>
      <c r="C3807" s="199">
        <v>6</v>
      </c>
      <c r="D3807" s="194" t="s">
        <v>150</v>
      </c>
      <c r="F3807" s="199">
        <v>0</v>
      </c>
      <c r="G3807" s="194" t="s">
        <v>510</v>
      </c>
      <c r="J3807" s="197">
        <v>50000</v>
      </c>
      <c r="K3807" s="200">
        <v>-50000</v>
      </c>
      <c r="L3807" s="193" t="s">
        <v>585</v>
      </c>
    </row>
    <row r="3808" spans="1:12" x14ac:dyDescent="0.25">
      <c r="A3808" s="197">
        <v>5</v>
      </c>
      <c r="B3808" s="194" t="s">
        <v>138</v>
      </c>
      <c r="C3808" s="199">
        <v>7</v>
      </c>
      <c r="D3808" s="194" t="s">
        <v>150</v>
      </c>
      <c r="F3808" s="199">
        <v>0</v>
      </c>
      <c r="G3808" s="194" t="s">
        <v>511</v>
      </c>
      <c r="J3808" s="197">
        <v>150000</v>
      </c>
      <c r="K3808" s="200">
        <v>-200000</v>
      </c>
      <c r="L3808" s="193" t="s">
        <v>585</v>
      </c>
    </row>
    <row r="3809" spans="1:12" x14ac:dyDescent="0.25">
      <c r="A3809" s="197">
        <v>5</v>
      </c>
      <c r="B3809" s="194" t="s">
        <v>138</v>
      </c>
      <c r="C3809" s="199">
        <v>8</v>
      </c>
      <c r="D3809" s="194" t="s">
        <v>150</v>
      </c>
      <c r="F3809" s="199">
        <v>0</v>
      </c>
      <c r="G3809" s="194" t="s">
        <v>512</v>
      </c>
      <c r="J3809" s="197">
        <v>60000</v>
      </c>
      <c r="K3809" s="200">
        <v>-260000</v>
      </c>
      <c r="L3809" s="193" t="s">
        <v>585</v>
      </c>
    </row>
    <row r="3810" spans="1:12" x14ac:dyDescent="0.25">
      <c r="A3810" s="197">
        <v>5</v>
      </c>
      <c r="B3810" s="194" t="s">
        <v>138</v>
      </c>
      <c r="C3810" s="199">
        <v>9</v>
      </c>
      <c r="D3810" s="194" t="s">
        <v>150</v>
      </c>
      <c r="F3810" s="199">
        <v>0</v>
      </c>
      <c r="G3810" s="194" t="s">
        <v>513</v>
      </c>
      <c r="J3810" s="197">
        <v>50000</v>
      </c>
      <c r="K3810" s="200">
        <v>-310000</v>
      </c>
      <c r="L3810" s="193" t="s">
        <v>585</v>
      </c>
    </row>
    <row r="3811" spans="1:12" x14ac:dyDescent="0.25">
      <c r="A3811" s="197">
        <v>6</v>
      </c>
      <c r="B3811" s="194" t="s">
        <v>138</v>
      </c>
      <c r="C3811" s="199">
        <v>14</v>
      </c>
      <c r="D3811" s="194" t="s">
        <v>150</v>
      </c>
      <c r="F3811" s="199">
        <v>0</v>
      </c>
      <c r="G3811" s="194" t="s">
        <v>514</v>
      </c>
      <c r="J3811" s="197">
        <v>600000</v>
      </c>
      <c r="K3811" s="200">
        <v>-910000</v>
      </c>
      <c r="L3811" s="193" t="s">
        <v>585</v>
      </c>
    </row>
    <row r="3812" spans="1:12" x14ac:dyDescent="0.25">
      <c r="A3812" s="197">
        <v>7</v>
      </c>
      <c r="B3812" s="194" t="s">
        <v>138</v>
      </c>
      <c r="C3812" s="199">
        <v>17</v>
      </c>
      <c r="D3812" s="194" t="s">
        <v>150</v>
      </c>
      <c r="F3812" s="199">
        <v>0</v>
      </c>
      <c r="G3812" s="194" t="s">
        <v>516</v>
      </c>
      <c r="J3812" s="197">
        <v>30000</v>
      </c>
      <c r="K3812" s="200">
        <v>-940000</v>
      </c>
      <c r="L3812" s="193" t="s">
        <v>585</v>
      </c>
    </row>
    <row r="3813" spans="1:12" x14ac:dyDescent="0.25">
      <c r="A3813" s="197">
        <v>7</v>
      </c>
      <c r="B3813" s="194" t="s">
        <v>138</v>
      </c>
      <c r="C3813" s="199">
        <v>18</v>
      </c>
      <c r="D3813" s="194" t="s">
        <v>150</v>
      </c>
      <c r="F3813" s="199">
        <v>0</v>
      </c>
      <c r="G3813" s="194" t="s">
        <v>517</v>
      </c>
      <c r="J3813" s="197">
        <v>75000</v>
      </c>
      <c r="K3813" s="200">
        <v>-1015000</v>
      </c>
      <c r="L3813" s="193" t="s">
        <v>585</v>
      </c>
    </row>
    <row r="3814" spans="1:12" x14ac:dyDescent="0.25">
      <c r="A3814" s="197">
        <v>7</v>
      </c>
      <c r="B3814" s="194" t="s">
        <v>138</v>
      </c>
      <c r="C3814" s="199">
        <v>19</v>
      </c>
      <c r="D3814" s="194" t="s">
        <v>150</v>
      </c>
      <c r="F3814" s="199">
        <v>0</v>
      </c>
      <c r="G3814" s="194" t="s">
        <v>518</v>
      </c>
      <c r="J3814" s="197">
        <v>16000</v>
      </c>
      <c r="K3814" s="200">
        <v>-1031000</v>
      </c>
      <c r="L3814" s="193" t="s">
        <v>585</v>
      </c>
    </row>
    <row r="3815" spans="1:12" x14ac:dyDescent="0.25">
      <c r="A3815" s="197">
        <v>7</v>
      </c>
      <c r="B3815" s="194" t="s">
        <v>138</v>
      </c>
      <c r="C3815" s="199">
        <v>20</v>
      </c>
      <c r="D3815" s="194" t="s">
        <v>150</v>
      </c>
      <c r="F3815" s="199">
        <v>0</v>
      </c>
      <c r="G3815" s="194" t="s">
        <v>519</v>
      </c>
      <c r="J3815" s="197">
        <v>50000</v>
      </c>
      <c r="K3815" s="200">
        <v>-1081000</v>
      </c>
      <c r="L3815" s="193" t="s">
        <v>585</v>
      </c>
    </row>
    <row r="3816" spans="1:12" x14ac:dyDescent="0.25">
      <c r="A3816" s="197">
        <v>7</v>
      </c>
      <c r="B3816" s="194" t="s">
        <v>138</v>
      </c>
      <c r="C3816" s="199">
        <v>21</v>
      </c>
      <c r="D3816" s="194" t="s">
        <v>150</v>
      </c>
      <c r="F3816" s="199">
        <v>0</v>
      </c>
      <c r="G3816" s="194" t="s">
        <v>520</v>
      </c>
      <c r="J3816" s="197">
        <v>10000</v>
      </c>
      <c r="K3816" s="200">
        <v>-1091000</v>
      </c>
      <c r="L3816" s="193" t="s">
        <v>585</v>
      </c>
    </row>
    <row r="3817" spans="1:12" x14ac:dyDescent="0.25">
      <c r="A3817" s="197">
        <v>7</v>
      </c>
      <c r="B3817" s="194" t="s">
        <v>138</v>
      </c>
      <c r="C3817" s="199">
        <v>22</v>
      </c>
      <c r="D3817" s="194" t="s">
        <v>150</v>
      </c>
      <c r="F3817" s="199">
        <v>0</v>
      </c>
      <c r="G3817" s="194" t="s">
        <v>516</v>
      </c>
      <c r="J3817" s="197">
        <v>60000</v>
      </c>
      <c r="K3817" s="200">
        <v>-1151000</v>
      </c>
      <c r="L3817" s="193" t="s">
        <v>585</v>
      </c>
    </row>
    <row r="3818" spans="1:12" x14ac:dyDescent="0.25">
      <c r="A3818" s="197">
        <v>8</v>
      </c>
      <c r="B3818" s="194" t="s">
        <v>138</v>
      </c>
      <c r="C3818" s="199">
        <v>23</v>
      </c>
      <c r="D3818" s="194" t="s">
        <v>150</v>
      </c>
      <c r="F3818" s="199">
        <v>0</v>
      </c>
      <c r="G3818" s="194" t="s">
        <v>521</v>
      </c>
      <c r="J3818" s="197">
        <v>30000</v>
      </c>
      <c r="K3818" s="200">
        <v>-1181000</v>
      </c>
      <c r="L3818" s="193" t="s">
        <v>585</v>
      </c>
    </row>
    <row r="3819" spans="1:12" x14ac:dyDescent="0.25">
      <c r="A3819" s="197">
        <v>8</v>
      </c>
      <c r="B3819" s="194" t="s">
        <v>138</v>
      </c>
      <c r="C3819" s="199">
        <v>24</v>
      </c>
      <c r="D3819" s="194" t="s">
        <v>150</v>
      </c>
      <c r="F3819" s="199">
        <v>0</v>
      </c>
      <c r="G3819" s="194" t="s">
        <v>522</v>
      </c>
      <c r="J3819" s="197">
        <v>35000</v>
      </c>
      <c r="K3819" s="200">
        <v>-1216000</v>
      </c>
      <c r="L3819" s="193" t="s">
        <v>585</v>
      </c>
    </row>
    <row r="3820" spans="1:12" x14ac:dyDescent="0.25">
      <c r="A3820" s="197">
        <v>11</v>
      </c>
      <c r="B3820" s="194" t="s">
        <v>138</v>
      </c>
      <c r="C3820" s="199">
        <v>25</v>
      </c>
      <c r="D3820" s="194" t="s">
        <v>150</v>
      </c>
      <c r="F3820" s="199">
        <v>0</v>
      </c>
      <c r="G3820" s="194" t="s">
        <v>523</v>
      </c>
      <c r="J3820" s="197">
        <v>30000</v>
      </c>
      <c r="K3820" s="200">
        <v>-1246000</v>
      </c>
      <c r="L3820" s="193" t="s">
        <v>585</v>
      </c>
    </row>
    <row r="3821" spans="1:12" x14ac:dyDescent="0.25">
      <c r="A3821" s="197">
        <v>12</v>
      </c>
      <c r="B3821" s="194" t="s">
        <v>138</v>
      </c>
      <c r="C3821" s="199">
        <v>28</v>
      </c>
      <c r="D3821" s="194" t="s">
        <v>150</v>
      </c>
      <c r="F3821" s="199">
        <v>0</v>
      </c>
      <c r="G3821" s="194" t="s">
        <v>525</v>
      </c>
      <c r="J3821" s="197">
        <v>150000</v>
      </c>
      <c r="K3821" s="200">
        <v>-1396000</v>
      </c>
      <c r="L3821" s="193" t="s">
        <v>585</v>
      </c>
    </row>
    <row r="3822" spans="1:12" x14ac:dyDescent="0.25">
      <c r="A3822" s="197">
        <v>13</v>
      </c>
      <c r="B3822" s="194" t="s">
        <v>138</v>
      </c>
      <c r="C3822" s="199">
        <v>30</v>
      </c>
      <c r="D3822" s="194" t="s">
        <v>150</v>
      </c>
      <c r="F3822" s="199">
        <v>0</v>
      </c>
      <c r="G3822" s="194" t="s">
        <v>526</v>
      </c>
      <c r="J3822" s="197">
        <v>30000</v>
      </c>
      <c r="K3822" s="200">
        <v>-1426000</v>
      </c>
      <c r="L3822" s="193" t="s">
        <v>585</v>
      </c>
    </row>
    <row r="3823" spans="1:12" x14ac:dyDescent="0.25">
      <c r="A3823" s="197">
        <v>15</v>
      </c>
      <c r="B3823" s="194" t="s">
        <v>138</v>
      </c>
      <c r="C3823" s="199">
        <v>31</v>
      </c>
      <c r="D3823" s="194" t="s">
        <v>150</v>
      </c>
      <c r="F3823" s="199">
        <v>0</v>
      </c>
      <c r="G3823" s="194" t="s">
        <v>527</v>
      </c>
      <c r="J3823" s="197">
        <v>400000</v>
      </c>
      <c r="K3823" s="200">
        <v>-1826000</v>
      </c>
      <c r="L3823" s="193" t="s">
        <v>585</v>
      </c>
    </row>
    <row r="3824" spans="1:12" x14ac:dyDescent="0.25">
      <c r="A3824" s="197">
        <v>15</v>
      </c>
      <c r="B3824" s="194" t="s">
        <v>138</v>
      </c>
      <c r="C3824" s="199">
        <v>32</v>
      </c>
      <c r="D3824" s="194" t="s">
        <v>150</v>
      </c>
      <c r="F3824" s="199">
        <v>0</v>
      </c>
      <c r="G3824" s="194" t="s">
        <v>528</v>
      </c>
      <c r="J3824" s="197">
        <v>50000</v>
      </c>
      <c r="K3824" s="200">
        <v>-1876000</v>
      </c>
      <c r="L3824" s="193" t="s">
        <v>585</v>
      </c>
    </row>
    <row r="3825" spans="1:12" x14ac:dyDescent="0.25">
      <c r="A3825" s="197">
        <v>19</v>
      </c>
      <c r="B3825" s="194" t="s">
        <v>138</v>
      </c>
      <c r="C3825" s="199">
        <v>36</v>
      </c>
      <c r="D3825" s="194" t="s">
        <v>150</v>
      </c>
      <c r="F3825" s="199">
        <v>0</v>
      </c>
      <c r="G3825" s="194" t="s">
        <v>531</v>
      </c>
      <c r="J3825" s="197">
        <v>200000</v>
      </c>
      <c r="K3825" s="200">
        <v>-2076000</v>
      </c>
      <c r="L3825" s="193" t="s">
        <v>585</v>
      </c>
    </row>
    <row r="3826" spans="1:12" x14ac:dyDescent="0.25">
      <c r="A3826" s="197">
        <v>19</v>
      </c>
      <c r="B3826" s="194" t="s">
        <v>138</v>
      </c>
      <c r="C3826" s="199">
        <v>37</v>
      </c>
      <c r="D3826" s="194" t="s">
        <v>150</v>
      </c>
      <c r="F3826" s="199">
        <v>0</v>
      </c>
      <c r="G3826" s="194" t="s">
        <v>532</v>
      </c>
      <c r="J3826" s="197">
        <v>25000</v>
      </c>
      <c r="K3826" s="200">
        <v>-2101000</v>
      </c>
      <c r="L3826" s="193" t="s">
        <v>585</v>
      </c>
    </row>
    <row r="3827" spans="1:12" x14ac:dyDescent="0.25">
      <c r="A3827" s="197">
        <v>19</v>
      </c>
      <c r="B3827" s="194" t="s">
        <v>138</v>
      </c>
      <c r="C3827" s="199">
        <v>38</v>
      </c>
      <c r="D3827" s="194" t="s">
        <v>150</v>
      </c>
      <c r="F3827" s="199">
        <v>0</v>
      </c>
      <c r="G3827" s="194" t="s">
        <v>533</v>
      </c>
      <c r="J3827" s="197">
        <v>40000</v>
      </c>
      <c r="K3827" s="200">
        <v>-2141000</v>
      </c>
      <c r="L3827" s="193" t="s">
        <v>585</v>
      </c>
    </row>
    <row r="3828" spans="1:12" x14ac:dyDescent="0.25">
      <c r="A3828" s="197">
        <v>20</v>
      </c>
      <c r="B3828" s="194" t="s">
        <v>138</v>
      </c>
      <c r="C3828" s="199">
        <v>41</v>
      </c>
      <c r="D3828" s="194" t="s">
        <v>150</v>
      </c>
      <c r="F3828" s="199">
        <v>0</v>
      </c>
      <c r="G3828" s="194" t="s">
        <v>535</v>
      </c>
      <c r="J3828" s="197">
        <v>1200000</v>
      </c>
      <c r="K3828" s="200">
        <v>-3341000</v>
      </c>
      <c r="L3828" s="193" t="s">
        <v>585</v>
      </c>
    </row>
    <row r="3829" spans="1:12" x14ac:dyDescent="0.25">
      <c r="A3829" s="197">
        <v>20</v>
      </c>
      <c r="B3829" s="194" t="s">
        <v>138</v>
      </c>
      <c r="C3829" s="199">
        <v>43</v>
      </c>
      <c r="D3829" s="194" t="s">
        <v>150</v>
      </c>
      <c r="F3829" s="199">
        <v>0</v>
      </c>
      <c r="G3829" s="194" t="s">
        <v>536</v>
      </c>
      <c r="J3829" s="197">
        <v>30000</v>
      </c>
      <c r="K3829" s="200">
        <v>-3371000</v>
      </c>
      <c r="L3829" s="193" t="s">
        <v>585</v>
      </c>
    </row>
    <row r="3830" spans="1:12" x14ac:dyDescent="0.25">
      <c r="A3830" s="197">
        <v>21</v>
      </c>
      <c r="B3830" s="194" t="s">
        <v>138</v>
      </c>
      <c r="C3830" s="199">
        <v>48</v>
      </c>
      <c r="D3830" s="194" t="s">
        <v>150</v>
      </c>
      <c r="F3830" s="199">
        <v>0</v>
      </c>
      <c r="G3830" s="194" t="s">
        <v>538</v>
      </c>
      <c r="J3830" s="197">
        <v>210000</v>
      </c>
      <c r="K3830" s="200">
        <v>-3581000</v>
      </c>
      <c r="L3830" s="193" t="s">
        <v>585</v>
      </c>
    </row>
    <row r="3831" spans="1:12" x14ac:dyDescent="0.25">
      <c r="A3831" s="197">
        <v>21</v>
      </c>
      <c r="B3831" s="194" t="s">
        <v>138</v>
      </c>
      <c r="C3831" s="199">
        <v>49</v>
      </c>
      <c r="D3831" s="194" t="s">
        <v>150</v>
      </c>
      <c r="F3831" s="199">
        <v>0</v>
      </c>
      <c r="G3831" s="194" t="s">
        <v>539</v>
      </c>
      <c r="J3831" s="197">
        <v>150000</v>
      </c>
      <c r="K3831" s="200">
        <v>-3731000</v>
      </c>
      <c r="L3831" s="193" t="s">
        <v>585</v>
      </c>
    </row>
    <row r="3832" spans="1:12" x14ac:dyDescent="0.25">
      <c r="A3832" s="197">
        <v>21</v>
      </c>
      <c r="B3832" s="194" t="s">
        <v>138</v>
      </c>
      <c r="C3832" s="199">
        <v>50</v>
      </c>
      <c r="D3832" s="194" t="s">
        <v>150</v>
      </c>
      <c r="F3832" s="199">
        <v>0</v>
      </c>
      <c r="G3832" s="194" t="s">
        <v>520</v>
      </c>
      <c r="J3832" s="197">
        <v>10000</v>
      </c>
      <c r="K3832" s="200">
        <v>-3741000</v>
      </c>
      <c r="L3832" s="193" t="s">
        <v>585</v>
      </c>
    </row>
    <row r="3833" spans="1:12" x14ac:dyDescent="0.25">
      <c r="A3833" s="197">
        <v>21</v>
      </c>
      <c r="B3833" s="194" t="s">
        <v>138</v>
      </c>
      <c r="C3833" s="199">
        <v>51</v>
      </c>
      <c r="D3833" s="194" t="s">
        <v>150</v>
      </c>
      <c r="F3833" s="199">
        <v>0</v>
      </c>
      <c r="G3833" s="194" t="s">
        <v>540</v>
      </c>
      <c r="J3833" s="197">
        <v>10000</v>
      </c>
      <c r="K3833" s="200">
        <v>-3751000</v>
      </c>
      <c r="L3833" s="193" t="s">
        <v>585</v>
      </c>
    </row>
    <row r="3834" spans="1:12" x14ac:dyDescent="0.25">
      <c r="A3834" s="197">
        <v>21</v>
      </c>
      <c r="B3834" s="194" t="s">
        <v>138</v>
      </c>
      <c r="C3834" s="199">
        <v>52</v>
      </c>
      <c r="D3834" s="194" t="s">
        <v>150</v>
      </c>
      <c r="F3834" s="199">
        <v>0</v>
      </c>
      <c r="G3834" s="194" t="s">
        <v>541</v>
      </c>
      <c r="J3834" s="197">
        <v>2730000</v>
      </c>
      <c r="K3834" s="200">
        <v>-6481000</v>
      </c>
      <c r="L3834" s="193" t="s">
        <v>585</v>
      </c>
    </row>
    <row r="3835" spans="1:12" x14ac:dyDescent="0.25">
      <c r="A3835" s="197">
        <v>22</v>
      </c>
      <c r="B3835" s="194" t="s">
        <v>138</v>
      </c>
      <c r="C3835" s="199">
        <v>53</v>
      </c>
      <c r="D3835" s="194" t="s">
        <v>150</v>
      </c>
      <c r="F3835" s="199">
        <v>0</v>
      </c>
      <c r="G3835" s="194" t="s">
        <v>542</v>
      </c>
      <c r="J3835" s="197">
        <v>50000</v>
      </c>
      <c r="K3835" s="200">
        <v>-6531000</v>
      </c>
      <c r="L3835" s="193" t="s">
        <v>585</v>
      </c>
    </row>
    <row r="3836" spans="1:12" x14ac:dyDescent="0.25">
      <c r="A3836" s="197">
        <v>22</v>
      </c>
      <c r="B3836" s="194" t="s">
        <v>138</v>
      </c>
      <c r="C3836" s="199">
        <v>54</v>
      </c>
      <c r="D3836" s="194" t="s">
        <v>150</v>
      </c>
      <c r="F3836" s="199">
        <v>0</v>
      </c>
      <c r="G3836" s="194" t="s">
        <v>543</v>
      </c>
      <c r="J3836" s="197">
        <v>25000</v>
      </c>
      <c r="K3836" s="200">
        <v>-6556000</v>
      </c>
      <c r="L3836" s="193" t="s">
        <v>585</v>
      </c>
    </row>
    <row r="3837" spans="1:12" x14ac:dyDescent="0.25">
      <c r="A3837" s="197">
        <v>22</v>
      </c>
      <c r="B3837" s="194" t="s">
        <v>138</v>
      </c>
      <c r="C3837" s="199">
        <v>55</v>
      </c>
      <c r="D3837" s="194" t="s">
        <v>150</v>
      </c>
      <c r="F3837" s="199">
        <v>0</v>
      </c>
      <c r="G3837" s="194" t="s">
        <v>544</v>
      </c>
      <c r="J3837" s="197">
        <v>470000</v>
      </c>
      <c r="K3837" s="200">
        <v>-7026000</v>
      </c>
      <c r="L3837" s="193" t="s">
        <v>585</v>
      </c>
    </row>
    <row r="3838" spans="1:12" x14ac:dyDescent="0.25">
      <c r="A3838" s="197">
        <v>25</v>
      </c>
      <c r="B3838" s="194" t="s">
        <v>138</v>
      </c>
      <c r="C3838" s="199">
        <v>56</v>
      </c>
      <c r="D3838" s="194" t="s">
        <v>150</v>
      </c>
      <c r="F3838" s="199">
        <v>0</v>
      </c>
      <c r="G3838" s="194" t="s">
        <v>545</v>
      </c>
      <c r="J3838" s="197">
        <v>220000</v>
      </c>
      <c r="K3838" s="200">
        <v>-7246000</v>
      </c>
      <c r="L3838" s="193" t="s">
        <v>585</v>
      </c>
    </row>
    <row r="3839" spans="1:12" x14ac:dyDescent="0.25">
      <c r="A3839" s="197">
        <v>26</v>
      </c>
      <c r="B3839" s="194" t="s">
        <v>138</v>
      </c>
      <c r="C3839" s="199">
        <v>58</v>
      </c>
      <c r="D3839" s="194" t="s">
        <v>150</v>
      </c>
      <c r="F3839" s="199">
        <v>0</v>
      </c>
      <c r="G3839" s="194" t="s">
        <v>546</v>
      </c>
      <c r="J3839" s="197">
        <v>100000</v>
      </c>
      <c r="K3839" s="200">
        <v>-7346000</v>
      </c>
      <c r="L3839" s="193" t="s">
        <v>585</v>
      </c>
    </row>
    <row r="3840" spans="1:12" x14ac:dyDescent="0.25">
      <c r="A3840" s="197">
        <v>26</v>
      </c>
      <c r="B3840" s="194" t="s">
        <v>138</v>
      </c>
      <c r="C3840" s="199">
        <v>59</v>
      </c>
      <c r="D3840" s="194" t="s">
        <v>150</v>
      </c>
      <c r="F3840" s="199">
        <v>0</v>
      </c>
      <c r="G3840" s="194" t="s">
        <v>547</v>
      </c>
      <c r="J3840" s="197">
        <v>30000</v>
      </c>
      <c r="K3840" s="200">
        <v>-7376000</v>
      </c>
      <c r="L3840" s="193" t="s">
        <v>585</v>
      </c>
    </row>
    <row r="3841" spans="1:12" x14ac:dyDescent="0.25">
      <c r="A3841" s="197">
        <v>26</v>
      </c>
      <c r="B3841" s="194" t="s">
        <v>138</v>
      </c>
      <c r="C3841" s="199">
        <v>60</v>
      </c>
      <c r="D3841" s="194" t="s">
        <v>150</v>
      </c>
      <c r="F3841" s="199">
        <v>0</v>
      </c>
      <c r="G3841" s="194" t="s">
        <v>548</v>
      </c>
      <c r="J3841" s="197">
        <v>60000</v>
      </c>
      <c r="K3841" s="200">
        <v>-7436000</v>
      </c>
      <c r="L3841" s="193" t="s">
        <v>585</v>
      </c>
    </row>
    <row r="3842" spans="1:12" x14ac:dyDescent="0.25">
      <c r="A3842" s="197">
        <v>26</v>
      </c>
      <c r="B3842" s="194" t="s">
        <v>138</v>
      </c>
      <c r="C3842" s="199">
        <v>61</v>
      </c>
      <c r="D3842" s="194" t="s">
        <v>150</v>
      </c>
      <c r="F3842" s="199">
        <v>0</v>
      </c>
      <c r="G3842" s="194" t="s">
        <v>549</v>
      </c>
      <c r="J3842" s="197">
        <v>150000</v>
      </c>
      <c r="K3842" s="200">
        <v>-7586000</v>
      </c>
      <c r="L3842" s="193" t="s">
        <v>585</v>
      </c>
    </row>
    <row r="3843" spans="1:12" x14ac:dyDescent="0.25">
      <c r="A3843" s="197">
        <v>26</v>
      </c>
      <c r="B3843" s="194" t="s">
        <v>138</v>
      </c>
      <c r="C3843" s="199">
        <v>62</v>
      </c>
      <c r="D3843" s="194" t="s">
        <v>150</v>
      </c>
      <c r="F3843" s="199">
        <v>0</v>
      </c>
      <c r="G3843" s="194" t="s">
        <v>550</v>
      </c>
      <c r="J3843" s="197">
        <v>30000</v>
      </c>
      <c r="K3843" s="200">
        <v>-7616000</v>
      </c>
      <c r="L3843" s="193" t="s">
        <v>585</v>
      </c>
    </row>
    <row r="3844" spans="1:12" x14ac:dyDescent="0.25">
      <c r="A3844" s="197">
        <v>28</v>
      </c>
      <c r="B3844" s="194" t="s">
        <v>138</v>
      </c>
      <c r="C3844" s="199">
        <v>68</v>
      </c>
      <c r="D3844" s="194" t="s">
        <v>150</v>
      </c>
      <c r="F3844" s="199">
        <v>0</v>
      </c>
      <c r="G3844" s="194" t="s">
        <v>553</v>
      </c>
      <c r="J3844" s="197">
        <v>150000</v>
      </c>
      <c r="K3844" s="200">
        <v>-7766000</v>
      </c>
      <c r="L3844" s="193" t="s">
        <v>585</v>
      </c>
    </row>
    <row r="3845" spans="1:12" x14ac:dyDescent="0.25">
      <c r="A3845" s="197">
        <v>29</v>
      </c>
      <c r="B3845" s="194" t="s">
        <v>138</v>
      </c>
      <c r="C3845" s="199">
        <v>70</v>
      </c>
      <c r="D3845" s="194" t="s">
        <v>150</v>
      </c>
      <c r="F3845" s="199">
        <v>0</v>
      </c>
      <c r="G3845" s="194" t="s">
        <v>554</v>
      </c>
      <c r="J3845" s="197">
        <v>20000</v>
      </c>
      <c r="K3845" s="200">
        <v>-7786000</v>
      </c>
      <c r="L3845" s="193" t="s">
        <v>585</v>
      </c>
    </row>
    <row r="3846" spans="1:12" x14ac:dyDescent="0.25">
      <c r="A3846" s="197">
        <v>29</v>
      </c>
      <c r="B3846" s="194" t="s">
        <v>138</v>
      </c>
      <c r="C3846" s="199">
        <v>71</v>
      </c>
      <c r="D3846" s="194" t="s">
        <v>150</v>
      </c>
      <c r="E3846" s="194" t="s">
        <v>156</v>
      </c>
      <c r="F3846" s="199">
        <v>0</v>
      </c>
      <c r="G3846" s="194" t="s">
        <v>519</v>
      </c>
      <c r="J3846" s="197">
        <v>50000</v>
      </c>
      <c r="K3846" s="200">
        <v>-7836000</v>
      </c>
      <c r="L3846" s="193" t="s">
        <v>585</v>
      </c>
    </row>
    <row r="3847" spans="1:12" x14ac:dyDescent="0.25">
      <c r="A3847" s="197">
        <v>29</v>
      </c>
      <c r="B3847" s="194" t="s">
        <v>138</v>
      </c>
      <c r="C3847" s="199">
        <v>72</v>
      </c>
      <c r="D3847" s="194" t="s">
        <v>150</v>
      </c>
      <c r="F3847" s="199">
        <v>0</v>
      </c>
      <c r="G3847" s="194" t="s">
        <v>555</v>
      </c>
      <c r="J3847" s="197">
        <v>50000</v>
      </c>
      <c r="K3847" s="200">
        <v>-7886000</v>
      </c>
      <c r="L3847" s="193" t="s">
        <v>585</v>
      </c>
    </row>
    <row r="3848" spans="1:12" x14ac:dyDescent="0.25">
      <c r="A3848" s="197">
        <v>29</v>
      </c>
      <c r="B3848" s="194" t="s">
        <v>138</v>
      </c>
      <c r="C3848" s="199">
        <v>74</v>
      </c>
      <c r="D3848" s="194" t="s">
        <v>150</v>
      </c>
      <c r="F3848" s="199">
        <v>0</v>
      </c>
      <c r="G3848" s="194" t="s">
        <v>557</v>
      </c>
      <c r="J3848" s="197">
        <v>70000</v>
      </c>
      <c r="K3848" s="200">
        <v>-7956000</v>
      </c>
      <c r="L3848" s="193" t="s">
        <v>585</v>
      </c>
    </row>
    <row r="3849" spans="1:12" x14ac:dyDescent="0.25">
      <c r="A3849" s="197">
        <v>29</v>
      </c>
      <c r="B3849" s="194" t="s">
        <v>138</v>
      </c>
      <c r="C3849" s="199">
        <v>75</v>
      </c>
      <c r="D3849" s="194" t="s">
        <v>150</v>
      </c>
      <c r="F3849" s="199">
        <v>0</v>
      </c>
      <c r="G3849" s="194" t="s">
        <v>558</v>
      </c>
      <c r="J3849" s="197">
        <v>20000</v>
      </c>
      <c r="K3849" s="200">
        <v>-7976000</v>
      </c>
      <c r="L3849" s="193" t="s">
        <v>585</v>
      </c>
    </row>
    <row r="3850" spans="1:12" x14ac:dyDescent="0.25">
      <c r="G3850" s="201" t="s">
        <v>504</v>
      </c>
      <c r="I3850" s="202">
        <v>0</v>
      </c>
      <c r="J3850" s="202">
        <v>7976000</v>
      </c>
      <c r="K3850" s="202">
        <v>-7976000</v>
      </c>
      <c r="L3850" s="203" t="s">
        <v>585</v>
      </c>
    </row>
    <row r="3851" spans="1:12" x14ac:dyDescent="0.25">
      <c r="G3851" s="201" t="s">
        <v>505</v>
      </c>
      <c r="I3851" s="202">
        <v>0</v>
      </c>
      <c r="J3851" s="202">
        <v>7976000</v>
      </c>
      <c r="K3851" s="202">
        <v>-7976000</v>
      </c>
      <c r="L3851" s="204" t="s">
        <v>1019</v>
      </c>
    </row>
    <row r="3852" spans="1:12" x14ac:dyDescent="0.25">
      <c r="A3852" s="196" t="s">
        <v>219</v>
      </c>
      <c r="G3852" s="153" t="s">
        <v>500</v>
      </c>
      <c r="I3852" s="197">
        <v>0</v>
      </c>
      <c r="J3852" s="197">
        <v>7976000</v>
      </c>
      <c r="K3852" s="197">
        <v>-7976000</v>
      </c>
      <c r="L3852" s="194" t="s">
        <v>585</v>
      </c>
    </row>
    <row r="3853" spans="1:12" x14ac:dyDescent="0.25">
      <c r="A3853" s="193" t="s">
        <v>139</v>
      </c>
      <c r="B3853" s="193" t="s">
        <v>140</v>
      </c>
      <c r="C3853" s="198" t="s">
        <v>141</v>
      </c>
      <c r="D3853" s="193" t="s">
        <v>142</v>
      </c>
      <c r="E3853" s="193" t="s">
        <v>143</v>
      </c>
      <c r="F3853" s="198" t="s">
        <v>144</v>
      </c>
      <c r="G3853" s="193" t="s">
        <v>145</v>
      </c>
      <c r="I3853" s="198" t="s">
        <v>501</v>
      </c>
      <c r="J3853" s="198" t="s">
        <v>502</v>
      </c>
      <c r="K3853" s="198" t="s">
        <v>146</v>
      </c>
    </row>
    <row r="3854" spans="1:12" x14ac:dyDescent="0.25">
      <c r="A3854" s="197">
        <v>2</v>
      </c>
      <c r="B3854" s="194" t="s">
        <v>219</v>
      </c>
      <c r="C3854" s="199">
        <v>10</v>
      </c>
      <c r="D3854" s="194" t="s">
        <v>150</v>
      </c>
      <c r="F3854" s="199">
        <v>0</v>
      </c>
      <c r="G3854" s="194" t="s">
        <v>570</v>
      </c>
      <c r="J3854" s="197">
        <v>150000</v>
      </c>
      <c r="K3854" s="200">
        <v>-8126000</v>
      </c>
      <c r="L3854" s="193" t="s">
        <v>585</v>
      </c>
    </row>
    <row r="3855" spans="1:12" x14ac:dyDescent="0.25">
      <c r="A3855" s="197">
        <v>3</v>
      </c>
      <c r="B3855" s="194" t="s">
        <v>219</v>
      </c>
      <c r="C3855" s="199">
        <v>11</v>
      </c>
      <c r="D3855" s="194" t="s">
        <v>150</v>
      </c>
      <c r="F3855" s="199">
        <v>0</v>
      </c>
      <c r="G3855" s="194" t="s">
        <v>571</v>
      </c>
      <c r="J3855" s="197">
        <v>30000</v>
      </c>
      <c r="K3855" s="200">
        <v>-8156000</v>
      </c>
      <c r="L3855" s="193" t="s">
        <v>585</v>
      </c>
    </row>
    <row r="3856" spans="1:12" x14ac:dyDescent="0.25">
      <c r="A3856" s="197">
        <v>3</v>
      </c>
      <c r="B3856" s="194" t="s">
        <v>219</v>
      </c>
      <c r="C3856" s="199">
        <v>12</v>
      </c>
      <c r="D3856" s="194" t="s">
        <v>150</v>
      </c>
      <c r="F3856" s="199">
        <v>0</v>
      </c>
      <c r="G3856" s="194" t="s">
        <v>513</v>
      </c>
      <c r="J3856" s="197">
        <v>50000</v>
      </c>
      <c r="K3856" s="200">
        <v>-8206000</v>
      </c>
      <c r="L3856" s="193" t="s">
        <v>585</v>
      </c>
    </row>
    <row r="3857" spans="1:12" x14ac:dyDescent="0.25">
      <c r="A3857" s="197">
        <v>4</v>
      </c>
      <c r="B3857" s="194" t="s">
        <v>219</v>
      </c>
      <c r="C3857" s="199">
        <v>13</v>
      </c>
      <c r="D3857" s="194" t="s">
        <v>150</v>
      </c>
      <c r="F3857" s="199">
        <v>0</v>
      </c>
      <c r="G3857" s="194" t="s">
        <v>521</v>
      </c>
      <c r="J3857" s="197">
        <v>30000</v>
      </c>
      <c r="K3857" s="200">
        <v>-8236000</v>
      </c>
      <c r="L3857" s="193" t="s">
        <v>585</v>
      </c>
    </row>
    <row r="3858" spans="1:12" x14ac:dyDescent="0.25">
      <c r="A3858" s="197">
        <v>4</v>
      </c>
      <c r="B3858" s="194" t="s">
        <v>219</v>
      </c>
      <c r="C3858" s="199">
        <v>14</v>
      </c>
      <c r="D3858" s="194" t="s">
        <v>150</v>
      </c>
      <c r="F3858" s="199">
        <v>0</v>
      </c>
      <c r="G3858" s="194" t="s">
        <v>522</v>
      </c>
      <c r="J3858" s="197">
        <v>35000</v>
      </c>
      <c r="K3858" s="200">
        <v>-8271000</v>
      </c>
      <c r="L3858" s="193" t="s">
        <v>585</v>
      </c>
    </row>
    <row r="3859" spans="1:12" x14ac:dyDescent="0.25">
      <c r="A3859" s="197">
        <v>4</v>
      </c>
      <c r="B3859" s="194" t="s">
        <v>219</v>
      </c>
      <c r="C3859" s="199">
        <v>15</v>
      </c>
      <c r="D3859" s="194" t="s">
        <v>150</v>
      </c>
      <c r="F3859" s="199">
        <v>0</v>
      </c>
      <c r="G3859" s="194" t="s">
        <v>572</v>
      </c>
      <c r="J3859" s="197">
        <v>16000</v>
      </c>
      <c r="K3859" s="200">
        <v>-8287000</v>
      </c>
      <c r="L3859" s="193" t="s">
        <v>585</v>
      </c>
    </row>
    <row r="3860" spans="1:12" x14ac:dyDescent="0.25">
      <c r="A3860" s="197">
        <v>5</v>
      </c>
      <c r="B3860" s="194" t="s">
        <v>219</v>
      </c>
      <c r="C3860" s="199">
        <v>16</v>
      </c>
      <c r="D3860" s="194" t="s">
        <v>150</v>
      </c>
      <c r="F3860" s="199">
        <v>0</v>
      </c>
      <c r="G3860" s="194" t="s">
        <v>532</v>
      </c>
      <c r="J3860" s="197">
        <v>25000</v>
      </c>
      <c r="K3860" s="200">
        <v>-8312000</v>
      </c>
      <c r="L3860" s="193" t="s">
        <v>585</v>
      </c>
    </row>
    <row r="3861" spans="1:12" x14ac:dyDescent="0.25">
      <c r="A3861" s="197">
        <v>16</v>
      </c>
      <c r="B3861" s="194" t="s">
        <v>219</v>
      </c>
      <c r="C3861" s="199">
        <v>18</v>
      </c>
      <c r="D3861" s="194" t="s">
        <v>150</v>
      </c>
      <c r="F3861" s="199">
        <v>0</v>
      </c>
      <c r="G3861" s="194" t="s">
        <v>574</v>
      </c>
      <c r="J3861" s="197">
        <v>200000</v>
      </c>
      <c r="K3861" s="200">
        <v>-8512000</v>
      </c>
      <c r="L3861" s="193" t="s">
        <v>585</v>
      </c>
    </row>
    <row r="3862" spans="1:12" x14ac:dyDescent="0.25">
      <c r="A3862" s="197">
        <v>16</v>
      </c>
      <c r="B3862" s="194" t="s">
        <v>219</v>
      </c>
      <c r="C3862" s="199">
        <v>19</v>
      </c>
      <c r="D3862" s="194" t="s">
        <v>150</v>
      </c>
      <c r="F3862" s="199">
        <v>0</v>
      </c>
      <c r="G3862" s="194" t="s">
        <v>575</v>
      </c>
      <c r="J3862" s="197">
        <v>20000</v>
      </c>
      <c r="K3862" s="200">
        <v>-8532000</v>
      </c>
      <c r="L3862" s="193" t="s">
        <v>585</v>
      </c>
    </row>
    <row r="3863" spans="1:12" x14ac:dyDescent="0.25">
      <c r="A3863" s="197">
        <v>16</v>
      </c>
      <c r="B3863" s="194" t="s">
        <v>219</v>
      </c>
      <c r="C3863" s="199">
        <v>20</v>
      </c>
      <c r="D3863" s="194" t="s">
        <v>150</v>
      </c>
      <c r="F3863" s="199">
        <v>0</v>
      </c>
      <c r="G3863" s="194" t="s">
        <v>576</v>
      </c>
      <c r="J3863" s="197">
        <v>20000</v>
      </c>
      <c r="K3863" s="200">
        <v>-8552000</v>
      </c>
      <c r="L3863" s="193" t="s">
        <v>585</v>
      </c>
    </row>
    <row r="3864" spans="1:12" x14ac:dyDescent="0.25">
      <c r="A3864" s="197">
        <v>16</v>
      </c>
      <c r="B3864" s="194" t="s">
        <v>219</v>
      </c>
      <c r="C3864" s="199">
        <v>21</v>
      </c>
      <c r="D3864" s="194" t="s">
        <v>150</v>
      </c>
      <c r="F3864" s="199">
        <v>0</v>
      </c>
      <c r="G3864" s="194" t="s">
        <v>577</v>
      </c>
      <c r="J3864" s="197">
        <v>20000</v>
      </c>
      <c r="K3864" s="200">
        <v>-8572000</v>
      </c>
      <c r="L3864" s="193" t="s">
        <v>585</v>
      </c>
    </row>
    <row r="3865" spans="1:12" x14ac:dyDescent="0.25">
      <c r="A3865" s="197">
        <v>16</v>
      </c>
      <c r="B3865" s="194" t="s">
        <v>219</v>
      </c>
      <c r="C3865" s="199">
        <v>22</v>
      </c>
      <c r="D3865" s="194" t="s">
        <v>150</v>
      </c>
      <c r="F3865" s="199">
        <v>0</v>
      </c>
      <c r="G3865" s="194" t="s">
        <v>578</v>
      </c>
      <c r="J3865" s="197">
        <v>20000</v>
      </c>
      <c r="K3865" s="200">
        <v>-8592000</v>
      </c>
      <c r="L3865" s="193" t="s">
        <v>585</v>
      </c>
    </row>
    <row r="3866" spans="1:12" x14ac:dyDescent="0.25">
      <c r="A3866" s="197">
        <v>16</v>
      </c>
      <c r="B3866" s="194" t="s">
        <v>219</v>
      </c>
      <c r="C3866" s="199">
        <v>23</v>
      </c>
      <c r="D3866" s="194" t="s">
        <v>150</v>
      </c>
      <c r="F3866" s="199">
        <v>0</v>
      </c>
      <c r="G3866" s="194" t="s">
        <v>579</v>
      </c>
      <c r="J3866" s="197">
        <v>40000</v>
      </c>
      <c r="K3866" s="200">
        <v>-8632000</v>
      </c>
      <c r="L3866" s="193" t="s">
        <v>585</v>
      </c>
    </row>
    <row r="3867" spans="1:12" x14ac:dyDescent="0.25">
      <c r="A3867" s="197">
        <v>16</v>
      </c>
      <c r="B3867" s="194" t="s">
        <v>219</v>
      </c>
      <c r="C3867" s="199">
        <v>24</v>
      </c>
      <c r="D3867" s="194" t="s">
        <v>150</v>
      </c>
      <c r="F3867" s="199">
        <v>0</v>
      </c>
      <c r="G3867" s="194" t="s">
        <v>580</v>
      </c>
      <c r="J3867" s="197">
        <v>50000</v>
      </c>
      <c r="K3867" s="200">
        <v>-8682000</v>
      </c>
      <c r="L3867" s="193" t="s">
        <v>585</v>
      </c>
    </row>
    <row r="3868" spans="1:12" x14ac:dyDescent="0.25">
      <c r="A3868" s="197">
        <v>16</v>
      </c>
      <c r="B3868" s="194" t="s">
        <v>219</v>
      </c>
      <c r="C3868" s="199">
        <v>25</v>
      </c>
      <c r="D3868" s="194" t="s">
        <v>150</v>
      </c>
      <c r="F3868" s="199">
        <v>0</v>
      </c>
      <c r="G3868" s="194" t="s">
        <v>531</v>
      </c>
      <c r="J3868" s="197">
        <v>200000</v>
      </c>
      <c r="K3868" s="200">
        <v>-8882000</v>
      </c>
      <c r="L3868" s="193" t="s">
        <v>585</v>
      </c>
    </row>
    <row r="3869" spans="1:12" x14ac:dyDescent="0.25">
      <c r="A3869" s="197">
        <v>16</v>
      </c>
      <c r="B3869" s="194" t="s">
        <v>219</v>
      </c>
      <c r="C3869" s="199">
        <v>26</v>
      </c>
      <c r="D3869" s="194" t="s">
        <v>150</v>
      </c>
      <c r="E3869" s="194" t="s">
        <v>156</v>
      </c>
      <c r="F3869" s="199">
        <v>0</v>
      </c>
      <c r="G3869" s="194" t="s">
        <v>581</v>
      </c>
      <c r="J3869" s="197">
        <v>50000</v>
      </c>
      <c r="K3869" s="200">
        <v>-8932000</v>
      </c>
      <c r="L3869" s="193" t="s">
        <v>585</v>
      </c>
    </row>
    <row r="3870" spans="1:12" x14ac:dyDescent="0.25">
      <c r="A3870" s="197">
        <v>22</v>
      </c>
      <c r="B3870" s="194" t="s">
        <v>219</v>
      </c>
      <c r="C3870" s="199">
        <v>29</v>
      </c>
      <c r="D3870" s="194" t="s">
        <v>150</v>
      </c>
      <c r="F3870" s="199">
        <v>0</v>
      </c>
      <c r="G3870" s="194" t="s">
        <v>528</v>
      </c>
      <c r="J3870" s="197">
        <v>50000</v>
      </c>
      <c r="K3870" s="200">
        <v>-8982000</v>
      </c>
      <c r="L3870" s="193" t="s">
        <v>585</v>
      </c>
    </row>
    <row r="3871" spans="1:12" x14ac:dyDescent="0.25">
      <c r="A3871" s="197">
        <v>22</v>
      </c>
      <c r="B3871" s="194" t="s">
        <v>219</v>
      </c>
      <c r="C3871" s="199">
        <v>30</v>
      </c>
      <c r="D3871" s="194" t="s">
        <v>150</v>
      </c>
      <c r="F3871" s="199">
        <v>0</v>
      </c>
      <c r="G3871" s="194" t="s">
        <v>533</v>
      </c>
      <c r="J3871" s="197">
        <v>40000</v>
      </c>
      <c r="K3871" s="200">
        <v>-9022000</v>
      </c>
      <c r="L3871" s="193" t="s">
        <v>585</v>
      </c>
    </row>
    <row r="3872" spans="1:12" x14ac:dyDescent="0.25">
      <c r="A3872" s="197">
        <v>25</v>
      </c>
      <c r="B3872" s="194" t="s">
        <v>219</v>
      </c>
      <c r="C3872" s="199">
        <v>36</v>
      </c>
      <c r="D3872" s="194" t="s">
        <v>150</v>
      </c>
      <c r="F3872" s="199">
        <v>0</v>
      </c>
      <c r="G3872" s="194" t="s">
        <v>540</v>
      </c>
      <c r="J3872" s="197">
        <v>10000</v>
      </c>
      <c r="K3872" s="200">
        <v>-9032000</v>
      </c>
      <c r="L3872" s="193" t="s">
        <v>585</v>
      </c>
    </row>
    <row r="3873" spans="1:12" x14ac:dyDescent="0.25">
      <c r="A3873" s="197">
        <v>25</v>
      </c>
      <c r="B3873" s="194" t="s">
        <v>219</v>
      </c>
      <c r="C3873" s="199">
        <v>37</v>
      </c>
      <c r="D3873" s="194" t="s">
        <v>150</v>
      </c>
      <c r="F3873" s="199">
        <v>0</v>
      </c>
      <c r="G3873" s="194" t="s">
        <v>543</v>
      </c>
      <c r="J3873" s="197">
        <v>25000</v>
      </c>
      <c r="K3873" s="200">
        <v>-9057000</v>
      </c>
      <c r="L3873" s="193" t="s">
        <v>585</v>
      </c>
    </row>
    <row r="3874" spans="1:12" x14ac:dyDescent="0.25">
      <c r="A3874" s="197">
        <v>25</v>
      </c>
      <c r="B3874" s="194" t="s">
        <v>219</v>
      </c>
      <c r="C3874" s="199">
        <v>38</v>
      </c>
      <c r="D3874" s="194" t="s">
        <v>150</v>
      </c>
      <c r="F3874" s="199">
        <v>0</v>
      </c>
      <c r="G3874" s="194" t="s">
        <v>520</v>
      </c>
      <c r="J3874" s="197">
        <v>10000</v>
      </c>
      <c r="K3874" s="200">
        <v>-9067000</v>
      </c>
      <c r="L3874" s="193" t="s">
        <v>585</v>
      </c>
    </row>
    <row r="3875" spans="1:12" x14ac:dyDescent="0.25">
      <c r="A3875" s="197">
        <v>25</v>
      </c>
      <c r="B3875" s="194" t="s">
        <v>219</v>
      </c>
      <c r="C3875" s="199">
        <v>39</v>
      </c>
      <c r="D3875" s="194" t="s">
        <v>150</v>
      </c>
      <c r="F3875" s="199">
        <v>0</v>
      </c>
      <c r="G3875" s="194" t="s">
        <v>557</v>
      </c>
      <c r="J3875" s="197">
        <v>70000</v>
      </c>
      <c r="K3875" s="200">
        <v>-9137000</v>
      </c>
      <c r="L3875" s="193" t="s">
        <v>585</v>
      </c>
    </row>
    <row r="3876" spans="1:12" x14ac:dyDescent="0.25">
      <c r="A3876" s="197">
        <v>25</v>
      </c>
      <c r="B3876" s="194" t="s">
        <v>219</v>
      </c>
      <c r="C3876" s="199">
        <v>40</v>
      </c>
      <c r="D3876" s="194" t="s">
        <v>150</v>
      </c>
      <c r="F3876" s="199">
        <v>0</v>
      </c>
      <c r="G3876" s="194" t="s">
        <v>535</v>
      </c>
      <c r="J3876" s="197">
        <v>1200000</v>
      </c>
      <c r="K3876" s="200">
        <v>-10337000</v>
      </c>
      <c r="L3876" s="193" t="s">
        <v>585</v>
      </c>
    </row>
    <row r="3877" spans="1:12" x14ac:dyDescent="0.25">
      <c r="A3877" s="197">
        <v>25</v>
      </c>
      <c r="B3877" s="194" t="s">
        <v>219</v>
      </c>
      <c r="C3877" s="199">
        <v>41</v>
      </c>
      <c r="D3877" s="194" t="s">
        <v>150</v>
      </c>
      <c r="F3877" s="199">
        <v>0</v>
      </c>
      <c r="G3877" s="194" t="s">
        <v>550</v>
      </c>
      <c r="J3877" s="197">
        <v>30000</v>
      </c>
      <c r="K3877" s="200">
        <v>-10367000</v>
      </c>
      <c r="L3877" s="193" t="s">
        <v>585</v>
      </c>
    </row>
    <row r="3878" spans="1:12" x14ac:dyDescent="0.25">
      <c r="A3878" s="197">
        <v>26</v>
      </c>
      <c r="B3878" s="194" t="s">
        <v>219</v>
      </c>
      <c r="C3878" s="199">
        <v>43</v>
      </c>
      <c r="D3878" s="194" t="s">
        <v>150</v>
      </c>
      <c r="F3878" s="199">
        <v>0</v>
      </c>
      <c r="G3878" s="194" t="s">
        <v>554</v>
      </c>
      <c r="J3878" s="197">
        <v>20000</v>
      </c>
      <c r="K3878" s="200">
        <v>-10387000</v>
      </c>
      <c r="L3878" s="193" t="s">
        <v>585</v>
      </c>
    </row>
    <row r="3879" spans="1:12" x14ac:dyDescent="0.25">
      <c r="A3879" s="197">
        <v>26</v>
      </c>
      <c r="B3879" s="194" t="s">
        <v>219</v>
      </c>
      <c r="C3879" s="199">
        <v>44</v>
      </c>
      <c r="D3879" s="194" t="s">
        <v>150</v>
      </c>
      <c r="F3879" s="199">
        <v>0</v>
      </c>
      <c r="G3879" s="194" t="s">
        <v>544</v>
      </c>
      <c r="J3879" s="197">
        <v>50000</v>
      </c>
      <c r="K3879" s="200">
        <v>-10437000</v>
      </c>
      <c r="L3879" s="193" t="s">
        <v>585</v>
      </c>
    </row>
    <row r="3880" spans="1:12" x14ac:dyDescent="0.25">
      <c r="A3880" s="197">
        <v>26</v>
      </c>
      <c r="B3880" s="194" t="s">
        <v>219</v>
      </c>
      <c r="C3880" s="199">
        <v>45</v>
      </c>
      <c r="D3880" s="194" t="s">
        <v>150</v>
      </c>
      <c r="F3880" s="199">
        <v>0</v>
      </c>
      <c r="G3880" s="194" t="s">
        <v>571</v>
      </c>
      <c r="J3880" s="197">
        <v>30000</v>
      </c>
      <c r="K3880" s="200">
        <v>-10467000</v>
      </c>
      <c r="L3880" s="193" t="s">
        <v>585</v>
      </c>
    </row>
    <row r="3881" spans="1:12" x14ac:dyDescent="0.25">
      <c r="A3881" s="197">
        <v>26</v>
      </c>
      <c r="B3881" s="194" t="s">
        <v>219</v>
      </c>
      <c r="C3881" s="199">
        <v>51</v>
      </c>
      <c r="D3881" s="194" t="s">
        <v>150</v>
      </c>
      <c r="E3881" s="194" t="s">
        <v>156</v>
      </c>
      <c r="F3881" s="199">
        <v>0</v>
      </c>
      <c r="G3881" s="194" t="s">
        <v>541</v>
      </c>
      <c r="J3881" s="197">
        <v>2730000</v>
      </c>
      <c r="K3881" s="200">
        <v>-13197000</v>
      </c>
      <c r="L3881" s="193" t="s">
        <v>585</v>
      </c>
    </row>
    <row r="3882" spans="1:12" x14ac:dyDescent="0.25">
      <c r="A3882" s="197">
        <v>29</v>
      </c>
      <c r="B3882" s="194" t="s">
        <v>219</v>
      </c>
      <c r="C3882" s="199">
        <v>54</v>
      </c>
      <c r="D3882" s="194" t="s">
        <v>150</v>
      </c>
      <c r="F3882" s="199">
        <v>0</v>
      </c>
      <c r="G3882" s="194" t="s">
        <v>583</v>
      </c>
      <c r="J3882" s="197">
        <v>150000</v>
      </c>
      <c r="K3882" s="200">
        <v>-13347000</v>
      </c>
      <c r="L3882" s="193" t="s">
        <v>585</v>
      </c>
    </row>
    <row r="3883" spans="1:12" x14ac:dyDescent="0.25">
      <c r="A3883" s="197">
        <v>29</v>
      </c>
      <c r="B3883" s="194" t="s">
        <v>219</v>
      </c>
      <c r="C3883" s="199">
        <v>56</v>
      </c>
      <c r="D3883" s="194" t="s">
        <v>150</v>
      </c>
      <c r="F3883" s="199">
        <v>0</v>
      </c>
      <c r="G3883" s="194" t="s">
        <v>584</v>
      </c>
      <c r="J3883" s="197">
        <v>200000</v>
      </c>
      <c r="K3883" s="200">
        <v>-13547000</v>
      </c>
      <c r="L3883" s="193" t="s">
        <v>585</v>
      </c>
    </row>
    <row r="3884" spans="1:12" x14ac:dyDescent="0.25">
      <c r="A3884" s="197">
        <v>29</v>
      </c>
      <c r="B3884" s="194" t="s">
        <v>219</v>
      </c>
      <c r="C3884" s="199">
        <v>57</v>
      </c>
      <c r="D3884" s="194" t="s">
        <v>150</v>
      </c>
      <c r="F3884" s="199">
        <v>0</v>
      </c>
      <c r="G3884" s="194" t="s">
        <v>510</v>
      </c>
      <c r="J3884" s="197">
        <v>50000</v>
      </c>
      <c r="K3884" s="200">
        <v>-13597000</v>
      </c>
      <c r="L3884" s="193" t="s">
        <v>585</v>
      </c>
    </row>
    <row r="3885" spans="1:12" x14ac:dyDescent="0.25">
      <c r="G3885" s="201" t="s">
        <v>507</v>
      </c>
      <c r="I3885" s="202">
        <v>0</v>
      </c>
      <c r="J3885" s="202">
        <v>5621000</v>
      </c>
      <c r="K3885" s="202">
        <v>-5621000</v>
      </c>
      <c r="L3885" s="203" t="s">
        <v>585</v>
      </c>
    </row>
    <row r="3886" spans="1:12" x14ac:dyDescent="0.25">
      <c r="G3886" s="201" t="s">
        <v>505</v>
      </c>
      <c r="I3886" s="202">
        <v>0</v>
      </c>
      <c r="J3886" s="202">
        <v>13597000</v>
      </c>
      <c r="K3886" s="202">
        <v>-13597000</v>
      </c>
      <c r="L3886" s="204" t="s">
        <v>1019</v>
      </c>
    </row>
    <row r="3887" spans="1:12" x14ac:dyDescent="0.25">
      <c r="A3887" s="196" t="s">
        <v>242</v>
      </c>
      <c r="G3887" s="153" t="s">
        <v>500</v>
      </c>
      <c r="I3887" s="197">
        <v>0</v>
      </c>
      <c r="J3887" s="197">
        <v>13597000</v>
      </c>
      <c r="K3887" s="197">
        <v>-13597000</v>
      </c>
      <c r="L3887" s="194" t="s">
        <v>585</v>
      </c>
    </row>
    <row r="3888" spans="1:12" x14ac:dyDescent="0.25">
      <c r="A3888" s="193" t="s">
        <v>139</v>
      </c>
      <c r="B3888" s="193" t="s">
        <v>140</v>
      </c>
      <c r="C3888" s="198" t="s">
        <v>141</v>
      </c>
      <c r="D3888" s="193" t="s">
        <v>142</v>
      </c>
      <c r="E3888" s="193" t="s">
        <v>143</v>
      </c>
      <c r="F3888" s="198" t="s">
        <v>144</v>
      </c>
      <c r="G3888" s="193" t="s">
        <v>145</v>
      </c>
      <c r="I3888" s="198" t="s">
        <v>501</v>
      </c>
      <c r="J3888" s="198" t="s">
        <v>502</v>
      </c>
      <c r="K3888" s="198" t="s">
        <v>146</v>
      </c>
    </row>
    <row r="3889" spans="1:12" x14ac:dyDescent="0.25">
      <c r="A3889" s="197">
        <v>1</v>
      </c>
      <c r="B3889" s="194" t="s">
        <v>242</v>
      </c>
      <c r="C3889" s="199">
        <v>1</v>
      </c>
      <c r="D3889" s="194" t="s">
        <v>150</v>
      </c>
      <c r="F3889" s="199">
        <v>0</v>
      </c>
      <c r="G3889" s="194" t="s">
        <v>586</v>
      </c>
      <c r="J3889" s="197">
        <v>150000</v>
      </c>
      <c r="K3889" s="200">
        <v>-13747000</v>
      </c>
      <c r="L3889" s="193" t="s">
        <v>585</v>
      </c>
    </row>
    <row r="3890" spans="1:12" x14ac:dyDescent="0.25">
      <c r="A3890" s="197">
        <v>2</v>
      </c>
      <c r="B3890" s="194" t="s">
        <v>242</v>
      </c>
      <c r="C3890" s="199">
        <v>7</v>
      </c>
      <c r="D3890" s="194" t="s">
        <v>150</v>
      </c>
      <c r="F3890" s="199">
        <v>0</v>
      </c>
      <c r="G3890" s="194" t="s">
        <v>519</v>
      </c>
      <c r="J3890" s="197">
        <v>50000</v>
      </c>
      <c r="K3890" s="200">
        <v>-13797000</v>
      </c>
      <c r="L3890" s="193" t="s">
        <v>585</v>
      </c>
    </row>
    <row r="3891" spans="1:12" x14ac:dyDescent="0.25">
      <c r="A3891" s="197">
        <v>2</v>
      </c>
      <c r="B3891" s="194" t="s">
        <v>242</v>
      </c>
      <c r="C3891" s="199">
        <v>8</v>
      </c>
      <c r="D3891" s="194" t="s">
        <v>150</v>
      </c>
      <c r="F3891" s="199">
        <v>0</v>
      </c>
      <c r="G3891" s="194" t="s">
        <v>548</v>
      </c>
      <c r="J3891" s="197">
        <v>60000</v>
      </c>
      <c r="K3891" s="200">
        <v>-13857000</v>
      </c>
      <c r="L3891" s="193" t="s">
        <v>585</v>
      </c>
    </row>
    <row r="3892" spans="1:12" x14ac:dyDescent="0.25">
      <c r="A3892" s="197">
        <v>2</v>
      </c>
      <c r="B3892" s="194" t="s">
        <v>242</v>
      </c>
      <c r="C3892" s="199">
        <v>9</v>
      </c>
      <c r="D3892" s="194" t="s">
        <v>150</v>
      </c>
      <c r="F3892" s="199">
        <v>0</v>
      </c>
      <c r="G3892" s="194" t="s">
        <v>547</v>
      </c>
      <c r="J3892" s="197">
        <v>30000</v>
      </c>
      <c r="K3892" s="200">
        <v>-13887000</v>
      </c>
      <c r="L3892" s="193" t="s">
        <v>585</v>
      </c>
    </row>
    <row r="3893" spans="1:12" x14ac:dyDescent="0.25">
      <c r="A3893" s="197">
        <v>4</v>
      </c>
      <c r="B3893" s="194" t="s">
        <v>242</v>
      </c>
      <c r="C3893" s="199">
        <v>15</v>
      </c>
      <c r="D3893" s="194" t="s">
        <v>150</v>
      </c>
      <c r="F3893" s="199">
        <v>0</v>
      </c>
      <c r="G3893" s="194" t="s">
        <v>570</v>
      </c>
      <c r="J3893" s="197">
        <v>150000</v>
      </c>
      <c r="K3893" s="200">
        <v>-14037000</v>
      </c>
      <c r="L3893" s="193" t="s">
        <v>585</v>
      </c>
    </row>
    <row r="3894" spans="1:12" x14ac:dyDescent="0.25">
      <c r="A3894" s="197">
        <v>7</v>
      </c>
      <c r="B3894" s="194" t="s">
        <v>242</v>
      </c>
      <c r="C3894" s="199">
        <v>16</v>
      </c>
      <c r="D3894" s="194" t="s">
        <v>150</v>
      </c>
      <c r="F3894" s="199">
        <v>0</v>
      </c>
      <c r="G3894" s="194" t="s">
        <v>591</v>
      </c>
      <c r="J3894" s="197">
        <v>30000</v>
      </c>
      <c r="K3894" s="200">
        <v>-14067000</v>
      </c>
      <c r="L3894" s="193" t="s">
        <v>585</v>
      </c>
    </row>
    <row r="3895" spans="1:12" x14ac:dyDescent="0.25">
      <c r="A3895" s="197">
        <v>8</v>
      </c>
      <c r="B3895" s="194" t="s">
        <v>242</v>
      </c>
      <c r="C3895" s="199">
        <v>20</v>
      </c>
      <c r="D3895" s="194" t="s">
        <v>150</v>
      </c>
      <c r="F3895" s="199">
        <v>0</v>
      </c>
      <c r="G3895" s="194" t="s">
        <v>521</v>
      </c>
      <c r="J3895" s="197">
        <v>30000</v>
      </c>
      <c r="K3895" s="200">
        <v>-14097000</v>
      </c>
      <c r="L3895" s="193" t="s">
        <v>585</v>
      </c>
    </row>
    <row r="3896" spans="1:12" x14ac:dyDescent="0.25">
      <c r="A3896" s="197">
        <v>8</v>
      </c>
      <c r="B3896" s="194" t="s">
        <v>242</v>
      </c>
      <c r="C3896" s="199">
        <v>21</v>
      </c>
      <c r="D3896" s="194" t="s">
        <v>150</v>
      </c>
      <c r="E3896" s="194" t="s">
        <v>156</v>
      </c>
      <c r="F3896" s="199">
        <v>0</v>
      </c>
      <c r="G3896" s="194" t="s">
        <v>522</v>
      </c>
      <c r="J3896" s="197">
        <v>35000</v>
      </c>
      <c r="K3896" s="200">
        <v>-14132000</v>
      </c>
      <c r="L3896" s="193" t="s">
        <v>585</v>
      </c>
    </row>
    <row r="3897" spans="1:12" x14ac:dyDescent="0.25">
      <c r="A3897" s="197">
        <v>8</v>
      </c>
      <c r="B3897" s="194" t="s">
        <v>242</v>
      </c>
      <c r="C3897" s="199">
        <v>22</v>
      </c>
      <c r="D3897" s="194" t="s">
        <v>150</v>
      </c>
      <c r="F3897" s="199">
        <v>0</v>
      </c>
      <c r="G3897" s="194" t="s">
        <v>594</v>
      </c>
      <c r="J3897" s="197">
        <v>20000</v>
      </c>
      <c r="K3897" s="200">
        <v>-14152000</v>
      </c>
      <c r="L3897" s="193" t="s">
        <v>585</v>
      </c>
    </row>
    <row r="3898" spans="1:12" x14ac:dyDescent="0.25">
      <c r="A3898" s="197">
        <v>11</v>
      </c>
      <c r="B3898" s="194" t="s">
        <v>242</v>
      </c>
      <c r="C3898" s="199">
        <v>25</v>
      </c>
      <c r="D3898" s="194" t="s">
        <v>150</v>
      </c>
      <c r="F3898" s="199">
        <v>0</v>
      </c>
      <c r="G3898" s="194" t="s">
        <v>577</v>
      </c>
      <c r="J3898" s="197">
        <v>40000</v>
      </c>
      <c r="K3898" s="200">
        <v>-14192000</v>
      </c>
      <c r="L3898" s="193" t="s">
        <v>585</v>
      </c>
    </row>
    <row r="3899" spans="1:12" x14ac:dyDescent="0.25">
      <c r="A3899" s="197">
        <v>11</v>
      </c>
      <c r="B3899" s="194" t="s">
        <v>242</v>
      </c>
      <c r="C3899" s="199">
        <v>26</v>
      </c>
      <c r="D3899" s="194" t="s">
        <v>150</v>
      </c>
      <c r="F3899" s="199">
        <v>0</v>
      </c>
      <c r="G3899" s="194" t="s">
        <v>555</v>
      </c>
      <c r="J3899" s="197">
        <v>50000</v>
      </c>
      <c r="K3899" s="200">
        <v>-14242000</v>
      </c>
      <c r="L3899" s="193" t="s">
        <v>585</v>
      </c>
    </row>
    <row r="3900" spans="1:12" x14ac:dyDescent="0.25">
      <c r="A3900" s="197">
        <v>11</v>
      </c>
      <c r="B3900" s="194" t="s">
        <v>242</v>
      </c>
      <c r="C3900" s="199">
        <v>27</v>
      </c>
      <c r="D3900" s="194" t="s">
        <v>150</v>
      </c>
      <c r="F3900" s="199">
        <v>0</v>
      </c>
      <c r="G3900" s="194" t="s">
        <v>597</v>
      </c>
      <c r="J3900" s="197">
        <v>16000</v>
      </c>
      <c r="K3900" s="200">
        <v>-14258000</v>
      </c>
      <c r="L3900" s="193" t="s">
        <v>585</v>
      </c>
    </row>
    <row r="3901" spans="1:12" x14ac:dyDescent="0.25">
      <c r="A3901" s="197">
        <v>11</v>
      </c>
      <c r="B3901" s="194" t="s">
        <v>242</v>
      </c>
      <c r="C3901" s="199">
        <v>28</v>
      </c>
      <c r="D3901" s="194" t="s">
        <v>150</v>
      </c>
      <c r="F3901" s="199">
        <v>0</v>
      </c>
      <c r="G3901" s="194" t="s">
        <v>578</v>
      </c>
      <c r="J3901" s="197">
        <v>40000</v>
      </c>
      <c r="K3901" s="200">
        <v>-14298000</v>
      </c>
      <c r="L3901" s="193" t="s">
        <v>585</v>
      </c>
    </row>
    <row r="3902" spans="1:12" x14ac:dyDescent="0.25">
      <c r="A3902" s="197">
        <v>11</v>
      </c>
      <c r="B3902" s="194" t="s">
        <v>242</v>
      </c>
      <c r="C3902" s="199">
        <v>29</v>
      </c>
      <c r="D3902" s="194" t="s">
        <v>150</v>
      </c>
      <c r="F3902" s="199">
        <v>0</v>
      </c>
      <c r="G3902" s="194" t="s">
        <v>576</v>
      </c>
      <c r="J3902" s="197">
        <v>40000</v>
      </c>
      <c r="K3902" s="200">
        <v>-14338000</v>
      </c>
      <c r="L3902" s="193" t="s">
        <v>585</v>
      </c>
    </row>
    <row r="3903" spans="1:12" x14ac:dyDescent="0.25">
      <c r="A3903" s="197">
        <v>11</v>
      </c>
      <c r="B3903" s="194" t="s">
        <v>242</v>
      </c>
      <c r="C3903" s="199">
        <v>30</v>
      </c>
      <c r="D3903" s="194" t="s">
        <v>150</v>
      </c>
      <c r="F3903" s="199">
        <v>0</v>
      </c>
      <c r="G3903" s="194" t="s">
        <v>575</v>
      </c>
      <c r="J3903" s="197">
        <v>40000</v>
      </c>
      <c r="K3903" s="200">
        <v>-14378000</v>
      </c>
      <c r="L3903" s="193" t="s">
        <v>585</v>
      </c>
    </row>
    <row r="3904" spans="1:12" x14ac:dyDescent="0.25">
      <c r="A3904" s="197">
        <v>11</v>
      </c>
      <c r="B3904" s="194" t="s">
        <v>242</v>
      </c>
      <c r="C3904" s="199">
        <v>31</v>
      </c>
      <c r="D3904" s="194" t="s">
        <v>150</v>
      </c>
      <c r="F3904" s="199">
        <v>0</v>
      </c>
      <c r="G3904" s="194" t="s">
        <v>579</v>
      </c>
      <c r="J3904" s="197">
        <v>80000</v>
      </c>
      <c r="K3904" s="200">
        <v>-14458000</v>
      </c>
      <c r="L3904" s="193" t="s">
        <v>585</v>
      </c>
    </row>
    <row r="3905" spans="1:12" x14ac:dyDescent="0.25">
      <c r="A3905" s="197">
        <v>11</v>
      </c>
      <c r="B3905" s="194" t="s">
        <v>242</v>
      </c>
      <c r="C3905" s="199">
        <v>32</v>
      </c>
      <c r="D3905" s="194" t="s">
        <v>150</v>
      </c>
      <c r="F3905" s="199">
        <v>0</v>
      </c>
      <c r="G3905" s="194" t="s">
        <v>580</v>
      </c>
      <c r="J3905" s="197">
        <v>100000</v>
      </c>
      <c r="K3905" s="200">
        <v>-14558000</v>
      </c>
      <c r="L3905" s="193" t="s">
        <v>585</v>
      </c>
    </row>
    <row r="3906" spans="1:12" x14ac:dyDescent="0.25">
      <c r="A3906" s="197">
        <v>11</v>
      </c>
      <c r="B3906" s="194" t="s">
        <v>242</v>
      </c>
      <c r="C3906" s="199">
        <v>33</v>
      </c>
      <c r="D3906" s="194" t="s">
        <v>150</v>
      </c>
      <c r="F3906" s="199">
        <v>0</v>
      </c>
      <c r="G3906" s="194" t="s">
        <v>532</v>
      </c>
      <c r="J3906" s="197">
        <v>25000</v>
      </c>
      <c r="K3906" s="200">
        <v>-14583000</v>
      </c>
      <c r="L3906" s="193" t="s">
        <v>585</v>
      </c>
    </row>
    <row r="3907" spans="1:12" x14ac:dyDescent="0.25">
      <c r="A3907" s="197">
        <v>11</v>
      </c>
      <c r="B3907" s="194" t="s">
        <v>242</v>
      </c>
      <c r="C3907" s="199">
        <v>34</v>
      </c>
      <c r="D3907" s="194" t="s">
        <v>150</v>
      </c>
      <c r="F3907" s="199">
        <v>0</v>
      </c>
      <c r="G3907" s="194" t="s">
        <v>574</v>
      </c>
      <c r="J3907" s="197">
        <v>400000</v>
      </c>
      <c r="K3907" s="200">
        <v>-14983000</v>
      </c>
      <c r="L3907" s="193" t="s">
        <v>585</v>
      </c>
    </row>
    <row r="3908" spans="1:12" x14ac:dyDescent="0.25">
      <c r="A3908" s="197">
        <v>16</v>
      </c>
      <c r="B3908" s="194" t="s">
        <v>242</v>
      </c>
      <c r="C3908" s="199">
        <v>37</v>
      </c>
      <c r="D3908" s="194" t="s">
        <v>150</v>
      </c>
      <c r="F3908" s="199">
        <v>0</v>
      </c>
      <c r="G3908" s="194" t="s">
        <v>523</v>
      </c>
      <c r="J3908" s="197">
        <v>60000</v>
      </c>
      <c r="K3908" s="200">
        <v>-15043000</v>
      </c>
      <c r="L3908" s="193" t="s">
        <v>585</v>
      </c>
    </row>
    <row r="3909" spans="1:12" x14ac:dyDescent="0.25">
      <c r="A3909" s="197">
        <v>16</v>
      </c>
      <c r="B3909" s="194" t="s">
        <v>242</v>
      </c>
      <c r="C3909" s="199">
        <v>38</v>
      </c>
      <c r="D3909" s="194" t="s">
        <v>150</v>
      </c>
      <c r="F3909" s="199">
        <v>0</v>
      </c>
      <c r="G3909" s="194" t="s">
        <v>581</v>
      </c>
      <c r="J3909" s="197">
        <v>50000</v>
      </c>
      <c r="K3909" s="200">
        <v>-15093000</v>
      </c>
      <c r="L3909" s="193" t="s">
        <v>585</v>
      </c>
    </row>
    <row r="3910" spans="1:12" x14ac:dyDescent="0.25">
      <c r="A3910" s="197">
        <v>21</v>
      </c>
      <c r="B3910" s="194" t="s">
        <v>242</v>
      </c>
      <c r="C3910" s="199">
        <v>41</v>
      </c>
      <c r="D3910" s="194" t="s">
        <v>150</v>
      </c>
      <c r="F3910" s="199">
        <v>0</v>
      </c>
      <c r="G3910" s="194" t="s">
        <v>528</v>
      </c>
      <c r="J3910" s="197">
        <v>50000</v>
      </c>
      <c r="K3910" s="200">
        <v>-15143000</v>
      </c>
      <c r="L3910" s="193" t="s">
        <v>585</v>
      </c>
    </row>
    <row r="3911" spans="1:12" x14ac:dyDescent="0.25">
      <c r="A3911" s="197">
        <v>21</v>
      </c>
      <c r="B3911" s="194" t="s">
        <v>242</v>
      </c>
      <c r="C3911" s="199">
        <v>42</v>
      </c>
      <c r="D3911" s="194" t="s">
        <v>150</v>
      </c>
      <c r="F3911" s="199">
        <v>0</v>
      </c>
      <c r="G3911" s="194" t="s">
        <v>598</v>
      </c>
      <c r="J3911" s="197">
        <v>10000</v>
      </c>
      <c r="K3911" s="200">
        <v>-15153000</v>
      </c>
      <c r="L3911" s="193" t="s">
        <v>585</v>
      </c>
    </row>
    <row r="3912" spans="1:12" x14ac:dyDescent="0.25">
      <c r="A3912" s="197">
        <v>21</v>
      </c>
      <c r="B3912" s="194" t="s">
        <v>242</v>
      </c>
      <c r="C3912" s="199">
        <v>43</v>
      </c>
      <c r="D3912" s="194" t="s">
        <v>150</v>
      </c>
      <c r="F3912" s="199">
        <v>0</v>
      </c>
      <c r="G3912" s="194" t="s">
        <v>535</v>
      </c>
      <c r="J3912" s="197">
        <v>1200000</v>
      </c>
      <c r="K3912" s="200">
        <v>-16353000</v>
      </c>
      <c r="L3912" s="193" t="s">
        <v>585</v>
      </c>
    </row>
    <row r="3913" spans="1:12" x14ac:dyDescent="0.25">
      <c r="A3913" s="197">
        <v>21</v>
      </c>
      <c r="B3913" s="194" t="s">
        <v>242</v>
      </c>
      <c r="C3913" s="199">
        <v>44</v>
      </c>
      <c r="D3913" s="194" t="s">
        <v>150</v>
      </c>
      <c r="F3913" s="199">
        <v>0</v>
      </c>
      <c r="G3913" s="194" t="s">
        <v>599</v>
      </c>
      <c r="J3913" s="197">
        <v>200000</v>
      </c>
      <c r="K3913" s="200">
        <v>-16553000</v>
      </c>
      <c r="L3913" s="193" t="s">
        <v>585</v>
      </c>
    </row>
    <row r="3914" spans="1:12" x14ac:dyDescent="0.25">
      <c r="A3914" s="197">
        <v>21</v>
      </c>
      <c r="B3914" s="194" t="s">
        <v>242</v>
      </c>
      <c r="C3914" s="199">
        <v>45</v>
      </c>
      <c r="D3914" s="194" t="s">
        <v>150</v>
      </c>
      <c r="F3914" s="199">
        <v>0</v>
      </c>
      <c r="G3914" s="194" t="s">
        <v>600</v>
      </c>
      <c r="J3914" s="197">
        <v>50000</v>
      </c>
      <c r="K3914" s="200">
        <v>-16603000</v>
      </c>
      <c r="L3914" s="193" t="s">
        <v>585</v>
      </c>
    </row>
    <row r="3915" spans="1:12" x14ac:dyDescent="0.25">
      <c r="A3915" s="197">
        <v>22</v>
      </c>
      <c r="B3915" s="194" t="s">
        <v>242</v>
      </c>
      <c r="C3915" s="199">
        <v>50</v>
      </c>
      <c r="D3915" s="194" t="s">
        <v>150</v>
      </c>
      <c r="F3915" s="199">
        <v>0</v>
      </c>
      <c r="G3915" s="194" t="s">
        <v>540</v>
      </c>
      <c r="J3915" s="197">
        <v>10000</v>
      </c>
      <c r="K3915" s="200">
        <v>-16613000</v>
      </c>
      <c r="L3915" s="193" t="s">
        <v>585</v>
      </c>
    </row>
    <row r="3916" spans="1:12" x14ac:dyDescent="0.25">
      <c r="A3916" s="197">
        <v>22</v>
      </c>
      <c r="B3916" s="194" t="s">
        <v>242</v>
      </c>
      <c r="C3916" s="199">
        <v>51</v>
      </c>
      <c r="D3916" s="194" t="s">
        <v>150</v>
      </c>
      <c r="F3916" s="199">
        <v>0</v>
      </c>
      <c r="G3916" s="194" t="s">
        <v>541</v>
      </c>
      <c r="J3916" s="197">
        <v>2730000</v>
      </c>
      <c r="K3916" s="200">
        <v>-19343000</v>
      </c>
      <c r="L3916" s="193" t="s">
        <v>585</v>
      </c>
    </row>
    <row r="3917" spans="1:12" x14ac:dyDescent="0.25">
      <c r="A3917" s="197">
        <v>22</v>
      </c>
      <c r="B3917" s="194" t="s">
        <v>242</v>
      </c>
      <c r="C3917" s="199">
        <v>52</v>
      </c>
      <c r="D3917" s="194" t="s">
        <v>150</v>
      </c>
      <c r="F3917" s="199">
        <v>0</v>
      </c>
      <c r="G3917" s="194" t="s">
        <v>602</v>
      </c>
      <c r="J3917" s="197">
        <v>10000</v>
      </c>
      <c r="K3917" s="200">
        <v>-19353000</v>
      </c>
      <c r="L3917" s="193" t="s">
        <v>585</v>
      </c>
    </row>
    <row r="3918" spans="1:12" x14ac:dyDescent="0.25">
      <c r="A3918" s="197">
        <v>22</v>
      </c>
      <c r="B3918" s="194" t="s">
        <v>242</v>
      </c>
      <c r="C3918" s="199">
        <v>53</v>
      </c>
      <c r="D3918" s="194" t="s">
        <v>150</v>
      </c>
      <c r="F3918" s="199">
        <v>0</v>
      </c>
      <c r="G3918" s="194" t="s">
        <v>599</v>
      </c>
      <c r="J3918" s="197">
        <v>200000</v>
      </c>
      <c r="K3918" s="200">
        <v>-19553000</v>
      </c>
      <c r="L3918" s="193" t="s">
        <v>585</v>
      </c>
    </row>
    <row r="3919" spans="1:12" x14ac:dyDescent="0.25">
      <c r="A3919" s="197">
        <v>22</v>
      </c>
      <c r="B3919" s="194" t="s">
        <v>242</v>
      </c>
      <c r="C3919" s="199">
        <v>54</v>
      </c>
      <c r="D3919" s="194" t="s">
        <v>150</v>
      </c>
      <c r="F3919" s="199">
        <v>0</v>
      </c>
      <c r="G3919" s="194" t="s">
        <v>603</v>
      </c>
      <c r="J3919" s="197">
        <v>50000</v>
      </c>
      <c r="K3919" s="200">
        <v>-19603000</v>
      </c>
      <c r="L3919" s="193" t="s">
        <v>585</v>
      </c>
    </row>
    <row r="3920" spans="1:12" x14ac:dyDescent="0.25">
      <c r="A3920" s="197">
        <v>23</v>
      </c>
      <c r="B3920" s="194" t="s">
        <v>242</v>
      </c>
      <c r="C3920" s="199">
        <v>56</v>
      </c>
      <c r="D3920" s="194" t="s">
        <v>150</v>
      </c>
      <c r="F3920" s="199">
        <v>0</v>
      </c>
      <c r="G3920" s="194" t="s">
        <v>543</v>
      </c>
      <c r="J3920" s="197">
        <v>25000</v>
      </c>
      <c r="K3920" s="200">
        <v>-19628000</v>
      </c>
      <c r="L3920" s="193" t="s">
        <v>585</v>
      </c>
    </row>
    <row r="3921" spans="1:12" x14ac:dyDescent="0.25">
      <c r="A3921" s="197">
        <v>23</v>
      </c>
      <c r="B3921" s="194" t="s">
        <v>242</v>
      </c>
      <c r="C3921" s="199">
        <v>57</v>
      </c>
      <c r="D3921" s="194" t="s">
        <v>150</v>
      </c>
      <c r="F3921" s="199">
        <v>0</v>
      </c>
      <c r="G3921" s="194" t="s">
        <v>510</v>
      </c>
      <c r="J3921" s="197">
        <v>50000</v>
      </c>
      <c r="K3921" s="200">
        <v>-19678000</v>
      </c>
      <c r="L3921" s="193" t="s">
        <v>585</v>
      </c>
    </row>
    <row r="3922" spans="1:12" x14ac:dyDescent="0.25">
      <c r="A3922" s="197">
        <v>23</v>
      </c>
      <c r="B3922" s="194" t="s">
        <v>242</v>
      </c>
      <c r="C3922" s="199">
        <v>58</v>
      </c>
      <c r="D3922" s="194" t="s">
        <v>150</v>
      </c>
      <c r="F3922" s="199">
        <v>0</v>
      </c>
      <c r="G3922" s="194" t="s">
        <v>516</v>
      </c>
      <c r="J3922" s="197">
        <v>30000</v>
      </c>
      <c r="K3922" s="200">
        <v>-19708000</v>
      </c>
      <c r="L3922" s="193" t="s">
        <v>585</v>
      </c>
    </row>
    <row r="3923" spans="1:12" x14ac:dyDescent="0.25">
      <c r="A3923" s="197">
        <v>24</v>
      </c>
      <c r="B3923" s="194" t="s">
        <v>242</v>
      </c>
      <c r="C3923" s="199">
        <v>62</v>
      </c>
      <c r="D3923" s="194" t="s">
        <v>150</v>
      </c>
      <c r="F3923" s="199">
        <v>0</v>
      </c>
      <c r="G3923" s="194" t="s">
        <v>605</v>
      </c>
      <c r="J3923" s="197">
        <v>30000</v>
      </c>
      <c r="K3923" s="200">
        <v>-19738000</v>
      </c>
      <c r="L3923" s="193" t="s">
        <v>585</v>
      </c>
    </row>
    <row r="3924" spans="1:12" x14ac:dyDescent="0.25">
      <c r="A3924" s="197">
        <v>24</v>
      </c>
      <c r="B3924" s="194" t="s">
        <v>242</v>
      </c>
      <c r="C3924" s="199">
        <v>63</v>
      </c>
      <c r="D3924" s="194" t="s">
        <v>150</v>
      </c>
      <c r="F3924" s="199">
        <v>0</v>
      </c>
      <c r="G3924" s="194" t="s">
        <v>571</v>
      </c>
      <c r="J3924" s="197">
        <v>30000</v>
      </c>
      <c r="K3924" s="200">
        <v>-19768000</v>
      </c>
      <c r="L3924" s="193" t="s">
        <v>585</v>
      </c>
    </row>
    <row r="3925" spans="1:12" x14ac:dyDescent="0.25">
      <c r="A3925" s="197">
        <v>24</v>
      </c>
      <c r="B3925" s="194" t="s">
        <v>242</v>
      </c>
      <c r="C3925" s="199">
        <v>64</v>
      </c>
      <c r="D3925" s="194" t="s">
        <v>150</v>
      </c>
      <c r="F3925" s="199">
        <v>0</v>
      </c>
      <c r="G3925" s="194" t="s">
        <v>554</v>
      </c>
      <c r="J3925" s="197">
        <v>20000</v>
      </c>
      <c r="K3925" s="200">
        <v>-19788000</v>
      </c>
      <c r="L3925" s="193" t="s">
        <v>585</v>
      </c>
    </row>
    <row r="3926" spans="1:12" x14ac:dyDescent="0.25">
      <c r="A3926" s="197">
        <v>28</v>
      </c>
      <c r="B3926" s="194" t="s">
        <v>242</v>
      </c>
      <c r="C3926" s="199">
        <v>65</v>
      </c>
      <c r="D3926" s="194" t="s">
        <v>150</v>
      </c>
      <c r="F3926" s="199">
        <v>0</v>
      </c>
      <c r="G3926" s="194" t="s">
        <v>557</v>
      </c>
      <c r="J3926" s="197">
        <v>70000</v>
      </c>
      <c r="K3926" s="200">
        <v>-19858000</v>
      </c>
      <c r="L3926" s="193" t="s">
        <v>585</v>
      </c>
    </row>
    <row r="3927" spans="1:12" x14ac:dyDescent="0.25">
      <c r="A3927" s="197">
        <v>28</v>
      </c>
      <c r="B3927" s="194" t="s">
        <v>242</v>
      </c>
      <c r="C3927" s="199">
        <v>66</v>
      </c>
      <c r="D3927" s="194" t="s">
        <v>150</v>
      </c>
      <c r="F3927" s="199">
        <v>0</v>
      </c>
      <c r="G3927" s="194" t="s">
        <v>548</v>
      </c>
      <c r="J3927" s="197">
        <v>60000</v>
      </c>
      <c r="K3927" s="200">
        <v>-19918000</v>
      </c>
      <c r="L3927" s="193" t="s">
        <v>585</v>
      </c>
    </row>
    <row r="3928" spans="1:12" x14ac:dyDescent="0.25">
      <c r="A3928" s="197">
        <v>28</v>
      </c>
      <c r="B3928" s="194" t="s">
        <v>242</v>
      </c>
      <c r="C3928" s="199">
        <v>67</v>
      </c>
      <c r="D3928" s="194" t="s">
        <v>150</v>
      </c>
      <c r="F3928" s="199">
        <v>0</v>
      </c>
      <c r="G3928" s="194" t="s">
        <v>544</v>
      </c>
      <c r="J3928" s="197">
        <v>50000</v>
      </c>
      <c r="K3928" s="200">
        <v>-19968000</v>
      </c>
      <c r="L3928" s="193" t="s">
        <v>585</v>
      </c>
    </row>
    <row r="3929" spans="1:12" x14ac:dyDescent="0.25">
      <c r="A3929" s="197">
        <v>28</v>
      </c>
      <c r="B3929" s="194" t="s">
        <v>242</v>
      </c>
      <c r="C3929" s="199">
        <v>68</v>
      </c>
      <c r="D3929" s="194" t="s">
        <v>150</v>
      </c>
      <c r="F3929" s="199">
        <v>0</v>
      </c>
      <c r="G3929" s="194" t="s">
        <v>606</v>
      </c>
      <c r="J3929" s="197">
        <v>30000</v>
      </c>
      <c r="K3929" s="200">
        <v>-19998000</v>
      </c>
      <c r="L3929" s="193" t="s">
        <v>585</v>
      </c>
    </row>
    <row r="3930" spans="1:12" x14ac:dyDescent="0.25">
      <c r="A3930" s="197">
        <v>28</v>
      </c>
      <c r="B3930" s="194" t="s">
        <v>242</v>
      </c>
      <c r="C3930" s="199">
        <v>69</v>
      </c>
      <c r="D3930" s="194" t="s">
        <v>150</v>
      </c>
      <c r="F3930" s="199">
        <v>0</v>
      </c>
      <c r="G3930" s="194" t="s">
        <v>545</v>
      </c>
      <c r="J3930" s="197">
        <v>220000</v>
      </c>
      <c r="K3930" s="200">
        <v>-20218000</v>
      </c>
      <c r="L3930" s="193" t="s">
        <v>585</v>
      </c>
    </row>
    <row r="3931" spans="1:12" x14ac:dyDescent="0.25">
      <c r="A3931" s="197">
        <v>28</v>
      </c>
      <c r="B3931" s="194" t="s">
        <v>242</v>
      </c>
      <c r="C3931" s="199">
        <v>70</v>
      </c>
      <c r="D3931" s="194" t="s">
        <v>150</v>
      </c>
      <c r="F3931" s="199">
        <v>0</v>
      </c>
      <c r="G3931" s="194" t="s">
        <v>583</v>
      </c>
      <c r="J3931" s="197">
        <v>150000</v>
      </c>
      <c r="K3931" s="200">
        <v>-20368000</v>
      </c>
      <c r="L3931" s="193" t="s">
        <v>585</v>
      </c>
    </row>
    <row r="3932" spans="1:12" x14ac:dyDescent="0.25">
      <c r="A3932" s="197">
        <v>28</v>
      </c>
      <c r="B3932" s="194" t="s">
        <v>242</v>
      </c>
      <c r="C3932" s="199">
        <v>71</v>
      </c>
      <c r="D3932" s="194" t="s">
        <v>150</v>
      </c>
      <c r="F3932" s="199">
        <v>0</v>
      </c>
      <c r="G3932" s="194" t="s">
        <v>549</v>
      </c>
      <c r="J3932" s="197">
        <v>300000</v>
      </c>
      <c r="K3932" s="200">
        <v>-20668000</v>
      </c>
      <c r="L3932" s="193" t="s">
        <v>585</v>
      </c>
    </row>
    <row r="3933" spans="1:12" x14ac:dyDescent="0.25">
      <c r="A3933" s="197">
        <v>31</v>
      </c>
      <c r="B3933" s="194" t="s">
        <v>242</v>
      </c>
      <c r="C3933" s="199">
        <v>75</v>
      </c>
      <c r="D3933" s="194" t="s">
        <v>150</v>
      </c>
      <c r="F3933" s="199">
        <v>0</v>
      </c>
      <c r="G3933" s="194" t="s">
        <v>608</v>
      </c>
      <c r="J3933" s="197">
        <v>50000</v>
      </c>
      <c r="K3933" s="200">
        <v>-20718000</v>
      </c>
      <c r="L3933" s="193" t="s">
        <v>585</v>
      </c>
    </row>
    <row r="3934" spans="1:12" x14ac:dyDescent="0.25">
      <c r="A3934" s="197">
        <v>31</v>
      </c>
      <c r="B3934" s="194" t="s">
        <v>242</v>
      </c>
      <c r="C3934" s="199">
        <v>76</v>
      </c>
      <c r="D3934" s="194" t="s">
        <v>150</v>
      </c>
      <c r="F3934" s="199">
        <v>0</v>
      </c>
      <c r="G3934" s="194" t="s">
        <v>609</v>
      </c>
      <c r="J3934" s="197">
        <v>50000</v>
      </c>
      <c r="K3934" s="200">
        <v>-20768000</v>
      </c>
      <c r="L3934" s="193" t="s">
        <v>585</v>
      </c>
    </row>
    <row r="3935" spans="1:12" x14ac:dyDescent="0.25">
      <c r="G3935" s="201" t="s">
        <v>612</v>
      </c>
      <c r="I3935" s="202">
        <v>0</v>
      </c>
      <c r="J3935" s="202">
        <v>7171000</v>
      </c>
      <c r="K3935" s="202">
        <v>-7171000</v>
      </c>
      <c r="L3935" s="203" t="s">
        <v>585</v>
      </c>
    </row>
    <row r="3936" spans="1:12" x14ac:dyDescent="0.25">
      <c r="G3936" s="201" t="s">
        <v>505</v>
      </c>
      <c r="I3936" s="202">
        <v>0</v>
      </c>
      <c r="J3936" s="202">
        <v>20768000</v>
      </c>
      <c r="K3936" s="202">
        <v>-20768000</v>
      </c>
      <c r="L3936" s="204" t="s">
        <v>1019</v>
      </c>
    </row>
    <row r="3937" spans="1:12" x14ac:dyDescent="0.25">
      <c r="A3937" s="196" t="s">
        <v>158</v>
      </c>
      <c r="G3937" s="153" t="s">
        <v>500</v>
      </c>
      <c r="I3937" s="197">
        <v>0</v>
      </c>
      <c r="J3937" s="197">
        <v>20768000</v>
      </c>
      <c r="K3937" s="197">
        <v>-20768000</v>
      </c>
      <c r="L3937" s="194" t="s">
        <v>585</v>
      </c>
    </row>
    <row r="3938" spans="1:12" x14ac:dyDescent="0.25">
      <c r="A3938" s="193" t="s">
        <v>139</v>
      </c>
      <c r="B3938" s="193" t="s">
        <v>140</v>
      </c>
      <c r="C3938" s="198" t="s">
        <v>141</v>
      </c>
      <c r="D3938" s="193" t="s">
        <v>142</v>
      </c>
      <c r="E3938" s="193" t="s">
        <v>143</v>
      </c>
      <c r="F3938" s="198" t="s">
        <v>144</v>
      </c>
      <c r="G3938" s="193" t="s">
        <v>145</v>
      </c>
      <c r="I3938" s="198" t="s">
        <v>501</v>
      </c>
      <c r="J3938" s="198" t="s">
        <v>502</v>
      </c>
      <c r="K3938" s="198" t="s">
        <v>146</v>
      </c>
    </row>
    <row r="3939" spans="1:12" x14ac:dyDescent="0.25">
      <c r="A3939" s="197">
        <v>1</v>
      </c>
      <c r="B3939" s="194" t="s">
        <v>158</v>
      </c>
      <c r="C3939" s="199">
        <v>8</v>
      </c>
      <c r="D3939" s="194" t="s">
        <v>150</v>
      </c>
      <c r="F3939" s="199">
        <v>0</v>
      </c>
      <c r="G3939" s="194" t="s">
        <v>528</v>
      </c>
      <c r="J3939" s="197">
        <v>50000</v>
      </c>
      <c r="K3939" s="200">
        <v>-20818000</v>
      </c>
      <c r="L3939" s="193" t="s">
        <v>585</v>
      </c>
    </row>
    <row r="3940" spans="1:12" x14ac:dyDescent="0.25">
      <c r="A3940" s="197">
        <v>4</v>
      </c>
      <c r="B3940" s="194" t="s">
        <v>158</v>
      </c>
      <c r="C3940" s="199">
        <v>11</v>
      </c>
      <c r="D3940" s="194" t="s">
        <v>150</v>
      </c>
      <c r="F3940" s="199">
        <v>0</v>
      </c>
      <c r="G3940" s="194" t="s">
        <v>594</v>
      </c>
      <c r="J3940" s="197">
        <v>20000</v>
      </c>
      <c r="K3940" s="200">
        <v>-20838000</v>
      </c>
      <c r="L3940" s="193" t="s">
        <v>585</v>
      </c>
    </row>
    <row r="3941" spans="1:12" x14ac:dyDescent="0.25">
      <c r="A3941" s="197">
        <v>4</v>
      </c>
      <c r="B3941" s="194" t="s">
        <v>158</v>
      </c>
      <c r="C3941" s="199">
        <v>15</v>
      </c>
      <c r="D3941" s="194" t="s">
        <v>150</v>
      </c>
      <c r="F3941" s="199">
        <v>0</v>
      </c>
      <c r="G3941" s="194" t="s">
        <v>555</v>
      </c>
      <c r="J3941" s="197">
        <v>50000</v>
      </c>
      <c r="K3941" s="200">
        <v>-20888000</v>
      </c>
      <c r="L3941" s="193" t="s">
        <v>585</v>
      </c>
    </row>
    <row r="3942" spans="1:12" x14ac:dyDescent="0.25">
      <c r="A3942" s="197">
        <v>4</v>
      </c>
      <c r="B3942" s="194" t="s">
        <v>158</v>
      </c>
      <c r="C3942" s="199">
        <v>16</v>
      </c>
      <c r="D3942" s="194" t="s">
        <v>150</v>
      </c>
      <c r="F3942" s="199">
        <v>0</v>
      </c>
      <c r="G3942" s="194" t="s">
        <v>620</v>
      </c>
      <c r="J3942" s="197">
        <v>275000</v>
      </c>
      <c r="K3942" s="200">
        <v>-21163000</v>
      </c>
      <c r="L3942" s="193" t="s">
        <v>585</v>
      </c>
    </row>
    <row r="3943" spans="1:12" x14ac:dyDescent="0.25">
      <c r="A3943" s="197">
        <v>4</v>
      </c>
      <c r="B3943" s="194" t="s">
        <v>158</v>
      </c>
      <c r="C3943" s="199">
        <v>17</v>
      </c>
      <c r="D3943" s="194" t="s">
        <v>150</v>
      </c>
      <c r="F3943" s="199">
        <v>0</v>
      </c>
      <c r="G3943" s="194" t="s">
        <v>621</v>
      </c>
      <c r="J3943" s="197">
        <v>195000</v>
      </c>
      <c r="K3943" s="200">
        <v>-21358000</v>
      </c>
      <c r="L3943" s="193" t="s">
        <v>585</v>
      </c>
    </row>
    <row r="3944" spans="1:12" x14ac:dyDescent="0.25">
      <c r="A3944" s="197">
        <v>4</v>
      </c>
      <c r="B3944" s="194" t="s">
        <v>158</v>
      </c>
      <c r="C3944" s="199">
        <v>18</v>
      </c>
      <c r="D3944" s="194" t="s">
        <v>150</v>
      </c>
      <c r="F3944" s="199">
        <v>0</v>
      </c>
      <c r="G3944" s="194" t="s">
        <v>622</v>
      </c>
      <c r="J3944" s="197">
        <v>200000</v>
      </c>
      <c r="K3944" s="200">
        <v>-21558000</v>
      </c>
      <c r="L3944" s="193" t="s">
        <v>585</v>
      </c>
    </row>
    <row r="3945" spans="1:12" x14ac:dyDescent="0.25">
      <c r="A3945" s="197">
        <v>4</v>
      </c>
      <c r="B3945" s="194" t="s">
        <v>158</v>
      </c>
      <c r="C3945" s="199">
        <v>19</v>
      </c>
      <c r="D3945" s="194" t="s">
        <v>150</v>
      </c>
      <c r="F3945" s="199">
        <v>0</v>
      </c>
      <c r="G3945" s="194" t="s">
        <v>519</v>
      </c>
      <c r="J3945" s="197">
        <v>50000</v>
      </c>
      <c r="K3945" s="200">
        <v>-21608000</v>
      </c>
      <c r="L3945" s="193" t="s">
        <v>585</v>
      </c>
    </row>
    <row r="3946" spans="1:12" x14ac:dyDescent="0.25">
      <c r="A3946" s="197">
        <v>4</v>
      </c>
      <c r="B3946" s="194" t="s">
        <v>158</v>
      </c>
      <c r="C3946" s="199">
        <v>20</v>
      </c>
      <c r="D3946" s="194" t="s">
        <v>150</v>
      </c>
      <c r="F3946" s="199">
        <v>0</v>
      </c>
      <c r="G3946" s="194" t="s">
        <v>623</v>
      </c>
      <c r="J3946" s="197">
        <v>40000</v>
      </c>
      <c r="K3946" s="200">
        <v>-21648000</v>
      </c>
      <c r="L3946" s="193" t="s">
        <v>585</v>
      </c>
    </row>
    <row r="3947" spans="1:12" x14ac:dyDescent="0.25">
      <c r="A3947" s="197">
        <v>4</v>
      </c>
      <c r="B3947" s="194" t="s">
        <v>158</v>
      </c>
      <c r="C3947" s="199">
        <v>23</v>
      </c>
      <c r="D3947" s="194" t="s">
        <v>150</v>
      </c>
      <c r="F3947" s="199">
        <v>0</v>
      </c>
      <c r="G3947" s="194" t="s">
        <v>511</v>
      </c>
      <c r="J3947" s="197">
        <v>150000</v>
      </c>
      <c r="K3947" s="200">
        <v>-21798000</v>
      </c>
      <c r="L3947" s="193" t="s">
        <v>585</v>
      </c>
    </row>
    <row r="3948" spans="1:12" x14ac:dyDescent="0.25">
      <c r="A3948" s="197">
        <v>5</v>
      </c>
      <c r="B3948" s="194" t="s">
        <v>158</v>
      </c>
      <c r="C3948" s="199">
        <v>29</v>
      </c>
      <c r="D3948" s="194" t="s">
        <v>150</v>
      </c>
      <c r="F3948" s="199">
        <v>0</v>
      </c>
      <c r="G3948" s="194" t="s">
        <v>546</v>
      </c>
      <c r="J3948" s="197">
        <v>200000</v>
      </c>
      <c r="K3948" s="200">
        <v>-21998000</v>
      </c>
      <c r="L3948" s="193" t="s">
        <v>585</v>
      </c>
    </row>
    <row r="3949" spans="1:12" x14ac:dyDescent="0.25">
      <c r="A3949" s="197">
        <v>6</v>
      </c>
      <c r="B3949" s="194" t="s">
        <v>158</v>
      </c>
      <c r="C3949" s="199">
        <v>30</v>
      </c>
      <c r="D3949" s="194" t="s">
        <v>150</v>
      </c>
      <c r="F3949" s="199">
        <v>0</v>
      </c>
      <c r="G3949" s="194" t="s">
        <v>627</v>
      </c>
      <c r="J3949" s="197">
        <v>300000</v>
      </c>
      <c r="K3949" s="200">
        <v>-22298000</v>
      </c>
      <c r="L3949" s="193" t="s">
        <v>585</v>
      </c>
    </row>
    <row r="3950" spans="1:12" x14ac:dyDescent="0.25">
      <c r="A3950" s="197">
        <v>8</v>
      </c>
      <c r="B3950" s="194" t="s">
        <v>158</v>
      </c>
      <c r="C3950" s="199">
        <v>33</v>
      </c>
      <c r="D3950" s="194" t="s">
        <v>150</v>
      </c>
      <c r="F3950" s="199">
        <v>0</v>
      </c>
      <c r="G3950" s="194" t="s">
        <v>629</v>
      </c>
      <c r="J3950" s="197">
        <v>150000</v>
      </c>
      <c r="K3950" s="200">
        <v>-22448000</v>
      </c>
      <c r="L3950" s="193" t="s">
        <v>585</v>
      </c>
    </row>
    <row r="3951" spans="1:12" x14ac:dyDescent="0.25">
      <c r="A3951" s="197">
        <v>8</v>
      </c>
      <c r="B3951" s="194" t="s">
        <v>158</v>
      </c>
      <c r="C3951" s="199">
        <v>36</v>
      </c>
      <c r="D3951" s="194" t="s">
        <v>150</v>
      </c>
      <c r="F3951" s="199">
        <v>0</v>
      </c>
      <c r="G3951" s="194" t="s">
        <v>581</v>
      </c>
      <c r="J3951" s="197">
        <v>50000</v>
      </c>
      <c r="K3951" s="200">
        <v>-22498000</v>
      </c>
      <c r="L3951" s="193" t="s">
        <v>585</v>
      </c>
    </row>
    <row r="3952" spans="1:12" x14ac:dyDescent="0.25">
      <c r="A3952" s="197">
        <v>11</v>
      </c>
      <c r="B3952" s="194" t="s">
        <v>158</v>
      </c>
      <c r="C3952" s="199">
        <v>38</v>
      </c>
      <c r="D3952" s="194" t="s">
        <v>150</v>
      </c>
      <c r="F3952" s="199">
        <v>0</v>
      </c>
      <c r="G3952" s="194" t="s">
        <v>523</v>
      </c>
      <c r="J3952" s="197">
        <v>30000</v>
      </c>
      <c r="K3952" s="200">
        <v>-22528000</v>
      </c>
      <c r="L3952" s="193" t="s">
        <v>585</v>
      </c>
    </row>
    <row r="3953" spans="1:12" x14ac:dyDescent="0.25">
      <c r="A3953" s="197">
        <v>11</v>
      </c>
      <c r="B3953" s="194" t="s">
        <v>158</v>
      </c>
      <c r="C3953" s="199">
        <v>39</v>
      </c>
      <c r="D3953" s="194" t="s">
        <v>150</v>
      </c>
      <c r="F3953" s="199">
        <v>0</v>
      </c>
      <c r="G3953" s="194" t="s">
        <v>632</v>
      </c>
      <c r="J3953" s="197">
        <v>60000</v>
      </c>
      <c r="K3953" s="200">
        <v>-22588000</v>
      </c>
      <c r="L3953" s="193" t="s">
        <v>585</v>
      </c>
    </row>
    <row r="3954" spans="1:12" x14ac:dyDescent="0.25">
      <c r="A3954" s="197">
        <v>11</v>
      </c>
      <c r="B3954" s="194" t="s">
        <v>158</v>
      </c>
      <c r="C3954" s="199">
        <v>40</v>
      </c>
      <c r="D3954" s="194" t="s">
        <v>150</v>
      </c>
      <c r="F3954" s="199">
        <v>0</v>
      </c>
      <c r="G3954" s="194" t="s">
        <v>521</v>
      </c>
      <c r="J3954" s="197">
        <v>30000</v>
      </c>
      <c r="K3954" s="200">
        <v>-22618000</v>
      </c>
      <c r="L3954" s="193" t="s">
        <v>585</v>
      </c>
    </row>
    <row r="3955" spans="1:12" x14ac:dyDescent="0.25">
      <c r="A3955" s="197">
        <v>11</v>
      </c>
      <c r="B3955" s="194" t="s">
        <v>158</v>
      </c>
      <c r="C3955" s="199">
        <v>41</v>
      </c>
      <c r="D3955" s="194" t="s">
        <v>150</v>
      </c>
      <c r="F3955" s="199">
        <v>0</v>
      </c>
      <c r="G3955" s="194" t="s">
        <v>522</v>
      </c>
      <c r="J3955" s="197">
        <v>35000</v>
      </c>
      <c r="K3955" s="200">
        <v>-22653000</v>
      </c>
      <c r="L3955" s="193" t="s">
        <v>585</v>
      </c>
    </row>
    <row r="3956" spans="1:12" x14ac:dyDescent="0.25">
      <c r="A3956" s="197">
        <v>11</v>
      </c>
      <c r="B3956" s="194" t="s">
        <v>158</v>
      </c>
      <c r="C3956" s="199">
        <v>42</v>
      </c>
      <c r="D3956" s="194" t="s">
        <v>150</v>
      </c>
      <c r="F3956" s="199">
        <v>0</v>
      </c>
      <c r="G3956" s="194" t="s">
        <v>510</v>
      </c>
      <c r="J3956" s="197">
        <v>50000</v>
      </c>
      <c r="K3956" s="200">
        <v>-22703000</v>
      </c>
      <c r="L3956" s="193" t="s">
        <v>585</v>
      </c>
    </row>
    <row r="3957" spans="1:12" x14ac:dyDescent="0.25">
      <c r="A3957" s="197">
        <v>12</v>
      </c>
      <c r="B3957" s="194" t="s">
        <v>158</v>
      </c>
      <c r="C3957" s="199">
        <v>43</v>
      </c>
      <c r="D3957" s="194" t="s">
        <v>150</v>
      </c>
      <c r="F3957" s="199">
        <v>0</v>
      </c>
      <c r="G3957" s="194" t="s">
        <v>532</v>
      </c>
      <c r="J3957" s="197">
        <v>25000</v>
      </c>
      <c r="K3957" s="200">
        <v>-22728000</v>
      </c>
      <c r="L3957" s="193" t="s">
        <v>585</v>
      </c>
    </row>
    <row r="3958" spans="1:12" x14ac:dyDescent="0.25">
      <c r="A3958" s="197">
        <v>12</v>
      </c>
      <c r="B3958" s="194" t="s">
        <v>158</v>
      </c>
      <c r="C3958" s="199">
        <v>44</v>
      </c>
      <c r="D3958" s="194" t="s">
        <v>150</v>
      </c>
      <c r="F3958" s="199">
        <v>0</v>
      </c>
      <c r="G3958" s="194" t="s">
        <v>517</v>
      </c>
      <c r="J3958" s="197">
        <v>75000</v>
      </c>
      <c r="K3958" s="200">
        <v>-22803000</v>
      </c>
      <c r="L3958" s="193" t="s">
        <v>585</v>
      </c>
    </row>
    <row r="3959" spans="1:12" x14ac:dyDescent="0.25">
      <c r="A3959" s="197">
        <v>13</v>
      </c>
      <c r="B3959" s="194" t="s">
        <v>158</v>
      </c>
      <c r="C3959" s="199">
        <v>45</v>
      </c>
      <c r="D3959" s="194" t="s">
        <v>150</v>
      </c>
      <c r="F3959" s="199">
        <v>0</v>
      </c>
      <c r="G3959" s="194" t="s">
        <v>597</v>
      </c>
      <c r="J3959" s="197">
        <v>16000</v>
      </c>
      <c r="K3959" s="200">
        <v>-22819000</v>
      </c>
      <c r="L3959" s="193" t="s">
        <v>585</v>
      </c>
    </row>
    <row r="3960" spans="1:12" x14ac:dyDescent="0.25">
      <c r="A3960" s="197">
        <v>15</v>
      </c>
      <c r="B3960" s="194" t="s">
        <v>158</v>
      </c>
      <c r="C3960" s="199">
        <v>47</v>
      </c>
      <c r="D3960" s="194" t="s">
        <v>150</v>
      </c>
      <c r="F3960" s="199">
        <v>0</v>
      </c>
      <c r="G3960" s="194" t="s">
        <v>599</v>
      </c>
      <c r="J3960" s="197">
        <v>200000</v>
      </c>
      <c r="K3960" s="200">
        <v>-23019000</v>
      </c>
      <c r="L3960" s="193" t="s">
        <v>585</v>
      </c>
    </row>
    <row r="3961" spans="1:12" x14ac:dyDescent="0.25">
      <c r="A3961" s="197">
        <v>19</v>
      </c>
      <c r="B3961" s="194" t="s">
        <v>158</v>
      </c>
      <c r="C3961" s="199">
        <v>52</v>
      </c>
      <c r="D3961" s="194" t="s">
        <v>150</v>
      </c>
      <c r="F3961" s="199">
        <v>0</v>
      </c>
      <c r="G3961" s="194" t="s">
        <v>535</v>
      </c>
      <c r="J3961" s="197">
        <v>1200000</v>
      </c>
      <c r="K3961" s="200">
        <v>-24219000</v>
      </c>
      <c r="L3961" s="193" t="s">
        <v>585</v>
      </c>
    </row>
    <row r="3962" spans="1:12" x14ac:dyDescent="0.25">
      <c r="A3962" s="197">
        <v>21</v>
      </c>
      <c r="B3962" s="194" t="s">
        <v>158</v>
      </c>
      <c r="C3962" s="199">
        <v>57</v>
      </c>
      <c r="D3962" s="194" t="s">
        <v>150</v>
      </c>
      <c r="F3962" s="199">
        <v>0</v>
      </c>
      <c r="G3962" s="194" t="s">
        <v>637</v>
      </c>
      <c r="J3962" s="197">
        <v>50000</v>
      </c>
      <c r="K3962" s="200">
        <v>-24269000</v>
      </c>
      <c r="L3962" s="193" t="s">
        <v>585</v>
      </c>
    </row>
    <row r="3963" spans="1:12" x14ac:dyDescent="0.25">
      <c r="A3963" s="197">
        <v>21</v>
      </c>
      <c r="B3963" s="194" t="s">
        <v>158</v>
      </c>
      <c r="C3963" s="199">
        <v>59</v>
      </c>
      <c r="D3963" s="194" t="s">
        <v>150</v>
      </c>
      <c r="F3963" s="199">
        <v>0</v>
      </c>
      <c r="G3963" s="194" t="s">
        <v>541</v>
      </c>
      <c r="J3963" s="197">
        <v>2730000</v>
      </c>
      <c r="K3963" s="200">
        <v>-26999000</v>
      </c>
      <c r="L3963" s="193" t="s">
        <v>585</v>
      </c>
    </row>
    <row r="3964" spans="1:12" x14ac:dyDescent="0.25">
      <c r="A3964" s="197">
        <v>21</v>
      </c>
      <c r="B3964" s="194" t="s">
        <v>158</v>
      </c>
      <c r="C3964" s="199">
        <v>60</v>
      </c>
      <c r="D3964" s="194" t="s">
        <v>150</v>
      </c>
      <c r="F3964" s="199">
        <v>0</v>
      </c>
      <c r="G3964" s="194" t="s">
        <v>550</v>
      </c>
      <c r="J3964" s="197">
        <v>30000</v>
      </c>
      <c r="K3964" s="200">
        <v>-27029000</v>
      </c>
      <c r="L3964" s="193" t="s">
        <v>585</v>
      </c>
    </row>
    <row r="3965" spans="1:12" x14ac:dyDescent="0.25">
      <c r="A3965" s="197">
        <v>21</v>
      </c>
      <c r="B3965" s="194" t="s">
        <v>158</v>
      </c>
      <c r="C3965" s="199">
        <v>61</v>
      </c>
      <c r="D3965" s="194" t="s">
        <v>150</v>
      </c>
      <c r="F3965" s="199">
        <v>0</v>
      </c>
      <c r="G3965" s="194" t="s">
        <v>603</v>
      </c>
      <c r="J3965" s="197">
        <v>50000</v>
      </c>
      <c r="K3965" s="200">
        <v>-27079000</v>
      </c>
      <c r="L3965" s="193" t="s">
        <v>585</v>
      </c>
    </row>
    <row r="3966" spans="1:12" x14ac:dyDescent="0.25">
      <c r="A3966" s="197">
        <v>22</v>
      </c>
      <c r="B3966" s="194" t="s">
        <v>158</v>
      </c>
      <c r="C3966" s="199">
        <v>62</v>
      </c>
      <c r="D3966" s="194" t="s">
        <v>150</v>
      </c>
      <c r="F3966" s="199">
        <v>0</v>
      </c>
      <c r="G3966" s="194" t="s">
        <v>638</v>
      </c>
      <c r="J3966" s="197">
        <v>50000</v>
      </c>
      <c r="K3966" s="200">
        <v>-27129000</v>
      </c>
      <c r="L3966" s="193" t="s">
        <v>585</v>
      </c>
    </row>
    <row r="3967" spans="1:12" x14ac:dyDescent="0.25">
      <c r="A3967" s="197">
        <v>22</v>
      </c>
      <c r="B3967" s="194" t="s">
        <v>158</v>
      </c>
      <c r="C3967" s="199">
        <v>63</v>
      </c>
      <c r="D3967" s="194" t="s">
        <v>150</v>
      </c>
      <c r="F3967" s="199">
        <v>0</v>
      </c>
      <c r="G3967" s="194" t="s">
        <v>543</v>
      </c>
      <c r="J3967" s="197">
        <v>25000</v>
      </c>
      <c r="K3967" s="200">
        <v>-27154000</v>
      </c>
      <c r="L3967" s="193" t="s">
        <v>585</v>
      </c>
    </row>
    <row r="3968" spans="1:12" x14ac:dyDescent="0.25">
      <c r="A3968" s="197">
        <v>22</v>
      </c>
      <c r="B3968" s="194" t="s">
        <v>158</v>
      </c>
      <c r="C3968" s="199">
        <v>64</v>
      </c>
      <c r="D3968" s="194" t="s">
        <v>150</v>
      </c>
      <c r="F3968" s="199">
        <v>0</v>
      </c>
      <c r="G3968" s="194" t="s">
        <v>554</v>
      </c>
      <c r="J3968" s="197">
        <v>20000</v>
      </c>
      <c r="K3968" s="200">
        <v>-27174000</v>
      </c>
      <c r="L3968" s="193" t="s">
        <v>585</v>
      </c>
    </row>
    <row r="3969" spans="1:12" x14ac:dyDescent="0.25">
      <c r="A3969" s="197">
        <v>22</v>
      </c>
      <c r="B3969" s="194" t="s">
        <v>158</v>
      </c>
      <c r="C3969" s="199">
        <v>65</v>
      </c>
      <c r="D3969" s="194" t="s">
        <v>150</v>
      </c>
      <c r="F3969" s="199">
        <v>0</v>
      </c>
      <c r="G3969" s="194" t="s">
        <v>571</v>
      </c>
      <c r="J3969" s="197">
        <v>30000</v>
      </c>
      <c r="K3969" s="200">
        <v>-27204000</v>
      </c>
      <c r="L3969" s="193" t="s">
        <v>585</v>
      </c>
    </row>
    <row r="3970" spans="1:12" x14ac:dyDescent="0.25">
      <c r="A3970" s="197">
        <v>22</v>
      </c>
      <c r="B3970" s="194" t="s">
        <v>158</v>
      </c>
      <c r="C3970" s="199">
        <v>66</v>
      </c>
      <c r="D3970" s="194" t="s">
        <v>150</v>
      </c>
      <c r="F3970" s="199">
        <v>0</v>
      </c>
      <c r="G3970" s="194" t="s">
        <v>639</v>
      </c>
      <c r="J3970" s="197">
        <v>10000</v>
      </c>
      <c r="K3970" s="200">
        <v>-27214000</v>
      </c>
      <c r="L3970" s="193" t="s">
        <v>585</v>
      </c>
    </row>
    <row r="3971" spans="1:12" x14ac:dyDescent="0.25">
      <c r="A3971" s="197">
        <v>22</v>
      </c>
      <c r="B3971" s="194" t="s">
        <v>158</v>
      </c>
      <c r="C3971" s="199">
        <v>69</v>
      </c>
      <c r="D3971" s="194" t="s">
        <v>150</v>
      </c>
      <c r="F3971" s="199">
        <v>0</v>
      </c>
      <c r="G3971" s="194" t="s">
        <v>538</v>
      </c>
      <c r="J3971" s="197">
        <v>210000</v>
      </c>
      <c r="K3971" s="200">
        <v>-27424000</v>
      </c>
      <c r="L3971" s="193" t="s">
        <v>585</v>
      </c>
    </row>
    <row r="3972" spans="1:12" x14ac:dyDescent="0.25">
      <c r="A3972" s="197">
        <v>28</v>
      </c>
      <c r="B3972" s="194" t="s">
        <v>158</v>
      </c>
      <c r="C3972" s="199">
        <v>71</v>
      </c>
      <c r="D3972" s="194" t="s">
        <v>150</v>
      </c>
      <c r="F3972" s="199">
        <v>0</v>
      </c>
      <c r="G3972" s="194" t="s">
        <v>583</v>
      </c>
      <c r="J3972" s="197">
        <v>150000</v>
      </c>
      <c r="K3972" s="200">
        <v>-27574000</v>
      </c>
      <c r="L3972" s="193" t="s">
        <v>585</v>
      </c>
    </row>
    <row r="3973" spans="1:12" x14ac:dyDescent="0.25">
      <c r="A3973" s="197">
        <v>28</v>
      </c>
      <c r="B3973" s="194" t="s">
        <v>158</v>
      </c>
      <c r="C3973" s="199">
        <v>72</v>
      </c>
      <c r="D3973" s="194" t="s">
        <v>150</v>
      </c>
      <c r="F3973" s="199">
        <v>0</v>
      </c>
      <c r="G3973" s="194" t="s">
        <v>606</v>
      </c>
      <c r="J3973" s="197">
        <v>30000</v>
      </c>
      <c r="K3973" s="200">
        <v>-27604000</v>
      </c>
      <c r="L3973" s="193" t="s">
        <v>585</v>
      </c>
    </row>
    <row r="3974" spans="1:12" x14ac:dyDescent="0.25">
      <c r="A3974" s="197">
        <v>28</v>
      </c>
      <c r="B3974" s="194" t="s">
        <v>158</v>
      </c>
      <c r="C3974" s="199">
        <v>73</v>
      </c>
      <c r="D3974" s="194" t="s">
        <v>150</v>
      </c>
      <c r="F3974" s="199">
        <v>0</v>
      </c>
      <c r="G3974" s="194" t="s">
        <v>598</v>
      </c>
      <c r="J3974" s="197">
        <v>5000</v>
      </c>
      <c r="K3974" s="200">
        <v>-27609000</v>
      </c>
      <c r="L3974" s="193" t="s">
        <v>585</v>
      </c>
    </row>
    <row r="3975" spans="1:12" x14ac:dyDescent="0.25">
      <c r="A3975" s="197">
        <v>28</v>
      </c>
      <c r="B3975" s="194" t="s">
        <v>158</v>
      </c>
      <c r="C3975" s="199">
        <v>74</v>
      </c>
      <c r="D3975" s="194" t="s">
        <v>150</v>
      </c>
      <c r="F3975" s="199">
        <v>0</v>
      </c>
      <c r="G3975" s="194" t="s">
        <v>557</v>
      </c>
      <c r="J3975" s="197">
        <v>70000</v>
      </c>
      <c r="K3975" s="200">
        <v>-27679000</v>
      </c>
      <c r="L3975" s="193" t="s">
        <v>585</v>
      </c>
    </row>
    <row r="3976" spans="1:12" x14ac:dyDescent="0.25">
      <c r="A3976" s="197">
        <v>28</v>
      </c>
      <c r="B3976" s="194" t="s">
        <v>158</v>
      </c>
      <c r="C3976" s="199">
        <v>75</v>
      </c>
      <c r="D3976" s="194" t="s">
        <v>150</v>
      </c>
      <c r="F3976" s="199">
        <v>0</v>
      </c>
      <c r="G3976" s="194" t="s">
        <v>544</v>
      </c>
      <c r="J3976" s="197">
        <v>50000</v>
      </c>
      <c r="K3976" s="200">
        <v>-27729000</v>
      </c>
      <c r="L3976" s="193" t="s">
        <v>585</v>
      </c>
    </row>
    <row r="3977" spans="1:12" x14ac:dyDescent="0.25">
      <c r="A3977" s="197">
        <v>28</v>
      </c>
      <c r="B3977" s="194" t="s">
        <v>158</v>
      </c>
      <c r="C3977" s="199">
        <v>76</v>
      </c>
      <c r="D3977" s="194" t="s">
        <v>150</v>
      </c>
      <c r="F3977" s="199">
        <v>0</v>
      </c>
      <c r="G3977" s="194" t="s">
        <v>540</v>
      </c>
      <c r="J3977" s="197">
        <v>10000</v>
      </c>
      <c r="K3977" s="200">
        <v>-27739000</v>
      </c>
      <c r="L3977" s="193" t="s">
        <v>585</v>
      </c>
    </row>
    <row r="3978" spans="1:12" x14ac:dyDescent="0.25">
      <c r="A3978" s="197">
        <v>28</v>
      </c>
      <c r="B3978" s="194" t="s">
        <v>158</v>
      </c>
      <c r="C3978" s="199">
        <v>77</v>
      </c>
      <c r="D3978" s="194" t="s">
        <v>150</v>
      </c>
      <c r="F3978" s="199">
        <v>0</v>
      </c>
      <c r="G3978" s="194" t="s">
        <v>548</v>
      </c>
      <c r="J3978" s="197">
        <v>60000</v>
      </c>
      <c r="K3978" s="200">
        <v>-27799000</v>
      </c>
      <c r="L3978" s="193" t="s">
        <v>585</v>
      </c>
    </row>
    <row r="3979" spans="1:12" x14ac:dyDescent="0.25">
      <c r="A3979" s="197">
        <v>28</v>
      </c>
      <c r="B3979" s="194" t="s">
        <v>158</v>
      </c>
      <c r="C3979" s="199">
        <v>78</v>
      </c>
      <c r="D3979" s="194" t="s">
        <v>150</v>
      </c>
      <c r="F3979" s="199">
        <v>0</v>
      </c>
      <c r="G3979" s="194" t="s">
        <v>536</v>
      </c>
      <c r="J3979" s="197">
        <v>30000</v>
      </c>
      <c r="K3979" s="200">
        <v>-27829000</v>
      </c>
      <c r="L3979" s="193" t="s">
        <v>585</v>
      </c>
    </row>
    <row r="3980" spans="1:12" x14ac:dyDescent="0.25">
      <c r="G3980" s="201" t="s">
        <v>644</v>
      </c>
      <c r="I3980" s="202">
        <v>0</v>
      </c>
      <c r="J3980" s="202">
        <v>7061000</v>
      </c>
      <c r="K3980" s="202">
        <v>-7061000</v>
      </c>
      <c r="L3980" s="203" t="s">
        <v>585</v>
      </c>
    </row>
    <row r="3981" spans="1:12" x14ac:dyDescent="0.25">
      <c r="G3981" s="201" t="s">
        <v>505</v>
      </c>
      <c r="I3981" s="202">
        <v>0</v>
      </c>
      <c r="J3981" s="202">
        <v>27829000</v>
      </c>
      <c r="K3981" s="202">
        <v>-27829000</v>
      </c>
      <c r="L3981" s="204" t="s">
        <v>1019</v>
      </c>
    </row>
    <row r="3982" spans="1:12" x14ac:dyDescent="0.25">
      <c r="A3982" s="196" t="s">
        <v>254</v>
      </c>
      <c r="G3982" s="153" t="s">
        <v>500</v>
      </c>
      <c r="I3982" s="197">
        <v>0</v>
      </c>
      <c r="J3982" s="197">
        <v>27829000</v>
      </c>
      <c r="K3982" s="197">
        <v>-27829000</v>
      </c>
      <c r="L3982" s="194" t="s">
        <v>585</v>
      </c>
    </row>
    <row r="3983" spans="1:12" x14ac:dyDescent="0.25">
      <c r="A3983" s="193" t="s">
        <v>139</v>
      </c>
      <c r="B3983" s="193" t="s">
        <v>140</v>
      </c>
      <c r="C3983" s="198" t="s">
        <v>141</v>
      </c>
      <c r="D3983" s="193" t="s">
        <v>142</v>
      </c>
      <c r="E3983" s="193" t="s">
        <v>143</v>
      </c>
      <c r="F3983" s="198" t="s">
        <v>144</v>
      </c>
      <c r="G3983" s="193" t="s">
        <v>145</v>
      </c>
      <c r="I3983" s="198" t="s">
        <v>501</v>
      </c>
      <c r="J3983" s="198" t="s">
        <v>502</v>
      </c>
      <c r="K3983" s="198" t="s">
        <v>146</v>
      </c>
    </row>
    <row r="3984" spans="1:12" x14ac:dyDescent="0.25">
      <c r="A3984" s="197">
        <v>2</v>
      </c>
      <c r="B3984" s="194" t="s">
        <v>254</v>
      </c>
      <c r="C3984" s="199">
        <v>17</v>
      </c>
      <c r="D3984" s="194" t="s">
        <v>150</v>
      </c>
      <c r="F3984" s="199">
        <v>0</v>
      </c>
      <c r="G3984" s="194" t="s">
        <v>513</v>
      </c>
      <c r="J3984" s="197">
        <v>100000</v>
      </c>
      <c r="K3984" s="200">
        <v>-27929000</v>
      </c>
      <c r="L3984" s="193" t="s">
        <v>585</v>
      </c>
    </row>
    <row r="3985" spans="1:12" x14ac:dyDescent="0.25">
      <c r="A3985" s="197">
        <v>2</v>
      </c>
      <c r="B3985" s="194" t="s">
        <v>254</v>
      </c>
      <c r="C3985" s="199">
        <v>18</v>
      </c>
      <c r="D3985" s="194" t="s">
        <v>150</v>
      </c>
      <c r="F3985" s="199">
        <v>0</v>
      </c>
      <c r="G3985" s="194" t="s">
        <v>533</v>
      </c>
      <c r="J3985" s="197">
        <v>40000</v>
      </c>
      <c r="K3985" s="200">
        <v>-27969000</v>
      </c>
      <c r="L3985" s="193" t="s">
        <v>585</v>
      </c>
    </row>
    <row r="3986" spans="1:12" x14ac:dyDescent="0.25">
      <c r="A3986" s="197">
        <v>3</v>
      </c>
      <c r="B3986" s="194" t="s">
        <v>254</v>
      </c>
      <c r="C3986" s="199">
        <v>23</v>
      </c>
      <c r="D3986" s="194" t="s">
        <v>150</v>
      </c>
      <c r="F3986" s="199">
        <v>0</v>
      </c>
      <c r="G3986" s="194" t="s">
        <v>650</v>
      </c>
      <c r="J3986" s="197">
        <v>20000</v>
      </c>
      <c r="K3986" s="200">
        <v>-27989000</v>
      </c>
      <c r="L3986" s="193" t="s">
        <v>585</v>
      </c>
    </row>
    <row r="3987" spans="1:12" x14ac:dyDescent="0.25">
      <c r="A3987" s="197">
        <v>3</v>
      </c>
      <c r="B3987" s="194" t="s">
        <v>254</v>
      </c>
      <c r="C3987" s="199">
        <v>24</v>
      </c>
      <c r="D3987" s="194" t="s">
        <v>150</v>
      </c>
      <c r="F3987" s="199">
        <v>0</v>
      </c>
      <c r="G3987" s="194" t="s">
        <v>511</v>
      </c>
      <c r="J3987" s="197">
        <v>150000</v>
      </c>
      <c r="K3987" s="200">
        <v>-28139000</v>
      </c>
      <c r="L3987" s="193" t="s">
        <v>585</v>
      </c>
    </row>
    <row r="3988" spans="1:12" x14ac:dyDescent="0.25">
      <c r="A3988" s="197">
        <v>3</v>
      </c>
      <c r="B3988" s="194" t="s">
        <v>254</v>
      </c>
      <c r="C3988" s="199">
        <v>25</v>
      </c>
      <c r="D3988" s="194" t="s">
        <v>150</v>
      </c>
      <c r="F3988" s="199">
        <v>0</v>
      </c>
      <c r="G3988" s="194" t="s">
        <v>519</v>
      </c>
      <c r="J3988" s="197">
        <v>50000</v>
      </c>
      <c r="K3988" s="200">
        <v>-28189000</v>
      </c>
      <c r="L3988" s="193" t="s">
        <v>585</v>
      </c>
    </row>
    <row r="3989" spans="1:12" x14ac:dyDescent="0.25">
      <c r="A3989" s="197">
        <v>3</v>
      </c>
      <c r="B3989" s="194" t="s">
        <v>254</v>
      </c>
      <c r="C3989" s="199">
        <v>26</v>
      </c>
      <c r="D3989" s="194" t="s">
        <v>150</v>
      </c>
      <c r="F3989" s="199">
        <v>0</v>
      </c>
      <c r="G3989" s="194" t="s">
        <v>586</v>
      </c>
      <c r="J3989" s="197">
        <v>150000</v>
      </c>
      <c r="K3989" s="200">
        <v>-28339000</v>
      </c>
      <c r="L3989" s="193" t="s">
        <v>585</v>
      </c>
    </row>
    <row r="3990" spans="1:12" x14ac:dyDescent="0.25">
      <c r="A3990" s="197">
        <v>5</v>
      </c>
      <c r="B3990" s="194" t="s">
        <v>254</v>
      </c>
      <c r="C3990" s="199">
        <v>32</v>
      </c>
      <c r="D3990" s="194" t="s">
        <v>150</v>
      </c>
      <c r="F3990" s="199">
        <v>0</v>
      </c>
      <c r="G3990" s="194" t="s">
        <v>581</v>
      </c>
      <c r="J3990" s="197">
        <v>50000</v>
      </c>
      <c r="K3990" s="200">
        <v>-28389000</v>
      </c>
      <c r="L3990" s="193" t="s">
        <v>585</v>
      </c>
    </row>
    <row r="3991" spans="1:12" x14ac:dyDescent="0.25">
      <c r="A3991" s="197">
        <v>9</v>
      </c>
      <c r="B3991" s="194" t="s">
        <v>254</v>
      </c>
      <c r="C3991" s="199">
        <v>36</v>
      </c>
      <c r="D3991" s="194" t="s">
        <v>150</v>
      </c>
      <c r="F3991" s="199">
        <v>0</v>
      </c>
      <c r="G3991" s="194" t="s">
        <v>656</v>
      </c>
      <c r="J3991" s="197">
        <v>30000</v>
      </c>
      <c r="K3991" s="200">
        <v>-28419000</v>
      </c>
      <c r="L3991" s="193" t="s">
        <v>585</v>
      </c>
    </row>
    <row r="3992" spans="1:12" x14ac:dyDescent="0.25">
      <c r="A3992" s="197">
        <v>9</v>
      </c>
      <c r="B3992" s="194" t="s">
        <v>254</v>
      </c>
      <c r="C3992" s="199">
        <v>37</v>
      </c>
      <c r="D3992" s="194" t="s">
        <v>150</v>
      </c>
      <c r="F3992" s="199">
        <v>0</v>
      </c>
      <c r="G3992" s="194" t="s">
        <v>656</v>
      </c>
      <c r="J3992" s="197">
        <v>30000</v>
      </c>
      <c r="K3992" s="200">
        <v>-28449000</v>
      </c>
      <c r="L3992" s="193" t="s">
        <v>585</v>
      </c>
    </row>
    <row r="3993" spans="1:12" x14ac:dyDescent="0.25">
      <c r="A3993" s="197">
        <v>9</v>
      </c>
      <c r="B3993" s="194" t="s">
        <v>254</v>
      </c>
      <c r="C3993" s="199">
        <v>38</v>
      </c>
      <c r="D3993" s="194" t="s">
        <v>150</v>
      </c>
      <c r="F3993" s="199">
        <v>0</v>
      </c>
      <c r="G3993" s="194" t="s">
        <v>657</v>
      </c>
      <c r="J3993" s="197">
        <v>150000</v>
      </c>
      <c r="K3993" s="200">
        <v>-28599000</v>
      </c>
      <c r="L3993" s="193" t="s">
        <v>585</v>
      </c>
    </row>
    <row r="3994" spans="1:12" x14ac:dyDescent="0.25">
      <c r="A3994" s="197">
        <v>9</v>
      </c>
      <c r="B3994" s="194" t="s">
        <v>254</v>
      </c>
      <c r="C3994" s="199">
        <v>39</v>
      </c>
      <c r="D3994" s="194" t="s">
        <v>150</v>
      </c>
      <c r="F3994" s="199">
        <v>0</v>
      </c>
      <c r="G3994" s="194" t="s">
        <v>521</v>
      </c>
      <c r="J3994" s="197">
        <v>30000</v>
      </c>
      <c r="K3994" s="200">
        <v>-28629000</v>
      </c>
      <c r="L3994" s="193" t="s">
        <v>585</v>
      </c>
    </row>
    <row r="3995" spans="1:12" x14ac:dyDescent="0.25">
      <c r="A3995" s="197">
        <v>9</v>
      </c>
      <c r="B3995" s="194" t="s">
        <v>254</v>
      </c>
      <c r="C3995" s="199">
        <v>40</v>
      </c>
      <c r="D3995" s="194" t="s">
        <v>150</v>
      </c>
      <c r="F3995" s="199">
        <v>0</v>
      </c>
      <c r="G3995" s="194" t="s">
        <v>523</v>
      </c>
      <c r="J3995" s="197">
        <v>30000</v>
      </c>
      <c r="K3995" s="200">
        <v>-28659000</v>
      </c>
      <c r="L3995" s="193" t="s">
        <v>585</v>
      </c>
    </row>
    <row r="3996" spans="1:12" x14ac:dyDescent="0.25">
      <c r="A3996" s="197">
        <v>9</v>
      </c>
      <c r="B3996" s="194" t="s">
        <v>254</v>
      </c>
      <c r="C3996" s="199">
        <v>41</v>
      </c>
      <c r="D3996" s="194" t="s">
        <v>150</v>
      </c>
      <c r="F3996" s="199">
        <v>0</v>
      </c>
      <c r="G3996" s="194" t="s">
        <v>627</v>
      </c>
      <c r="J3996" s="197">
        <v>100000</v>
      </c>
      <c r="K3996" s="200">
        <v>-28759000</v>
      </c>
      <c r="L3996" s="193" t="s">
        <v>585</v>
      </c>
    </row>
    <row r="3997" spans="1:12" x14ac:dyDescent="0.25">
      <c r="A3997" s="197">
        <v>11</v>
      </c>
      <c r="B3997" s="194" t="s">
        <v>254</v>
      </c>
      <c r="C3997" s="199">
        <v>45</v>
      </c>
      <c r="D3997" s="194" t="s">
        <v>150</v>
      </c>
      <c r="F3997" s="199">
        <v>0</v>
      </c>
      <c r="G3997" s="194" t="s">
        <v>522</v>
      </c>
      <c r="J3997" s="197">
        <v>35000</v>
      </c>
      <c r="K3997" s="200">
        <v>-28794000</v>
      </c>
      <c r="L3997" s="193" t="s">
        <v>585</v>
      </c>
    </row>
    <row r="3998" spans="1:12" x14ac:dyDescent="0.25">
      <c r="A3998" s="197">
        <v>11</v>
      </c>
      <c r="B3998" s="194" t="s">
        <v>254</v>
      </c>
      <c r="C3998" s="199">
        <v>46</v>
      </c>
      <c r="D3998" s="194" t="s">
        <v>150</v>
      </c>
      <c r="F3998" s="199">
        <v>0</v>
      </c>
      <c r="G3998" s="194" t="s">
        <v>597</v>
      </c>
      <c r="J3998" s="197">
        <v>16000</v>
      </c>
      <c r="K3998" s="200">
        <v>-28810000</v>
      </c>
      <c r="L3998" s="193" t="s">
        <v>585</v>
      </c>
    </row>
    <row r="3999" spans="1:12" x14ac:dyDescent="0.25">
      <c r="A3999" s="197">
        <v>13</v>
      </c>
      <c r="B3999" s="194" t="s">
        <v>254</v>
      </c>
      <c r="C3999" s="199">
        <v>49</v>
      </c>
      <c r="D3999" s="194" t="s">
        <v>150</v>
      </c>
      <c r="F3999" s="199">
        <v>0</v>
      </c>
      <c r="G3999" s="194" t="s">
        <v>532</v>
      </c>
      <c r="J3999" s="197">
        <v>25000</v>
      </c>
      <c r="K3999" s="200">
        <v>-28835000</v>
      </c>
      <c r="L3999" s="193" t="s">
        <v>585</v>
      </c>
    </row>
    <row r="4000" spans="1:12" x14ac:dyDescent="0.25">
      <c r="A4000" s="197">
        <v>19</v>
      </c>
      <c r="B4000" s="194" t="s">
        <v>254</v>
      </c>
      <c r="C4000" s="199">
        <v>50</v>
      </c>
      <c r="D4000" s="194" t="s">
        <v>150</v>
      </c>
      <c r="F4000" s="199">
        <v>0</v>
      </c>
      <c r="G4000" s="194" t="s">
        <v>599</v>
      </c>
      <c r="J4000" s="197">
        <v>200000</v>
      </c>
      <c r="K4000" s="200">
        <v>-29035000</v>
      </c>
      <c r="L4000" s="193" t="s">
        <v>585</v>
      </c>
    </row>
    <row r="4001" spans="1:12" x14ac:dyDescent="0.25">
      <c r="A4001" s="197">
        <v>19</v>
      </c>
      <c r="B4001" s="194" t="s">
        <v>254</v>
      </c>
      <c r="C4001" s="199">
        <v>51</v>
      </c>
      <c r="D4001" s="194" t="s">
        <v>150</v>
      </c>
      <c r="F4001" s="199">
        <v>0</v>
      </c>
      <c r="G4001" s="194" t="s">
        <v>535</v>
      </c>
      <c r="J4001" s="197">
        <v>1200000</v>
      </c>
      <c r="K4001" s="200">
        <v>-30235000</v>
      </c>
      <c r="L4001" s="193" t="s">
        <v>585</v>
      </c>
    </row>
    <row r="4002" spans="1:12" x14ac:dyDescent="0.25">
      <c r="A4002" s="197">
        <v>20</v>
      </c>
      <c r="B4002" s="194" t="s">
        <v>254</v>
      </c>
      <c r="C4002" s="199">
        <v>52</v>
      </c>
      <c r="D4002" s="194" t="s">
        <v>150</v>
      </c>
      <c r="F4002" s="199">
        <v>0</v>
      </c>
      <c r="G4002" s="194" t="s">
        <v>600</v>
      </c>
      <c r="J4002" s="197">
        <v>50000</v>
      </c>
      <c r="K4002" s="200">
        <v>-30285000</v>
      </c>
      <c r="L4002" s="193" t="s">
        <v>585</v>
      </c>
    </row>
    <row r="4003" spans="1:12" x14ac:dyDescent="0.25">
      <c r="A4003" s="197">
        <v>20</v>
      </c>
      <c r="B4003" s="194" t="s">
        <v>254</v>
      </c>
      <c r="C4003" s="199">
        <v>53</v>
      </c>
      <c r="D4003" s="194" t="s">
        <v>150</v>
      </c>
      <c r="F4003" s="199">
        <v>0</v>
      </c>
      <c r="G4003" s="194" t="s">
        <v>555</v>
      </c>
      <c r="J4003" s="197">
        <v>50000</v>
      </c>
      <c r="K4003" s="200">
        <v>-30335000</v>
      </c>
      <c r="L4003" s="193" t="s">
        <v>585</v>
      </c>
    </row>
    <row r="4004" spans="1:12" x14ac:dyDescent="0.25">
      <c r="A4004" s="197">
        <v>23</v>
      </c>
      <c r="B4004" s="194" t="s">
        <v>254</v>
      </c>
      <c r="C4004" s="199">
        <v>55</v>
      </c>
      <c r="D4004" s="194" t="s">
        <v>150</v>
      </c>
      <c r="F4004" s="199">
        <v>0</v>
      </c>
      <c r="G4004" s="194" t="s">
        <v>540</v>
      </c>
      <c r="J4004" s="197">
        <v>50000</v>
      </c>
      <c r="K4004" s="200">
        <v>-30385000</v>
      </c>
      <c r="L4004" s="193" t="s">
        <v>585</v>
      </c>
    </row>
    <row r="4005" spans="1:12" x14ac:dyDescent="0.25">
      <c r="A4005" s="197">
        <v>23</v>
      </c>
      <c r="B4005" s="194" t="s">
        <v>254</v>
      </c>
      <c r="C4005" s="199">
        <v>56</v>
      </c>
      <c r="D4005" s="194" t="s">
        <v>150</v>
      </c>
      <c r="F4005" s="199">
        <v>0</v>
      </c>
      <c r="G4005" s="194" t="s">
        <v>540</v>
      </c>
      <c r="J4005" s="197">
        <v>10000</v>
      </c>
      <c r="K4005" s="200">
        <v>-30395000</v>
      </c>
      <c r="L4005" s="193" t="s">
        <v>585</v>
      </c>
    </row>
    <row r="4006" spans="1:12" x14ac:dyDescent="0.25">
      <c r="A4006" s="197">
        <v>23</v>
      </c>
      <c r="B4006" s="194" t="s">
        <v>254</v>
      </c>
      <c r="C4006" s="199">
        <v>57</v>
      </c>
      <c r="D4006" s="194" t="s">
        <v>150</v>
      </c>
      <c r="F4006" s="199">
        <v>0</v>
      </c>
      <c r="G4006" s="194" t="s">
        <v>541</v>
      </c>
      <c r="J4006" s="197">
        <v>2730000</v>
      </c>
      <c r="K4006" s="200">
        <v>-33125000</v>
      </c>
      <c r="L4006" s="193" t="s">
        <v>585</v>
      </c>
    </row>
    <row r="4007" spans="1:12" x14ac:dyDescent="0.25">
      <c r="A4007" s="197">
        <v>24</v>
      </c>
      <c r="B4007" s="194" t="s">
        <v>254</v>
      </c>
      <c r="C4007" s="199">
        <v>58</v>
      </c>
      <c r="D4007" s="194" t="s">
        <v>150</v>
      </c>
      <c r="F4007" s="199">
        <v>0</v>
      </c>
      <c r="G4007" s="194" t="s">
        <v>543</v>
      </c>
      <c r="J4007" s="197">
        <v>25000</v>
      </c>
      <c r="K4007" s="200">
        <v>-33150000</v>
      </c>
      <c r="L4007" s="193" t="s">
        <v>585</v>
      </c>
    </row>
    <row r="4008" spans="1:12" x14ac:dyDescent="0.25">
      <c r="A4008" s="197">
        <v>25</v>
      </c>
      <c r="B4008" s="194" t="s">
        <v>254</v>
      </c>
      <c r="C4008" s="199">
        <v>59</v>
      </c>
      <c r="D4008" s="194" t="s">
        <v>150</v>
      </c>
      <c r="F4008" s="199">
        <v>0</v>
      </c>
      <c r="G4008" s="194" t="s">
        <v>547</v>
      </c>
      <c r="J4008" s="197">
        <v>30000</v>
      </c>
      <c r="K4008" s="200">
        <v>-33180000</v>
      </c>
      <c r="L4008" s="193" t="s">
        <v>585</v>
      </c>
    </row>
    <row r="4009" spans="1:12" x14ac:dyDescent="0.25">
      <c r="A4009" s="197">
        <v>25</v>
      </c>
      <c r="B4009" s="194" t="s">
        <v>254</v>
      </c>
      <c r="C4009" s="199">
        <v>60</v>
      </c>
      <c r="D4009" s="194" t="s">
        <v>150</v>
      </c>
      <c r="F4009" s="199">
        <v>0</v>
      </c>
      <c r="G4009" s="194" t="s">
        <v>554</v>
      </c>
      <c r="J4009" s="197">
        <v>20000</v>
      </c>
      <c r="K4009" s="200">
        <v>-33200000</v>
      </c>
      <c r="L4009" s="193" t="s">
        <v>585</v>
      </c>
    </row>
    <row r="4010" spans="1:12" x14ac:dyDescent="0.25">
      <c r="A4010" s="197">
        <v>25</v>
      </c>
      <c r="B4010" s="194" t="s">
        <v>254</v>
      </c>
      <c r="C4010" s="199">
        <v>61</v>
      </c>
      <c r="D4010" s="194" t="s">
        <v>150</v>
      </c>
      <c r="F4010" s="199">
        <v>0</v>
      </c>
      <c r="G4010" s="194" t="s">
        <v>571</v>
      </c>
      <c r="J4010" s="197">
        <v>30000</v>
      </c>
      <c r="K4010" s="200">
        <v>-33230000</v>
      </c>
      <c r="L4010" s="193" t="s">
        <v>585</v>
      </c>
    </row>
    <row r="4011" spans="1:12" x14ac:dyDescent="0.25">
      <c r="A4011" s="197">
        <v>25</v>
      </c>
      <c r="B4011" s="194" t="s">
        <v>254</v>
      </c>
      <c r="C4011" s="199">
        <v>62</v>
      </c>
      <c r="D4011" s="194" t="s">
        <v>150</v>
      </c>
      <c r="F4011" s="199">
        <v>0</v>
      </c>
      <c r="G4011" s="194" t="s">
        <v>548</v>
      </c>
      <c r="J4011" s="197">
        <v>60000</v>
      </c>
      <c r="K4011" s="200">
        <v>-33290000</v>
      </c>
      <c r="L4011" s="193" t="s">
        <v>585</v>
      </c>
    </row>
    <row r="4012" spans="1:12" x14ac:dyDescent="0.25">
      <c r="A4012" s="197">
        <v>25</v>
      </c>
      <c r="B4012" s="194" t="s">
        <v>254</v>
      </c>
      <c r="C4012" s="199">
        <v>63</v>
      </c>
      <c r="D4012" s="194" t="s">
        <v>150</v>
      </c>
      <c r="F4012" s="199">
        <v>0</v>
      </c>
      <c r="G4012" s="194" t="s">
        <v>605</v>
      </c>
      <c r="J4012" s="197">
        <v>30000</v>
      </c>
      <c r="K4012" s="200">
        <v>-33320000</v>
      </c>
      <c r="L4012" s="193" t="s">
        <v>585</v>
      </c>
    </row>
    <row r="4013" spans="1:12" x14ac:dyDescent="0.25">
      <c r="A4013" s="197">
        <v>26</v>
      </c>
      <c r="B4013" s="194" t="s">
        <v>254</v>
      </c>
      <c r="C4013" s="199">
        <v>67</v>
      </c>
      <c r="D4013" s="194" t="s">
        <v>150</v>
      </c>
      <c r="F4013" s="199">
        <v>0</v>
      </c>
      <c r="G4013" s="194" t="s">
        <v>557</v>
      </c>
      <c r="J4013" s="197">
        <v>70000</v>
      </c>
      <c r="K4013" s="200">
        <v>-33390000</v>
      </c>
      <c r="L4013" s="193" t="s">
        <v>585</v>
      </c>
    </row>
    <row r="4014" spans="1:12" x14ac:dyDescent="0.25">
      <c r="A4014" s="197">
        <v>26</v>
      </c>
      <c r="B4014" s="194" t="s">
        <v>254</v>
      </c>
      <c r="C4014" s="199">
        <v>68</v>
      </c>
      <c r="D4014" s="194" t="s">
        <v>150</v>
      </c>
      <c r="F4014" s="199">
        <v>0</v>
      </c>
      <c r="G4014" s="194" t="s">
        <v>520</v>
      </c>
      <c r="J4014" s="197">
        <v>10000</v>
      </c>
      <c r="K4014" s="200">
        <v>-33400000</v>
      </c>
      <c r="L4014" s="193" t="s">
        <v>585</v>
      </c>
    </row>
    <row r="4015" spans="1:12" x14ac:dyDescent="0.25">
      <c r="A4015" s="197">
        <v>26</v>
      </c>
      <c r="B4015" s="194" t="s">
        <v>254</v>
      </c>
      <c r="C4015" s="199">
        <v>69</v>
      </c>
      <c r="D4015" s="194" t="s">
        <v>150</v>
      </c>
      <c r="F4015" s="199">
        <v>0</v>
      </c>
      <c r="G4015" s="194" t="s">
        <v>544</v>
      </c>
      <c r="J4015" s="197">
        <v>50000</v>
      </c>
      <c r="K4015" s="200">
        <v>-33450000</v>
      </c>
      <c r="L4015" s="193" t="s">
        <v>585</v>
      </c>
    </row>
    <row r="4016" spans="1:12" x14ac:dyDescent="0.25">
      <c r="A4016" s="197">
        <v>26</v>
      </c>
      <c r="B4016" s="194" t="s">
        <v>254</v>
      </c>
      <c r="C4016" s="199">
        <v>70</v>
      </c>
      <c r="D4016" s="194" t="s">
        <v>150</v>
      </c>
      <c r="F4016" s="199">
        <v>0</v>
      </c>
      <c r="G4016" s="194" t="s">
        <v>661</v>
      </c>
      <c r="J4016" s="197">
        <v>50000</v>
      </c>
      <c r="K4016" s="200">
        <v>-33500000</v>
      </c>
      <c r="L4016" s="193" t="s">
        <v>585</v>
      </c>
    </row>
    <row r="4017" spans="1:12" x14ac:dyDescent="0.25">
      <c r="A4017" s="197">
        <v>27</v>
      </c>
      <c r="B4017" s="194" t="s">
        <v>254</v>
      </c>
      <c r="C4017" s="199">
        <v>71</v>
      </c>
      <c r="D4017" s="194" t="s">
        <v>150</v>
      </c>
      <c r="F4017" s="199">
        <v>0</v>
      </c>
      <c r="G4017" s="194" t="s">
        <v>661</v>
      </c>
      <c r="J4017" s="197">
        <v>150000</v>
      </c>
      <c r="K4017" s="200">
        <v>-33650000</v>
      </c>
      <c r="L4017" s="193" t="s">
        <v>585</v>
      </c>
    </row>
    <row r="4018" spans="1:12" x14ac:dyDescent="0.25">
      <c r="A4018" s="197">
        <v>27</v>
      </c>
      <c r="B4018" s="194" t="s">
        <v>254</v>
      </c>
      <c r="C4018" s="199">
        <v>72</v>
      </c>
      <c r="D4018" s="194" t="s">
        <v>150</v>
      </c>
      <c r="F4018" s="199">
        <v>0</v>
      </c>
      <c r="G4018" s="194" t="s">
        <v>519</v>
      </c>
      <c r="J4018" s="197">
        <v>50000</v>
      </c>
      <c r="K4018" s="200">
        <v>-33700000</v>
      </c>
      <c r="L4018" s="193" t="s">
        <v>585</v>
      </c>
    </row>
    <row r="4019" spans="1:12" x14ac:dyDescent="0.25">
      <c r="A4019" s="197">
        <v>27</v>
      </c>
      <c r="B4019" s="194" t="s">
        <v>254</v>
      </c>
      <c r="C4019" s="199">
        <v>73</v>
      </c>
      <c r="D4019" s="194" t="s">
        <v>150</v>
      </c>
      <c r="F4019" s="199">
        <v>0</v>
      </c>
      <c r="G4019" s="194" t="s">
        <v>536</v>
      </c>
      <c r="J4019" s="197">
        <v>30000</v>
      </c>
      <c r="K4019" s="200">
        <v>-33730000</v>
      </c>
      <c r="L4019" s="193" t="s">
        <v>585</v>
      </c>
    </row>
    <row r="4020" spans="1:12" x14ac:dyDescent="0.25">
      <c r="A4020" s="197">
        <v>27</v>
      </c>
      <c r="B4020" s="194" t="s">
        <v>254</v>
      </c>
      <c r="C4020" s="199">
        <v>74</v>
      </c>
      <c r="D4020" s="194" t="s">
        <v>150</v>
      </c>
      <c r="F4020" s="199">
        <v>0</v>
      </c>
      <c r="G4020" s="194" t="s">
        <v>546</v>
      </c>
      <c r="J4020" s="197">
        <v>200000</v>
      </c>
      <c r="K4020" s="200">
        <v>-33930000</v>
      </c>
      <c r="L4020" s="193" t="s">
        <v>585</v>
      </c>
    </row>
    <row r="4021" spans="1:12" x14ac:dyDescent="0.25">
      <c r="A4021" s="197">
        <v>27</v>
      </c>
      <c r="B4021" s="194" t="s">
        <v>254</v>
      </c>
      <c r="C4021" s="199">
        <v>75</v>
      </c>
      <c r="D4021" s="194" t="s">
        <v>150</v>
      </c>
      <c r="F4021" s="199">
        <v>0</v>
      </c>
      <c r="G4021" s="194" t="s">
        <v>511</v>
      </c>
      <c r="J4021" s="197">
        <v>150000</v>
      </c>
      <c r="K4021" s="200">
        <v>-34080000</v>
      </c>
      <c r="L4021" s="193" t="s">
        <v>585</v>
      </c>
    </row>
    <row r="4022" spans="1:12" x14ac:dyDescent="0.25">
      <c r="A4022" s="197">
        <v>30</v>
      </c>
      <c r="B4022" s="194" t="s">
        <v>254</v>
      </c>
      <c r="C4022" s="199">
        <v>76</v>
      </c>
      <c r="D4022" s="194" t="s">
        <v>150</v>
      </c>
      <c r="F4022" s="199">
        <v>0</v>
      </c>
      <c r="G4022" s="194" t="s">
        <v>662</v>
      </c>
      <c r="J4022" s="197">
        <v>220000</v>
      </c>
      <c r="K4022" s="200">
        <v>-34300000</v>
      </c>
      <c r="L4022" s="193" t="s">
        <v>585</v>
      </c>
    </row>
    <row r="4023" spans="1:12" x14ac:dyDescent="0.25">
      <c r="A4023" s="197">
        <v>30</v>
      </c>
      <c r="B4023" s="194" t="s">
        <v>254</v>
      </c>
      <c r="C4023" s="199">
        <v>77</v>
      </c>
      <c r="D4023" s="194" t="s">
        <v>150</v>
      </c>
      <c r="F4023" s="199">
        <v>0</v>
      </c>
      <c r="G4023" s="194" t="s">
        <v>553</v>
      </c>
      <c r="J4023" s="197">
        <v>150000</v>
      </c>
      <c r="K4023" s="200">
        <v>-34450000</v>
      </c>
      <c r="L4023" s="193" t="s">
        <v>585</v>
      </c>
    </row>
    <row r="4024" spans="1:12" x14ac:dyDescent="0.25">
      <c r="A4024" s="197">
        <v>31</v>
      </c>
      <c r="B4024" s="194" t="s">
        <v>254</v>
      </c>
      <c r="C4024" s="199">
        <v>81</v>
      </c>
      <c r="D4024" s="194" t="s">
        <v>150</v>
      </c>
      <c r="F4024" s="199">
        <v>0</v>
      </c>
      <c r="G4024" s="194" t="s">
        <v>586</v>
      </c>
      <c r="J4024" s="197">
        <v>150000</v>
      </c>
      <c r="K4024" s="200">
        <v>-34600000</v>
      </c>
      <c r="L4024" s="193" t="s">
        <v>585</v>
      </c>
    </row>
    <row r="4025" spans="1:12" x14ac:dyDescent="0.25">
      <c r="G4025" s="201" t="s">
        <v>665</v>
      </c>
      <c r="I4025" s="202">
        <v>0</v>
      </c>
      <c r="J4025" s="202">
        <v>6771000</v>
      </c>
      <c r="K4025" s="202">
        <v>-6771000</v>
      </c>
      <c r="L4025" s="203" t="s">
        <v>585</v>
      </c>
    </row>
    <row r="4026" spans="1:12" x14ac:dyDescent="0.25">
      <c r="G4026" s="201" t="s">
        <v>505</v>
      </c>
      <c r="I4026" s="202">
        <v>0</v>
      </c>
      <c r="J4026" s="202">
        <v>34600000</v>
      </c>
      <c r="K4026" s="202">
        <v>-34600000</v>
      </c>
      <c r="L4026" s="204" t="s">
        <v>1019</v>
      </c>
    </row>
    <row r="4027" spans="1:12" x14ac:dyDescent="0.25">
      <c r="A4027" s="196" t="s">
        <v>160</v>
      </c>
      <c r="G4027" s="153" t="s">
        <v>500</v>
      </c>
      <c r="I4027" s="197">
        <v>0</v>
      </c>
      <c r="J4027" s="197">
        <v>34600000</v>
      </c>
      <c r="K4027" s="197">
        <v>-34600000</v>
      </c>
      <c r="L4027" s="194" t="s">
        <v>585</v>
      </c>
    </row>
    <row r="4028" spans="1:12" x14ac:dyDescent="0.25">
      <c r="A4028" s="193" t="s">
        <v>139</v>
      </c>
      <c r="B4028" s="193" t="s">
        <v>140</v>
      </c>
      <c r="C4028" s="198" t="s">
        <v>141</v>
      </c>
      <c r="D4028" s="193" t="s">
        <v>142</v>
      </c>
      <c r="E4028" s="193" t="s">
        <v>143</v>
      </c>
      <c r="F4028" s="198" t="s">
        <v>144</v>
      </c>
      <c r="G4028" s="193" t="s">
        <v>145</v>
      </c>
      <c r="I4028" s="198" t="s">
        <v>501</v>
      </c>
      <c r="J4028" s="198" t="s">
        <v>502</v>
      </c>
      <c r="K4028" s="198" t="s">
        <v>146</v>
      </c>
    </row>
    <row r="4029" spans="1:12" x14ac:dyDescent="0.25">
      <c r="A4029" s="197">
        <v>2</v>
      </c>
      <c r="B4029" s="194" t="s">
        <v>160</v>
      </c>
      <c r="C4029" s="199">
        <v>10</v>
      </c>
      <c r="D4029" s="194" t="s">
        <v>150</v>
      </c>
      <c r="F4029" s="199">
        <v>0</v>
      </c>
      <c r="G4029" s="194" t="s">
        <v>528</v>
      </c>
      <c r="J4029" s="197">
        <v>50000</v>
      </c>
      <c r="K4029" s="200">
        <v>-34650000</v>
      </c>
      <c r="L4029" s="193" t="s">
        <v>585</v>
      </c>
    </row>
    <row r="4030" spans="1:12" x14ac:dyDescent="0.25">
      <c r="A4030" s="197">
        <v>2</v>
      </c>
      <c r="B4030" s="194" t="s">
        <v>160</v>
      </c>
      <c r="C4030" s="199">
        <v>11</v>
      </c>
      <c r="D4030" s="194" t="s">
        <v>150</v>
      </c>
      <c r="F4030" s="199">
        <v>0</v>
      </c>
      <c r="G4030" s="194" t="s">
        <v>650</v>
      </c>
      <c r="J4030" s="197">
        <v>20000</v>
      </c>
      <c r="K4030" s="200">
        <v>-34670000</v>
      </c>
      <c r="L4030" s="193" t="s">
        <v>585</v>
      </c>
    </row>
    <row r="4031" spans="1:12" x14ac:dyDescent="0.25">
      <c r="A4031" s="197">
        <v>2</v>
      </c>
      <c r="B4031" s="194" t="s">
        <v>160</v>
      </c>
      <c r="C4031" s="199">
        <v>12</v>
      </c>
      <c r="D4031" s="194" t="s">
        <v>150</v>
      </c>
      <c r="F4031" s="199">
        <v>0</v>
      </c>
      <c r="G4031" s="194" t="s">
        <v>581</v>
      </c>
      <c r="J4031" s="197">
        <v>50000</v>
      </c>
      <c r="K4031" s="200">
        <v>-34720000</v>
      </c>
      <c r="L4031" s="193" t="s">
        <v>585</v>
      </c>
    </row>
    <row r="4032" spans="1:12" x14ac:dyDescent="0.25">
      <c r="A4032" s="197">
        <v>2</v>
      </c>
      <c r="B4032" s="194" t="s">
        <v>160</v>
      </c>
      <c r="C4032" s="199">
        <v>13</v>
      </c>
      <c r="D4032" s="194" t="s">
        <v>150</v>
      </c>
      <c r="F4032" s="199">
        <v>0</v>
      </c>
      <c r="G4032" s="194" t="s">
        <v>533</v>
      </c>
      <c r="J4032" s="197">
        <v>40000</v>
      </c>
      <c r="K4032" s="200">
        <v>-34760000</v>
      </c>
      <c r="L4032" s="193" t="s">
        <v>585</v>
      </c>
    </row>
    <row r="4033" spans="1:12" x14ac:dyDescent="0.25">
      <c r="A4033" s="197">
        <v>2</v>
      </c>
      <c r="B4033" s="194" t="s">
        <v>160</v>
      </c>
      <c r="C4033" s="199">
        <v>14</v>
      </c>
      <c r="D4033" s="194" t="s">
        <v>150</v>
      </c>
      <c r="F4033" s="199">
        <v>0</v>
      </c>
      <c r="G4033" s="194" t="s">
        <v>667</v>
      </c>
      <c r="J4033" s="197">
        <v>50000</v>
      </c>
      <c r="K4033" s="200">
        <v>-34810000</v>
      </c>
      <c r="L4033" s="193" t="s">
        <v>585</v>
      </c>
    </row>
    <row r="4034" spans="1:12" x14ac:dyDescent="0.25">
      <c r="A4034" s="197">
        <v>7</v>
      </c>
      <c r="B4034" s="194" t="s">
        <v>160</v>
      </c>
      <c r="C4034" s="199">
        <v>20</v>
      </c>
      <c r="D4034" s="194" t="s">
        <v>150</v>
      </c>
      <c r="F4034" s="199">
        <v>0</v>
      </c>
      <c r="G4034" s="194" t="s">
        <v>669</v>
      </c>
      <c r="J4034" s="197">
        <v>68813</v>
      </c>
      <c r="K4034" s="200">
        <v>-34878813</v>
      </c>
      <c r="L4034" s="193" t="s">
        <v>585</v>
      </c>
    </row>
    <row r="4035" spans="1:12" x14ac:dyDescent="0.25">
      <c r="A4035" s="197">
        <v>8</v>
      </c>
      <c r="B4035" s="194" t="s">
        <v>160</v>
      </c>
      <c r="C4035" s="199">
        <v>21</v>
      </c>
      <c r="D4035" s="194" t="s">
        <v>150</v>
      </c>
      <c r="F4035" s="199">
        <v>0</v>
      </c>
      <c r="G4035" s="194" t="s">
        <v>521</v>
      </c>
      <c r="J4035" s="197">
        <v>30000</v>
      </c>
      <c r="K4035" s="200">
        <v>-34908813</v>
      </c>
      <c r="L4035" s="193" t="s">
        <v>585</v>
      </c>
    </row>
    <row r="4036" spans="1:12" x14ac:dyDescent="0.25">
      <c r="A4036" s="197">
        <v>8</v>
      </c>
      <c r="B4036" s="194" t="s">
        <v>160</v>
      </c>
      <c r="C4036" s="199">
        <v>22</v>
      </c>
      <c r="D4036" s="194" t="s">
        <v>150</v>
      </c>
      <c r="F4036" s="199">
        <v>0</v>
      </c>
      <c r="G4036" s="194" t="s">
        <v>522</v>
      </c>
      <c r="J4036" s="197">
        <v>35000</v>
      </c>
      <c r="K4036" s="200">
        <v>-34943813</v>
      </c>
      <c r="L4036" s="193" t="s">
        <v>585</v>
      </c>
    </row>
    <row r="4037" spans="1:12" x14ac:dyDescent="0.25">
      <c r="A4037" s="197">
        <v>10</v>
      </c>
      <c r="B4037" s="194" t="s">
        <v>160</v>
      </c>
      <c r="C4037" s="199">
        <v>28</v>
      </c>
      <c r="D4037" s="194" t="s">
        <v>150</v>
      </c>
      <c r="F4037" s="199">
        <v>0</v>
      </c>
      <c r="G4037" s="194" t="s">
        <v>523</v>
      </c>
      <c r="J4037" s="197">
        <v>30000</v>
      </c>
      <c r="K4037" s="200">
        <v>-34973813</v>
      </c>
      <c r="L4037" s="193" t="s">
        <v>585</v>
      </c>
    </row>
    <row r="4038" spans="1:12" x14ac:dyDescent="0.25">
      <c r="A4038" s="197">
        <v>13</v>
      </c>
      <c r="B4038" s="194" t="s">
        <v>160</v>
      </c>
      <c r="C4038" s="199">
        <v>32</v>
      </c>
      <c r="D4038" s="194" t="s">
        <v>150</v>
      </c>
      <c r="F4038" s="199">
        <v>0</v>
      </c>
      <c r="G4038" s="194" t="s">
        <v>672</v>
      </c>
      <c r="J4038" s="197">
        <v>1200000</v>
      </c>
      <c r="K4038" s="200">
        <v>-36173813</v>
      </c>
      <c r="L4038" s="193" t="s">
        <v>585</v>
      </c>
    </row>
    <row r="4039" spans="1:12" x14ac:dyDescent="0.25">
      <c r="A4039" s="197">
        <v>20</v>
      </c>
      <c r="B4039" s="194" t="s">
        <v>160</v>
      </c>
      <c r="C4039" s="199">
        <v>36</v>
      </c>
      <c r="D4039" s="194" t="s">
        <v>150</v>
      </c>
      <c r="F4039" s="199">
        <v>0</v>
      </c>
      <c r="G4039" s="194" t="s">
        <v>661</v>
      </c>
      <c r="J4039" s="197">
        <v>150000</v>
      </c>
      <c r="K4039" s="200">
        <v>-36323813</v>
      </c>
      <c r="L4039" s="193" t="s">
        <v>585</v>
      </c>
    </row>
    <row r="4040" spans="1:12" x14ac:dyDescent="0.25">
      <c r="A4040" s="197">
        <v>20</v>
      </c>
      <c r="B4040" s="194" t="s">
        <v>160</v>
      </c>
      <c r="C4040" s="199">
        <v>38</v>
      </c>
      <c r="D4040" s="194" t="s">
        <v>150</v>
      </c>
      <c r="F4040" s="199">
        <v>0</v>
      </c>
      <c r="G4040" s="194" t="s">
        <v>532</v>
      </c>
      <c r="J4040" s="197">
        <v>25000</v>
      </c>
      <c r="K4040" s="200">
        <v>-36348813</v>
      </c>
      <c r="L4040" s="193" t="s">
        <v>585</v>
      </c>
    </row>
    <row r="4041" spans="1:12" x14ac:dyDescent="0.25">
      <c r="A4041" s="197">
        <v>21</v>
      </c>
      <c r="B4041" s="194" t="s">
        <v>160</v>
      </c>
      <c r="C4041" s="199">
        <v>39</v>
      </c>
      <c r="D4041" s="194" t="s">
        <v>150</v>
      </c>
      <c r="F4041" s="199">
        <v>0</v>
      </c>
      <c r="G4041" s="194" t="s">
        <v>531</v>
      </c>
      <c r="J4041" s="197">
        <v>200000</v>
      </c>
      <c r="K4041" s="200">
        <v>-36548813</v>
      </c>
      <c r="L4041" s="193" t="s">
        <v>585</v>
      </c>
    </row>
    <row r="4042" spans="1:12" x14ac:dyDescent="0.25">
      <c r="A4042" s="197">
        <v>21</v>
      </c>
      <c r="B4042" s="194" t="s">
        <v>160</v>
      </c>
      <c r="C4042" s="199">
        <v>40</v>
      </c>
      <c r="D4042" s="194" t="s">
        <v>150</v>
      </c>
      <c r="F4042" s="199">
        <v>0</v>
      </c>
      <c r="G4042" s="194" t="s">
        <v>541</v>
      </c>
      <c r="J4042" s="197">
        <v>1080000</v>
      </c>
      <c r="K4042" s="200">
        <v>-37628813</v>
      </c>
      <c r="L4042" s="193" t="s">
        <v>585</v>
      </c>
    </row>
    <row r="4043" spans="1:12" x14ac:dyDescent="0.25">
      <c r="A4043" s="197">
        <v>23</v>
      </c>
      <c r="B4043" s="194" t="s">
        <v>160</v>
      </c>
      <c r="C4043" s="199">
        <v>42</v>
      </c>
      <c r="D4043" s="194" t="s">
        <v>150</v>
      </c>
      <c r="F4043" s="199">
        <v>0</v>
      </c>
      <c r="G4043" s="194" t="s">
        <v>520</v>
      </c>
      <c r="J4043" s="197">
        <v>10000</v>
      </c>
      <c r="K4043" s="200">
        <v>-37638813</v>
      </c>
      <c r="L4043" s="193" t="s">
        <v>585</v>
      </c>
    </row>
    <row r="4044" spans="1:12" x14ac:dyDescent="0.25">
      <c r="A4044" s="197">
        <v>23</v>
      </c>
      <c r="B4044" s="194" t="s">
        <v>160</v>
      </c>
      <c r="C4044" s="199">
        <v>43</v>
      </c>
      <c r="D4044" s="194" t="s">
        <v>150</v>
      </c>
      <c r="F4044" s="199">
        <v>0</v>
      </c>
      <c r="G4044" s="194" t="s">
        <v>540</v>
      </c>
      <c r="J4044" s="197">
        <v>10000</v>
      </c>
      <c r="K4044" s="200">
        <v>-37648813</v>
      </c>
      <c r="L4044" s="193" t="s">
        <v>585</v>
      </c>
    </row>
    <row r="4045" spans="1:12" x14ac:dyDescent="0.25">
      <c r="A4045" s="197">
        <v>23</v>
      </c>
      <c r="B4045" s="194" t="s">
        <v>160</v>
      </c>
      <c r="C4045" s="199">
        <v>44</v>
      </c>
      <c r="D4045" s="194" t="s">
        <v>150</v>
      </c>
      <c r="F4045" s="199">
        <v>0</v>
      </c>
      <c r="G4045" s="194" t="s">
        <v>637</v>
      </c>
      <c r="J4045" s="197">
        <v>50000</v>
      </c>
      <c r="K4045" s="200">
        <v>-37698813</v>
      </c>
      <c r="L4045" s="193" t="s">
        <v>585</v>
      </c>
    </row>
    <row r="4046" spans="1:12" x14ac:dyDescent="0.25">
      <c r="A4046" s="197">
        <v>24</v>
      </c>
      <c r="B4046" s="194" t="s">
        <v>160</v>
      </c>
      <c r="C4046" s="199">
        <v>45</v>
      </c>
      <c r="D4046" s="194" t="s">
        <v>150</v>
      </c>
      <c r="F4046" s="199">
        <v>0</v>
      </c>
      <c r="G4046" s="194" t="s">
        <v>557</v>
      </c>
      <c r="J4046" s="197">
        <v>70000</v>
      </c>
      <c r="K4046" s="200">
        <v>-37768813</v>
      </c>
      <c r="L4046" s="193" t="s">
        <v>585</v>
      </c>
    </row>
    <row r="4047" spans="1:12" x14ac:dyDescent="0.25">
      <c r="A4047" s="197">
        <v>24</v>
      </c>
      <c r="B4047" s="194" t="s">
        <v>160</v>
      </c>
      <c r="C4047" s="199">
        <v>46</v>
      </c>
      <c r="D4047" s="194" t="s">
        <v>150</v>
      </c>
      <c r="F4047" s="199">
        <v>0</v>
      </c>
      <c r="G4047" s="194" t="s">
        <v>510</v>
      </c>
      <c r="J4047" s="197">
        <v>50000</v>
      </c>
      <c r="K4047" s="200">
        <v>-37818813</v>
      </c>
      <c r="L4047" s="193" t="s">
        <v>585</v>
      </c>
    </row>
    <row r="4048" spans="1:12" x14ac:dyDescent="0.25">
      <c r="A4048" s="197">
        <v>24</v>
      </c>
      <c r="B4048" s="194" t="s">
        <v>160</v>
      </c>
      <c r="C4048" s="199">
        <v>47</v>
      </c>
      <c r="D4048" s="194" t="s">
        <v>150</v>
      </c>
      <c r="F4048" s="199">
        <v>0</v>
      </c>
      <c r="G4048" s="194" t="s">
        <v>543</v>
      </c>
      <c r="J4048" s="197">
        <v>25000</v>
      </c>
      <c r="K4048" s="200">
        <v>-37843813</v>
      </c>
      <c r="L4048" s="193" t="s">
        <v>585</v>
      </c>
    </row>
    <row r="4049" spans="1:12" x14ac:dyDescent="0.25">
      <c r="A4049" s="197">
        <v>24</v>
      </c>
      <c r="B4049" s="194" t="s">
        <v>160</v>
      </c>
      <c r="C4049" s="199">
        <v>48</v>
      </c>
      <c r="D4049" s="194" t="s">
        <v>150</v>
      </c>
      <c r="F4049" s="199">
        <v>0</v>
      </c>
      <c r="G4049" s="194" t="s">
        <v>513</v>
      </c>
      <c r="J4049" s="197">
        <v>50000</v>
      </c>
      <c r="K4049" s="200">
        <v>-37893813</v>
      </c>
      <c r="L4049" s="193" t="s">
        <v>585</v>
      </c>
    </row>
    <row r="4050" spans="1:12" x14ac:dyDescent="0.25">
      <c r="A4050" s="197">
        <v>24</v>
      </c>
      <c r="B4050" s="194" t="s">
        <v>160</v>
      </c>
      <c r="C4050" s="199">
        <v>49</v>
      </c>
      <c r="D4050" s="194" t="s">
        <v>150</v>
      </c>
      <c r="F4050" s="199">
        <v>0</v>
      </c>
      <c r="G4050" s="194" t="s">
        <v>571</v>
      </c>
      <c r="J4050" s="197">
        <v>30000</v>
      </c>
      <c r="K4050" s="200">
        <v>-37923813</v>
      </c>
      <c r="L4050" s="193" t="s">
        <v>585</v>
      </c>
    </row>
    <row r="4051" spans="1:12" x14ac:dyDescent="0.25">
      <c r="A4051" s="197">
        <v>24</v>
      </c>
      <c r="B4051" s="194" t="s">
        <v>160</v>
      </c>
      <c r="C4051" s="199">
        <v>50</v>
      </c>
      <c r="D4051" s="194" t="s">
        <v>150</v>
      </c>
      <c r="F4051" s="199">
        <v>0</v>
      </c>
      <c r="G4051" s="194" t="s">
        <v>674</v>
      </c>
      <c r="J4051" s="197">
        <v>20000</v>
      </c>
      <c r="K4051" s="200">
        <v>-37943813</v>
      </c>
      <c r="L4051" s="193" t="s">
        <v>585</v>
      </c>
    </row>
    <row r="4052" spans="1:12" x14ac:dyDescent="0.25">
      <c r="A4052" s="197">
        <v>24</v>
      </c>
      <c r="B4052" s="194" t="s">
        <v>160</v>
      </c>
      <c r="C4052" s="199">
        <v>51</v>
      </c>
      <c r="D4052" s="194" t="s">
        <v>150</v>
      </c>
      <c r="F4052" s="199">
        <v>0</v>
      </c>
      <c r="G4052" s="194" t="s">
        <v>675</v>
      </c>
      <c r="J4052" s="197">
        <v>50000</v>
      </c>
      <c r="K4052" s="200">
        <v>-37993813</v>
      </c>
      <c r="L4052" s="193" t="s">
        <v>585</v>
      </c>
    </row>
    <row r="4053" spans="1:12" x14ac:dyDescent="0.25">
      <c r="A4053" s="197">
        <v>24</v>
      </c>
      <c r="B4053" s="194" t="s">
        <v>160</v>
      </c>
      <c r="C4053" s="199">
        <v>53</v>
      </c>
      <c r="D4053" s="194" t="s">
        <v>150</v>
      </c>
      <c r="F4053" s="199">
        <v>0</v>
      </c>
      <c r="G4053" s="194" t="s">
        <v>550</v>
      </c>
      <c r="J4053" s="197">
        <v>30000</v>
      </c>
      <c r="K4053" s="200">
        <v>-38023813</v>
      </c>
      <c r="L4053" s="193" t="s">
        <v>585</v>
      </c>
    </row>
    <row r="4054" spans="1:12" x14ac:dyDescent="0.25">
      <c r="A4054" s="197">
        <v>24</v>
      </c>
      <c r="B4054" s="194" t="s">
        <v>160</v>
      </c>
      <c r="C4054" s="199">
        <v>54</v>
      </c>
      <c r="D4054" s="194" t="s">
        <v>150</v>
      </c>
      <c r="F4054" s="199">
        <v>0</v>
      </c>
      <c r="G4054" s="194" t="s">
        <v>548</v>
      </c>
      <c r="J4054" s="197">
        <v>60000</v>
      </c>
      <c r="K4054" s="200">
        <v>-38083813</v>
      </c>
      <c r="L4054" s="193" t="s">
        <v>585</v>
      </c>
    </row>
    <row r="4055" spans="1:12" x14ac:dyDescent="0.25">
      <c r="A4055" s="197">
        <v>24</v>
      </c>
      <c r="B4055" s="194" t="s">
        <v>160</v>
      </c>
      <c r="C4055" s="199">
        <v>55</v>
      </c>
      <c r="D4055" s="194" t="s">
        <v>150</v>
      </c>
      <c r="F4055" s="199">
        <v>0</v>
      </c>
      <c r="G4055" s="194" t="s">
        <v>627</v>
      </c>
      <c r="J4055" s="197">
        <v>200000</v>
      </c>
      <c r="K4055" s="200">
        <v>-38283813</v>
      </c>
      <c r="L4055" s="193" t="s">
        <v>585</v>
      </c>
    </row>
    <row r="4056" spans="1:12" x14ac:dyDescent="0.25">
      <c r="A4056" s="197">
        <v>24</v>
      </c>
      <c r="B4056" s="194" t="s">
        <v>160</v>
      </c>
      <c r="C4056" s="199">
        <v>56</v>
      </c>
      <c r="D4056" s="194" t="s">
        <v>150</v>
      </c>
      <c r="F4056" s="199">
        <v>0</v>
      </c>
      <c r="G4056" s="194" t="s">
        <v>547</v>
      </c>
      <c r="J4056" s="197">
        <v>30000</v>
      </c>
      <c r="K4056" s="200">
        <v>-38313813</v>
      </c>
      <c r="L4056" s="193" t="s">
        <v>585</v>
      </c>
    </row>
    <row r="4057" spans="1:12" x14ac:dyDescent="0.25">
      <c r="A4057" s="197">
        <v>28</v>
      </c>
      <c r="B4057" s="194" t="s">
        <v>160</v>
      </c>
      <c r="C4057" s="199">
        <v>57</v>
      </c>
      <c r="D4057" s="194" t="s">
        <v>150</v>
      </c>
      <c r="F4057" s="199">
        <v>0</v>
      </c>
      <c r="G4057" s="194" t="s">
        <v>677</v>
      </c>
      <c r="J4057" s="197">
        <v>150000</v>
      </c>
      <c r="K4057" s="200">
        <v>-38463813</v>
      </c>
      <c r="L4057" s="193" t="s">
        <v>585</v>
      </c>
    </row>
    <row r="4058" spans="1:12" x14ac:dyDescent="0.25">
      <c r="A4058" s="197">
        <v>28</v>
      </c>
      <c r="B4058" s="194" t="s">
        <v>160</v>
      </c>
      <c r="C4058" s="199">
        <v>58</v>
      </c>
      <c r="D4058" s="194" t="s">
        <v>150</v>
      </c>
      <c r="F4058" s="199">
        <v>0</v>
      </c>
      <c r="G4058" s="194" t="s">
        <v>553</v>
      </c>
      <c r="J4058" s="197">
        <v>150000</v>
      </c>
      <c r="K4058" s="200">
        <v>-38613813</v>
      </c>
      <c r="L4058" s="193" t="s">
        <v>585</v>
      </c>
    </row>
    <row r="4059" spans="1:12" x14ac:dyDescent="0.25">
      <c r="G4059" s="201" t="s">
        <v>679</v>
      </c>
      <c r="I4059" s="202">
        <v>0</v>
      </c>
      <c r="J4059" s="202">
        <v>4013813</v>
      </c>
      <c r="K4059" s="202">
        <v>-4013813</v>
      </c>
      <c r="L4059" s="203" t="s">
        <v>585</v>
      </c>
    </row>
    <row r="4060" spans="1:12" x14ac:dyDescent="0.25">
      <c r="G4060" s="201" t="s">
        <v>505</v>
      </c>
      <c r="I4060" s="202">
        <v>0</v>
      </c>
      <c r="J4060" s="202">
        <v>38613813</v>
      </c>
      <c r="K4060" s="202">
        <v>-38613813</v>
      </c>
      <c r="L4060" s="204" t="s">
        <v>1019</v>
      </c>
    </row>
    <row r="4061" spans="1:12" x14ac:dyDescent="0.25">
      <c r="A4061" s="196" t="s">
        <v>438</v>
      </c>
      <c r="G4061" s="153" t="s">
        <v>500</v>
      </c>
      <c r="I4061" s="197">
        <v>0</v>
      </c>
      <c r="J4061" s="197">
        <v>38613813</v>
      </c>
      <c r="K4061" s="197">
        <v>-38613813</v>
      </c>
      <c r="L4061" s="194" t="s">
        <v>585</v>
      </c>
    </row>
    <row r="4062" spans="1:12" x14ac:dyDescent="0.25">
      <c r="A4062" s="193" t="s">
        <v>139</v>
      </c>
      <c r="B4062" s="193" t="s">
        <v>140</v>
      </c>
      <c r="C4062" s="198" t="s">
        <v>141</v>
      </c>
      <c r="D4062" s="193" t="s">
        <v>142</v>
      </c>
      <c r="E4062" s="193" t="s">
        <v>143</v>
      </c>
      <c r="F4062" s="198" t="s">
        <v>144</v>
      </c>
      <c r="G4062" s="193" t="s">
        <v>145</v>
      </c>
      <c r="I4062" s="198" t="s">
        <v>501</v>
      </c>
      <c r="J4062" s="198" t="s">
        <v>502</v>
      </c>
      <c r="K4062" s="198" t="s">
        <v>146</v>
      </c>
    </row>
    <row r="4063" spans="1:12" x14ac:dyDescent="0.25">
      <c r="A4063" s="197">
        <v>1</v>
      </c>
      <c r="B4063" s="194" t="s">
        <v>438</v>
      </c>
      <c r="C4063" s="199">
        <v>72</v>
      </c>
      <c r="D4063" s="194" t="s">
        <v>150</v>
      </c>
      <c r="F4063" s="199">
        <v>0</v>
      </c>
      <c r="G4063" s="194" t="s">
        <v>680</v>
      </c>
      <c r="J4063" s="197">
        <v>30000</v>
      </c>
      <c r="K4063" s="200">
        <v>-38643813</v>
      </c>
      <c r="L4063" s="193" t="s">
        <v>585</v>
      </c>
    </row>
    <row r="4064" spans="1:12" x14ac:dyDescent="0.25">
      <c r="A4064" s="197">
        <v>1</v>
      </c>
      <c r="B4064" s="194" t="s">
        <v>438</v>
      </c>
      <c r="C4064" s="199">
        <v>73</v>
      </c>
      <c r="D4064" s="194" t="s">
        <v>150</v>
      </c>
      <c r="F4064" s="199">
        <v>0</v>
      </c>
      <c r="G4064" s="194" t="s">
        <v>681</v>
      </c>
      <c r="J4064" s="197">
        <v>50000</v>
      </c>
      <c r="K4064" s="200">
        <v>-38693813</v>
      </c>
      <c r="L4064" s="193" t="s">
        <v>585</v>
      </c>
    </row>
    <row r="4065" spans="1:12" x14ac:dyDescent="0.25">
      <c r="A4065" s="197">
        <v>1</v>
      </c>
      <c r="B4065" s="194" t="s">
        <v>438</v>
      </c>
      <c r="C4065" s="199">
        <v>74</v>
      </c>
      <c r="D4065" s="194" t="s">
        <v>150</v>
      </c>
      <c r="F4065" s="199">
        <v>0</v>
      </c>
      <c r="G4065" s="194" t="s">
        <v>682</v>
      </c>
      <c r="J4065" s="197">
        <v>20000</v>
      </c>
      <c r="K4065" s="200">
        <v>-38713813</v>
      </c>
      <c r="L4065" s="193" t="s">
        <v>585</v>
      </c>
    </row>
    <row r="4066" spans="1:12" x14ac:dyDescent="0.25">
      <c r="A4066" s="197">
        <v>1</v>
      </c>
      <c r="B4066" s="194" t="s">
        <v>438</v>
      </c>
      <c r="C4066" s="199">
        <v>76</v>
      </c>
      <c r="D4066" s="194" t="s">
        <v>150</v>
      </c>
      <c r="F4066" s="199">
        <v>0</v>
      </c>
      <c r="G4066" s="194" t="s">
        <v>683</v>
      </c>
      <c r="J4066" s="197">
        <v>40000</v>
      </c>
      <c r="K4066" s="200">
        <v>-38753813</v>
      </c>
      <c r="L4066" s="193" t="s">
        <v>585</v>
      </c>
    </row>
    <row r="4067" spans="1:12" x14ac:dyDescent="0.25">
      <c r="A4067" s="197">
        <v>1</v>
      </c>
      <c r="B4067" s="194" t="s">
        <v>438</v>
      </c>
      <c r="C4067" s="199">
        <v>78</v>
      </c>
      <c r="D4067" s="194" t="s">
        <v>150</v>
      </c>
      <c r="F4067" s="199">
        <v>0</v>
      </c>
      <c r="G4067" s="194" t="s">
        <v>684</v>
      </c>
      <c r="J4067" s="197">
        <v>50000</v>
      </c>
      <c r="K4067" s="200">
        <v>-38803813</v>
      </c>
      <c r="L4067" s="193" t="s">
        <v>585</v>
      </c>
    </row>
    <row r="4068" spans="1:12" x14ac:dyDescent="0.25">
      <c r="A4068" s="197">
        <v>1</v>
      </c>
      <c r="B4068" s="194" t="s">
        <v>438</v>
      </c>
      <c r="C4068" s="199">
        <v>91</v>
      </c>
      <c r="D4068" s="194" t="s">
        <v>150</v>
      </c>
      <c r="F4068" s="199">
        <v>0</v>
      </c>
      <c r="G4068" s="194" t="s">
        <v>685</v>
      </c>
      <c r="J4068" s="197">
        <v>50000</v>
      </c>
      <c r="K4068" s="200">
        <v>-38853813</v>
      </c>
      <c r="L4068" s="193" t="s">
        <v>585</v>
      </c>
    </row>
    <row r="4069" spans="1:12" x14ac:dyDescent="0.25">
      <c r="A4069" s="197">
        <v>4</v>
      </c>
      <c r="B4069" s="194" t="s">
        <v>438</v>
      </c>
      <c r="C4069" s="199">
        <v>75</v>
      </c>
      <c r="D4069" s="194" t="s">
        <v>150</v>
      </c>
      <c r="F4069" s="199">
        <v>0</v>
      </c>
      <c r="G4069" s="194" t="s">
        <v>686</v>
      </c>
      <c r="J4069" s="197">
        <v>50000</v>
      </c>
      <c r="K4069" s="200">
        <v>-38903813</v>
      </c>
      <c r="L4069" s="193" t="s">
        <v>585</v>
      </c>
    </row>
    <row r="4070" spans="1:12" x14ac:dyDescent="0.25">
      <c r="A4070" s="197">
        <v>4</v>
      </c>
      <c r="B4070" s="194" t="s">
        <v>438</v>
      </c>
      <c r="C4070" s="199">
        <v>77</v>
      </c>
      <c r="D4070" s="194" t="s">
        <v>150</v>
      </c>
      <c r="F4070" s="199">
        <v>0</v>
      </c>
      <c r="G4070" s="194" t="s">
        <v>687</v>
      </c>
      <c r="J4070" s="197">
        <v>220000</v>
      </c>
      <c r="K4070" s="200">
        <v>-39123813</v>
      </c>
      <c r="L4070" s="193" t="s">
        <v>585</v>
      </c>
    </row>
    <row r="4071" spans="1:12" x14ac:dyDescent="0.25">
      <c r="A4071" s="197">
        <v>4</v>
      </c>
      <c r="B4071" s="194" t="s">
        <v>438</v>
      </c>
      <c r="C4071" s="199">
        <v>79</v>
      </c>
      <c r="D4071" s="194" t="s">
        <v>150</v>
      </c>
      <c r="F4071" s="199">
        <v>0</v>
      </c>
      <c r="G4071" s="194" t="s">
        <v>688</v>
      </c>
      <c r="J4071" s="197">
        <v>150000</v>
      </c>
      <c r="K4071" s="200">
        <v>-39273813</v>
      </c>
      <c r="L4071" s="193" t="s">
        <v>585</v>
      </c>
    </row>
    <row r="4072" spans="1:12" x14ac:dyDescent="0.25">
      <c r="A4072" s="197">
        <v>5</v>
      </c>
      <c r="B4072" s="194" t="s">
        <v>438</v>
      </c>
      <c r="C4072" s="199">
        <v>80</v>
      </c>
      <c r="D4072" s="194" t="s">
        <v>150</v>
      </c>
      <c r="F4072" s="199">
        <v>0</v>
      </c>
      <c r="G4072" s="194" t="s">
        <v>689</v>
      </c>
      <c r="J4072" s="197">
        <v>50000</v>
      </c>
      <c r="K4072" s="200">
        <v>-39323813</v>
      </c>
      <c r="L4072" s="193" t="s">
        <v>585</v>
      </c>
    </row>
    <row r="4073" spans="1:12" x14ac:dyDescent="0.25">
      <c r="A4073" s="197">
        <v>7</v>
      </c>
      <c r="B4073" s="194" t="s">
        <v>438</v>
      </c>
      <c r="C4073" s="199">
        <v>86</v>
      </c>
      <c r="D4073" s="194" t="s">
        <v>150</v>
      </c>
      <c r="F4073" s="199">
        <v>0</v>
      </c>
      <c r="G4073" s="194" t="s">
        <v>690</v>
      </c>
      <c r="J4073" s="197">
        <v>35000</v>
      </c>
      <c r="K4073" s="200">
        <v>-39358813</v>
      </c>
      <c r="L4073" s="193" t="s">
        <v>585</v>
      </c>
    </row>
    <row r="4074" spans="1:12" x14ac:dyDescent="0.25">
      <c r="A4074" s="197">
        <v>7</v>
      </c>
      <c r="B4074" s="194" t="s">
        <v>438</v>
      </c>
      <c r="C4074" s="199">
        <v>87</v>
      </c>
      <c r="D4074" s="194" t="s">
        <v>150</v>
      </c>
      <c r="F4074" s="199">
        <v>0</v>
      </c>
      <c r="G4074" s="194" t="s">
        <v>691</v>
      </c>
      <c r="J4074" s="197">
        <v>50000</v>
      </c>
      <c r="K4074" s="200">
        <v>-39408813</v>
      </c>
      <c r="L4074" s="193" t="s">
        <v>585</v>
      </c>
    </row>
    <row r="4075" spans="1:12" x14ac:dyDescent="0.25">
      <c r="A4075" s="197">
        <v>7</v>
      </c>
      <c r="B4075" s="194" t="s">
        <v>438</v>
      </c>
      <c r="C4075" s="199">
        <v>88</v>
      </c>
      <c r="D4075" s="194" t="s">
        <v>150</v>
      </c>
      <c r="F4075" s="199">
        <v>0</v>
      </c>
      <c r="G4075" s="194" t="s">
        <v>692</v>
      </c>
      <c r="J4075" s="197">
        <v>200000</v>
      </c>
      <c r="K4075" s="200">
        <v>-39608813</v>
      </c>
      <c r="L4075" s="193" t="s">
        <v>585</v>
      </c>
    </row>
    <row r="4076" spans="1:12" x14ac:dyDescent="0.25">
      <c r="A4076" s="197">
        <v>8</v>
      </c>
      <c r="B4076" s="194" t="s">
        <v>438</v>
      </c>
      <c r="C4076" s="199">
        <v>81</v>
      </c>
      <c r="D4076" s="194" t="s">
        <v>150</v>
      </c>
      <c r="F4076" s="199">
        <v>0</v>
      </c>
      <c r="G4076" s="194" t="s">
        <v>693</v>
      </c>
      <c r="J4076" s="197">
        <v>30000</v>
      </c>
      <c r="K4076" s="200">
        <v>-39638813</v>
      </c>
      <c r="L4076" s="193" t="s">
        <v>585</v>
      </c>
    </row>
    <row r="4077" spans="1:12" x14ac:dyDescent="0.25">
      <c r="A4077" s="197">
        <v>8</v>
      </c>
      <c r="B4077" s="194" t="s">
        <v>438</v>
      </c>
      <c r="C4077" s="199">
        <v>82</v>
      </c>
      <c r="D4077" s="194" t="s">
        <v>150</v>
      </c>
      <c r="F4077" s="199">
        <v>0</v>
      </c>
      <c r="G4077" s="194" t="s">
        <v>694</v>
      </c>
      <c r="J4077" s="197">
        <v>30000</v>
      </c>
      <c r="K4077" s="200">
        <v>-39668813</v>
      </c>
      <c r="L4077" s="193" t="s">
        <v>585</v>
      </c>
    </row>
    <row r="4078" spans="1:12" x14ac:dyDescent="0.25">
      <c r="A4078" s="197">
        <v>8</v>
      </c>
      <c r="B4078" s="194" t="s">
        <v>438</v>
      </c>
      <c r="C4078" s="199">
        <v>83</v>
      </c>
      <c r="D4078" s="194" t="s">
        <v>150</v>
      </c>
      <c r="F4078" s="199">
        <v>0</v>
      </c>
      <c r="G4078" s="194" t="s">
        <v>695</v>
      </c>
      <c r="J4078" s="197">
        <v>75000</v>
      </c>
      <c r="K4078" s="200">
        <v>-39743813</v>
      </c>
      <c r="L4078" s="193" t="s">
        <v>585</v>
      </c>
    </row>
    <row r="4079" spans="1:12" x14ac:dyDescent="0.25">
      <c r="A4079" s="197">
        <v>13</v>
      </c>
      <c r="B4079" s="194" t="s">
        <v>438</v>
      </c>
      <c r="C4079" s="199">
        <v>89</v>
      </c>
      <c r="D4079" s="194" t="s">
        <v>150</v>
      </c>
      <c r="F4079" s="199">
        <v>0</v>
      </c>
      <c r="G4079" s="194" t="s">
        <v>698</v>
      </c>
      <c r="J4079" s="197">
        <v>25000</v>
      </c>
      <c r="K4079" s="200">
        <v>-39768813</v>
      </c>
      <c r="L4079" s="193" t="s">
        <v>585</v>
      </c>
    </row>
    <row r="4080" spans="1:12" x14ac:dyDescent="0.25">
      <c r="A4080" s="197">
        <v>20</v>
      </c>
      <c r="B4080" s="194" t="s">
        <v>438</v>
      </c>
      <c r="C4080" s="199">
        <v>92</v>
      </c>
      <c r="D4080" s="194" t="s">
        <v>150</v>
      </c>
      <c r="F4080" s="199">
        <v>0</v>
      </c>
      <c r="G4080" s="194" t="s">
        <v>700</v>
      </c>
      <c r="J4080" s="197">
        <v>25000</v>
      </c>
      <c r="K4080" s="200">
        <v>-39793813</v>
      </c>
      <c r="L4080" s="193" t="s">
        <v>585</v>
      </c>
    </row>
    <row r="4081" spans="1:12" x14ac:dyDescent="0.25">
      <c r="A4081" s="197">
        <v>20</v>
      </c>
      <c r="B4081" s="194" t="s">
        <v>438</v>
      </c>
      <c r="C4081" s="199">
        <v>93</v>
      </c>
      <c r="D4081" s="194" t="s">
        <v>150</v>
      </c>
      <c r="F4081" s="199">
        <v>0</v>
      </c>
      <c r="G4081" s="194" t="s">
        <v>701</v>
      </c>
      <c r="J4081" s="197">
        <v>10000</v>
      </c>
      <c r="K4081" s="200">
        <v>-39803813</v>
      </c>
      <c r="L4081" s="193" t="s">
        <v>585</v>
      </c>
    </row>
    <row r="4082" spans="1:12" x14ac:dyDescent="0.25">
      <c r="A4082" s="197">
        <v>21</v>
      </c>
      <c r="B4082" s="194" t="s">
        <v>438</v>
      </c>
      <c r="C4082" s="199">
        <v>99</v>
      </c>
      <c r="D4082" s="194" t="s">
        <v>150</v>
      </c>
      <c r="F4082" s="199">
        <v>0</v>
      </c>
      <c r="G4082" s="194" t="s">
        <v>704</v>
      </c>
      <c r="J4082" s="197">
        <v>50000</v>
      </c>
      <c r="K4082" s="200">
        <v>-39853813</v>
      </c>
      <c r="L4082" s="193" t="s">
        <v>585</v>
      </c>
    </row>
    <row r="4083" spans="1:12" x14ac:dyDescent="0.25">
      <c r="A4083" s="197">
        <v>22</v>
      </c>
      <c r="B4083" s="194" t="s">
        <v>438</v>
      </c>
      <c r="C4083" s="199">
        <v>96</v>
      </c>
      <c r="D4083" s="194" t="s">
        <v>150</v>
      </c>
      <c r="F4083" s="199">
        <v>0</v>
      </c>
      <c r="G4083" s="194" t="s">
        <v>705</v>
      </c>
      <c r="J4083" s="197">
        <v>80000</v>
      </c>
      <c r="K4083" s="200">
        <v>-39933813</v>
      </c>
      <c r="L4083" s="193" t="s">
        <v>585</v>
      </c>
    </row>
    <row r="4084" spans="1:12" x14ac:dyDescent="0.25">
      <c r="A4084" s="197">
        <v>22</v>
      </c>
      <c r="B4084" s="194" t="s">
        <v>438</v>
      </c>
      <c r="C4084" s="199">
        <v>97</v>
      </c>
      <c r="D4084" s="194" t="s">
        <v>150</v>
      </c>
      <c r="F4084" s="199">
        <v>0</v>
      </c>
      <c r="G4084" s="194" t="s">
        <v>706</v>
      </c>
      <c r="J4084" s="197">
        <v>50000</v>
      </c>
      <c r="K4084" s="200">
        <v>-39983813</v>
      </c>
      <c r="L4084" s="193" t="s">
        <v>585</v>
      </c>
    </row>
    <row r="4085" spans="1:12" x14ac:dyDescent="0.25">
      <c r="A4085" s="197">
        <v>22</v>
      </c>
      <c r="B4085" s="194" t="s">
        <v>438</v>
      </c>
      <c r="C4085" s="199">
        <v>98</v>
      </c>
      <c r="D4085" s="194" t="s">
        <v>150</v>
      </c>
      <c r="F4085" s="199">
        <v>0</v>
      </c>
      <c r="G4085" s="194" t="s">
        <v>707</v>
      </c>
      <c r="J4085" s="197">
        <v>10000</v>
      </c>
      <c r="K4085" s="200">
        <v>-39993813</v>
      </c>
      <c r="L4085" s="193" t="s">
        <v>585</v>
      </c>
    </row>
    <row r="4086" spans="1:12" x14ac:dyDescent="0.25">
      <c r="A4086" s="197">
        <v>25</v>
      </c>
      <c r="B4086" s="194" t="s">
        <v>438</v>
      </c>
      <c r="C4086" s="199">
        <v>101</v>
      </c>
      <c r="D4086" s="194" t="s">
        <v>150</v>
      </c>
      <c r="F4086" s="199">
        <v>0</v>
      </c>
      <c r="G4086" s="194" t="s">
        <v>708</v>
      </c>
      <c r="J4086" s="197">
        <v>70000</v>
      </c>
      <c r="K4086" s="200">
        <v>-40063813</v>
      </c>
      <c r="L4086" s="193" t="s">
        <v>585</v>
      </c>
    </row>
    <row r="4087" spans="1:12" x14ac:dyDescent="0.25">
      <c r="A4087" s="197">
        <v>25</v>
      </c>
      <c r="B4087" s="194" t="s">
        <v>438</v>
      </c>
      <c r="C4087" s="199">
        <v>102</v>
      </c>
      <c r="D4087" s="194" t="s">
        <v>150</v>
      </c>
      <c r="F4087" s="199">
        <v>0</v>
      </c>
      <c r="G4087" s="194" t="s">
        <v>605</v>
      </c>
      <c r="J4087" s="197">
        <v>30000</v>
      </c>
      <c r="K4087" s="200">
        <v>-40093813</v>
      </c>
      <c r="L4087" s="193" t="s">
        <v>585</v>
      </c>
    </row>
    <row r="4088" spans="1:12" x14ac:dyDescent="0.25">
      <c r="A4088" s="197">
        <v>25</v>
      </c>
      <c r="B4088" s="194" t="s">
        <v>438</v>
      </c>
      <c r="C4088" s="199">
        <v>104</v>
      </c>
      <c r="D4088" s="194" t="s">
        <v>150</v>
      </c>
      <c r="F4088" s="199">
        <v>0</v>
      </c>
      <c r="G4088" s="194" t="s">
        <v>709</v>
      </c>
      <c r="J4088" s="197">
        <v>30000</v>
      </c>
      <c r="K4088" s="200">
        <v>-40123813</v>
      </c>
      <c r="L4088" s="193" t="s">
        <v>585</v>
      </c>
    </row>
    <row r="4089" spans="1:12" x14ac:dyDescent="0.25">
      <c r="A4089" s="197">
        <v>26</v>
      </c>
      <c r="B4089" s="194" t="s">
        <v>438</v>
      </c>
      <c r="C4089" s="199">
        <v>100</v>
      </c>
      <c r="D4089" s="194" t="s">
        <v>150</v>
      </c>
      <c r="F4089" s="199">
        <v>0</v>
      </c>
      <c r="G4089" s="194" t="s">
        <v>710</v>
      </c>
      <c r="J4089" s="197">
        <v>150000</v>
      </c>
      <c r="K4089" s="200">
        <v>-40273813</v>
      </c>
      <c r="L4089" s="193" t="s">
        <v>585</v>
      </c>
    </row>
    <row r="4090" spans="1:12" x14ac:dyDescent="0.25">
      <c r="A4090" s="197">
        <v>26</v>
      </c>
      <c r="B4090" s="194" t="s">
        <v>438</v>
      </c>
      <c r="C4090" s="199">
        <v>103</v>
      </c>
      <c r="D4090" s="194" t="s">
        <v>150</v>
      </c>
      <c r="F4090" s="199">
        <v>0</v>
      </c>
      <c r="G4090" s="194" t="s">
        <v>656</v>
      </c>
      <c r="J4090" s="197">
        <v>60000</v>
      </c>
      <c r="K4090" s="200">
        <v>-40333813</v>
      </c>
      <c r="L4090" s="193" t="s">
        <v>585</v>
      </c>
    </row>
    <row r="4091" spans="1:12" x14ac:dyDescent="0.25">
      <c r="A4091" s="197">
        <v>26</v>
      </c>
      <c r="B4091" s="194" t="s">
        <v>438</v>
      </c>
      <c r="C4091" s="199">
        <v>105</v>
      </c>
      <c r="D4091" s="194" t="s">
        <v>150</v>
      </c>
      <c r="F4091" s="199">
        <v>0</v>
      </c>
      <c r="G4091" s="194" t="s">
        <v>711</v>
      </c>
      <c r="J4091" s="197">
        <v>60000</v>
      </c>
      <c r="K4091" s="200">
        <v>-40393813</v>
      </c>
      <c r="L4091" s="193" t="s">
        <v>585</v>
      </c>
    </row>
    <row r="4092" spans="1:12" x14ac:dyDescent="0.25">
      <c r="A4092" s="197">
        <v>26</v>
      </c>
      <c r="B4092" s="194" t="s">
        <v>438</v>
      </c>
      <c r="C4092" s="199">
        <v>106</v>
      </c>
      <c r="D4092" s="194" t="s">
        <v>150</v>
      </c>
      <c r="F4092" s="199">
        <v>0</v>
      </c>
      <c r="G4092" s="194" t="s">
        <v>712</v>
      </c>
      <c r="J4092" s="197">
        <v>30000</v>
      </c>
      <c r="K4092" s="200">
        <v>-40423813</v>
      </c>
      <c r="L4092" s="193" t="s">
        <v>585</v>
      </c>
    </row>
    <row r="4093" spans="1:12" x14ac:dyDescent="0.25">
      <c r="A4093" s="197">
        <v>31</v>
      </c>
      <c r="B4093" s="194" t="s">
        <v>438</v>
      </c>
      <c r="C4093" s="199">
        <v>8</v>
      </c>
      <c r="D4093" s="194" t="s">
        <v>150</v>
      </c>
      <c r="F4093" s="199">
        <v>0</v>
      </c>
      <c r="G4093" s="194" t="s">
        <v>714</v>
      </c>
      <c r="J4093" s="197">
        <v>150000</v>
      </c>
      <c r="K4093" s="200">
        <v>-40573813</v>
      </c>
      <c r="L4093" s="193" t="s">
        <v>585</v>
      </c>
    </row>
    <row r="4094" spans="1:12" x14ac:dyDescent="0.25">
      <c r="A4094" s="197">
        <v>31</v>
      </c>
      <c r="B4094" s="194" t="s">
        <v>438</v>
      </c>
      <c r="C4094" s="199">
        <v>118</v>
      </c>
      <c r="D4094" s="194" t="s">
        <v>150</v>
      </c>
      <c r="F4094" s="199">
        <v>0</v>
      </c>
      <c r="G4094" s="194" t="s">
        <v>556</v>
      </c>
      <c r="J4094" s="197">
        <v>20000</v>
      </c>
      <c r="K4094" s="200">
        <v>-40593813</v>
      </c>
      <c r="L4094" s="193" t="s">
        <v>585</v>
      </c>
    </row>
    <row r="4095" spans="1:12" x14ac:dyDescent="0.25">
      <c r="A4095" s="197">
        <v>31</v>
      </c>
      <c r="B4095" s="194" t="s">
        <v>438</v>
      </c>
      <c r="C4095" s="199">
        <v>140</v>
      </c>
      <c r="D4095" s="194" t="s">
        <v>150</v>
      </c>
      <c r="F4095" s="199">
        <v>0</v>
      </c>
      <c r="G4095" s="194" t="s">
        <v>717</v>
      </c>
      <c r="J4095" s="197">
        <v>1080000</v>
      </c>
      <c r="K4095" s="200">
        <v>-41673813</v>
      </c>
      <c r="L4095" s="193" t="s">
        <v>585</v>
      </c>
    </row>
    <row r="4096" spans="1:12" x14ac:dyDescent="0.25">
      <c r="G4096" s="201" t="s">
        <v>718</v>
      </c>
      <c r="I4096" s="202">
        <v>0</v>
      </c>
      <c r="J4096" s="202">
        <v>3060000</v>
      </c>
      <c r="K4096" s="202">
        <v>-3060000</v>
      </c>
      <c r="L4096" s="203" t="s">
        <v>585</v>
      </c>
    </row>
    <row r="4097" spans="1:12" x14ac:dyDescent="0.25">
      <c r="G4097" s="201" t="s">
        <v>505</v>
      </c>
      <c r="I4097" s="202">
        <v>0</v>
      </c>
      <c r="J4097" s="202">
        <v>41673813</v>
      </c>
      <c r="K4097" s="202">
        <v>-41673813</v>
      </c>
      <c r="L4097" s="204" t="s">
        <v>1019</v>
      </c>
    </row>
    <row r="4098" spans="1:12" x14ac:dyDescent="0.25">
      <c r="A4098" s="196" t="s">
        <v>1532</v>
      </c>
      <c r="G4098" s="153" t="s">
        <v>500</v>
      </c>
      <c r="I4098" s="197">
        <v>0</v>
      </c>
      <c r="J4098" s="197">
        <v>41673813</v>
      </c>
      <c r="K4098" s="197">
        <v>-41673813</v>
      </c>
      <c r="L4098" s="194" t="s">
        <v>585</v>
      </c>
    </row>
    <row r="4099" spans="1:12" x14ac:dyDescent="0.25">
      <c r="A4099" s="193" t="s">
        <v>139</v>
      </c>
      <c r="B4099" s="193" t="s">
        <v>140</v>
      </c>
      <c r="C4099" s="198" t="s">
        <v>141</v>
      </c>
      <c r="D4099" s="193" t="s">
        <v>142</v>
      </c>
      <c r="E4099" s="193" t="s">
        <v>143</v>
      </c>
      <c r="F4099" s="198" t="s">
        <v>144</v>
      </c>
      <c r="G4099" s="193" t="s">
        <v>145</v>
      </c>
      <c r="I4099" s="198" t="s">
        <v>501</v>
      </c>
      <c r="J4099" s="198" t="s">
        <v>502</v>
      </c>
      <c r="K4099" s="198" t="s">
        <v>146</v>
      </c>
    </row>
    <row r="4100" spans="1:12" x14ac:dyDescent="0.25">
      <c r="A4100" s="197">
        <v>30</v>
      </c>
      <c r="B4100" s="194" t="s">
        <v>1532</v>
      </c>
      <c r="C4100" s="199">
        <v>40</v>
      </c>
      <c r="D4100" s="194" t="s">
        <v>150</v>
      </c>
      <c r="F4100" s="199">
        <v>0</v>
      </c>
      <c r="G4100" s="194" t="s">
        <v>1620</v>
      </c>
      <c r="J4100" s="197">
        <v>50000</v>
      </c>
      <c r="K4100" s="200">
        <v>-41723813</v>
      </c>
      <c r="L4100" s="193" t="s">
        <v>585</v>
      </c>
    </row>
    <row r="4101" spans="1:12" x14ac:dyDescent="0.25">
      <c r="A4101" s="197">
        <v>30</v>
      </c>
      <c r="B4101" s="194" t="s">
        <v>1532</v>
      </c>
      <c r="C4101" s="199">
        <v>41</v>
      </c>
      <c r="D4101" s="194" t="s">
        <v>150</v>
      </c>
      <c r="F4101" s="199">
        <v>0</v>
      </c>
      <c r="G4101" s="194" t="s">
        <v>681</v>
      </c>
      <c r="J4101" s="197">
        <v>50000</v>
      </c>
      <c r="K4101" s="200">
        <v>-41773813</v>
      </c>
      <c r="L4101" s="193" t="s">
        <v>585</v>
      </c>
    </row>
    <row r="4102" spans="1:12" x14ac:dyDescent="0.25">
      <c r="A4102" s="197">
        <v>30</v>
      </c>
      <c r="B4102" s="194" t="s">
        <v>1532</v>
      </c>
      <c r="C4102" s="199">
        <v>42</v>
      </c>
      <c r="D4102" s="194" t="s">
        <v>150</v>
      </c>
      <c r="F4102" s="199">
        <v>0</v>
      </c>
      <c r="G4102" s="194" t="s">
        <v>690</v>
      </c>
      <c r="J4102" s="197">
        <v>35000</v>
      </c>
      <c r="K4102" s="200">
        <v>-41808813</v>
      </c>
      <c r="L4102" s="193" t="s">
        <v>585</v>
      </c>
    </row>
    <row r="4103" spans="1:12" x14ac:dyDescent="0.25">
      <c r="A4103" s="197">
        <v>30</v>
      </c>
      <c r="B4103" s="194" t="s">
        <v>1532</v>
      </c>
      <c r="C4103" s="199">
        <v>43</v>
      </c>
      <c r="D4103" s="194" t="s">
        <v>150</v>
      </c>
      <c r="F4103" s="199">
        <v>0</v>
      </c>
      <c r="G4103" s="194" t="s">
        <v>689</v>
      </c>
      <c r="J4103" s="197">
        <v>50000</v>
      </c>
      <c r="K4103" s="200">
        <v>-41858813</v>
      </c>
      <c r="L4103" s="193" t="s">
        <v>585</v>
      </c>
    </row>
    <row r="4104" spans="1:12" x14ac:dyDescent="0.25">
      <c r="A4104" s="197">
        <v>30</v>
      </c>
      <c r="B4104" s="194" t="s">
        <v>1532</v>
      </c>
      <c r="C4104" s="199">
        <v>44</v>
      </c>
      <c r="D4104" s="194" t="s">
        <v>150</v>
      </c>
      <c r="F4104" s="199">
        <v>0</v>
      </c>
      <c r="G4104" s="194" t="s">
        <v>1621</v>
      </c>
      <c r="J4104" s="197">
        <v>20000</v>
      </c>
      <c r="K4104" s="200">
        <v>-41878813</v>
      </c>
      <c r="L4104" s="193" t="s">
        <v>585</v>
      </c>
    </row>
    <row r="4105" spans="1:12" x14ac:dyDescent="0.25">
      <c r="A4105" s="197">
        <v>30</v>
      </c>
      <c r="B4105" s="194" t="s">
        <v>1532</v>
      </c>
      <c r="C4105" s="199">
        <v>45</v>
      </c>
      <c r="D4105" s="194" t="s">
        <v>150</v>
      </c>
      <c r="F4105" s="199">
        <v>0</v>
      </c>
      <c r="G4105" s="194" t="s">
        <v>1622</v>
      </c>
      <c r="J4105" s="197">
        <v>200000</v>
      </c>
      <c r="K4105" s="200">
        <v>-42078813</v>
      </c>
      <c r="L4105" s="193" t="s">
        <v>585</v>
      </c>
    </row>
    <row r="4106" spans="1:12" x14ac:dyDescent="0.25">
      <c r="A4106" s="197">
        <v>30</v>
      </c>
      <c r="B4106" s="194" t="s">
        <v>1532</v>
      </c>
      <c r="C4106" s="199">
        <v>46</v>
      </c>
      <c r="D4106" s="194" t="s">
        <v>150</v>
      </c>
      <c r="F4106" s="199">
        <v>0</v>
      </c>
      <c r="G4106" s="194" t="s">
        <v>1623</v>
      </c>
      <c r="J4106" s="197">
        <v>210000</v>
      </c>
      <c r="K4106" s="200">
        <v>-42288813</v>
      </c>
      <c r="L4106" s="193" t="s">
        <v>585</v>
      </c>
    </row>
    <row r="4107" spans="1:12" x14ac:dyDescent="0.25">
      <c r="A4107" s="197">
        <v>30</v>
      </c>
      <c r="B4107" s="194" t="s">
        <v>1532</v>
      </c>
      <c r="C4107" s="199">
        <v>47</v>
      </c>
      <c r="D4107" s="194" t="s">
        <v>150</v>
      </c>
      <c r="F4107" s="199">
        <v>0</v>
      </c>
      <c r="G4107" s="194" t="s">
        <v>686</v>
      </c>
      <c r="J4107" s="197">
        <v>50000</v>
      </c>
      <c r="K4107" s="200">
        <v>-42338813</v>
      </c>
      <c r="L4107" s="193" t="s">
        <v>585</v>
      </c>
    </row>
    <row r="4108" spans="1:12" x14ac:dyDescent="0.25">
      <c r="A4108" s="197">
        <v>30</v>
      </c>
      <c r="B4108" s="194" t="s">
        <v>1532</v>
      </c>
      <c r="C4108" s="199">
        <v>48</v>
      </c>
      <c r="D4108" s="194" t="s">
        <v>150</v>
      </c>
      <c r="F4108" s="199">
        <v>0</v>
      </c>
      <c r="G4108" s="194" t="s">
        <v>684</v>
      </c>
      <c r="J4108" s="197">
        <v>50000</v>
      </c>
      <c r="K4108" s="200">
        <v>-42388813</v>
      </c>
      <c r="L4108" s="193" t="s">
        <v>585</v>
      </c>
    </row>
    <row r="4109" spans="1:12" x14ac:dyDescent="0.25">
      <c r="A4109" s="197">
        <v>30</v>
      </c>
      <c r="B4109" s="194" t="s">
        <v>1532</v>
      </c>
      <c r="C4109" s="199">
        <v>49</v>
      </c>
      <c r="D4109" s="194" t="s">
        <v>150</v>
      </c>
      <c r="F4109" s="199">
        <v>0</v>
      </c>
      <c r="G4109" s="194" t="s">
        <v>688</v>
      </c>
      <c r="J4109" s="197">
        <v>150000</v>
      </c>
      <c r="K4109" s="200">
        <v>-42538813</v>
      </c>
      <c r="L4109" s="193" t="s">
        <v>585</v>
      </c>
    </row>
    <row r="4110" spans="1:12" x14ac:dyDescent="0.25">
      <c r="A4110" s="197">
        <v>30</v>
      </c>
      <c r="B4110" s="194" t="s">
        <v>1532</v>
      </c>
      <c r="C4110" s="199">
        <v>50</v>
      </c>
      <c r="D4110" s="194" t="s">
        <v>150</v>
      </c>
      <c r="F4110" s="199">
        <v>0</v>
      </c>
      <c r="G4110" s="194" t="s">
        <v>661</v>
      </c>
      <c r="J4110" s="197">
        <v>150000</v>
      </c>
      <c r="K4110" s="200">
        <v>-42688813</v>
      </c>
      <c r="L4110" s="193" t="s">
        <v>585</v>
      </c>
    </row>
    <row r="4111" spans="1:12" x14ac:dyDescent="0.25">
      <c r="A4111" s="197">
        <v>30</v>
      </c>
      <c r="B4111" s="194" t="s">
        <v>1532</v>
      </c>
      <c r="C4111" s="199">
        <v>51</v>
      </c>
      <c r="D4111" s="194" t="s">
        <v>150</v>
      </c>
      <c r="F4111" s="199">
        <v>0</v>
      </c>
      <c r="G4111" s="194" t="s">
        <v>1624</v>
      </c>
      <c r="J4111" s="197">
        <v>30000</v>
      </c>
      <c r="K4111" s="200">
        <v>-42718813</v>
      </c>
      <c r="L4111" s="193" t="s">
        <v>585</v>
      </c>
    </row>
    <row r="4112" spans="1:12" x14ac:dyDescent="0.25">
      <c r="A4112" s="197">
        <v>30</v>
      </c>
      <c r="B4112" s="194" t="s">
        <v>1532</v>
      </c>
      <c r="C4112" s="199">
        <v>52</v>
      </c>
      <c r="D4112" s="194" t="s">
        <v>150</v>
      </c>
      <c r="F4112" s="199">
        <v>0</v>
      </c>
      <c r="G4112" s="194" t="s">
        <v>693</v>
      </c>
      <c r="J4112" s="197">
        <v>30000</v>
      </c>
      <c r="K4112" s="200">
        <v>-42748813</v>
      </c>
      <c r="L4112" s="193" t="s">
        <v>585</v>
      </c>
    </row>
    <row r="4113" spans="1:12" x14ac:dyDescent="0.25">
      <c r="A4113" s="197">
        <v>30</v>
      </c>
      <c r="B4113" s="194" t="s">
        <v>1532</v>
      </c>
      <c r="C4113" s="199">
        <v>53</v>
      </c>
      <c r="D4113" s="194" t="s">
        <v>150</v>
      </c>
      <c r="F4113" s="199">
        <v>0</v>
      </c>
      <c r="G4113" s="194" t="s">
        <v>682</v>
      </c>
      <c r="J4113" s="197">
        <v>20000</v>
      </c>
      <c r="K4113" s="200">
        <v>-42768813</v>
      </c>
      <c r="L4113" s="193" t="s">
        <v>585</v>
      </c>
    </row>
    <row r="4114" spans="1:12" x14ac:dyDescent="0.25">
      <c r="A4114" s="197">
        <v>30</v>
      </c>
      <c r="B4114" s="194" t="s">
        <v>1532</v>
      </c>
      <c r="C4114" s="199">
        <v>54</v>
      </c>
      <c r="D4114" s="194" t="s">
        <v>150</v>
      </c>
      <c r="F4114" s="199">
        <v>0</v>
      </c>
      <c r="G4114" s="194" t="s">
        <v>698</v>
      </c>
      <c r="J4114" s="197">
        <v>25000</v>
      </c>
      <c r="K4114" s="200">
        <v>-42793813</v>
      </c>
      <c r="L4114" s="193" t="s">
        <v>585</v>
      </c>
    </row>
    <row r="4115" spans="1:12" x14ac:dyDescent="0.25">
      <c r="A4115" s="197">
        <v>30</v>
      </c>
      <c r="B4115" s="194" t="s">
        <v>1532</v>
      </c>
      <c r="C4115" s="199">
        <v>55</v>
      </c>
      <c r="D4115" s="194" t="s">
        <v>150</v>
      </c>
      <c r="F4115" s="199">
        <v>0</v>
      </c>
      <c r="G4115" s="194" t="s">
        <v>683</v>
      </c>
      <c r="J4115" s="197">
        <v>40000</v>
      </c>
      <c r="K4115" s="200">
        <v>-42833813</v>
      </c>
      <c r="L4115" s="193" t="s">
        <v>585</v>
      </c>
    </row>
    <row r="4116" spans="1:12" x14ac:dyDescent="0.25">
      <c r="A4116" s="197">
        <v>30</v>
      </c>
      <c r="B4116" s="194" t="s">
        <v>1532</v>
      </c>
      <c r="C4116" s="199">
        <v>56</v>
      </c>
      <c r="D4116" s="194" t="s">
        <v>150</v>
      </c>
      <c r="F4116" s="199">
        <v>0</v>
      </c>
      <c r="G4116" s="194" t="s">
        <v>627</v>
      </c>
      <c r="J4116" s="197">
        <v>100000</v>
      </c>
      <c r="K4116" s="200">
        <v>-42933813</v>
      </c>
      <c r="L4116" s="193" t="s">
        <v>585</v>
      </c>
    </row>
    <row r="4117" spans="1:12" x14ac:dyDescent="0.25">
      <c r="A4117" s="197">
        <v>30</v>
      </c>
      <c r="B4117" s="194" t="s">
        <v>1532</v>
      </c>
      <c r="C4117" s="199">
        <v>58</v>
      </c>
      <c r="D4117" s="194" t="s">
        <v>150</v>
      </c>
      <c r="F4117" s="199">
        <v>0</v>
      </c>
      <c r="G4117" s="194" t="s">
        <v>712</v>
      </c>
      <c r="J4117" s="197">
        <v>30000</v>
      </c>
      <c r="K4117" s="200">
        <v>-42963813</v>
      </c>
      <c r="L4117" s="193" t="s">
        <v>585</v>
      </c>
    </row>
    <row r="4118" spans="1:12" x14ac:dyDescent="0.25">
      <c r="A4118" s="197">
        <v>30</v>
      </c>
      <c r="B4118" s="194" t="s">
        <v>1532</v>
      </c>
      <c r="C4118" s="199">
        <v>59</v>
      </c>
      <c r="D4118" s="194" t="s">
        <v>150</v>
      </c>
      <c r="F4118" s="199">
        <v>0</v>
      </c>
      <c r="G4118" s="194" t="s">
        <v>711</v>
      </c>
      <c r="J4118" s="197">
        <v>60000</v>
      </c>
      <c r="K4118" s="200">
        <v>-43023813</v>
      </c>
      <c r="L4118" s="193" t="s">
        <v>585</v>
      </c>
    </row>
    <row r="4119" spans="1:12" x14ac:dyDescent="0.25">
      <c r="A4119" s="197">
        <v>30</v>
      </c>
      <c r="B4119" s="194" t="s">
        <v>1532</v>
      </c>
      <c r="C4119" s="199">
        <v>60</v>
      </c>
      <c r="D4119" s="194" t="s">
        <v>150</v>
      </c>
      <c r="F4119" s="199">
        <v>0</v>
      </c>
      <c r="G4119" s="194" t="s">
        <v>605</v>
      </c>
      <c r="J4119" s="197">
        <v>30000</v>
      </c>
      <c r="K4119" s="200">
        <v>-43053813</v>
      </c>
      <c r="L4119" s="193" t="s">
        <v>585</v>
      </c>
    </row>
    <row r="4120" spans="1:12" x14ac:dyDescent="0.25">
      <c r="A4120" s="197">
        <v>30</v>
      </c>
      <c r="B4120" s="194" t="s">
        <v>1532</v>
      </c>
      <c r="C4120" s="199">
        <v>61</v>
      </c>
      <c r="D4120" s="194" t="s">
        <v>150</v>
      </c>
      <c r="F4120" s="199">
        <v>0</v>
      </c>
      <c r="G4120" s="194" t="s">
        <v>701</v>
      </c>
      <c r="J4120" s="197">
        <v>10000</v>
      </c>
      <c r="K4120" s="200">
        <v>-43063813</v>
      </c>
      <c r="L4120" s="193" t="s">
        <v>585</v>
      </c>
    </row>
    <row r="4121" spans="1:12" x14ac:dyDescent="0.25">
      <c r="A4121" s="197">
        <v>30</v>
      </c>
      <c r="B4121" s="194" t="s">
        <v>1532</v>
      </c>
      <c r="C4121" s="199">
        <v>63</v>
      </c>
      <c r="D4121" s="194" t="s">
        <v>150</v>
      </c>
      <c r="F4121" s="199">
        <v>0</v>
      </c>
      <c r="G4121" s="194" t="s">
        <v>709</v>
      </c>
      <c r="J4121" s="197">
        <v>30000</v>
      </c>
      <c r="K4121" s="200">
        <v>-43093813</v>
      </c>
      <c r="L4121" s="193" t="s">
        <v>585</v>
      </c>
    </row>
    <row r="4122" spans="1:12" x14ac:dyDescent="0.25">
      <c r="A4122" s="197">
        <v>30</v>
      </c>
      <c r="B4122" s="194" t="s">
        <v>1532</v>
      </c>
      <c r="C4122" s="199">
        <v>64</v>
      </c>
      <c r="D4122" s="194" t="s">
        <v>150</v>
      </c>
      <c r="F4122" s="199">
        <v>0</v>
      </c>
      <c r="G4122" s="194" t="s">
        <v>1621</v>
      </c>
      <c r="J4122" s="197">
        <v>20000</v>
      </c>
      <c r="K4122" s="200">
        <v>-43113813</v>
      </c>
      <c r="L4122" s="193" t="s">
        <v>585</v>
      </c>
    </row>
    <row r="4123" spans="1:12" x14ac:dyDescent="0.25">
      <c r="A4123" s="197">
        <v>30</v>
      </c>
      <c r="B4123" s="194" t="s">
        <v>1532</v>
      </c>
      <c r="C4123" s="199">
        <v>65</v>
      </c>
      <c r="D4123" s="194" t="s">
        <v>150</v>
      </c>
      <c r="F4123" s="199">
        <v>0</v>
      </c>
      <c r="G4123" s="194" t="s">
        <v>708</v>
      </c>
      <c r="J4123" s="197">
        <v>70000</v>
      </c>
      <c r="K4123" s="200">
        <v>-43183813</v>
      </c>
      <c r="L4123" s="193" t="s">
        <v>585</v>
      </c>
    </row>
    <row r="4124" spans="1:12" x14ac:dyDescent="0.25">
      <c r="A4124" s="197">
        <v>30</v>
      </c>
      <c r="B4124" s="194" t="s">
        <v>1532</v>
      </c>
      <c r="C4124" s="199">
        <v>66</v>
      </c>
      <c r="D4124" s="194" t="s">
        <v>150</v>
      </c>
      <c r="F4124" s="199">
        <v>0</v>
      </c>
      <c r="G4124" s="194" t="s">
        <v>685</v>
      </c>
      <c r="J4124" s="197">
        <v>50000</v>
      </c>
      <c r="K4124" s="200">
        <v>-43233813</v>
      </c>
      <c r="L4124" s="193" t="s">
        <v>585</v>
      </c>
    </row>
    <row r="4125" spans="1:12" x14ac:dyDescent="0.25">
      <c r="A4125" s="197">
        <v>30</v>
      </c>
      <c r="B4125" s="194" t="s">
        <v>1532</v>
      </c>
      <c r="C4125" s="199">
        <v>67</v>
      </c>
      <c r="D4125" s="194" t="s">
        <v>150</v>
      </c>
      <c r="F4125" s="199">
        <v>0</v>
      </c>
      <c r="G4125" s="194" t="s">
        <v>706</v>
      </c>
      <c r="J4125" s="197">
        <v>50000</v>
      </c>
      <c r="K4125" s="200">
        <v>-43283813</v>
      </c>
      <c r="L4125" s="193" t="s">
        <v>585</v>
      </c>
    </row>
    <row r="4126" spans="1:12" x14ac:dyDescent="0.25">
      <c r="A4126" s="197">
        <v>30</v>
      </c>
      <c r="B4126" s="194" t="s">
        <v>1532</v>
      </c>
      <c r="C4126" s="199">
        <v>68</v>
      </c>
      <c r="D4126" s="194" t="s">
        <v>150</v>
      </c>
      <c r="F4126" s="199">
        <v>0</v>
      </c>
      <c r="G4126" s="194" t="s">
        <v>700</v>
      </c>
      <c r="J4126" s="197">
        <v>25000</v>
      </c>
      <c r="K4126" s="200">
        <v>-43308813</v>
      </c>
      <c r="L4126" s="193" t="s">
        <v>585</v>
      </c>
    </row>
    <row r="4127" spans="1:12" x14ac:dyDescent="0.25">
      <c r="A4127" s="197">
        <v>31</v>
      </c>
      <c r="B4127" s="194" t="s">
        <v>1532</v>
      </c>
      <c r="C4127" s="199">
        <v>69</v>
      </c>
      <c r="D4127" s="194" t="s">
        <v>150</v>
      </c>
      <c r="F4127" s="199">
        <v>0</v>
      </c>
      <c r="G4127" s="194" t="s">
        <v>1627</v>
      </c>
      <c r="J4127" s="197">
        <v>150000</v>
      </c>
      <c r="K4127" s="200">
        <v>-43458813</v>
      </c>
      <c r="L4127" s="193" t="s">
        <v>585</v>
      </c>
    </row>
    <row r="4128" spans="1:12" x14ac:dyDescent="0.25">
      <c r="A4128" s="197">
        <v>31</v>
      </c>
      <c r="B4128" s="194" t="s">
        <v>1532</v>
      </c>
      <c r="C4128" s="199">
        <v>70</v>
      </c>
      <c r="D4128" s="194" t="s">
        <v>150</v>
      </c>
      <c r="F4128" s="199">
        <v>0</v>
      </c>
      <c r="G4128" s="194" t="s">
        <v>682</v>
      </c>
      <c r="J4128" s="197">
        <v>20000</v>
      </c>
      <c r="K4128" s="200">
        <v>-43478813</v>
      </c>
      <c r="L4128" s="193" t="s">
        <v>585</v>
      </c>
    </row>
    <row r="4129" spans="1:12" x14ac:dyDescent="0.25">
      <c r="A4129" s="197">
        <v>31</v>
      </c>
      <c r="B4129" s="194" t="s">
        <v>1532</v>
      </c>
      <c r="C4129" s="199">
        <v>104</v>
      </c>
      <c r="D4129" s="194" t="s">
        <v>150</v>
      </c>
      <c r="F4129" s="199">
        <v>0</v>
      </c>
      <c r="G4129" s="194" t="s">
        <v>1793</v>
      </c>
      <c r="J4129" s="197">
        <v>1080000</v>
      </c>
      <c r="K4129" s="200">
        <v>-44558813</v>
      </c>
      <c r="L4129" s="193" t="s">
        <v>585</v>
      </c>
    </row>
    <row r="4130" spans="1:12" x14ac:dyDescent="0.25">
      <c r="A4130" s="197">
        <v>31</v>
      </c>
      <c r="B4130" s="194" t="s">
        <v>1532</v>
      </c>
      <c r="C4130" s="199">
        <v>107</v>
      </c>
      <c r="D4130" s="194" t="s">
        <v>150</v>
      </c>
      <c r="F4130" s="199">
        <v>0</v>
      </c>
      <c r="G4130" s="194" t="s">
        <v>1796</v>
      </c>
      <c r="J4130" s="197">
        <v>150000</v>
      </c>
      <c r="K4130" s="200">
        <v>-44708813</v>
      </c>
      <c r="L4130" s="193" t="s">
        <v>585</v>
      </c>
    </row>
    <row r="4131" spans="1:12" x14ac:dyDescent="0.25">
      <c r="G4131" s="201" t="s">
        <v>1630</v>
      </c>
      <c r="I4131" s="202">
        <v>0</v>
      </c>
      <c r="J4131" s="202">
        <v>3035000</v>
      </c>
      <c r="K4131" s="202">
        <v>-3035000</v>
      </c>
      <c r="L4131" s="203" t="s">
        <v>585</v>
      </c>
    </row>
    <row r="4132" spans="1:12" x14ac:dyDescent="0.25">
      <c r="G4132" s="201" t="s">
        <v>505</v>
      </c>
      <c r="I4132" s="202">
        <v>0</v>
      </c>
      <c r="J4132" s="202">
        <v>44708813</v>
      </c>
      <c r="K4132" s="202">
        <v>-44708813</v>
      </c>
      <c r="L4132" s="204" t="s">
        <v>1019</v>
      </c>
    </row>
    <row r="4133" spans="1:12" x14ac:dyDescent="0.25">
      <c r="A4133" s="196" t="s">
        <v>1514</v>
      </c>
    </row>
    <row r="4134" spans="1:12" x14ac:dyDescent="0.25">
      <c r="A4134" s="196" t="s">
        <v>138</v>
      </c>
      <c r="G4134" s="153" t="s">
        <v>500</v>
      </c>
      <c r="I4134" s="197">
        <v>0</v>
      </c>
      <c r="J4134" s="197">
        <v>0</v>
      </c>
      <c r="K4134" s="197">
        <v>0</v>
      </c>
    </row>
    <row r="4135" spans="1:12" x14ac:dyDescent="0.25">
      <c r="A4135" s="193" t="s">
        <v>139</v>
      </c>
      <c r="B4135" s="193" t="s">
        <v>140</v>
      </c>
      <c r="C4135" s="198" t="s">
        <v>141</v>
      </c>
      <c r="D4135" s="193" t="s">
        <v>142</v>
      </c>
      <c r="E4135" s="193" t="s">
        <v>143</v>
      </c>
      <c r="F4135" s="198" t="s">
        <v>144</v>
      </c>
      <c r="G4135" s="193" t="s">
        <v>145</v>
      </c>
      <c r="I4135" s="198" t="s">
        <v>501</v>
      </c>
      <c r="J4135" s="198" t="s">
        <v>502</v>
      </c>
      <c r="K4135" s="198" t="s">
        <v>146</v>
      </c>
    </row>
    <row r="4136" spans="1:12" x14ac:dyDescent="0.25">
      <c r="A4136" s="197">
        <v>29</v>
      </c>
      <c r="B4136" s="194" t="s">
        <v>138</v>
      </c>
      <c r="C4136" s="199">
        <v>73</v>
      </c>
      <c r="D4136" s="194" t="s">
        <v>150</v>
      </c>
      <c r="F4136" s="199">
        <v>0</v>
      </c>
      <c r="G4136" s="194" t="s">
        <v>556</v>
      </c>
      <c r="J4136" s="197">
        <v>20000</v>
      </c>
      <c r="K4136" s="200">
        <v>-20000</v>
      </c>
      <c r="L4136" s="193" t="s">
        <v>585</v>
      </c>
    </row>
    <row r="4137" spans="1:12" x14ac:dyDescent="0.25">
      <c r="A4137" s="197">
        <v>31</v>
      </c>
      <c r="B4137" s="194" t="s">
        <v>138</v>
      </c>
      <c r="C4137" s="199">
        <v>92</v>
      </c>
      <c r="D4137" s="194" t="s">
        <v>150</v>
      </c>
      <c r="F4137" s="199">
        <v>0</v>
      </c>
      <c r="G4137" s="194" t="s">
        <v>833</v>
      </c>
      <c r="J4137" s="197">
        <v>25000</v>
      </c>
      <c r="K4137" s="200">
        <v>-45000</v>
      </c>
      <c r="L4137" s="193" t="s">
        <v>585</v>
      </c>
    </row>
    <row r="4138" spans="1:12" x14ac:dyDescent="0.25">
      <c r="A4138" s="197">
        <v>31</v>
      </c>
      <c r="B4138" s="194" t="s">
        <v>138</v>
      </c>
      <c r="C4138" s="199">
        <v>92</v>
      </c>
      <c r="D4138" s="194" t="s">
        <v>150</v>
      </c>
      <c r="F4138" s="199">
        <v>0</v>
      </c>
      <c r="G4138" s="194" t="s">
        <v>834</v>
      </c>
      <c r="J4138" s="197">
        <v>25000</v>
      </c>
      <c r="K4138" s="200">
        <v>-70000</v>
      </c>
      <c r="L4138" s="193" t="s">
        <v>585</v>
      </c>
    </row>
    <row r="4139" spans="1:12" x14ac:dyDescent="0.25">
      <c r="A4139" s="197">
        <v>31</v>
      </c>
      <c r="B4139" s="194" t="s">
        <v>138</v>
      </c>
      <c r="C4139" s="199">
        <v>92</v>
      </c>
      <c r="D4139" s="194" t="s">
        <v>150</v>
      </c>
      <c r="F4139" s="199">
        <v>0</v>
      </c>
      <c r="G4139" s="194" t="s">
        <v>835</v>
      </c>
      <c r="J4139" s="197">
        <v>25000</v>
      </c>
      <c r="K4139" s="200">
        <v>-95000</v>
      </c>
      <c r="L4139" s="193" t="s">
        <v>585</v>
      </c>
    </row>
    <row r="4140" spans="1:12" x14ac:dyDescent="0.25">
      <c r="A4140" s="197">
        <v>31</v>
      </c>
      <c r="B4140" s="194" t="s">
        <v>138</v>
      </c>
      <c r="C4140" s="199">
        <v>92</v>
      </c>
      <c r="D4140" s="194" t="s">
        <v>150</v>
      </c>
      <c r="F4140" s="199">
        <v>0</v>
      </c>
      <c r="G4140" s="194" t="s">
        <v>836</v>
      </c>
      <c r="J4140" s="197">
        <v>25000</v>
      </c>
      <c r="K4140" s="200">
        <v>-120000</v>
      </c>
      <c r="L4140" s="193" t="s">
        <v>585</v>
      </c>
    </row>
    <row r="4141" spans="1:12" x14ac:dyDescent="0.25">
      <c r="A4141" s="197">
        <v>31</v>
      </c>
      <c r="B4141" s="194" t="s">
        <v>138</v>
      </c>
      <c r="C4141" s="199">
        <v>92</v>
      </c>
      <c r="D4141" s="194" t="s">
        <v>150</v>
      </c>
      <c r="F4141" s="199">
        <v>0</v>
      </c>
      <c r="G4141" s="194" t="s">
        <v>837</v>
      </c>
      <c r="J4141" s="197">
        <v>25000</v>
      </c>
      <c r="K4141" s="200">
        <v>-145000</v>
      </c>
      <c r="L4141" s="193" t="s">
        <v>585</v>
      </c>
    </row>
    <row r="4142" spans="1:12" x14ac:dyDescent="0.25">
      <c r="A4142" s="197">
        <v>31</v>
      </c>
      <c r="B4142" s="194" t="s">
        <v>138</v>
      </c>
      <c r="C4142" s="199">
        <v>92</v>
      </c>
      <c r="D4142" s="194" t="s">
        <v>150</v>
      </c>
      <c r="F4142" s="199">
        <v>0</v>
      </c>
      <c r="G4142" s="194" t="s">
        <v>838</v>
      </c>
      <c r="J4142" s="197">
        <v>25000</v>
      </c>
      <c r="K4142" s="200">
        <v>-170000</v>
      </c>
      <c r="L4142" s="193" t="s">
        <v>585</v>
      </c>
    </row>
    <row r="4143" spans="1:12" x14ac:dyDescent="0.25">
      <c r="A4143" s="197">
        <v>31</v>
      </c>
      <c r="B4143" s="194" t="s">
        <v>138</v>
      </c>
      <c r="C4143" s="199">
        <v>92</v>
      </c>
      <c r="D4143" s="194" t="s">
        <v>150</v>
      </c>
      <c r="F4143" s="199">
        <v>0</v>
      </c>
      <c r="G4143" s="194" t="s">
        <v>839</v>
      </c>
      <c r="J4143" s="197">
        <v>25000</v>
      </c>
      <c r="K4143" s="200">
        <v>-195000</v>
      </c>
      <c r="L4143" s="193" t="s">
        <v>585</v>
      </c>
    </row>
    <row r="4144" spans="1:12" x14ac:dyDescent="0.25">
      <c r="A4144" s="197">
        <v>31</v>
      </c>
      <c r="B4144" s="194" t="s">
        <v>138</v>
      </c>
      <c r="C4144" s="199">
        <v>92</v>
      </c>
      <c r="D4144" s="194" t="s">
        <v>150</v>
      </c>
      <c r="F4144" s="199">
        <v>0</v>
      </c>
      <c r="G4144" s="194" t="s">
        <v>840</v>
      </c>
      <c r="J4144" s="197">
        <v>100000</v>
      </c>
      <c r="K4144" s="200">
        <v>-295000</v>
      </c>
      <c r="L4144" s="193" t="s">
        <v>585</v>
      </c>
    </row>
    <row r="4145" spans="1:12" x14ac:dyDescent="0.25">
      <c r="A4145" s="197">
        <v>31</v>
      </c>
      <c r="B4145" s="194" t="s">
        <v>138</v>
      </c>
      <c r="C4145" s="199">
        <v>92</v>
      </c>
      <c r="D4145" s="194" t="s">
        <v>150</v>
      </c>
      <c r="F4145" s="199">
        <v>0</v>
      </c>
      <c r="G4145" s="194" t="s">
        <v>841</v>
      </c>
      <c r="J4145" s="197">
        <v>25000</v>
      </c>
      <c r="K4145" s="200">
        <v>-320000</v>
      </c>
      <c r="L4145" s="193" t="s">
        <v>585</v>
      </c>
    </row>
    <row r="4146" spans="1:12" x14ac:dyDescent="0.25">
      <c r="A4146" s="197">
        <v>31</v>
      </c>
      <c r="B4146" s="194" t="s">
        <v>138</v>
      </c>
      <c r="C4146" s="199">
        <v>92</v>
      </c>
      <c r="D4146" s="194" t="s">
        <v>150</v>
      </c>
      <c r="F4146" s="199">
        <v>0</v>
      </c>
      <c r="G4146" s="194" t="s">
        <v>842</v>
      </c>
      <c r="J4146" s="197">
        <v>25000</v>
      </c>
      <c r="K4146" s="200">
        <v>-345000</v>
      </c>
      <c r="L4146" s="193" t="s">
        <v>585</v>
      </c>
    </row>
    <row r="4147" spans="1:12" x14ac:dyDescent="0.25">
      <c r="A4147" s="197">
        <v>31</v>
      </c>
      <c r="B4147" s="194" t="s">
        <v>138</v>
      </c>
      <c r="C4147" s="199">
        <v>92</v>
      </c>
      <c r="D4147" s="194" t="s">
        <v>150</v>
      </c>
      <c r="F4147" s="199">
        <v>0</v>
      </c>
      <c r="G4147" s="194" t="s">
        <v>843</v>
      </c>
      <c r="J4147" s="197">
        <v>25000</v>
      </c>
      <c r="K4147" s="200">
        <v>-370000</v>
      </c>
      <c r="L4147" s="193" t="s">
        <v>585</v>
      </c>
    </row>
    <row r="4148" spans="1:12" x14ac:dyDescent="0.25">
      <c r="A4148" s="197">
        <v>31</v>
      </c>
      <c r="B4148" s="194" t="s">
        <v>138</v>
      </c>
      <c r="C4148" s="199">
        <v>92</v>
      </c>
      <c r="D4148" s="194" t="s">
        <v>150</v>
      </c>
      <c r="F4148" s="199">
        <v>0</v>
      </c>
      <c r="G4148" s="194" t="s">
        <v>844</v>
      </c>
      <c r="J4148" s="197">
        <v>25000</v>
      </c>
      <c r="K4148" s="200">
        <v>-395000</v>
      </c>
      <c r="L4148" s="193" t="s">
        <v>585</v>
      </c>
    </row>
    <row r="4149" spans="1:12" x14ac:dyDescent="0.25">
      <c r="A4149" s="197">
        <v>31</v>
      </c>
      <c r="B4149" s="194" t="s">
        <v>138</v>
      </c>
      <c r="C4149" s="199">
        <v>92</v>
      </c>
      <c r="D4149" s="194" t="s">
        <v>150</v>
      </c>
      <c r="F4149" s="199">
        <v>0</v>
      </c>
      <c r="G4149" s="194" t="s">
        <v>845</v>
      </c>
      <c r="J4149" s="197">
        <v>25000</v>
      </c>
      <c r="K4149" s="200">
        <v>-420000</v>
      </c>
      <c r="L4149" s="193" t="s">
        <v>585</v>
      </c>
    </row>
    <row r="4150" spans="1:12" x14ac:dyDescent="0.25">
      <c r="A4150" s="197">
        <v>31</v>
      </c>
      <c r="B4150" s="194" t="s">
        <v>138</v>
      </c>
      <c r="C4150" s="199">
        <v>92</v>
      </c>
      <c r="D4150" s="194" t="s">
        <v>150</v>
      </c>
      <c r="F4150" s="199">
        <v>0</v>
      </c>
      <c r="G4150" s="194" t="s">
        <v>846</v>
      </c>
      <c r="J4150" s="197">
        <v>25000</v>
      </c>
      <c r="K4150" s="200">
        <v>-445000</v>
      </c>
      <c r="L4150" s="193" t="s">
        <v>585</v>
      </c>
    </row>
    <row r="4151" spans="1:12" x14ac:dyDescent="0.25">
      <c r="A4151" s="197">
        <v>31</v>
      </c>
      <c r="B4151" s="194" t="s">
        <v>138</v>
      </c>
      <c r="C4151" s="199">
        <v>92</v>
      </c>
      <c r="D4151" s="194" t="s">
        <v>150</v>
      </c>
      <c r="F4151" s="199">
        <v>0</v>
      </c>
      <c r="G4151" s="194" t="s">
        <v>847</v>
      </c>
      <c r="J4151" s="197">
        <v>25000</v>
      </c>
      <c r="K4151" s="200">
        <v>-470000</v>
      </c>
      <c r="L4151" s="193" t="s">
        <v>585</v>
      </c>
    </row>
    <row r="4152" spans="1:12" x14ac:dyDescent="0.25">
      <c r="A4152" s="197">
        <v>31</v>
      </c>
      <c r="B4152" s="194" t="s">
        <v>138</v>
      </c>
      <c r="C4152" s="199">
        <v>92</v>
      </c>
      <c r="D4152" s="194" t="s">
        <v>150</v>
      </c>
      <c r="F4152" s="199">
        <v>0</v>
      </c>
      <c r="G4152" s="194" t="s">
        <v>848</v>
      </c>
      <c r="J4152" s="197">
        <v>25000</v>
      </c>
      <c r="K4152" s="200">
        <v>-495000</v>
      </c>
      <c r="L4152" s="193" t="s">
        <v>585</v>
      </c>
    </row>
    <row r="4153" spans="1:12" x14ac:dyDescent="0.25">
      <c r="A4153" s="197">
        <v>31</v>
      </c>
      <c r="B4153" s="194" t="s">
        <v>138</v>
      </c>
      <c r="C4153" s="199">
        <v>92</v>
      </c>
      <c r="D4153" s="194" t="s">
        <v>150</v>
      </c>
      <c r="F4153" s="199">
        <v>0</v>
      </c>
      <c r="G4153" s="194" t="s">
        <v>849</v>
      </c>
      <c r="J4153" s="197">
        <v>25000</v>
      </c>
      <c r="K4153" s="200">
        <v>-520000</v>
      </c>
      <c r="L4153" s="193" t="s">
        <v>585</v>
      </c>
    </row>
    <row r="4154" spans="1:12" x14ac:dyDescent="0.25">
      <c r="A4154" s="197">
        <v>31</v>
      </c>
      <c r="B4154" s="194" t="s">
        <v>138</v>
      </c>
      <c r="C4154" s="199">
        <v>92</v>
      </c>
      <c r="D4154" s="194" t="s">
        <v>150</v>
      </c>
      <c r="F4154" s="199">
        <v>0</v>
      </c>
      <c r="G4154" s="194" t="s">
        <v>850</v>
      </c>
      <c r="J4154" s="197">
        <v>25000</v>
      </c>
      <c r="K4154" s="200">
        <v>-545000</v>
      </c>
      <c r="L4154" s="193" t="s">
        <v>585</v>
      </c>
    </row>
    <row r="4155" spans="1:12" x14ac:dyDescent="0.25">
      <c r="A4155" s="197">
        <v>31</v>
      </c>
      <c r="B4155" s="194" t="s">
        <v>138</v>
      </c>
      <c r="C4155" s="199">
        <v>92</v>
      </c>
      <c r="D4155" s="194" t="s">
        <v>150</v>
      </c>
      <c r="F4155" s="199">
        <v>0</v>
      </c>
      <c r="G4155" s="194" t="s">
        <v>851</v>
      </c>
      <c r="J4155" s="197">
        <v>25000</v>
      </c>
      <c r="K4155" s="200">
        <v>-570000</v>
      </c>
      <c r="L4155" s="193" t="s">
        <v>585</v>
      </c>
    </row>
    <row r="4156" spans="1:12" x14ac:dyDescent="0.25">
      <c r="A4156" s="197">
        <v>31</v>
      </c>
      <c r="B4156" s="194" t="s">
        <v>138</v>
      </c>
      <c r="C4156" s="199">
        <v>92</v>
      </c>
      <c r="D4156" s="194" t="s">
        <v>150</v>
      </c>
      <c r="F4156" s="199">
        <v>0</v>
      </c>
      <c r="G4156" s="194" t="s">
        <v>843</v>
      </c>
      <c r="J4156" s="197">
        <v>25000</v>
      </c>
      <c r="K4156" s="200">
        <v>-595000</v>
      </c>
      <c r="L4156" s="193" t="s">
        <v>585</v>
      </c>
    </row>
    <row r="4157" spans="1:12" x14ac:dyDescent="0.25">
      <c r="A4157" s="197">
        <v>31</v>
      </c>
      <c r="B4157" s="194" t="s">
        <v>138</v>
      </c>
      <c r="C4157" s="199">
        <v>92</v>
      </c>
      <c r="D4157" s="194" t="s">
        <v>150</v>
      </c>
      <c r="F4157" s="199">
        <v>0</v>
      </c>
      <c r="G4157" s="194" t="s">
        <v>852</v>
      </c>
      <c r="J4157" s="197">
        <v>25000</v>
      </c>
      <c r="K4157" s="200">
        <v>-620000</v>
      </c>
      <c r="L4157" s="193" t="s">
        <v>585</v>
      </c>
    </row>
    <row r="4158" spans="1:12" x14ac:dyDescent="0.25">
      <c r="A4158" s="197">
        <v>31</v>
      </c>
      <c r="B4158" s="194" t="s">
        <v>138</v>
      </c>
      <c r="C4158" s="199">
        <v>92</v>
      </c>
      <c r="D4158" s="194" t="s">
        <v>150</v>
      </c>
      <c r="F4158" s="199">
        <v>0</v>
      </c>
      <c r="G4158" s="194" t="s">
        <v>853</v>
      </c>
      <c r="J4158" s="197">
        <v>25000</v>
      </c>
      <c r="K4158" s="200">
        <v>-645000</v>
      </c>
      <c r="L4158" s="193" t="s">
        <v>585</v>
      </c>
    </row>
    <row r="4159" spans="1:12" x14ac:dyDescent="0.25">
      <c r="A4159" s="197">
        <v>31</v>
      </c>
      <c r="B4159" s="194" t="s">
        <v>138</v>
      </c>
      <c r="C4159" s="199">
        <v>92</v>
      </c>
      <c r="D4159" s="194" t="s">
        <v>150</v>
      </c>
      <c r="F4159" s="199">
        <v>0</v>
      </c>
      <c r="G4159" s="194" t="s">
        <v>854</v>
      </c>
      <c r="J4159" s="197">
        <v>25000</v>
      </c>
      <c r="K4159" s="200">
        <v>-670000</v>
      </c>
      <c r="L4159" s="193" t="s">
        <v>585</v>
      </c>
    </row>
    <row r="4160" spans="1:12" x14ac:dyDescent="0.25">
      <c r="A4160" s="197">
        <v>31</v>
      </c>
      <c r="B4160" s="194" t="s">
        <v>138</v>
      </c>
      <c r="C4160" s="199">
        <v>92</v>
      </c>
      <c r="D4160" s="194" t="s">
        <v>150</v>
      </c>
      <c r="F4160" s="199">
        <v>0</v>
      </c>
      <c r="G4160" s="194" t="s">
        <v>855</v>
      </c>
      <c r="J4160" s="197">
        <v>25000</v>
      </c>
      <c r="K4160" s="200">
        <v>-695000</v>
      </c>
      <c r="L4160" s="193" t="s">
        <v>585</v>
      </c>
    </row>
    <row r="4161" spans="1:12" x14ac:dyDescent="0.25">
      <c r="A4161" s="197">
        <v>31</v>
      </c>
      <c r="B4161" s="194" t="s">
        <v>138</v>
      </c>
      <c r="C4161" s="199">
        <v>92</v>
      </c>
      <c r="D4161" s="194" t="s">
        <v>150</v>
      </c>
      <c r="F4161" s="199">
        <v>0</v>
      </c>
      <c r="G4161" s="194" t="s">
        <v>856</v>
      </c>
      <c r="J4161" s="197">
        <v>25000</v>
      </c>
      <c r="K4161" s="200">
        <v>-720000</v>
      </c>
      <c r="L4161" s="193" t="s">
        <v>585</v>
      </c>
    </row>
    <row r="4162" spans="1:12" x14ac:dyDescent="0.25">
      <c r="A4162" s="197">
        <v>31</v>
      </c>
      <c r="B4162" s="194" t="s">
        <v>138</v>
      </c>
      <c r="C4162" s="199">
        <v>92</v>
      </c>
      <c r="D4162" s="194" t="s">
        <v>150</v>
      </c>
      <c r="F4162" s="199">
        <v>0</v>
      </c>
      <c r="G4162" s="194" t="s">
        <v>857</v>
      </c>
      <c r="J4162" s="197">
        <v>25000</v>
      </c>
      <c r="K4162" s="200">
        <v>-745000</v>
      </c>
      <c r="L4162" s="193" t="s">
        <v>585</v>
      </c>
    </row>
    <row r="4163" spans="1:12" x14ac:dyDescent="0.25">
      <c r="A4163" s="197">
        <v>31</v>
      </c>
      <c r="B4163" s="194" t="s">
        <v>138</v>
      </c>
      <c r="C4163" s="199">
        <v>92</v>
      </c>
      <c r="D4163" s="194" t="s">
        <v>150</v>
      </c>
      <c r="F4163" s="199">
        <v>0</v>
      </c>
      <c r="G4163" s="194" t="s">
        <v>858</v>
      </c>
      <c r="J4163" s="197">
        <v>25000</v>
      </c>
      <c r="K4163" s="200">
        <v>-770000</v>
      </c>
      <c r="L4163" s="193" t="s">
        <v>585</v>
      </c>
    </row>
    <row r="4164" spans="1:12" x14ac:dyDescent="0.25">
      <c r="A4164" s="197">
        <v>31</v>
      </c>
      <c r="B4164" s="194" t="s">
        <v>138</v>
      </c>
      <c r="C4164" s="199">
        <v>92</v>
      </c>
      <c r="D4164" s="194" t="s">
        <v>150</v>
      </c>
      <c r="F4164" s="199">
        <v>0</v>
      </c>
      <c r="G4164" s="194" t="s">
        <v>851</v>
      </c>
      <c r="J4164" s="197">
        <v>25000</v>
      </c>
      <c r="K4164" s="200">
        <v>-795000</v>
      </c>
      <c r="L4164" s="193" t="s">
        <v>585</v>
      </c>
    </row>
    <row r="4165" spans="1:12" x14ac:dyDescent="0.25">
      <c r="A4165" s="197">
        <v>31</v>
      </c>
      <c r="B4165" s="194" t="s">
        <v>138</v>
      </c>
      <c r="C4165" s="199">
        <v>92</v>
      </c>
      <c r="D4165" s="194" t="s">
        <v>150</v>
      </c>
      <c r="F4165" s="199">
        <v>0</v>
      </c>
      <c r="G4165" s="194" t="s">
        <v>859</v>
      </c>
      <c r="J4165" s="197">
        <v>25000</v>
      </c>
      <c r="K4165" s="200">
        <v>-820000</v>
      </c>
      <c r="L4165" s="193" t="s">
        <v>585</v>
      </c>
    </row>
    <row r="4166" spans="1:12" x14ac:dyDescent="0.25">
      <c r="A4166" s="197">
        <v>31</v>
      </c>
      <c r="B4166" s="194" t="s">
        <v>138</v>
      </c>
      <c r="C4166" s="199">
        <v>92</v>
      </c>
      <c r="D4166" s="194" t="s">
        <v>150</v>
      </c>
      <c r="F4166" s="199">
        <v>0</v>
      </c>
      <c r="G4166" s="194" t="s">
        <v>860</v>
      </c>
      <c r="J4166" s="197">
        <v>25000</v>
      </c>
      <c r="K4166" s="200">
        <v>-845000</v>
      </c>
      <c r="L4166" s="193" t="s">
        <v>585</v>
      </c>
    </row>
    <row r="4167" spans="1:12" x14ac:dyDescent="0.25">
      <c r="A4167" s="197">
        <v>31</v>
      </c>
      <c r="B4167" s="194" t="s">
        <v>138</v>
      </c>
      <c r="C4167" s="199">
        <v>92</v>
      </c>
      <c r="D4167" s="194" t="s">
        <v>150</v>
      </c>
      <c r="F4167" s="199">
        <v>0</v>
      </c>
      <c r="G4167" s="194" t="s">
        <v>861</v>
      </c>
      <c r="J4167" s="197">
        <v>25000</v>
      </c>
      <c r="K4167" s="200">
        <v>-870000</v>
      </c>
      <c r="L4167" s="193" t="s">
        <v>585</v>
      </c>
    </row>
    <row r="4168" spans="1:12" x14ac:dyDescent="0.25">
      <c r="A4168" s="197">
        <v>31</v>
      </c>
      <c r="B4168" s="194" t="s">
        <v>138</v>
      </c>
      <c r="C4168" s="199">
        <v>92</v>
      </c>
      <c r="D4168" s="194" t="s">
        <v>150</v>
      </c>
      <c r="F4168" s="199">
        <v>0</v>
      </c>
      <c r="G4168" s="194" t="s">
        <v>851</v>
      </c>
      <c r="J4168" s="197">
        <v>25000</v>
      </c>
      <c r="K4168" s="200">
        <v>-895000</v>
      </c>
      <c r="L4168" s="193" t="s">
        <v>585</v>
      </c>
    </row>
    <row r="4169" spans="1:12" x14ac:dyDescent="0.25">
      <c r="A4169" s="197">
        <v>31</v>
      </c>
      <c r="B4169" s="194" t="s">
        <v>138</v>
      </c>
      <c r="C4169" s="199">
        <v>92</v>
      </c>
      <c r="D4169" s="194" t="s">
        <v>150</v>
      </c>
      <c r="F4169" s="199">
        <v>0</v>
      </c>
      <c r="G4169" s="194" t="s">
        <v>862</v>
      </c>
      <c r="J4169" s="197">
        <v>25000</v>
      </c>
      <c r="K4169" s="200">
        <v>-920000</v>
      </c>
      <c r="L4169" s="193" t="s">
        <v>585</v>
      </c>
    </row>
    <row r="4170" spans="1:12" x14ac:dyDescent="0.25">
      <c r="A4170" s="197">
        <v>31</v>
      </c>
      <c r="B4170" s="194" t="s">
        <v>138</v>
      </c>
      <c r="C4170" s="199">
        <v>92</v>
      </c>
      <c r="D4170" s="194" t="s">
        <v>150</v>
      </c>
      <c r="F4170" s="199">
        <v>0</v>
      </c>
      <c r="G4170" s="194" t="s">
        <v>863</v>
      </c>
      <c r="J4170" s="197">
        <v>25000</v>
      </c>
      <c r="K4170" s="200">
        <v>-945000</v>
      </c>
      <c r="L4170" s="193" t="s">
        <v>585</v>
      </c>
    </row>
    <row r="4171" spans="1:12" x14ac:dyDescent="0.25">
      <c r="A4171" s="197">
        <v>31</v>
      </c>
      <c r="B4171" s="194" t="s">
        <v>138</v>
      </c>
      <c r="C4171" s="199">
        <v>92</v>
      </c>
      <c r="D4171" s="194" t="s">
        <v>150</v>
      </c>
      <c r="F4171" s="199">
        <v>0</v>
      </c>
      <c r="G4171" s="194" t="s">
        <v>864</v>
      </c>
      <c r="J4171" s="197">
        <v>25000</v>
      </c>
      <c r="K4171" s="200">
        <v>-970000</v>
      </c>
      <c r="L4171" s="193" t="s">
        <v>585</v>
      </c>
    </row>
    <row r="4172" spans="1:12" x14ac:dyDescent="0.25">
      <c r="A4172" s="197">
        <v>31</v>
      </c>
      <c r="B4172" s="194" t="s">
        <v>138</v>
      </c>
      <c r="C4172" s="199">
        <v>92</v>
      </c>
      <c r="D4172" s="194" t="s">
        <v>150</v>
      </c>
      <c r="F4172" s="199">
        <v>0</v>
      </c>
      <c r="G4172" s="194" t="s">
        <v>865</v>
      </c>
      <c r="J4172" s="197">
        <v>100000</v>
      </c>
      <c r="K4172" s="200">
        <v>-1070000</v>
      </c>
      <c r="L4172" s="193" t="s">
        <v>585</v>
      </c>
    </row>
    <row r="4173" spans="1:12" x14ac:dyDescent="0.25">
      <c r="A4173" s="197">
        <v>31</v>
      </c>
      <c r="B4173" s="194" t="s">
        <v>138</v>
      </c>
      <c r="C4173" s="199">
        <v>92</v>
      </c>
      <c r="D4173" s="194" t="s">
        <v>150</v>
      </c>
      <c r="F4173" s="199">
        <v>0</v>
      </c>
      <c r="G4173" s="194" t="s">
        <v>866</v>
      </c>
      <c r="J4173" s="197">
        <v>25000</v>
      </c>
      <c r="K4173" s="200">
        <v>-1095000</v>
      </c>
      <c r="L4173" s="193" t="s">
        <v>585</v>
      </c>
    </row>
    <row r="4174" spans="1:12" x14ac:dyDescent="0.25">
      <c r="A4174" s="197">
        <v>31</v>
      </c>
      <c r="B4174" s="194" t="s">
        <v>138</v>
      </c>
      <c r="C4174" s="199">
        <v>92</v>
      </c>
      <c r="D4174" s="194" t="s">
        <v>150</v>
      </c>
      <c r="F4174" s="199">
        <v>0</v>
      </c>
      <c r="G4174" s="194" t="s">
        <v>867</v>
      </c>
      <c r="J4174" s="197">
        <v>25000</v>
      </c>
      <c r="K4174" s="200">
        <v>-1120000</v>
      </c>
      <c r="L4174" s="193" t="s">
        <v>585</v>
      </c>
    </row>
    <row r="4175" spans="1:12" x14ac:dyDescent="0.25">
      <c r="A4175" s="197">
        <v>31</v>
      </c>
      <c r="B4175" s="194" t="s">
        <v>138</v>
      </c>
      <c r="C4175" s="199">
        <v>92</v>
      </c>
      <c r="D4175" s="194" t="s">
        <v>150</v>
      </c>
      <c r="F4175" s="199">
        <v>0</v>
      </c>
      <c r="G4175" s="194" t="s">
        <v>868</v>
      </c>
      <c r="J4175" s="197">
        <v>50000</v>
      </c>
      <c r="K4175" s="200">
        <v>-1170000</v>
      </c>
      <c r="L4175" s="193" t="s">
        <v>585</v>
      </c>
    </row>
    <row r="4176" spans="1:12" x14ac:dyDescent="0.25">
      <c r="A4176" s="197">
        <v>31</v>
      </c>
      <c r="B4176" s="194" t="s">
        <v>138</v>
      </c>
      <c r="C4176" s="199">
        <v>92</v>
      </c>
      <c r="D4176" s="194" t="s">
        <v>150</v>
      </c>
      <c r="F4176" s="199">
        <v>0</v>
      </c>
      <c r="G4176" s="194" t="s">
        <v>869</v>
      </c>
      <c r="J4176" s="197">
        <v>25000</v>
      </c>
      <c r="K4176" s="200">
        <v>-1195000</v>
      </c>
      <c r="L4176" s="193" t="s">
        <v>585</v>
      </c>
    </row>
    <row r="4177" spans="1:12" x14ac:dyDescent="0.25">
      <c r="A4177" s="197">
        <v>31</v>
      </c>
      <c r="B4177" s="194" t="s">
        <v>138</v>
      </c>
      <c r="C4177" s="199">
        <v>92</v>
      </c>
      <c r="D4177" s="194" t="s">
        <v>150</v>
      </c>
      <c r="F4177" s="199">
        <v>0</v>
      </c>
      <c r="G4177" s="194" t="s">
        <v>870</v>
      </c>
      <c r="J4177" s="197">
        <v>25000</v>
      </c>
      <c r="K4177" s="200">
        <v>-1220000</v>
      </c>
      <c r="L4177" s="193" t="s">
        <v>585</v>
      </c>
    </row>
    <row r="4178" spans="1:12" x14ac:dyDescent="0.25">
      <c r="A4178" s="197">
        <v>31</v>
      </c>
      <c r="B4178" s="194" t="s">
        <v>138</v>
      </c>
      <c r="C4178" s="199">
        <v>92</v>
      </c>
      <c r="D4178" s="194" t="s">
        <v>150</v>
      </c>
      <c r="F4178" s="199">
        <v>0</v>
      </c>
      <c r="G4178" s="194" t="s">
        <v>871</v>
      </c>
      <c r="J4178" s="197">
        <v>100000</v>
      </c>
      <c r="K4178" s="200">
        <v>-1320000</v>
      </c>
      <c r="L4178" s="193" t="s">
        <v>585</v>
      </c>
    </row>
    <row r="4179" spans="1:12" x14ac:dyDescent="0.25">
      <c r="A4179" s="197">
        <v>31</v>
      </c>
      <c r="B4179" s="194" t="s">
        <v>138</v>
      </c>
      <c r="C4179" s="199">
        <v>92</v>
      </c>
      <c r="D4179" s="194" t="s">
        <v>150</v>
      </c>
      <c r="F4179" s="199">
        <v>0</v>
      </c>
      <c r="G4179" s="194" t="s">
        <v>861</v>
      </c>
      <c r="J4179" s="197">
        <v>25000</v>
      </c>
      <c r="K4179" s="200">
        <v>-1345000</v>
      </c>
      <c r="L4179" s="193" t="s">
        <v>585</v>
      </c>
    </row>
    <row r="4180" spans="1:12" x14ac:dyDescent="0.25">
      <c r="A4180" s="197">
        <v>31</v>
      </c>
      <c r="B4180" s="194" t="s">
        <v>138</v>
      </c>
      <c r="C4180" s="199">
        <v>92</v>
      </c>
      <c r="D4180" s="194" t="s">
        <v>150</v>
      </c>
      <c r="F4180" s="199">
        <v>0</v>
      </c>
      <c r="G4180" s="194" t="s">
        <v>872</v>
      </c>
      <c r="J4180" s="197">
        <v>25000</v>
      </c>
      <c r="K4180" s="200">
        <v>-1370000</v>
      </c>
      <c r="L4180" s="193" t="s">
        <v>585</v>
      </c>
    </row>
    <row r="4181" spans="1:12" x14ac:dyDescent="0.25">
      <c r="A4181" s="197">
        <v>31</v>
      </c>
      <c r="B4181" s="194" t="s">
        <v>138</v>
      </c>
      <c r="C4181" s="199">
        <v>92</v>
      </c>
      <c r="D4181" s="194" t="s">
        <v>150</v>
      </c>
      <c r="F4181" s="199">
        <v>0</v>
      </c>
      <c r="G4181" s="194" t="s">
        <v>861</v>
      </c>
      <c r="J4181" s="197">
        <v>25000</v>
      </c>
      <c r="K4181" s="200">
        <v>-1395000</v>
      </c>
      <c r="L4181" s="193" t="s">
        <v>585</v>
      </c>
    </row>
    <row r="4182" spans="1:12" x14ac:dyDescent="0.25">
      <c r="A4182" s="197">
        <v>31</v>
      </c>
      <c r="B4182" s="194" t="s">
        <v>138</v>
      </c>
      <c r="C4182" s="199">
        <v>92</v>
      </c>
      <c r="D4182" s="194" t="s">
        <v>150</v>
      </c>
      <c r="F4182" s="199">
        <v>0</v>
      </c>
      <c r="G4182" s="194" t="s">
        <v>873</v>
      </c>
      <c r="J4182" s="197">
        <v>25000</v>
      </c>
      <c r="K4182" s="200">
        <v>-1420000</v>
      </c>
      <c r="L4182" s="193" t="s">
        <v>585</v>
      </c>
    </row>
    <row r="4183" spans="1:12" x14ac:dyDescent="0.25">
      <c r="A4183" s="197">
        <v>31</v>
      </c>
      <c r="B4183" s="194" t="s">
        <v>138</v>
      </c>
      <c r="C4183" s="199">
        <v>92</v>
      </c>
      <c r="D4183" s="194" t="s">
        <v>150</v>
      </c>
      <c r="F4183" s="199">
        <v>0</v>
      </c>
      <c r="G4183" s="194" t="s">
        <v>874</v>
      </c>
      <c r="J4183" s="197">
        <v>25000</v>
      </c>
      <c r="K4183" s="200">
        <v>-1445000</v>
      </c>
      <c r="L4183" s="193" t="s">
        <v>585</v>
      </c>
    </row>
    <row r="4184" spans="1:12" x14ac:dyDescent="0.25">
      <c r="A4184" s="197">
        <v>31</v>
      </c>
      <c r="B4184" s="194" t="s">
        <v>138</v>
      </c>
      <c r="C4184" s="199">
        <v>92</v>
      </c>
      <c r="D4184" s="194" t="s">
        <v>150</v>
      </c>
      <c r="F4184" s="199">
        <v>0</v>
      </c>
      <c r="G4184" s="194" t="s">
        <v>875</v>
      </c>
      <c r="J4184" s="197">
        <v>150000</v>
      </c>
      <c r="K4184" s="200">
        <v>-1595000</v>
      </c>
      <c r="L4184" s="193" t="s">
        <v>585</v>
      </c>
    </row>
    <row r="4185" spans="1:12" x14ac:dyDescent="0.25">
      <c r="A4185" s="197">
        <v>31</v>
      </c>
      <c r="B4185" s="194" t="s">
        <v>138</v>
      </c>
      <c r="C4185" s="199">
        <v>92</v>
      </c>
      <c r="D4185" s="194" t="s">
        <v>150</v>
      </c>
      <c r="F4185" s="199">
        <v>0</v>
      </c>
      <c r="G4185" s="194" t="s">
        <v>876</v>
      </c>
      <c r="J4185" s="197">
        <v>25000</v>
      </c>
      <c r="K4185" s="200">
        <v>-1620000</v>
      </c>
      <c r="L4185" s="193" t="s">
        <v>585</v>
      </c>
    </row>
    <row r="4186" spans="1:12" x14ac:dyDescent="0.25">
      <c r="A4186" s="197">
        <v>31</v>
      </c>
      <c r="B4186" s="194" t="s">
        <v>138</v>
      </c>
      <c r="C4186" s="199">
        <v>92</v>
      </c>
      <c r="D4186" s="194" t="s">
        <v>150</v>
      </c>
      <c r="F4186" s="199">
        <v>0</v>
      </c>
      <c r="G4186" s="194" t="s">
        <v>877</v>
      </c>
      <c r="J4186" s="197">
        <v>25000</v>
      </c>
      <c r="K4186" s="200">
        <v>-1645000</v>
      </c>
      <c r="L4186" s="193" t="s">
        <v>585</v>
      </c>
    </row>
    <row r="4187" spans="1:12" x14ac:dyDescent="0.25">
      <c r="A4187" s="197">
        <v>31</v>
      </c>
      <c r="B4187" s="194" t="s">
        <v>138</v>
      </c>
      <c r="C4187" s="199">
        <v>92</v>
      </c>
      <c r="D4187" s="194" t="s">
        <v>150</v>
      </c>
      <c r="F4187" s="199">
        <v>0</v>
      </c>
      <c r="G4187" s="194" t="s">
        <v>878</v>
      </c>
      <c r="J4187" s="197">
        <v>25000</v>
      </c>
      <c r="K4187" s="200">
        <v>-1670000</v>
      </c>
      <c r="L4187" s="193" t="s">
        <v>585</v>
      </c>
    </row>
    <row r="4188" spans="1:12" x14ac:dyDescent="0.25">
      <c r="A4188" s="197">
        <v>31</v>
      </c>
      <c r="B4188" s="194" t="s">
        <v>138</v>
      </c>
      <c r="C4188" s="199">
        <v>92</v>
      </c>
      <c r="D4188" s="194" t="s">
        <v>150</v>
      </c>
      <c r="F4188" s="199">
        <v>0</v>
      </c>
      <c r="G4188" s="194" t="s">
        <v>879</v>
      </c>
      <c r="J4188" s="197">
        <v>25000</v>
      </c>
      <c r="K4188" s="200">
        <v>-1695000</v>
      </c>
      <c r="L4188" s="193" t="s">
        <v>585</v>
      </c>
    </row>
    <row r="4189" spans="1:12" x14ac:dyDescent="0.25">
      <c r="A4189" s="197">
        <v>31</v>
      </c>
      <c r="B4189" s="194" t="s">
        <v>138</v>
      </c>
      <c r="C4189" s="199">
        <v>92</v>
      </c>
      <c r="D4189" s="194" t="s">
        <v>150</v>
      </c>
      <c r="F4189" s="199">
        <v>0</v>
      </c>
      <c r="G4189" s="194" t="s">
        <v>880</v>
      </c>
      <c r="J4189" s="197">
        <v>25000</v>
      </c>
      <c r="K4189" s="200">
        <v>-1720000</v>
      </c>
      <c r="L4189" s="193" t="s">
        <v>585</v>
      </c>
    </row>
    <row r="4190" spans="1:12" x14ac:dyDescent="0.25">
      <c r="A4190" s="197">
        <v>31</v>
      </c>
      <c r="B4190" s="194" t="s">
        <v>138</v>
      </c>
      <c r="C4190" s="199">
        <v>92</v>
      </c>
      <c r="D4190" s="194" t="s">
        <v>150</v>
      </c>
      <c r="F4190" s="199">
        <v>0</v>
      </c>
      <c r="G4190" s="194" t="s">
        <v>881</v>
      </c>
      <c r="J4190" s="197">
        <v>25000</v>
      </c>
      <c r="K4190" s="200">
        <v>-1745000</v>
      </c>
      <c r="L4190" s="193" t="s">
        <v>585</v>
      </c>
    </row>
    <row r="4191" spans="1:12" x14ac:dyDescent="0.25">
      <c r="A4191" s="197">
        <v>31</v>
      </c>
      <c r="B4191" s="194" t="s">
        <v>138</v>
      </c>
      <c r="C4191" s="199">
        <v>92</v>
      </c>
      <c r="D4191" s="194" t="s">
        <v>150</v>
      </c>
      <c r="F4191" s="199">
        <v>0</v>
      </c>
      <c r="G4191" s="194" t="s">
        <v>882</v>
      </c>
      <c r="J4191" s="197">
        <v>25000</v>
      </c>
      <c r="K4191" s="200">
        <v>-1770000</v>
      </c>
      <c r="L4191" s="193" t="s">
        <v>585</v>
      </c>
    </row>
    <row r="4192" spans="1:12" x14ac:dyDescent="0.25">
      <c r="A4192" s="197">
        <v>31</v>
      </c>
      <c r="B4192" s="194" t="s">
        <v>138</v>
      </c>
      <c r="C4192" s="199">
        <v>92</v>
      </c>
      <c r="D4192" s="194" t="s">
        <v>150</v>
      </c>
      <c r="F4192" s="199">
        <v>0</v>
      </c>
      <c r="G4192" s="194" t="s">
        <v>883</v>
      </c>
      <c r="J4192" s="197">
        <v>25000</v>
      </c>
      <c r="K4192" s="200">
        <v>-1795000</v>
      </c>
      <c r="L4192" s="193" t="s">
        <v>585</v>
      </c>
    </row>
    <row r="4193" spans="1:12" x14ac:dyDescent="0.25">
      <c r="A4193" s="197">
        <v>31</v>
      </c>
      <c r="B4193" s="194" t="s">
        <v>138</v>
      </c>
      <c r="C4193" s="199">
        <v>92</v>
      </c>
      <c r="D4193" s="194" t="s">
        <v>150</v>
      </c>
      <c r="F4193" s="199">
        <v>0</v>
      </c>
      <c r="G4193" s="194" t="s">
        <v>884</v>
      </c>
      <c r="J4193" s="197">
        <v>25000</v>
      </c>
      <c r="K4193" s="200">
        <v>-1820000</v>
      </c>
      <c r="L4193" s="193" t="s">
        <v>585</v>
      </c>
    </row>
    <row r="4194" spans="1:12" x14ac:dyDescent="0.25">
      <c r="A4194" s="197">
        <v>31</v>
      </c>
      <c r="B4194" s="194" t="s">
        <v>138</v>
      </c>
      <c r="C4194" s="199">
        <v>92</v>
      </c>
      <c r="D4194" s="194" t="s">
        <v>150</v>
      </c>
      <c r="F4194" s="199">
        <v>0</v>
      </c>
      <c r="G4194" s="194" t="s">
        <v>856</v>
      </c>
      <c r="J4194" s="197">
        <v>25000</v>
      </c>
      <c r="K4194" s="200">
        <v>-1845000</v>
      </c>
      <c r="L4194" s="193" t="s">
        <v>585</v>
      </c>
    </row>
    <row r="4195" spans="1:12" x14ac:dyDescent="0.25">
      <c r="A4195" s="197">
        <v>31</v>
      </c>
      <c r="B4195" s="194" t="s">
        <v>138</v>
      </c>
      <c r="C4195" s="199">
        <v>92</v>
      </c>
      <c r="D4195" s="194" t="s">
        <v>150</v>
      </c>
      <c r="F4195" s="199">
        <v>0</v>
      </c>
      <c r="G4195" s="194" t="s">
        <v>860</v>
      </c>
      <c r="J4195" s="197">
        <v>25000</v>
      </c>
      <c r="K4195" s="200">
        <v>-1870000</v>
      </c>
      <c r="L4195" s="193" t="s">
        <v>585</v>
      </c>
    </row>
    <row r="4196" spans="1:12" x14ac:dyDescent="0.25">
      <c r="A4196" s="197">
        <v>31</v>
      </c>
      <c r="B4196" s="194" t="s">
        <v>138</v>
      </c>
      <c r="C4196" s="199">
        <v>92</v>
      </c>
      <c r="D4196" s="194" t="s">
        <v>150</v>
      </c>
      <c r="F4196" s="199">
        <v>0</v>
      </c>
      <c r="G4196" s="194" t="s">
        <v>885</v>
      </c>
      <c r="J4196" s="197">
        <v>25000</v>
      </c>
      <c r="K4196" s="200">
        <v>-1895000</v>
      </c>
      <c r="L4196" s="193" t="s">
        <v>585</v>
      </c>
    </row>
    <row r="4197" spans="1:12" x14ac:dyDescent="0.25">
      <c r="A4197" s="197">
        <v>31</v>
      </c>
      <c r="B4197" s="194" t="s">
        <v>138</v>
      </c>
      <c r="C4197" s="199">
        <v>92</v>
      </c>
      <c r="D4197" s="194" t="s">
        <v>150</v>
      </c>
      <c r="F4197" s="199">
        <v>0</v>
      </c>
      <c r="G4197" s="194" t="s">
        <v>886</v>
      </c>
      <c r="J4197" s="197">
        <v>25000</v>
      </c>
      <c r="K4197" s="200">
        <v>-1920000</v>
      </c>
      <c r="L4197" s="193" t="s">
        <v>585</v>
      </c>
    </row>
    <row r="4198" spans="1:12" x14ac:dyDescent="0.25">
      <c r="A4198" s="197">
        <v>31</v>
      </c>
      <c r="B4198" s="194" t="s">
        <v>138</v>
      </c>
      <c r="C4198" s="199">
        <v>92</v>
      </c>
      <c r="D4198" s="194" t="s">
        <v>150</v>
      </c>
      <c r="F4198" s="199">
        <v>0</v>
      </c>
      <c r="G4198" s="194" t="s">
        <v>886</v>
      </c>
      <c r="J4198" s="197">
        <v>25000</v>
      </c>
      <c r="K4198" s="200">
        <v>-1945000</v>
      </c>
      <c r="L4198" s="193" t="s">
        <v>585</v>
      </c>
    </row>
    <row r="4199" spans="1:12" x14ac:dyDescent="0.25">
      <c r="A4199" s="197">
        <v>31</v>
      </c>
      <c r="B4199" s="194" t="s">
        <v>138</v>
      </c>
      <c r="C4199" s="199">
        <v>92</v>
      </c>
      <c r="D4199" s="194" t="s">
        <v>150</v>
      </c>
      <c r="F4199" s="199">
        <v>0</v>
      </c>
      <c r="G4199" s="194" t="s">
        <v>887</v>
      </c>
      <c r="J4199" s="197">
        <v>25000</v>
      </c>
      <c r="K4199" s="200">
        <v>-1970000</v>
      </c>
      <c r="L4199" s="193" t="s">
        <v>585</v>
      </c>
    </row>
    <row r="4200" spans="1:12" x14ac:dyDescent="0.25">
      <c r="A4200" s="197">
        <v>31</v>
      </c>
      <c r="B4200" s="194" t="s">
        <v>138</v>
      </c>
      <c r="C4200" s="199">
        <v>92</v>
      </c>
      <c r="D4200" s="194" t="s">
        <v>150</v>
      </c>
      <c r="F4200" s="199">
        <v>0</v>
      </c>
      <c r="G4200" s="194" t="s">
        <v>888</v>
      </c>
      <c r="J4200" s="197">
        <v>25000</v>
      </c>
      <c r="K4200" s="200">
        <v>-1995000</v>
      </c>
      <c r="L4200" s="193" t="s">
        <v>585</v>
      </c>
    </row>
    <row r="4201" spans="1:12" x14ac:dyDescent="0.25">
      <c r="A4201" s="197">
        <v>31</v>
      </c>
      <c r="B4201" s="194" t="s">
        <v>138</v>
      </c>
      <c r="C4201" s="199">
        <v>92</v>
      </c>
      <c r="D4201" s="194" t="s">
        <v>150</v>
      </c>
      <c r="F4201" s="199">
        <v>0</v>
      </c>
      <c r="G4201" s="194" t="s">
        <v>889</v>
      </c>
      <c r="J4201" s="197">
        <v>25000</v>
      </c>
      <c r="K4201" s="200">
        <v>-2020000</v>
      </c>
      <c r="L4201" s="193" t="s">
        <v>585</v>
      </c>
    </row>
    <row r="4202" spans="1:12" x14ac:dyDescent="0.25">
      <c r="A4202" s="197">
        <v>31</v>
      </c>
      <c r="B4202" s="194" t="s">
        <v>138</v>
      </c>
      <c r="C4202" s="199">
        <v>92</v>
      </c>
      <c r="D4202" s="194" t="s">
        <v>150</v>
      </c>
      <c r="F4202" s="199">
        <v>0</v>
      </c>
      <c r="G4202" s="194" t="s">
        <v>890</v>
      </c>
      <c r="J4202" s="197">
        <v>25000</v>
      </c>
      <c r="K4202" s="200">
        <v>-2045000</v>
      </c>
      <c r="L4202" s="193" t="s">
        <v>585</v>
      </c>
    </row>
    <row r="4203" spans="1:12" x14ac:dyDescent="0.25">
      <c r="A4203" s="197">
        <v>31</v>
      </c>
      <c r="B4203" s="194" t="s">
        <v>138</v>
      </c>
      <c r="C4203" s="199">
        <v>92</v>
      </c>
      <c r="D4203" s="194" t="s">
        <v>150</v>
      </c>
      <c r="F4203" s="199">
        <v>0</v>
      </c>
      <c r="G4203" s="194" t="s">
        <v>891</v>
      </c>
      <c r="J4203" s="197">
        <v>25000</v>
      </c>
      <c r="K4203" s="200">
        <v>-2070000</v>
      </c>
      <c r="L4203" s="193" t="s">
        <v>585</v>
      </c>
    </row>
    <row r="4204" spans="1:12" x14ac:dyDescent="0.25">
      <c r="A4204" s="197">
        <v>31</v>
      </c>
      <c r="B4204" s="194" t="s">
        <v>138</v>
      </c>
      <c r="C4204" s="199">
        <v>92</v>
      </c>
      <c r="D4204" s="194" t="s">
        <v>150</v>
      </c>
      <c r="F4204" s="199">
        <v>0</v>
      </c>
      <c r="G4204" s="194" t="s">
        <v>738</v>
      </c>
      <c r="J4204" s="197">
        <v>150000</v>
      </c>
      <c r="K4204" s="200">
        <v>-2220000</v>
      </c>
      <c r="L4204" s="193" t="s">
        <v>585</v>
      </c>
    </row>
    <row r="4205" spans="1:12" x14ac:dyDescent="0.25">
      <c r="A4205" s="197">
        <v>31</v>
      </c>
      <c r="B4205" s="194" t="s">
        <v>138</v>
      </c>
      <c r="C4205" s="199">
        <v>92</v>
      </c>
      <c r="D4205" s="194" t="s">
        <v>150</v>
      </c>
      <c r="F4205" s="199">
        <v>0</v>
      </c>
      <c r="G4205" s="194" t="s">
        <v>892</v>
      </c>
      <c r="J4205" s="197">
        <v>25000</v>
      </c>
      <c r="K4205" s="200">
        <v>-2245000</v>
      </c>
      <c r="L4205" s="193" t="s">
        <v>585</v>
      </c>
    </row>
    <row r="4206" spans="1:12" x14ac:dyDescent="0.25">
      <c r="A4206" s="197">
        <v>31</v>
      </c>
      <c r="B4206" s="194" t="s">
        <v>138</v>
      </c>
      <c r="C4206" s="199">
        <v>92</v>
      </c>
      <c r="D4206" s="194" t="s">
        <v>150</v>
      </c>
      <c r="F4206" s="199">
        <v>0</v>
      </c>
      <c r="G4206" s="194" t="s">
        <v>893</v>
      </c>
      <c r="J4206" s="197">
        <v>25000</v>
      </c>
      <c r="K4206" s="200">
        <v>-2270000</v>
      </c>
      <c r="L4206" s="193" t="s">
        <v>585</v>
      </c>
    </row>
    <row r="4207" spans="1:12" x14ac:dyDescent="0.25">
      <c r="A4207" s="197">
        <v>31</v>
      </c>
      <c r="B4207" s="194" t="s">
        <v>138</v>
      </c>
      <c r="C4207" s="199">
        <v>92</v>
      </c>
      <c r="D4207" s="194" t="s">
        <v>150</v>
      </c>
      <c r="F4207" s="199">
        <v>0</v>
      </c>
      <c r="G4207" s="194" t="s">
        <v>894</v>
      </c>
      <c r="J4207" s="197">
        <v>25000</v>
      </c>
      <c r="K4207" s="200">
        <v>-2295000</v>
      </c>
      <c r="L4207" s="193" t="s">
        <v>585</v>
      </c>
    </row>
    <row r="4208" spans="1:12" x14ac:dyDescent="0.25">
      <c r="A4208" s="197">
        <v>31</v>
      </c>
      <c r="B4208" s="194" t="s">
        <v>138</v>
      </c>
      <c r="C4208" s="199">
        <v>92</v>
      </c>
      <c r="D4208" s="194" t="s">
        <v>150</v>
      </c>
      <c r="F4208" s="199">
        <v>0</v>
      </c>
      <c r="G4208" s="194" t="s">
        <v>895</v>
      </c>
      <c r="J4208" s="197">
        <v>100000</v>
      </c>
      <c r="K4208" s="200">
        <v>-2395000</v>
      </c>
      <c r="L4208" s="193" t="s">
        <v>585</v>
      </c>
    </row>
    <row r="4209" spans="1:12" x14ac:dyDescent="0.25">
      <c r="A4209" s="197">
        <v>31</v>
      </c>
      <c r="B4209" s="194" t="s">
        <v>138</v>
      </c>
      <c r="C4209" s="199">
        <v>92</v>
      </c>
      <c r="D4209" s="194" t="s">
        <v>150</v>
      </c>
      <c r="F4209" s="199">
        <v>0</v>
      </c>
      <c r="G4209" s="194" t="s">
        <v>896</v>
      </c>
      <c r="J4209" s="197">
        <v>50000</v>
      </c>
      <c r="K4209" s="200">
        <v>-2445000</v>
      </c>
      <c r="L4209" s="193" t="s">
        <v>585</v>
      </c>
    </row>
    <row r="4210" spans="1:12" x14ac:dyDescent="0.25">
      <c r="A4210" s="197">
        <v>31</v>
      </c>
      <c r="B4210" s="194" t="s">
        <v>138</v>
      </c>
      <c r="C4210" s="199">
        <v>92</v>
      </c>
      <c r="D4210" s="194" t="s">
        <v>150</v>
      </c>
      <c r="F4210" s="199">
        <v>0</v>
      </c>
      <c r="G4210" s="194" t="s">
        <v>897</v>
      </c>
      <c r="J4210" s="197">
        <v>25000</v>
      </c>
      <c r="K4210" s="200">
        <v>-2470000</v>
      </c>
      <c r="L4210" s="193" t="s">
        <v>585</v>
      </c>
    </row>
    <row r="4211" spans="1:12" x14ac:dyDescent="0.25">
      <c r="A4211" s="197">
        <v>31</v>
      </c>
      <c r="B4211" s="194" t="s">
        <v>138</v>
      </c>
      <c r="C4211" s="199">
        <v>92</v>
      </c>
      <c r="D4211" s="194" t="s">
        <v>150</v>
      </c>
      <c r="F4211" s="199">
        <v>0</v>
      </c>
      <c r="G4211" s="194" t="s">
        <v>898</v>
      </c>
      <c r="J4211" s="197">
        <v>25000</v>
      </c>
      <c r="K4211" s="200">
        <v>-2495000</v>
      </c>
      <c r="L4211" s="193" t="s">
        <v>585</v>
      </c>
    </row>
    <row r="4212" spans="1:12" x14ac:dyDescent="0.25">
      <c r="A4212" s="197">
        <v>31</v>
      </c>
      <c r="B4212" s="194" t="s">
        <v>138</v>
      </c>
      <c r="C4212" s="199">
        <v>92</v>
      </c>
      <c r="D4212" s="194" t="s">
        <v>150</v>
      </c>
      <c r="F4212" s="199">
        <v>0</v>
      </c>
      <c r="G4212" s="194" t="s">
        <v>899</v>
      </c>
      <c r="J4212" s="197">
        <v>50000</v>
      </c>
      <c r="K4212" s="200">
        <v>-2545000</v>
      </c>
      <c r="L4212" s="193" t="s">
        <v>585</v>
      </c>
    </row>
    <row r="4213" spans="1:12" x14ac:dyDescent="0.25">
      <c r="A4213" s="197">
        <v>31</v>
      </c>
      <c r="B4213" s="194" t="s">
        <v>138</v>
      </c>
      <c r="C4213" s="199">
        <v>92</v>
      </c>
      <c r="D4213" s="194" t="s">
        <v>150</v>
      </c>
      <c r="F4213" s="199">
        <v>0</v>
      </c>
      <c r="G4213" s="194" t="s">
        <v>900</v>
      </c>
      <c r="J4213" s="197">
        <v>150000</v>
      </c>
      <c r="K4213" s="200">
        <v>-2695000</v>
      </c>
      <c r="L4213" s="193" t="s">
        <v>585</v>
      </c>
    </row>
    <row r="4214" spans="1:12" x14ac:dyDescent="0.25">
      <c r="A4214" s="197">
        <v>31</v>
      </c>
      <c r="B4214" s="194" t="s">
        <v>138</v>
      </c>
      <c r="C4214" s="199">
        <v>92</v>
      </c>
      <c r="D4214" s="194" t="s">
        <v>150</v>
      </c>
      <c r="F4214" s="199">
        <v>0</v>
      </c>
      <c r="G4214" s="194" t="s">
        <v>900</v>
      </c>
      <c r="J4214" s="197">
        <v>25000</v>
      </c>
      <c r="K4214" s="200">
        <v>-2720000</v>
      </c>
      <c r="L4214" s="193" t="s">
        <v>585</v>
      </c>
    </row>
    <row r="4215" spans="1:12" x14ac:dyDescent="0.25">
      <c r="A4215" s="197">
        <v>31</v>
      </c>
      <c r="B4215" s="194" t="s">
        <v>138</v>
      </c>
      <c r="C4215" s="199">
        <v>92</v>
      </c>
      <c r="D4215" s="194" t="s">
        <v>150</v>
      </c>
      <c r="F4215" s="199">
        <v>0</v>
      </c>
      <c r="G4215" s="194" t="s">
        <v>900</v>
      </c>
      <c r="J4215" s="197">
        <v>25000</v>
      </c>
      <c r="K4215" s="200">
        <v>-2745000</v>
      </c>
      <c r="L4215" s="193" t="s">
        <v>585</v>
      </c>
    </row>
    <row r="4216" spans="1:12" x14ac:dyDescent="0.25">
      <c r="A4216" s="197">
        <v>31</v>
      </c>
      <c r="B4216" s="194" t="s">
        <v>138</v>
      </c>
      <c r="C4216" s="199">
        <v>92</v>
      </c>
      <c r="D4216" s="194" t="s">
        <v>150</v>
      </c>
      <c r="F4216" s="199">
        <v>0</v>
      </c>
      <c r="G4216" s="194" t="s">
        <v>901</v>
      </c>
      <c r="J4216" s="197">
        <v>25000</v>
      </c>
      <c r="K4216" s="200">
        <v>-2770000</v>
      </c>
      <c r="L4216" s="193" t="s">
        <v>585</v>
      </c>
    </row>
    <row r="4217" spans="1:12" x14ac:dyDescent="0.25">
      <c r="A4217" s="197">
        <v>31</v>
      </c>
      <c r="B4217" s="194" t="s">
        <v>138</v>
      </c>
      <c r="C4217" s="199">
        <v>92</v>
      </c>
      <c r="D4217" s="194" t="s">
        <v>150</v>
      </c>
      <c r="F4217" s="199">
        <v>0</v>
      </c>
      <c r="G4217" s="194" t="s">
        <v>862</v>
      </c>
      <c r="J4217" s="197">
        <v>25000</v>
      </c>
      <c r="K4217" s="200">
        <v>-2795000</v>
      </c>
      <c r="L4217" s="193" t="s">
        <v>585</v>
      </c>
    </row>
    <row r="4218" spans="1:12" x14ac:dyDescent="0.25">
      <c r="A4218" s="197">
        <v>31</v>
      </c>
      <c r="B4218" s="194" t="s">
        <v>138</v>
      </c>
      <c r="C4218" s="199">
        <v>92</v>
      </c>
      <c r="D4218" s="194" t="s">
        <v>150</v>
      </c>
      <c r="F4218" s="199">
        <v>0</v>
      </c>
      <c r="G4218" s="194" t="s">
        <v>902</v>
      </c>
      <c r="J4218" s="197">
        <v>25000</v>
      </c>
      <c r="K4218" s="200">
        <v>-2820000</v>
      </c>
      <c r="L4218" s="193" t="s">
        <v>585</v>
      </c>
    </row>
    <row r="4219" spans="1:12" x14ac:dyDescent="0.25">
      <c r="A4219" s="197">
        <v>31</v>
      </c>
      <c r="B4219" s="194" t="s">
        <v>138</v>
      </c>
      <c r="C4219" s="199">
        <v>92</v>
      </c>
      <c r="D4219" s="194" t="s">
        <v>150</v>
      </c>
      <c r="F4219" s="199">
        <v>0</v>
      </c>
      <c r="G4219" s="194" t="s">
        <v>903</v>
      </c>
      <c r="J4219" s="197">
        <v>25000</v>
      </c>
      <c r="K4219" s="200">
        <v>-2845000</v>
      </c>
      <c r="L4219" s="193" t="s">
        <v>585</v>
      </c>
    </row>
    <row r="4220" spans="1:12" x14ac:dyDescent="0.25">
      <c r="A4220" s="197">
        <v>31</v>
      </c>
      <c r="B4220" s="194" t="s">
        <v>138</v>
      </c>
      <c r="C4220" s="199">
        <v>92</v>
      </c>
      <c r="D4220" s="194" t="s">
        <v>150</v>
      </c>
      <c r="F4220" s="199">
        <v>0</v>
      </c>
      <c r="G4220" s="194" t="s">
        <v>856</v>
      </c>
      <c r="J4220" s="197">
        <v>25000</v>
      </c>
      <c r="K4220" s="200">
        <v>-2870000</v>
      </c>
      <c r="L4220" s="193" t="s">
        <v>585</v>
      </c>
    </row>
    <row r="4221" spans="1:12" x14ac:dyDescent="0.25">
      <c r="A4221" s="197">
        <v>31</v>
      </c>
      <c r="B4221" s="194" t="s">
        <v>138</v>
      </c>
      <c r="C4221" s="199">
        <v>92</v>
      </c>
      <c r="D4221" s="194" t="s">
        <v>150</v>
      </c>
      <c r="F4221" s="199">
        <v>0</v>
      </c>
      <c r="G4221" s="194" t="s">
        <v>892</v>
      </c>
      <c r="J4221" s="197">
        <v>25000</v>
      </c>
      <c r="K4221" s="200">
        <v>-2895000</v>
      </c>
      <c r="L4221" s="193" t="s">
        <v>585</v>
      </c>
    </row>
    <row r="4222" spans="1:12" x14ac:dyDescent="0.25">
      <c r="A4222" s="197">
        <v>31</v>
      </c>
      <c r="B4222" s="194" t="s">
        <v>138</v>
      </c>
      <c r="C4222" s="199">
        <v>92</v>
      </c>
      <c r="D4222" s="194" t="s">
        <v>150</v>
      </c>
      <c r="F4222" s="199">
        <v>0</v>
      </c>
      <c r="G4222" s="194" t="s">
        <v>904</v>
      </c>
      <c r="J4222" s="197">
        <v>25000</v>
      </c>
      <c r="K4222" s="200">
        <v>-2920000</v>
      </c>
      <c r="L4222" s="193" t="s">
        <v>585</v>
      </c>
    </row>
    <row r="4223" spans="1:12" x14ac:dyDescent="0.25">
      <c r="A4223" s="197">
        <v>31</v>
      </c>
      <c r="B4223" s="194" t="s">
        <v>138</v>
      </c>
      <c r="C4223" s="199">
        <v>92</v>
      </c>
      <c r="D4223" s="194" t="s">
        <v>150</v>
      </c>
      <c r="F4223" s="199">
        <v>0</v>
      </c>
      <c r="G4223" s="194" t="s">
        <v>905</v>
      </c>
      <c r="J4223" s="197">
        <v>50000</v>
      </c>
      <c r="K4223" s="200">
        <v>-2970000</v>
      </c>
      <c r="L4223" s="193" t="s">
        <v>585</v>
      </c>
    </row>
    <row r="4224" spans="1:12" x14ac:dyDescent="0.25">
      <c r="A4224" s="197">
        <v>31</v>
      </c>
      <c r="B4224" s="194" t="s">
        <v>138</v>
      </c>
      <c r="C4224" s="199">
        <v>92</v>
      </c>
      <c r="D4224" s="194" t="s">
        <v>150</v>
      </c>
      <c r="F4224" s="199">
        <v>0</v>
      </c>
      <c r="G4224" s="194" t="s">
        <v>906</v>
      </c>
      <c r="J4224" s="197">
        <v>25000</v>
      </c>
      <c r="K4224" s="200">
        <v>-2995000</v>
      </c>
      <c r="L4224" s="193" t="s">
        <v>585</v>
      </c>
    </row>
    <row r="4225" spans="1:12" x14ac:dyDescent="0.25">
      <c r="A4225" s="197">
        <v>31</v>
      </c>
      <c r="B4225" s="194" t="s">
        <v>138</v>
      </c>
      <c r="C4225" s="199">
        <v>92</v>
      </c>
      <c r="D4225" s="194" t="s">
        <v>150</v>
      </c>
      <c r="F4225" s="199">
        <v>0</v>
      </c>
      <c r="G4225" s="194" t="s">
        <v>878</v>
      </c>
      <c r="J4225" s="197">
        <v>25000</v>
      </c>
      <c r="K4225" s="200">
        <v>-3020000</v>
      </c>
      <c r="L4225" s="193" t="s">
        <v>585</v>
      </c>
    </row>
    <row r="4226" spans="1:12" x14ac:dyDescent="0.25">
      <c r="A4226" s="197">
        <v>31</v>
      </c>
      <c r="B4226" s="194" t="s">
        <v>138</v>
      </c>
      <c r="C4226" s="199">
        <v>92</v>
      </c>
      <c r="D4226" s="194" t="s">
        <v>150</v>
      </c>
      <c r="F4226" s="199">
        <v>0</v>
      </c>
      <c r="G4226" s="194" t="s">
        <v>907</v>
      </c>
      <c r="J4226" s="197">
        <v>100000</v>
      </c>
      <c r="K4226" s="200">
        <v>-3120000</v>
      </c>
      <c r="L4226" s="193" t="s">
        <v>585</v>
      </c>
    </row>
    <row r="4227" spans="1:12" x14ac:dyDescent="0.25">
      <c r="A4227" s="197">
        <v>31</v>
      </c>
      <c r="B4227" s="194" t="s">
        <v>138</v>
      </c>
      <c r="C4227" s="199">
        <v>92</v>
      </c>
      <c r="D4227" s="194" t="s">
        <v>150</v>
      </c>
      <c r="F4227" s="199">
        <v>0</v>
      </c>
      <c r="G4227" s="194" t="s">
        <v>908</v>
      </c>
      <c r="J4227" s="197">
        <v>25000</v>
      </c>
      <c r="K4227" s="200">
        <v>-3145000</v>
      </c>
      <c r="L4227" s="193" t="s">
        <v>585</v>
      </c>
    </row>
    <row r="4228" spans="1:12" x14ac:dyDescent="0.25">
      <c r="A4228" s="197">
        <v>31</v>
      </c>
      <c r="B4228" s="194" t="s">
        <v>138</v>
      </c>
      <c r="C4228" s="199">
        <v>92</v>
      </c>
      <c r="D4228" s="194" t="s">
        <v>150</v>
      </c>
      <c r="F4228" s="199">
        <v>0</v>
      </c>
      <c r="G4228" s="194" t="s">
        <v>909</v>
      </c>
      <c r="J4228" s="197">
        <v>25000</v>
      </c>
      <c r="K4228" s="200">
        <v>-3170000</v>
      </c>
      <c r="L4228" s="193" t="s">
        <v>585</v>
      </c>
    </row>
    <row r="4229" spans="1:12" x14ac:dyDescent="0.25">
      <c r="A4229" s="197">
        <v>31</v>
      </c>
      <c r="B4229" s="194" t="s">
        <v>138</v>
      </c>
      <c r="C4229" s="199">
        <v>92</v>
      </c>
      <c r="D4229" s="194" t="s">
        <v>150</v>
      </c>
      <c r="F4229" s="199">
        <v>0</v>
      </c>
      <c r="G4229" s="194" t="s">
        <v>910</v>
      </c>
      <c r="J4229" s="197">
        <v>50000</v>
      </c>
      <c r="K4229" s="200">
        <v>-3220000</v>
      </c>
      <c r="L4229" s="193" t="s">
        <v>585</v>
      </c>
    </row>
    <row r="4230" spans="1:12" x14ac:dyDescent="0.25">
      <c r="A4230" s="197">
        <v>31</v>
      </c>
      <c r="B4230" s="194" t="s">
        <v>138</v>
      </c>
      <c r="C4230" s="199">
        <v>92</v>
      </c>
      <c r="D4230" s="194" t="s">
        <v>150</v>
      </c>
      <c r="F4230" s="199">
        <v>0</v>
      </c>
      <c r="G4230" s="194" t="s">
        <v>911</v>
      </c>
      <c r="J4230" s="197">
        <v>25000</v>
      </c>
      <c r="K4230" s="200">
        <v>-3245000</v>
      </c>
      <c r="L4230" s="193" t="s">
        <v>585</v>
      </c>
    </row>
    <row r="4231" spans="1:12" x14ac:dyDescent="0.25">
      <c r="A4231" s="197">
        <v>31</v>
      </c>
      <c r="B4231" s="194" t="s">
        <v>138</v>
      </c>
      <c r="C4231" s="199">
        <v>92</v>
      </c>
      <c r="D4231" s="194" t="s">
        <v>150</v>
      </c>
      <c r="F4231" s="199">
        <v>0</v>
      </c>
      <c r="G4231" s="194" t="s">
        <v>912</v>
      </c>
      <c r="J4231" s="197">
        <v>25000</v>
      </c>
      <c r="K4231" s="200">
        <v>-3270000</v>
      </c>
      <c r="L4231" s="193" t="s">
        <v>585</v>
      </c>
    </row>
    <row r="4232" spans="1:12" x14ac:dyDescent="0.25">
      <c r="A4232" s="197">
        <v>31</v>
      </c>
      <c r="B4232" s="194" t="s">
        <v>138</v>
      </c>
      <c r="C4232" s="199">
        <v>92</v>
      </c>
      <c r="D4232" s="194" t="s">
        <v>150</v>
      </c>
      <c r="F4232" s="199">
        <v>0</v>
      </c>
      <c r="G4232" s="194" t="s">
        <v>913</v>
      </c>
      <c r="J4232" s="197">
        <v>25000</v>
      </c>
      <c r="K4232" s="200">
        <v>-3295000</v>
      </c>
      <c r="L4232" s="193" t="s">
        <v>585</v>
      </c>
    </row>
    <row r="4233" spans="1:12" x14ac:dyDescent="0.25">
      <c r="A4233" s="197">
        <v>31</v>
      </c>
      <c r="B4233" s="194" t="s">
        <v>138</v>
      </c>
      <c r="C4233" s="199">
        <v>94</v>
      </c>
      <c r="D4233" s="194" t="s">
        <v>150</v>
      </c>
      <c r="F4233" s="199">
        <v>0</v>
      </c>
      <c r="G4233" s="194" t="s">
        <v>720</v>
      </c>
      <c r="J4233" s="197">
        <v>16500</v>
      </c>
      <c r="K4233" s="200">
        <v>-3311500</v>
      </c>
      <c r="L4233" s="193" t="s">
        <v>585</v>
      </c>
    </row>
    <row r="4234" spans="1:12" x14ac:dyDescent="0.25">
      <c r="A4234" s="197">
        <v>31</v>
      </c>
      <c r="B4234" s="194" t="s">
        <v>138</v>
      </c>
      <c r="C4234" s="199">
        <v>94</v>
      </c>
      <c r="D4234" s="194" t="s">
        <v>150</v>
      </c>
      <c r="F4234" s="199">
        <v>0</v>
      </c>
      <c r="G4234" s="194" t="s">
        <v>721</v>
      </c>
      <c r="J4234" s="197">
        <v>50000</v>
      </c>
      <c r="K4234" s="200">
        <v>-3361500</v>
      </c>
      <c r="L4234" s="193" t="s">
        <v>585</v>
      </c>
    </row>
    <row r="4235" spans="1:12" x14ac:dyDescent="0.25">
      <c r="A4235" s="197">
        <v>31</v>
      </c>
      <c r="B4235" s="194" t="s">
        <v>138</v>
      </c>
      <c r="C4235" s="199">
        <v>94</v>
      </c>
      <c r="D4235" s="194" t="s">
        <v>150</v>
      </c>
      <c r="F4235" s="199">
        <v>0</v>
      </c>
      <c r="G4235" s="194" t="s">
        <v>722</v>
      </c>
      <c r="J4235" s="197">
        <v>72000</v>
      </c>
      <c r="K4235" s="200">
        <v>-3433500</v>
      </c>
      <c r="L4235" s="193" t="s">
        <v>585</v>
      </c>
    </row>
    <row r="4236" spans="1:12" x14ac:dyDescent="0.25">
      <c r="A4236" s="197">
        <v>31</v>
      </c>
      <c r="B4236" s="194" t="s">
        <v>138</v>
      </c>
      <c r="C4236" s="199">
        <v>94</v>
      </c>
      <c r="D4236" s="194" t="s">
        <v>150</v>
      </c>
      <c r="F4236" s="199">
        <v>0</v>
      </c>
      <c r="G4236" s="194" t="s">
        <v>267</v>
      </c>
      <c r="J4236" s="197">
        <v>880000</v>
      </c>
      <c r="K4236" s="200">
        <v>-4313500</v>
      </c>
      <c r="L4236" s="193" t="s">
        <v>585</v>
      </c>
    </row>
    <row r="4237" spans="1:12" x14ac:dyDescent="0.25">
      <c r="A4237" s="197">
        <v>31</v>
      </c>
      <c r="B4237" s="194" t="s">
        <v>138</v>
      </c>
      <c r="C4237" s="199">
        <v>94</v>
      </c>
      <c r="D4237" s="194" t="s">
        <v>150</v>
      </c>
      <c r="F4237" s="199">
        <v>0</v>
      </c>
      <c r="G4237" s="194" t="s">
        <v>723</v>
      </c>
      <c r="J4237" s="197">
        <v>100000</v>
      </c>
      <c r="K4237" s="200">
        <v>-4413500</v>
      </c>
      <c r="L4237" s="193" t="s">
        <v>585</v>
      </c>
    </row>
    <row r="4238" spans="1:12" x14ac:dyDescent="0.25">
      <c r="A4238" s="197">
        <v>31</v>
      </c>
      <c r="B4238" s="194" t="s">
        <v>138</v>
      </c>
      <c r="C4238" s="199">
        <v>94</v>
      </c>
      <c r="D4238" s="194" t="s">
        <v>150</v>
      </c>
      <c r="F4238" s="199">
        <v>0</v>
      </c>
      <c r="G4238" s="194" t="s">
        <v>724</v>
      </c>
      <c r="J4238" s="197">
        <v>100000</v>
      </c>
      <c r="K4238" s="200">
        <v>-4513500</v>
      </c>
      <c r="L4238" s="193" t="s">
        <v>585</v>
      </c>
    </row>
    <row r="4239" spans="1:12" x14ac:dyDescent="0.25">
      <c r="A4239" s="197">
        <v>31</v>
      </c>
      <c r="B4239" s="194" t="s">
        <v>138</v>
      </c>
      <c r="C4239" s="199">
        <v>94</v>
      </c>
      <c r="D4239" s="194" t="s">
        <v>150</v>
      </c>
      <c r="F4239" s="199">
        <v>0</v>
      </c>
      <c r="G4239" s="194" t="s">
        <v>725</v>
      </c>
      <c r="J4239" s="197">
        <v>50000</v>
      </c>
      <c r="K4239" s="200">
        <v>-4563500</v>
      </c>
      <c r="L4239" s="193" t="s">
        <v>585</v>
      </c>
    </row>
    <row r="4240" spans="1:12" x14ac:dyDescent="0.25">
      <c r="A4240" s="197">
        <v>31</v>
      </c>
      <c r="B4240" s="194" t="s">
        <v>138</v>
      </c>
      <c r="C4240" s="199">
        <v>94</v>
      </c>
      <c r="D4240" s="194" t="s">
        <v>150</v>
      </c>
      <c r="F4240" s="199">
        <v>0</v>
      </c>
      <c r="G4240" s="194" t="s">
        <v>726</v>
      </c>
      <c r="J4240" s="197">
        <v>60000</v>
      </c>
      <c r="K4240" s="200">
        <v>-4623500</v>
      </c>
      <c r="L4240" s="193" t="s">
        <v>585</v>
      </c>
    </row>
    <row r="4241" spans="1:12" x14ac:dyDescent="0.25">
      <c r="A4241" s="197">
        <v>31</v>
      </c>
      <c r="B4241" s="194" t="s">
        <v>138</v>
      </c>
      <c r="C4241" s="199">
        <v>94</v>
      </c>
      <c r="D4241" s="194" t="s">
        <v>150</v>
      </c>
      <c r="F4241" s="199">
        <v>0</v>
      </c>
      <c r="G4241" s="194" t="s">
        <v>727</v>
      </c>
      <c r="J4241" s="197">
        <v>100000</v>
      </c>
      <c r="K4241" s="200">
        <v>-4723500</v>
      </c>
      <c r="L4241" s="193" t="s">
        <v>585</v>
      </c>
    </row>
    <row r="4242" spans="1:12" x14ac:dyDescent="0.25">
      <c r="A4242" s="197">
        <v>31</v>
      </c>
      <c r="B4242" s="194" t="s">
        <v>138</v>
      </c>
      <c r="C4242" s="199">
        <v>94</v>
      </c>
      <c r="D4242" s="194" t="s">
        <v>150</v>
      </c>
      <c r="F4242" s="199">
        <v>0</v>
      </c>
      <c r="G4242" s="194" t="s">
        <v>728</v>
      </c>
      <c r="J4242" s="197">
        <v>10000</v>
      </c>
      <c r="K4242" s="200">
        <v>-4733500</v>
      </c>
      <c r="L4242" s="193" t="s">
        <v>585</v>
      </c>
    </row>
    <row r="4243" spans="1:12" x14ac:dyDescent="0.25">
      <c r="A4243" s="197">
        <v>31</v>
      </c>
      <c r="B4243" s="194" t="s">
        <v>138</v>
      </c>
      <c r="C4243" s="199">
        <v>94</v>
      </c>
      <c r="D4243" s="194" t="s">
        <v>150</v>
      </c>
      <c r="F4243" s="199">
        <v>0</v>
      </c>
      <c r="G4243" s="194" t="s">
        <v>729</v>
      </c>
      <c r="J4243" s="197">
        <v>40000</v>
      </c>
      <c r="K4243" s="200">
        <v>-4773500</v>
      </c>
      <c r="L4243" s="193" t="s">
        <v>585</v>
      </c>
    </row>
    <row r="4244" spans="1:12" x14ac:dyDescent="0.25">
      <c r="A4244" s="197">
        <v>31</v>
      </c>
      <c r="B4244" s="194" t="s">
        <v>138</v>
      </c>
      <c r="C4244" s="199">
        <v>94</v>
      </c>
      <c r="D4244" s="194" t="s">
        <v>150</v>
      </c>
      <c r="F4244" s="199">
        <v>0</v>
      </c>
      <c r="G4244" s="194" t="s">
        <v>730</v>
      </c>
      <c r="J4244" s="197">
        <v>50000</v>
      </c>
      <c r="K4244" s="200">
        <v>-4823500</v>
      </c>
      <c r="L4244" s="193" t="s">
        <v>585</v>
      </c>
    </row>
    <row r="4245" spans="1:12" x14ac:dyDescent="0.25">
      <c r="A4245" s="197">
        <v>31</v>
      </c>
      <c r="B4245" s="194" t="s">
        <v>138</v>
      </c>
      <c r="C4245" s="199">
        <v>94</v>
      </c>
      <c r="D4245" s="194" t="s">
        <v>150</v>
      </c>
      <c r="F4245" s="199">
        <v>0</v>
      </c>
      <c r="G4245" s="194" t="s">
        <v>731</v>
      </c>
      <c r="J4245" s="197">
        <v>100000</v>
      </c>
      <c r="K4245" s="200">
        <v>-4923500</v>
      </c>
      <c r="L4245" s="193" t="s">
        <v>585</v>
      </c>
    </row>
    <row r="4246" spans="1:12" x14ac:dyDescent="0.25">
      <c r="A4246" s="197">
        <v>31</v>
      </c>
      <c r="B4246" s="194" t="s">
        <v>138</v>
      </c>
      <c r="C4246" s="199">
        <v>94</v>
      </c>
      <c r="D4246" s="194" t="s">
        <v>150</v>
      </c>
      <c r="F4246" s="199">
        <v>0</v>
      </c>
      <c r="G4246" s="194" t="s">
        <v>732</v>
      </c>
      <c r="J4246" s="197">
        <v>22500</v>
      </c>
      <c r="K4246" s="200">
        <v>-4946000</v>
      </c>
      <c r="L4246" s="193" t="s">
        <v>585</v>
      </c>
    </row>
    <row r="4247" spans="1:12" x14ac:dyDescent="0.25">
      <c r="A4247" s="197">
        <v>31</v>
      </c>
      <c r="B4247" s="194" t="s">
        <v>138</v>
      </c>
      <c r="C4247" s="199">
        <v>94</v>
      </c>
      <c r="D4247" s="194" t="s">
        <v>150</v>
      </c>
      <c r="F4247" s="199">
        <v>0</v>
      </c>
      <c r="G4247" s="194" t="s">
        <v>735</v>
      </c>
      <c r="J4247" s="197">
        <v>37003</v>
      </c>
      <c r="K4247" s="200">
        <v>-4983003</v>
      </c>
      <c r="L4247" s="193" t="s">
        <v>585</v>
      </c>
    </row>
    <row r="4248" spans="1:12" x14ac:dyDescent="0.25">
      <c r="A4248" s="197">
        <v>31</v>
      </c>
      <c r="B4248" s="194" t="s">
        <v>138</v>
      </c>
      <c r="C4248" s="199">
        <v>94</v>
      </c>
      <c r="D4248" s="194" t="s">
        <v>150</v>
      </c>
      <c r="F4248" s="199">
        <v>0</v>
      </c>
      <c r="G4248" s="194" t="s">
        <v>736</v>
      </c>
      <c r="J4248" s="197">
        <v>100000</v>
      </c>
      <c r="K4248" s="200">
        <v>-5083003</v>
      </c>
      <c r="L4248" s="193" t="s">
        <v>585</v>
      </c>
    </row>
    <row r="4249" spans="1:12" x14ac:dyDescent="0.25">
      <c r="A4249" s="197">
        <v>31</v>
      </c>
      <c r="B4249" s="194" t="s">
        <v>138</v>
      </c>
      <c r="C4249" s="199">
        <v>94</v>
      </c>
      <c r="D4249" s="194" t="s">
        <v>150</v>
      </c>
      <c r="F4249" s="199">
        <v>0</v>
      </c>
      <c r="G4249" s="194" t="s">
        <v>737</v>
      </c>
      <c r="J4249" s="197">
        <v>50000</v>
      </c>
      <c r="K4249" s="200">
        <v>-5133003</v>
      </c>
      <c r="L4249" s="193" t="s">
        <v>585</v>
      </c>
    </row>
    <row r="4250" spans="1:12" x14ac:dyDescent="0.25">
      <c r="A4250" s="197">
        <v>31</v>
      </c>
      <c r="B4250" s="194" t="s">
        <v>138</v>
      </c>
      <c r="C4250" s="199">
        <v>94</v>
      </c>
      <c r="D4250" s="194" t="s">
        <v>150</v>
      </c>
      <c r="F4250" s="199">
        <v>0</v>
      </c>
      <c r="G4250" s="194" t="s">
        <v>738</v>
      </c>
      <c r="J4250" s="197">
        <v>20000</v>
      </c>
      <c r="K4250" s="200">
        <v>-5153003</v>
      </c>
      <c r="L4250" s="193" t="s">
        <v>585</v>
      </c>
    </row>
    <row r="4251" spans="1:12" x14ac:dyDescent="0.25">
      <c r="A4251" s="197">
        <v>31</v>
      </c>
      <c r="B4251" s="194" t="s">
        <v>138</v>
      </c>
      <c r="C4251" s="199">
        <v>94</v>
      </c>
      <c r="D4251" s="194" t="s">
        <v>150</v>
      </c>
      <c r="F4251" s="199">
        <v>0</v>
      </c>
      <c r="G4251" s="194" t="s">
        <v>739</v>
      </c>
      <c r="J4251" s="197">
        <v>100000</v>
      </c>
      <c r="K4251" s="200">
        <v>-5253003</v>
      </c>
      <c r="L4251" s="193" t="s">
        <v>585</v>
      </c>
    </row>
    <row r="4252" spans="1:12" x14ac:dyDescent="0.25">
      <c r="A4252" s="197">
        <v>31</v>
      </c>
      <c r="B4252" s="194" t="s">
        <v>138</v>
      </c>
      <c r="C4252" s="199">
        <v>94</v>
      </c>
      <c r="D4252" s="194" t="s">
        <v>150</v>
      </c>
      <c r="F4252" s="199">
        <v>0</v>
      </c>
      <c r="G4252" s="194" t="s">
        <v>740</v>
      </c>
      <c r="J4252" s="197">
        <v>50000</v>
      </c>
      <c r="K4252" s="200">
        <v>-5303003</v>
      </c>
      <c r="L4252" s="193" t="s">
        <v>585</v>
      </c>
    </row>
    <row r="4253" spans="1:12" x14ac:dyDescent="0.25">
      <c r="A4253" s="197">
        <v>31</v>
      </c>
      <c r="B4253" s="194" t="s">
        <v>138</v>
      </c>
      <c r="C4253" s="199">
        <v>94</v>
      </c>
      <c r="D4253" s="194" t="s">
        <v>150</v>
      </c>
      <c r="F4253" s="199">
        <v>0</v>
      </c>
      <c r="G4253" s="194" t="s">
        <v>741</v>
      </c>
      <c r="J4253" s="197">
        <v>200000</v>
      </c>
      <c r="K4253" s="200">
        <v>-5503003</v>
      </c>
      <c r="L4253" s="193" t="s">
        <v>585</v>
      </c>
    </row>
    <row r="4254" spans="1:12" x14ac:dyDescent="0.25">
      <c r="A4254" s="197">
        <v>31</v>
      </c>
      <c r="B4254" s="194" t="s">
        <v>138</v>
      </c>
      <c r="C4254" s="199">
        <v>94</v>
      </c>
      <c r="D4254" s="194" t="s">
        <v>150</v>
      </c>
      <c r="F4254" s="199">
        <v>0</v>
      </c>
      <c r="G4254" s="194" t="s">
        <v>742</v>
      </c>
      <c r="J4254" s="197">
        <v>50000</v>
      </c>
      <c r="K4254" s="200">
        <v>-5553003</v>
      </c>
      <c r="L4254" s="193" t="s">
        <v>585</v>
      </c>
    </row>
    <row r="4255" spans="1:12" x14ac:dyDescent="0.25">
      <c r="A4255" s="197">
        <v>31</v>
      </c>
      <c r="B4255" s="194" t="s">
        <v>138</v>
      </c>
      <c r="C4255" s="199">
        <v>94</v>
      </c>
      <c r="D4255" s="194" t="s">
        <v>150</v>
      </c>
      <c r="F4255" s="199">
        <v>0</v>
      </c>
      <c r="G4255" s="194" t="s">
        <v>734</v>
      </c>
      <c r="J4255" s="197">
        <v>25000</v>
      </c>
      <c r="K4255" s="200">
        <v>-5578003</v>
      </c>
      <c r="L4255" s="193" t="s">
        <v>585</v>
      </c>
    </row>
    <row r="4256" spans="1:12" x14ac:dyDescent="0.25">
      <c r="A4256" s="197">
        <v>31</v>
      </c>
      <c r="B4256" s="194" t="s">
        <v>138</v>
      </c>
      <c r="C4256" s="199">
        <v>94</v>
      </c>
      <c r="D4256" s="194" t="s">
        <v>150</v>
      </c>
      <c r="F4256" s="199">
        <v>0</v>
      </c>
      <c r="G4256" s="194" t="s">
        <v>735</v>
      </c>
      <c r="J4256" s="197">
        <v>37003</v>
      </c>
      <c r="K4256" s="200">
        <v>-5615006</v>
      </c>
      <c r="L4256" s="193" t="s">
        <v>585</v>
      </c>
    </row>
    <row r="4257" spans="1:12" x14ac:dyDescent="0.25">
      <c r="A4257" s="197">
        <v>31</v>
      </c>
      <c r="B4257" s="194" t="s">
        <v>138</v>
      </c>
      <c r="C4257" s="199">
        <v>94</v>
      </c>
      <c r="D4257" s="194" t="s">
        <v>150</v>
      </c>
      <c r="F4257" s="199">
        <v>0</v>
      </c>
      <c r="G4257" s="194" t="s">
        <v>743</v>
      </c>
      <c r="J4257" s="197">
        <v>30000</v>
      </c>
      <c r="K4257" s="200">
        <v>-5645006</v>
      </c>
      <c r="L4257" s="193" t="s">
        <v>585</v>
      </c>
    </row>
    <row r="4258" spans="1:12" x14ac:dyDescent="0.25">
      <c r="A4258" s="197">
        <v>31</v>
      </c>
      <c r="B4258" s="194" t="s">
        <v>138</v>
      </c>
      <c r="C4258" s="199">
        <v>94</v>
      </c>
      <c r="D4258" s="194" t="s">
        <v>150</v>
      </c>
      <c r="F4258" s="199">
        <v>0</v>
      </c>
      <c r="G4258" s="194" t="s">
        <v>744</v>
      </c>
      <c r="J4258" s="197">
        <v>33132</v>
      </c>
      <c r="K4258" s="200">
        <v>-5678138</v>
      </c>
      <c r="L4258" s="193" t="s">
        <v>585</v>
      </c>
    </row>
    <row r="4259" spans="1:12" x14ac:dyDescent="0.25">
      <c r="A4259" s="197">
        <v>31</v>
      </c>
      <c r="B4259" s="194" t="s">
        <v>138</v>
      </c>
      <c r="C4259" s="199">
        <v>94</v>
      </c>
      <c r="D4259" s="194" t="s">
        <v>150</v>
      </c>
      <c r="F4259" s="199">
        <v>0</v>
      </c>
      <c r="G4259" s="194" t="s">
        <v>745</v>
      </c>
      <c r="J4259" s="197">
        <v>150000</v>
      </c>
      <c r="K4259" s="200">
        <v>-5828138</v>
      </c>
      <c r="L4259" s="193" t="s">
        <v>585</v>
      </c>
    </row>
    <row r="4260" spans="1:12" x14ac:dyDescent="0.25">
      <c r="A4260" s="197">
        <v>31</v>
      </c>
      <c r="B4260" s="194" t="s">
        <v>138</v>
      </c>
      <c r="C4260" s="199">
        <v>94</v>
      </c>
      <c r="D4260" s="194" t="s">
        <v>150</v>
      </c>
      <c r="F4260" s="199">
        <v>0</v>
      </c>
      <c r="G4260" s="194" t="s">
        <v>746</v>
      </c>
      <c r="J4260" s="197">
        <v>50000</v>
      </c>
      <c r="K4260" s="200">
        <v>-5878138</v>
      </c>
      <c r="L4260" s="193" t="s">
        <v>585</v>
      </c>
    </row>
    <row r="4261" spans="1:12" x14ac:dyDescent="0.25">
      <c r="A4261" s="197">
        <v>31</v>
      </c>
      <c r="B4261" s="194" t="s">
        <v>138</v>
      </c>
      <c r="C4261" s="199">
        <v>94</v>
      </c>
      <c r="D4261" s="194" t="s">
        <v>150</v>
      </c>
      <c r="F4261" s="199">
        <v>0</v>
      </c>
      <c r="G4261" s="194" t="s">
        <v>260</v>
      </c>
      <c r="J4261" s="197">
        <v>250000</v>
      </c>
      <c r="K4261" s="200">
        <v>-6128138</v>
      </c>
      <c r="L4261" s="193" t="s">
        <v>585</v>
      </c>
    </row>
    <row r="4262" spans="1:12" x14ac:dyDescent="0.25">
      <c r="A4262" s="197">
        <v>31</v>
      </c>
      <c r="B4262" s="194" t="s">
        <v>138</v>
      </c>
      <c r="C4262" s="199">
        <v>94</v>
      </c>
      <c r="D4262" s="194" t="s">
        <v>150</v>
      </c>
      <c r="F4262" s="199">
        <v>0</v>
      </c>
      <c r="G4262" s="194" t="s">
        <v>747</v>
      </c>
      <c r="J4262" s="197">
        <v>50000</v>
      </c>
      <c r="K4262" s="200">
        <v>-6178138</v>
      </c>
      <c r="L4262" s="193" t="s">
        <v>585</v>
      </c>
    </row>
    <row r="4263" spans="1:12" x14ac:dyDescent="0.25">
      <c r="A4263" s="197">
        <v>31</v>
      </c>
      <c r="B4263" s="194" t="s">
        <v>138</v>
      </c>
      <c r="C4263" s="199">
        <v>94</v>
      </c>
      <c r="D4263" s="194" t="s">
        <v>150</v>
      </c>
      <c r="F4263" s="199">
        <v>0</v>
      </c>
      <c r="G4263" s="194" t="s">
        <v>748</v>
      </c>
      <c r="J4263" s="197">
        <v>100000</v>
      </c>
      <c r="K4263" s="200">
        <v>-6278138</v>
      </c>
      <c r="L4263" s="193" t="s">
        <v>585</v>
      </c>
    </row>
    <row r="4264" spans="1:12" x14ac:dyDescent="0.25">
      <c r="A4264" s="197">
        <v>31</v>
      </c>
      <c r="B4264" s="194" t="s">
        <v>138</v>
      </c>
      <c r="C4264" s="199">
        <v>94</v>
      </c>
      <c r="D4264" s="194" t="s">
        <v>150</v>
      </c>
      <c r="F4264" s="199">
        <v>0</v>
      </c>
      <c r="G4264" s="194" t="s">
        <v>749</v>
      </c>
      <c r="J4264" s="197">
        <v>190000</v>
      </c>
      <c r="K4264" s="200">
        <v>-6468138</v>
      </c>
      <c r="L4264" s="193" t="s">
        <v>585</v>
      </c>
    </row>
    <row r="4265" spans="1:12" x14ac:dyDescent="0.25">
      <c r="G4265" s="201" t="s">
        <v>504</v>
      </c>
      <c r="I4265" s="202">
        <v>0</v>
      </c>
      <c r="J4265" s="202">
        <v>6468138</v>
      </c>
      <c r="K4265" s="202">
        <v>-6468138</v>
      </c>
      <c r="L4265" s="203" t="s">
        <v>585</v>
      </c>
    </row>
    <row r="4266" spans="1:12" x14ac:dyDescent="0.25">
      <c r="G4266" s="201" t="s">
        <v>505</v>
      </c>
      <c r="I4266" s="202">
        <v>0</v>
      </c>
      <c r="J4266" s="202">
        <v>6468138</v>
      </c>
      <c r="K4266" s="202">
        <v>-6468138</v>
      </c>
      <c r="L4266" s="204" t="s">
        <v>1019</v>
      </c>
    </row>
    <row r="4267" spans="1:12" x14ac:dyDescent="0.25">
      <c r="A4267" s="196" t="s">
        <v>219</v>
      </c>
      <c r="G4267" s="153" t="s">
        <v>500</v>
      </c>
      <c r="I4267" s="197">
        <v>0</v>
      </c>
      <c r="J4267" s="197">
        <v>6468138</v>
      </c>
      <c r="K4267" s="197">
        <v>-6468138</v>
      </c>
      <c r="L4267" s="194" t="s">
        <v>585</v>
      </c>
    </row>
    <row r="4268" spans="1:12" x14ac:dyDescent="0.25">
      <c r="A4268" s="193" t="s">
        <v>139</v>
      </c>
      <c r="B4268" s="193" t="s">
        <v>140</v>
      </c>
      <c r="C4268" s="198" t="s">
        <v>141</v>
      </c>
      <c r="D4268" s="193" t="s">
        <v>142</v>
      </c>
      <c r="E4268" s="193" t="s">
        <v>143</v>
      </c>
      <c r="F4268" s="198" t="s">
        <v>144</v>
      </c>
      <c r="G4268" s="193" t="s">
        <v>145</v>
      </c>
      <c r="I4268" s="198" t="s">
        <v>501</v>
      </c>
      <c r="J4268" s="198" t="s">
        <v>502</v>
      </c>
      <c r="K4268" s="198" t="s">
        <v>146</v>
      </c>
    </row>
    <row r="4269" spans="1:12" x14ac:dyDescent="0.25">
      <c r="A4269" s="197">
        <v>26</v>
      </c>
      <c r="B4269" s="194" t="s">
        <v>219</v>
      </c>
      <c r="C4269" s="199">
        <v>42</v>
      </c>
      <c r="D4269" s="194" t="s">
        <v>150</v>
      </c>
      <c r="F4269" s="199">
        <v>0</v>
      </c>
      <c r="G4269" s="194" t="s">
        <v>556</v>
      </c>
      <c r="J4269" s="197">
        <v>20000</v>
      </c>
      <c r="K4269" s="200">
        <v>-6488138</v>
      </c>
      <c r="L4269" s="193" t="s">
        <v>585</v>
      </c>
    </row>
    <row r="4270" spans="1:12" x14ac:dyDescent="0.25">
      <c r="A4270" s="197">
        <v>29</v>
      </c>
      <c r="B4270" s="194" t="s">
        <v>219</v>
      </c>
      <c r="C4270" s="199">
        <v>59</v>
      </c>
      <c r="D4270" s="194" t="s">
        <v>150</v>
      </c>
      <c r="F4270" s="199">
        <v>0</v>
      </c>
      <c r="G4270" s="194" t="s">
        <v>914</v>
      </c>
      <c r="J4270" s="197">
        <v>25000</v>
      </c>
      <c r="K4270" s="200">
        <v>-6513138</v>
      </c>
      <c r="L4270" s="193" t="s">
        <v>585</v>
      </c>
    </row>
    <row r="4271" spans="1:12" x14ac:dyDescent="0.25">
      <c r="A4271" s="197">
        <v>29</v>
      </c>
      <c r="B4271" s="194" t="s">
        <v>219</v>
      </c>
      <c r="C4271" s="199">
        <v>59</v>
      </c>
      <c r="D4271" s="194" t="s">
        <v>150</v>
      </c>
      <c r="F4271" s="199">
        <v>0</v>
      </c>
      <c r="G4271" s="194" t="s">
        <v>915</v>
      </c>
      <c r="J4271" s="197">
        <v>25000</v>
      </c>
      <c r="K4271" s="200">
        <v>-6538138</v>
      </c>
      <c r="L4271" s="193" t="s">
        <v>585</v>
      </c>
    </row>
    <row r="4272" spans="1:12" x14ac:dyDescent="0.25">
      <c r="A4272" s="197">
        <v>29</v>
      </c>
      <c r="B4272" s="194" t="s">
        <v>219</v>
      </c>
      <c r="C4272" s="199">
        <v>59</v>
      </c>
      <c r="D4272" s="194" t="s">
        <v>150</v>
      </c>
      <c r="F4272" s="199">
        <v>0</v>
      </c>
      <c r="G4272" s="194" t="s">
        <v>916</v>
      </c>
      <c r="J4272" s="197">
        <v>25000</v>
      </c>
      <c r="K4272" s="200">
        <v>-6563138</v>
      </c>
      <c r="L4272" s="193" t="s">
        <v>585</v>
      </c>
    </row>
    <row r="4273" spans="1:12" x14ac:dyDescent="0.25">
      <c r="A4273" s="197">
        <v>29</v>
      </c>
      <c r="B4273" s="194" t="s">
        <v>219</v>
      </c>
      <c r="C4273" s="199">
        <v>59</v>
      </c>
      <c r="D4273" s="194" t="s">
        <v>150</v>
      </c>
      <c r="F4273" s="199">
        <v>0</v>
      </c>
      <c r="G4273" s="194" t="s">
        <v>917</v>
      </c>
      <c r="J4273" s="197">
        <v>25000</v>
      </c>
      <c r="K4273" s="200">
        <v>-6588138</v>
      </c>
      <c r="L4273" s="193" t="s">
        <v>585</v>
      </c>
    </row>
    <row r="4274" spans="1:12" x14ac:dyDescent="0.25">
      <c r="A4274" s="197">
        <v>29</v>
      </c>
      <c r="B4274" s="194" t="s">
        <v>219</v>
      </c>
      <c r="C4274" s="199">
        <v>59</v>
      </c>
      <c r="D4274" s="194" t="s">
        <v>150</v>
      </c>
      <c r="F4274" s="199">
        <v>0</v>
      </c>
      <c r="G4274" s="194" t="s">
        <v>918</v>
      </c>
      <c r="J4274" s="197">
        <v>25000</v>
      </c>
      <c r="K4274" s="200">
        <v>-6613138</v>
      </c>
      <c r="L4274" s="193" t="s">
        <v>585</v>
      </c>
    </row>
    <row r="4275" spans="1:12" x14ac:dyDescent="0.25">
      <c r="A4275" s="197">
        <v>29</v>
      </c>
      <c r="B4275" s="194" t="s">
        <v>219</v>
      </c>
      <c r="C4275" s="199">
        <v>59</v>
      </c>
      <c r="D4275" s="194" t="s">
        <v>150</v>
      </c>
      <c r="F4275" s="199">
        <v>0</v>
      </c>
      <c r="G4275" s="194" t="s">
        <v>919</v>
      </c>
      <c r="J4275" s="197">
        <v>150000</v>
      </c>
      <c r="K4275" s="200">
        <v>-6763138</v>
      </c>
      <c r="L4275" s="193" t="s">
        <v>585</v>
      </c>
    </row>
    <row r="4276" spans="1:12" x14ac:dyDescent="0.25">
      <c r="A4276" s="197">
        <v>29</v>
      </c>
      <c r="B4276" s="194" t="s">
        <v>219</v>
      </c>
      <c r="C4276" s="199">
        <v>59</v>
      </c>
      <c r="D4276" s="194" t="s">
        <v>150</v>
      </c>
      <c r="F4276" s="199">
        <v>0</v>
      </c>
      <c r="G4276" s="194" t="s">
        <v>920</v>
      </c>
      <c r="J4276" s="197">
        <v>25000</v>
      </c>
      <c r="K4276" s="200">
        <v>-6788138</v>
      </c>
      <c r="L4276" s="193" t="s">
        <v>585</v>
      </c>
    </row>
    <row r="4277" spans="1:12" x14ac:dyDescent="0.25">
      <c r="A4277" s="197">
        <v>29</v>
      </c>
      <c r="B4277" s="194" t="s">
        <v>219</v>
      </c>
      <c r="C4277" s="199">
        <v>59</v>
      </c>
      <c r="D4277" s="194" t="s">
        <v>150</v>
      </c>
      <c r="F4277" s="199">
        <v>0</v>
      </c>
      <c r="G4277" s="194" t="s">
        <v>921</v>
      </c>
      <c r="J4277" s="197">
        <v>25000</v>
      </c>
      <c r="K4277" s="200">
        <v>-6813138</v>
      </c>
      <c r="L4277" s="193" t="s">
        <v>585</v>
      </c>
    </row>
    <row r="4278" spans="1:12" x14ac:dyDescent="0.25">
      <c r="A4278" s="197">
        <v>29</v>
      </c>
      <c r="B4278" s="194" t="s">
        <v>219</v>
      </c>
      <c r="C4278" s="199">
        <v>59</v>
      </c>
      <c r="D4278" s="194" t="s">
        <v>150</v>
      </c>
      <c r="F4278" s="199">
        <v>0</v>
      </c>
      <c r="G4278" s="194" t="s">
        <v>922</v>
      </c>
      <c r="J4278" s="197">
        <v>25000</v>
      </c>
      <c r="K4278" s="200">
        <v>-6838138</v>
      </c>
      <c r="L4278" s="193" t="s">
        <v>585</v>
      </c>
    </row>
    <row r="4279" spans="1:12" x14ac:dyDescent="0.25">
      <c r="A4279" s="197">
        <v>29</v>
      </c>
      <c r="B4279" s="194" t="s">
        <v>219</v>
      </c>
      <c r="C4279" s="199">
        <v>59</v>
      </c>
      <c r="D4279" s="194" t="s">
        <v>150</v>
      </c>
      <c r="F4279" s="199">
        <v>0</v>
      </c>
      <c r="G4279" s="194" t="s">
        <v>895</v>
      </c>
      <c r="J4279" s="197">
        <v>25000</v>
      </c>
      <c r="K4279" s="200">
        <v>-6863138</v>
      </c>
      <c r="L4279" s="193" t="s">
        <v>585</v>
      </c>
    </row>
    <row r="4280" spans="1:12" x14ac:dyDescent="0.25">
      <c r="A4280" s="197">
        <v>29</v>
      </c>
      <c r="B4280" s="194" t="s">
        <v>219</v>
      </c>
      <c r="C4280" s="199">
        <v>59</v>
      </c>
      <c r="D4280" s="194" t="s">
        <v>150</v>
      </c>
      <c r="F4280" s="199">
        <v>0</v>
      </c>
      <c r="G4280" s="194" t="s">
        <v>923</v>
      </c>
      <c r="J4280" s="197">
        <v>100000</v>
      </c>
      <c r="K4280" s="200">
        <v>-6963138</v>
      </c>
      <c r="L4280" s="193" t="s">
        <v>585</v>
      </c>
    </row>
    <row r="4281" spans="1:12" x14ac:dyDescent="0.25">
      <c r="A4281" s="197">
        <v>29</v>
      </c>
      <c r="B4281" s="194" t="s">
        <v>219</v>
      </c>
      <c r="C4281" s="199">
        <v>59</v>
      </c>
      <c r="D4281" s="194" t="s">
        <v>150</v>
      </c>
      <c r="F4281" s="199">
        <v>0</v>
      </c>
      <c r="G4281" s="194" t="s">
        <v>924</v>
      </c>
      <c r="J4281" s="197">
        <v>100000</v>
      </c>
      <c r="K4281" s="200">
        <v>-7063138</v>
      </c>
      <c r="L4281" s="193" t="s">
        <v>585</v>
      </c>
    </row>
    <row r="4282" spans="1:12" x14ac:dyDescent="0.25">
      <c r="A4282" s="197">
        <v>29</v>
      </c>
      <c r="B4282" s="194" t="s">
        <v>219</v>
      </c>
      <c r="C4282" s="199">
        <v>59</v>
      </c>
      <c r="D4282" s="194" t="s">
        <v>150</v>
      </c>
      <c r="F4282" s="199">
        <v>0</v>
      </c>
      <c r="G4282" s="194" t="s">
        <v>925</v>
      </c>
      <c r="J4282" s="197">
        <v>25000</v>
      </c>
      <c r="K4282" s="200">
        <v>-7088138</v>
      </c>
      <c r="L4282" s="193" t="s">
        <v>585</v>
      </c>
    </row>
    <row r="4283" spans="1:12" x14ac:dyDescent="0.25">
      <c r="A4283" s="197">
        <v>29</v>
      </c>
      <c r="B4283" s="194" t="s">
        <v>219</v>
      </c>
      <c r="C4283" s="199">
        <v>59</v>
      </c>
      <c r="D4283" s="194" t="s">
        <v>150</v>
      </c>
      <c r="F4283" s="199">
        <v>0</v>
      </c>
      <c r="G4283" s="194" t="s">
        <v>926</v>
      </c>
      <c r="J4283" s="197">
        <v>100000</v>
      </c>
      <c r="K4283" s="200">
        <v>-7188138</v>
      </c>
      <c r="L4283" s="193" t="s">
        <v>585</v>
      </c>
    </row>
    <row r="4284" spans="1:12" x14ac:dyDescent="0.25">
      <c r="A4284" s="197">
        <v>29</v>
      </c>
      <c r="B4284" s="194" t="s">
        <v>219</v>
      </c>
      <c r="C4284" s="199">
        <v>59</v>
      </c>
      <c r="D4284" s="194" t="s">
        <v>150</v>
      </c>
      <c r="F4284" s="199">
        <v>0</v>
      </c>
      <c r="G4284" s="194" t="s">
        <v>927</v>
      </c>
      <c r="J4284" s="197">
        <v>25000</v>
      </c>
      <c r="K4284" s="200">
        <v>-7213138</v>
      </c>
      <c r="L4284" s="193" t="s">
        <v>585</v>
      </c>
    </row>
    <row r="4285" spans="1:12" x14ac:dyDescent="0.25">
      <c r="A4285" s="197">
        <v>29</v>
      </c>
      <c r="B4285" s="194" t="s">
        <v>219</v>
      </c>
      <c r="C4285" s="199">
        <v>59</v>
      </c>
      <c r="D4285" s="194" t="s">
        <v>150</v>
      </c>
      <c r="F4285" s="199">
        <v>0</v>
      </c>
      <c r="G4285" s="194" t="s">
        <v>927</v>
      </c>
      <c r="J4285" s="197">
        <v>25000</v>
      </c>
      <c r="K4285" s="200">
        <v>-7238138</v>
      </c>
      <c r="L4285" s="193" t="s">
        <v>585</v>
      </c>
    </row>
    <row r="4286" spans="1:12" x14ac:dyDescent="0.25">
      <c r="A4286" s="197">
        <v>29</v>
      </c>
      <c r="B4286" s="194" t="s">
        <v>219</v>
      </c>
      <c r="C4286" s="199">
        <v>59</v>
      </c>
      <c r="D4286" s="194" t="s">
        <v>150</v>
      </c>
      <c r="F4286" s="199">
        <v>0</v>
      </c>
      <c r="G4286" s="194" t="s">
        <v>928</v>
      </c>
      <c r="J4286" s="197">
        <v>150000</v>
      </c>
      <c r="K4286" s="200">
        <v>-7388138</v>
      </c>
      <c r="L4286" s="193" t="s">
        <v>585</v>
      </c>
    </row>
    <row r="4287" spans="1:12" x14ac:dyDescent="0.25">
      <c r="A4287" s="197">
        <v>29</v>
      </c>
      <c r="B4287" s="194" t="s">
        <v>219</v>
      </c>
      <c r="C4287" s="199">
        <v>59</v>
      </c>
      <c r="D4287" s="194" t="s">
        <v>150</v>
      </c>
      <c r="F4287" s="199">
        <v>0</v>
      </c>
      <c r="G4287" s="194" t="s">
        <v>929</v>
      </c>
      <c r="J4287" s="197">
        <v>150000</v>
      </c>
      <c r="K4287" s="200">
        <v>-7538138</v>
      </c>
      <c r="L4287" s="193" t="s">
        <v>585</v>
      </c>
    </row>
    <row r="4288" spans="1:12" x14ac:dyDescent="0.25">
      <c r="A4288" s="197">
        <v>29</v>
      </c>
      <c r="B4288" s="194" t="s">
        <v>219</v>
      </c>
      <c r="C4288" s="199">
        <v>59</v>
      </c>
      <c r="D4288" s="194" t="s">
        <v>150</v>
      </c>
      <c r="F4288" s="199">
        <v>0</v>
      </c>
      <c r="G4288" s="194" t="s">
        <v>930</v>
      </c>
      <c r="J4288" s="197">
        <v>250000</v>
      </c>
      <c r="K4288" s="200">
        <v>-7788138</v>
      </c>
      <c r="L4288" s="193" t="s">
        <v>585</v>
      </c>
    </row>
    <row r="4289" spans="1:12" x14ac:dyDescent="0.25">
      <c r="A4289" s="197">
        <v>29</v>
      </c>
      <c r="B4289" s="194" t="s">
        <v>219</v>
      </c>
      <c r="C4289" s="199">
        <v>59</v>
      </c>
      <c r="D4289" s="194" t="s">
        <v>150</v>
      </c>
      <c r="F4289" s="199">
        <v>0</v>
      </c>
      <c r="G4289" s="194" t="s">
        <v>931</v>
      </c>
      <c r="J4289" s="197">
        <v>25000</v>
      </c>
      <c r="K4289" s="200">
        <v>-7813138</v>
      </c>
      <c r="L4289" s="193" t="s">
        <v>585</v>
      </c>
    </row>
    <row r="4290" spans="1:12" x14ac:dyDescent="0.25">
      <c r="A4290" s="197">
        <v>29</v>
      </c>
      <c r="B4290" s="194" t="s">
        <v>219</v>
      </c>
      <c r="C4290" s="199">
        <v>59</v>
      </c>
      <c r="D4290" s="194" t="s">
        <v>150</v>
      </c>
      <c r="F4290" s="199">
        <v>0</v>
      </c>
      <c r="G4290" s="194" t="s">
        <v>932</v>
      </c>
      <c r="J4290" s="197">
        <v>25000</v>
      </c>
      <c r="K4290" s="200">
        <v>-7838138</v>
      </c>
      <c r="L4290" s="193" t="s">
        <v>585</v>
      </c>
    </row>
    <row r="4291" spans="1:12" x14ac:dyDescent="0.25">
      <c r="A4291" s="197">
        <v>29</v>
      </c>
      <c r="B4291" s="194" t="s">
        <v>219</v>
      </c>
      <c r="C4291" s="199">
        <v>59</v>
      </c>
      <c r="D4291" s="194" t="s">
        <v>150</v>
      </c>
      <c r="F4291" s="199">
        <v>0</v>
      </c>
      <c r="G4291" s="194" t="s">
        <v>933</v>
      </c>
      <c r="J4291" s="197">
        <v>25000</v>
      </c>
      <c r="K4291" s="200">
        <v>-7863138</v>
      </c>
      <c r="L4291" s="193" t="s">
        <v>585</v>
      </c>
    </row>
    <row r="4292" spans="1:12" x14ac:dyDescent="0.25">
      <c r="A4292" s="197">
        <v>29</v>
      </c>
      <c r="B4292" s="194" t="s">
        <v>219</v>
      </c>
      <c r="C4292" s="199">
        <v>59</v>
      </c>
      <c r="D4292" s="194" t="s">
        <v>150</v>
      </c>
      <c r="F4292" s="199">
        <v>0</v>
      </c>
      <c r="G4292" s="194" t="s">
        <v>934</v>
      </c>
      <c r="J4292" s="197">
        <v>25000</v>
      </c>
      <c r="K4292" s="200">
        <v>-7888138</v>
      </c>
      <c r="L4292" s="193" t="s">
        <v>585</v>
      </c>
    </row>
    <row r="4293" spans="1:12" x14ac:dyDescent="0.25">
      <c r="A4293" s="197">
        <v>29</v>
      </c>
      <c r="B4293" s="194" t="s">
        <v>219</v>
      </c>
      <c r="C4293" s="199">
        <v>59</v>
      </c>
      <c r="D4293" s="194" t="s">
        <v>150</v>
      </c>
      <c r="F4293" s="199">
        <v>0</v>
      </c>
      <c r="G4293" s="194" t="s">
        <v>935</v>
      </c>
      <c r="J4293" s="197">
        <v>25000</v>
      </c>
      <c r="K4293" s="200">
        <v>-7913138</v>
      </c>
      <c r="L4293" s="193" t="s">
        <v>585</v>
      </c>
    </row>
    <row r="4294" spans="1:12" x14ac:dyDescent="0.25">
      <c r="A4294" s="197">
        <v>29</v>
      </c>
      <c r="B4294" s="194" t="s">
        <v>219</v>
      </c>
      <c r="C4294" s="199">
        <v>59</v>
      </c>
      <c r="D4294" s="194" t="s">
        <v>150</v>
      </c>
      <c r="F4294" s="199">
        <v>0</v>
      </c>
      <c r="G4294" s="194" t="s">
        <v>936</v>
      </c>
      <c r="J4294" s="197">
        <v>25000</v>
      </c>
      <c r="K4294" s="200">
        <v>-7938138</v>
      </c>
      <c r="L4294" s="193" t="s">
        <v>585</v>
      </c>
    </row>
    <row r="4295" spans="1:12" x14ac:dyDescent="0.25">
      <c r="A4295" s="197">
        <v>29</v>
      </c>
      <c r="B4295" s="194" t="s">
        <v>219</v>
      </c>
      <c r="C4295" s="199">
        <v>59</v>
      </c>
      <c r="D4295" s="194" t="s">
        <v>150</v>
      </c>
      <c r="F4295" s="199">
        <v>0</v>
      </c>
      <c r="G4295" s="194" t="s">
        <v>859</v>
      </c>
      <c r="J4295" s="197">
        <v>25000</v>
      </c>
      <c r="K4295" s="200">
        <v>-7963138</v>
      </c>
      <c r="L4295" s="193" t="s">
        <v>585</v>
      </c>
    </row>
    <row r="4296" spans="1:12" x14ac:dyDescent="0.25">
      <c r="A4296" s="197">
        <v>29</v>
      </c>
      <c r="B4296" s="194" t="s">
        <v>219</v>
      </c>
      <c r="C4296" s="199">
        <v>59</v>
      </c>
      <c r="D4296" s="194" t="s">
        <v>150</v>
      </c>
      <c r="F4296" s="199">
        <v>0</v>
      </c>
      <c r="G4296" s="194" t="s">
        <v>937</v>
      </c>
      <c r="J4296" s="197">
        <v>25000</v>
      </c>
      <c r="K4296" s="200">
        <v>-7988138</v>
      </c>
      <c r="L4296" s="193" t="s">
        <v>585</v>
      </c>
    </row>
    <row r="4297" spans="1:12" x14ac:dyDescent="0.25">
      <c r="A4297" s="197">
        <v>29</v>
      </c>
      <c r="B4297" s="194" t="s">
        <v>219</v>
      </c>
      <c r="C4297" s="199">
        <v>59</v>
      </c>
      <c r="D4297" s="194" t="s">
        <v>150</v>
      </c>
      <c r="F4297" s="199">
        <v>0</v>
      </c>
      <c r="G4297" s="194" t="s">
        <v>938</v>
      </c>
      <c r="J4297" s="197">
        <v>50000</v>
      </c>
      <c r="K4297" s="200">
        <v>-8038138</v>
      </c>
      <c r="L4297" s="193" t="s">
        <v>585</v>
      </c>
    </row>
    <row r="4298" spans="1:12" x14ac:dyDescent="0.25">
      <c r="A4298" s="197">
        <v>29</v>
      </c>
      <c r="B4298" s="194" t="s">
        <v>219</v>
      </c>
      <c r="C4298" s="199">
        <v>59</v>
      </c>
      <c r="D4298" s="194" t="s">
        <v>150</v>
      </c>
      <c r="F4298" s="199">
        <v>0</v>
      </c>
      <c r="G4298" s="194" t="s">
        <v>939</v>
      </c>
      <c r="J4298" s="197">
        <v>25000</v>
      </c>
      <c r="K4298" s="200">
        <v>-8063138</v>
      </c>
      <c r="L4298" s="193" t="s">
        <v>585</v>
      </c>
    </row>
    <row r="4299" spans="1:12" x14ac:dyDescent="0.25">
      <c r="A4299" s="197">
        <v>29</v>
      </c>
      <c r="B4299" s="194" t="s">
        <v>219</v>
      </c>
      <c r="C4299" s="199">
        <v>59</v>
      </c>
      <c r="D4299" s="194" t="s">
        <v>150</v>
      </c>
      <c r="F4299" s="199">
        <v>0</v>
      </c>
      <c r="G4299" s="194" t="s">
        <v>940</v>
      </c>
      <c r="J4299" s="197">
        <v>25000</v>
      </c>
      <c r="K4299" s="200">
        <v>-8088138</v>
      </c>
      <c r="L4299" s="193" t="s">
        <v>585</v>
      </c>
    </row>
    <row r="4300" spans="1:12" x14ac:dyDescent="0.25">
      <c r="A4300" s="197">
        <v>29</v>
      </c>
      <c r="B4300" s="194" t="s">
        <v>219</v>
      </c>
      <c r="C4300" s="199">
        <v>59</v>
      </c>
      <c r="D4300" s="194" t="s">
        <v>150</v>
      </c>
      <c r="F4300" s="199">
        <v>0</v>
      </c>
      <c r="G4300" s="194" t="s">
        <v>941</v>
      </c>
      <c r="J4300" s="197">
        <v>25000</v>
      </c>
      <c r="K4300" s="200">
        <v>-8113138</v>
      </c>
      <c r="L4300" s="193" t="s">
        <v>585</v>
      </c>
    </row>
    <row r="4301" spans="1:12" x14ac:dyDescent="0.25">
      <c r="A4301" s="197">
        <v>29</v>
      </c>
      <c r="B4301" s="194" t="s">
        <v>219</v>
      </c>
      <c r="C4301" s="199">
        <v>59</v>
      </c>
      <c r="D4301" s="194" t="s">
        <v>150</v>
      </c>
      <c r="F4301" s="199">
        <v>0</v>
      </c>
      <c r="G4301" s="194" t="s">
        <v>942</v>
      </c>
      <c r="J4301" s="197">
        <v>50000</v>
      </c>
      <c r="K4301" s="200">
        <v>-8163138</v>
      </c>
      <c r="L4301" s="193" t="s">
        <v>585</v>
      </c>
    </row>
    <row r="4302" spans="1:12" x14ac:dyDescent="0.25">
      <c r="A4302" s="197">
        <v>29</v>
      </c>
      <c r="B4302" s="194" t="s">
        <v>219</v>
      </c>
      <c r="C4302" s="199">
        <v>59</v>
      </c>
      <c r="D4302" s="194" t="s">
        <v>150</v>
      </c>
      <c r="F4302" s="199">
        <v>0</v>
      </c>
      <c r="G4302" s="194" t="s">
        <v>928</v>
      </c>
      <c r="J4302" s="197">
        <v>25000</v>
      </c>
      <c r="K4302" s="200">
        <v>-8188138</v>
      </c>
      <c r="L4302" s="193" t="s">
        <v>585</v>
      </c>
    </row>
    <row r="4303" spans="1:12" x14ac:dyDescent="0.25">
      <c r="A4303" s="197">
        <v>29</v>
      </c>
      <c r="B4303" s="194" t="s">
        <v>219</v>
      </c>
      <c r="C4303" s="199">
        <v>59</v>
      </c>
      <c r="D4303" s="194" t="s">
        <v>150</v>
      </c>
      <c r="F4303" s="199">
        <v>0</v>
      </c>
      <c r="G4303" s="194" t="s">
        <v>943</v>
      </c>
      <c r="J4303" s="197">
        <v>100000</v>
      </c>
      <c r="K4303" s="200">
        <v>-8288138</v>
      </c>
      <c r="L4303" s="193" t="s">
        <v>585</v>
      </c>
    </row>
    <row r="4304" spans="1:12" x14ac:dyDescent="0.25">
      <c r="A4304" s="197">
        <v>29</v>
      </c>
      <c r="B4304" s="194" t="s">
        <v>219</v>
      </c>
      <c r="C4304" s="199">
        <v>59</v>
      </c>
      <c r="D4304" s="194" t="s">
        <v>150</v>
      </c>
      <c r="F4304" s="199">
        <v>0</v>
      </c>
      <c r="G4304" s="194" t="s">
        <v>944</v>
      </c>
      <c r="J4304" s="197">
        <v>50000</v>
      </c>
      <c r="K4304" s="200">
        <v>-8338138</v>
      </c>
      <c r="L4304" s="193" t="s">
        <v>585</v>
      </c>
    </row>
    <row r="4305" spans="1:12" x14ac:dyDescent="0.25">
      <c r="A4305" s="197">
        <v>29</v>
      </c>
      <c r="B4305" s="194" t="s">
        <v>219</v>
      </c>
      <c r="C4305" s="199">
        <v>59</v>
      </c>
      <c r="D4305" s="194" t="s">
        <v>150</v>
      </c>
      <c r="F4305" s="199">
        <v>0</v>
      </c>
      <c r="G4305" s="194" t="s">
        <v>945</v>
      </c>
      <c r="J4305" s="197">
        <v>25000</v>
      </c>
      <c r="K4305" s="200">
        <v>-8363138</v>
      </c>
      <c r="L4305" s="193" t="s">
        <v>585</v>
      </c>
    </row>
    <row r="4306" spans="1:12" x14ac:dyDescent="0.25">
      <c r="A4306" s="197">
        <v>29</v>
      </c>
      <c r="B4306" s="194" t="s">
        <v>219</v>
      </c>
      <c r="C4306" s="199">
        <v>59</v>
      </c>
      <c r="D4306" s="194" t="s">
        <v>150</v>
      </c>
      <c r="F4306" s="199">
        <v>0</v>
      </c>
      <c r="G4306" s="194" t="s">
        <v>946</v>
      </c>
      <c r="J4306" s="197">
        <v>25000</v>
      </c>
      <c r="K4306" s="200">
        <v>-8388138</v>
      </c>
      <c r="L4306" s="193" t="s">
        <v>585</v>
      </c>
    </row>
    <row r="4307" spans="1:12" x14ac:dyDescent="0.25">
      <c r="A4307" s="197">
        <v>29</v>
      </c>
      <c r="B4307" s="194" t="s">
        <v>219</v>
      </c>
      <c r="C4307" s="199">
        <v>59</v>
      </c>
      <c r="D4307" s="194" t="s">
        <v>150</v>
      </c>
      <c r="F4307" s="199">
        <v>0</v>
      </c>
      <c r="G4307" s="194" t="s">
        <v>947</v>
      </c>
      <c r="J4307" s="197">
        <v>100000</v>
      </c>
      <c r="K4307" s="200">
        <v>-8488138</v>
      </c>
      <c r="L4307" s="193" t="s">
        <v>585</v>
      </c>
    </row>
    <row r="4308" spans="1:12" x14ac:dyDescent="0.25">
      <c r="A4308" s="197">
        <v>29</v>
      </c>
      <c r="B4308" s="194" t="s">
        <v>219</v>
      </c>
      <c r="C4308" s="199">
        <v>59</v>
      </c>
      <c r="D4308" s="194" t="s">
        <v>150</v>
      </c>
      <c r="F4308" s="199">
        <v>0</v>
      </c>
      <c r="G4308" s="194" t="s">
        <v>948</v>
      </c>
      <c r="J4308" s="197">
        <v>75000</v>
      </c>
      <c r="K4308" s="200">
        <v>-8563138</v>
      </c>
      <c r="L4308" s="193" t="s">
        <v>585</v>
      </c>
    </row>
    <row r="4309" spans="1:12" x14ac:dyDescent="0.25">
      <c r="A4309" s="197">
        <v>29</v>
      </c>
      <c r="B4309" s="194" t="s">
        <v>219</v>
      </c>
      <c r="C4309" s="199">
        <v>59</v>
      </c>
      <c r="D4309" s="194" t="s">
        <v>150</v>
      </c>
      <c r="F4309" s="199">
        <v>0</v>
      </c>
      <c r="G4309" s="194" t="s">
        <v>949</v>
      </c>
      <c r="J4309" s="197">
        <v>25000</v>
      </c>
      <c r="K4309" s="200">
        <v>-8588138</v>
      </c>
      <c r="L4309" s="193" t="s">
        <v>585</v>
      </c>
    </row>
    <row r="4310" spans="1:12" x14ac:dyDescent="0.25">
      <c r="A4310" s="197">
        <v>29</v>
      </c>
      <c r="B4310" s="194" t="s">
        <v>219</v>
      </c>
      <c r="C4310" s="199">
        <v>59</v>
      </c>
      <c r="D4310" s="194" t="s">
        <v>150</v>
      </c>
      <c r="F4310" s="199">
        <v>0</v>
      </c>
      <c r="G4310" s="194" t="s">
        <v>950</v>
      </c>
      <c r="J4310" s="197">
        <v>25000</v>
      </c>
      <c r="K4310" s="200">
        <v>-8613138</v>
      </c>
      <c r="L4310" s="193" t="s">
        <v>585</v>
      </c>
    </row>
    <row r="4311" spans="1:12" x14ac:dyDescent="0.25">
      <c r="A4311" s="197">
        <v>29</v>
      </c>
      <c r="B4311" s="194" t="s">
        <v>219</v>
      </c>
      <c r="C4311" s="199">
        <v>59</v>
      </c>
      <c r="D4311" s="194" t="s">
        <v>150</v>
      </c>
      <c r="F4311" s="199">
        <v>0</v>
      </c>
      <c r="G4311" s="194" t="s">
        <v>859</v>
      </c>
      <c r="J4311" s="197">
        <v>25000</v>
      </c>
      <c r="K4311" s="200">
        <v>-8638138</v>
      </c>
      <c r="L4311" s="193" t="s">
        <v>585</v>
      </c>
    </row>
    <row r="4312" spans="1:12" x14ac:dyDescent="0.25">
      <c r="A4312" s="197">
        <v>29</v>
      </c>
      <c r="B4312" s="194" t="s">
        <v>219</v>
      </c>
      <c r="C4312" s="199">
        <v>59</v>
      </c>
      <c r="D4312" s="194" t="s">
        <v>150</v>
      </c>
      <c r="F4312" s="199">
        <v>0</v>
      </c>
      <c r="G4312" s="194" t="s">
        <v>951</v>
      </c>
      <c r="J4312" s="197">
        <v>25000</v>
      </c>
      <c r="K4312" s="200">
        <v>-8663138</v>
      </c>
      <c r="L4312" s="193" t="s">
        <v>585</v>
      </c>
    </row>
    <row r="4313" spans="1:12" x14ac:dyDescent="0.25">
      <c r="A4313" s="197">
        <v>29</v>
      </c>
      <c r="B4313" s="194" t="s">
        <v>219</v>
      </c>
      <c r="C4313" s="199">
        <v>59</v>
      </c>
      <c r="D4313" s="194" t="s">
        <v>150</v>
      </c>
      <c r="F4313" s="199">
        <v>0</v>
      </c>
      <c r="G4313" s="194" t="s">
        <v>952</v>
      </c>
      <c r="J4313" s="197">
        <v>25000</v>
      </c>
      <c r="K4313" s="200">
        <v>-8688138</v>
      </c>
      <c r="L4313" s="193" t="s">
        <v>585</v>
      </c>
    </row>
    <row r="4314" spans="1:12" x14ac:dyDescent="0.25">
      <c r="A4314" s="197">
        <v>29</v>
      </c>
      <c r="B4314" s="194" t="s">
        <v>219</v>
      </c>
      <c r="C4314" s="199">
        <v>59</v>
      </c>
      <c r="D4314" s="194" t="s">
        <v>150</v>
      </c>
      <c r="F4314" s="199">
        <v>0</v>
      </c>
      <c r="G4314" s="194" t="s">
        <v>953</v>
      </c>
      <c r="J4314" s="197">
        <v>25000</v>
      </c>
      <c r="K4314" s="200">
        <v>-8713138</v>
      </c>
      <c r="L4314" s="193" t="s">
        <v>585</v>
      </c>
    </row>
    <row r="4315" spans="1:12" x14ac:dyDescent="0.25">
      <c r="A4315" s="197">
        <v>29</v>
      </c>
      <c r="B4315" s="194" t="s">
        <v>219</v>
      </c>
      <c r="C4315" s="199">
        <v>59</v>
      </c>
      <c r="D4315" s="194" t="s">
        <v>150</v>
      </c>
      <c r="F4315" s="199">
        <v>0</v>
      </c>
      <c r="G4315" s="194" t="s">
        <v>878</v>
      </c>
      <c r="J4315" s="197">
        <v>25000</v>
      </c>
      <c r="K4315" s="200">
        <v>-8738138</v>
      </c>
      <c r="L4315" s="193" t="s">
        <v>585</v>
      </c>
    </row>
    <row r="4316" spans="1:12" x14ac:dyDescent="0.25">
      <c r="A4316" s="197">
        <v>29</v>
      </c>
      <c r="B4316" s="194" t="s">
        <v>219</v>
      </c>
      <c r="C4316" s="199">
        <v>59</v>
      </c>
      <c r="D4316" s="194" t="s">
        <v>150</v>
      </c>
      <c r="F4316" s="199">
        <v>0</v>
      </c>
      <c r="G4316" s="194" t="s">
        <v>892</v>
      </c>
      <c r="J4316" s="197">
        <v>25000</v>
      </c>
      <c r="K4316" s="200">
        <v>-8763138</v>
      </c>
      <c r="L4316" s="193" t="s">
        <v>585</v>
      </c>
    </row>
    <row r="4317" spans="1:12" x14ac:dyDescent="0.25">
      <c r="A4317" s="197">
        <v>29</v>
      </c>
      <c r="B4317" s="194" t="s">
        <v>219</v>
      </c>
      <c r="C4317" s="199">
        <v>59</v>
      </c>
      <c r="D4317" s="194" t="s">
        <v>150</v>
      </c>
      <c r="F4317" s="199">
        <v>0</v>
      </c>
      <c r="G4317" s="194" t="s">
        <v>954</v>
      </c>
      <c r="J4317" s="197">
        <v>25000</v>
      </c>
      <c r="K4317" s="200">
        <v>-8788138</v>
      </c>
      <c r="L4317" s="193" t="s">
        <v>585</v>
      </c>
    </row>
    <row r="4318" spans="1:12" x14ac:dyDescent="0.25">
      <c r="A4318" s="197">
        <v>29</v>
      </c>
      <c r="B4318" s="194" t="s">
        <v>219</v>
      </c>
      <c r="C4318" s="199">
        <v>59</v>
      </c>
      <c r="D4318" s="194" t="s">
        <v>150</v>
      </c>
      <c r="F4318" s="199">
        <v>0</v>
      </c>
      <c r="G4318" s="194" t="s">
        <v>955</v>
      </c>
      <c r="J4318" s="197">
        <v>25000</v>
      </c>
      <c r="K4318" s="200">
        <v>-8813138</v>
      </c>
      <c r="L4318" s="193" t="s">
        <v>585</v>
      </c>
    </row>
    <row r="4319" spans="1:12" x14ac:dyDescent="0.25">
      <c r="A4319" s="197">
        <v>29</v>
      </c>
      <c r="B4319" s="194" t="s">
        <v>219</v>
      </c>
      <c r="C4319" s="199">
        <v>59</v>
      </c>
      <c r="D4319" s="194" t="s">
        <v>150</v>
      </c>
      <c r="F4319" s="199">
        <v>0</v>
      </c>
      <c r="G4319" s="194" t="s">
        <v>956</v>
      </c>
      <c r="J4319" s="197">
        <v>25000</v>
      </c>
      <c r="K4319" s="200">
        <v>-8838138</v>
      </c>
      <c r="L4319" s="193" t="s">
        <v>585</v>
      </c>
    </row>
    <row r="4320" spans="1:12" x14ac:dyDescent="0.25">
      <c r="A4320" s="197">
        <v>29</v>
      </c>
      <c r="B4320" s="194" t="s">
        <v>219</v>
      </c>
      <c r="C4320" s="199">
        <v>59</v>
      </c>
      <c r="D4320" s="194" t="s">
        <v>150</v>
      </c>
      <c r="F4320" s="199">
        <v>0</v>
      </c>
      <c r="G4320" s="194" t="s">
        <v>866</v>
      </c>
      <c r="J4320" s="197">
        <v>50000</v>
      </c>
      <c r="K4320" s="200">
        <v>-8888138</v>
      </c>
      <c r="L4320" s="193" t="s">
        <v>585</v>
      </c>
    </row>
    <row r="4321" spans="1:12" x14ac:dyDescent="0.25">
      <c r="A4321" s="197">
        <v>29</v>
      </c>
      <c r="B4321" s="194" t="s">
        <v>219</v>
      </c>
      <c r="C4321" s="199">
        <v>59</v>
      </c>
      <c r="D4321" s="194" t="s">
        <v>150</v>
      </c>
      <c r="F4321" s="199">
        <v>0</v>
      </c>
      <c r="G4321" s="194" t="s">
        <v>957</v>
      </c>
      <c r="J4321" s="197">
        <v>25000</v>
      </c>
      <c r="K4321" s="200">
        <v>-8913138</v>
      </c>
      <c r="L4321" s="193" t="s">
        <v>585</v>
      </c>
    </row>
    <row r="4322" spans="1:12" x14ac:dyDescent="0.25">
      <c r="A4322" s="197">
        <v>29</v>
      </c>
      <c r="B4322" s="194" t="s">
        <v>219</v>
      </c>
      <c r="C4322" s="199">
        <v>59</v>
      </c>
      <c r="D4322" s="194" t="s">
        <v>150</v>
      </c>
      <c r="F4322" s="199">
        <v>0</v>
      </c>
      <c r="G4322" s="194" t="s">
        <v>958</v>
      </c>
      <c r="J4322" s="197">
        <v>25000</v>
      </c>
      <c r="K4322" s="200">
        <v>-8938138</v>
      </c>
      <c r="L4322" s="193" t="s">
        <v>585</v>
      </c>
    </row>
    <row r="4323" spans="1:12" x14ac:dyDescent="0.25">
      <c r="A4323" s="197">
        <v>29</v>
      </c>
      <c r="B4323" s="194" t="s">
        <v>219</v>
      </c>
      <c r="C4323" s="199">
        <v>59</v>
      </c>
      <c r="D4323" s="194" t="s">
        <v>150</v>
      </c>
      <c r="F4323" s="199">
        <v>0</v>
      </c>
      <c r="G4323" s="194" t="s">
        <v>948</v>
      </c>
      <c r="J4323" s="197">
        <v>25000</v>
      </c>
      <c r="K4323" s="200">
        <v>-8963138</v>
      </c>
      <c r="L4323" s="193" t="s">
        <v>585</v>
      </c>
    </row>
    <row r="4324" spans="1:12" x14ac:dyDescent="0.25">
      <c r="A4324" s="197">
        <v>29</v>
      </c>
      <c r="B4324" s="194" t="s">
        <v>219</v>
      </c>
      <c r="C4324" s="199">
        <v>59</v>
      </c>
      <c r="D4324" s="194" t="s">
        <v>150</v>
      </c>
      <c r="F4324" s="199">
        <v>0</v>
      </c>
      <c r="G4324" s="194" t="s">
        <v>959</v>
      </c>
      <c r="J4324" s="197">
        <v>25000</v>
      </c>
      <c r="K4324" s="200">
        <v>-8988138</v>
      </c>
      <c r="L4324" s="193" t="s">
        <v>585</v>
      </c>
    </row>
    <row r="4325" spans="1:12" x14ac:dyDescent="0.25">
      <c r="A4325" s="197">
        <v>29</v>
      </c>
      <c r="B4325" s="194" t="s">
        <v>219</v>
      </c>
      <c r="C4325" s="199">
        <v>59</v>
      </c>
      <c r="D4325" s="194" t="s">
        <v>150</v>
      </c>
      <c r="F4325" s="199">
        <v>0</v>
      </c>
      <c r="G4325" s="194" t="s">
        <v>960</v>
      </c>
      <c r="J4325" s="197">
        <v>25000</v>
      </c>
      <c r="K4325" s="200">
        <v>-9013138</v>
      </c>
      <c r="L4325" s="193" t="s">
        <v>585</v>
      </c>
    </row>
    <row r="4326" spans="1:12" x14ac:dyDescent="0.25">
      <c r="A4326" s="197">
        <v>29</v>
      </c>
      <c r="B4326" s="194" t="s">
        <v>219</v>
      </c>
      <c r="C4326" s="199">
        <v>59</v>
      </c>
      <c r="D4326" s="194" t="s">
        <v>150</v>
      </c>
      <c r="F4326" s="199">
        <v>0</v>
      </c>
      <c r="G4326" s="194" t="s">
        <v>961</v>
      </c>
      <c r="J4326" s="197">
        <v>25000</v>
      </c>
      <c r="K4326" s="200">
        <v>-9038138</v>
      </c>
      <c r="L4326" s="193" t="s">
        <v>585</v>
      </c>
    </row>
    <row r="4327" spans="1:12" x14ac:dyDescent="0.25">
      <c r="A4327" s="197">
        <v>29</v>
      </c>
      <c r="B4327" s="194" t="s">
        <v>219</v>
      </c>
      <c r="C4327" s="199">
        <v>59</v>
      </c>
      <c r="D4327" s="194" t="s">
        <v>150</v>
      </c>
      <c r="F4327" s="199">
        <v>0</v>
      </c>
      <c r="G4327" s="194" t="s">
        <v>962</v>
      </c>
      <c r="J4327" s="197">
        <v>25000</v>
      </c>
      <c r="K4327" s="200">
        <v>-9063138</v>
      </c>
      <c r="L4327" s="193" t="s">
        <v>585</v>
      </c>
    </row>
    <row r="4328" spans="1:12" x14ac:dyDescent="0.25">
      <c r="A4328" s="197">
        <v>29</v>
      </c>
      <c r="B4328" s="194" t="s">
        <v>219</v>
      </c>
      <c r="C4328" s="199">
        <v>59</v>
      </c>
      <c r="D4328" s="194" t="s">
        <v>150</v>
      </c>
      <c r="F4328" s="199">
        <v>0</v>
      </c>
      <c r="G4328" s="194" t="s">
        <v>734</v>
      </c>
      <c r="J4328" s="197">
        <v>75000</v>
      </c>
      <c r="K4328" s="200">
        <v>-9138138</v>
      </c>
      <c r="L4328" s="193" t="s">
        <v>585</v>
      </c>
    </row>
    <row r="4329" spans="1:12" x14ac:dyDescent="0.25">
      <c r="A4329" s="197">
        <v>29</v>
      </c>
      <c r="B4329" s="194" t="s">
        <v>219</v>
      </c>
      <c r="C4329" s="199">
        <v>59</v>
      </c>
      <c r="D4329" s="194" t="s">
        <v>150</v>
      </c>
      <c r="F4329" s="199">
        <v>0</v>
      </c>
      <c r="G4329" s="194" t="s">
        <v>892</v>
      </c>
      <c r="J4329" s="197">
        <v>25000</v>
      </c>
      <c r="K4329" s="200">
        <v>-9163138</v>
      </c>
      <c r="L4329" s="193" t="s">
        <v>585</v>
      </c>
    </row>
    <row r="4330" spans="1:12" x14ac:dyDescent="0.25">
      <c r="A4330" s="197">
        <v>29</v>
      </c>
      <c r="B4330" s="194" t="s">
        <v>219</v>
      </c>
      <c r="C4330" s="199">
        <v>59</v>
      </c>
      <c r="D4330" s="194" t="s">
        <v>150</v>
      </c>
      <c r="F4330" s="199">
        <v>0</v>
      </c>
      <c r="G4330" s="194" t="s">
        <v>963</v>
      </c>
      <c r="J4330" s="197">
        <v>25000</v>
      </c>
      <c r="K4330" s="200">
        <v>-9188138</v>
      </c>
      <c r="L4330" s="193" t="s">
        <v>585</v>
      </c>
    </row>
    <row r="4331" spans="1:12" x14ac:dyDescent="0.25">
      <c r="A4331" s="197">
        <v>29</v>
      </c>
      <c r="B4331" s="194" t="s">
        <v>219</v>
      </c>
      <c r="C4331" s="199">
        <v>59</v>
      </c>
      <c r="D4331" s="194" t="s">
        <v>150</v>
      </c>
      <c r="F4331" s="199">
        <v>0</v>
      </c>
      <c r="G4331" s="194" t="s">
        <v>964</v>
      </c>
      <c r="J4331" s="197">
        <v>25000</v>
      </c>
      <c r="K4331" s="200">
        <v>-9213138</v>
      </c>
      <c r="L4331" s="193" t="s">
        <v>585</v>
      </c>
    </row>
    <row r="4332" spans="1:12" x14ac:dyDescent="0.25">
      <c r="A4332" s="197">
        <v>29</v>
      </c>
      <c r="B4332" s="194" t="s">
        <v>219</v>
      </c>
      <c r="C4332" s="199">
        <v>59</v>
      </c>
      <c r="D4332" s="194" t="s">
        <v>150</v>
      </c>
      <c r="F4332" s="199">
        <v>0</v>
      </c>
      <c r="G4332" s="194" t="s">
        <v>965</v>
      </c>
      <c r="J4332" s="197">
        <v>25000</v>
      </c>
      <c r="K4332" s="200">
        <v>-9238138</v>
      </c>
      <c r="L4332" s="193" t="s">
        <v>585</v>
      </c>
    </row>
    <row r="4333" spans="1:12" x14ac:dyDescent="0.25">
      <c r="A4333" s="197">
        <v>29</v>
      </c>
      <c r="B4333" s="194" t="s">
        <v>219</v>
      </c>
      <c r="C4333" s="199">
        <v>59</v>
      </c>
      <c r="D4333" s="194" t="s">
        <v>150</v>
      </c>
      <c r="F4333" s="199">
        <v>0</v>
      </c>
      <c r="G4333" s="194" t="s">
        <v>965</v>
      </c>
      <c r="J4333" s="197">
        <v>25000</v>
      </c>
      <c r="K4333" s="200">
        <v>-9263138</v>
      </c>
      <c r="L4333" s="193" t="s">
        <v>585</v>
      </c>
    </row>
    <row r="4334" spans="1:12" x14ac:dyDescent="0.25">
      <c r="A4334" s="197">
        <v>29</v>
      </c>
      <c r="B4334" s="194" t="s">
        <v>219</v>
      </c>
      <c r="C4334" s="199">
        <v>59</v>
      </c>
      <c r="D4334" s="194" t="s">
        <v>150</v>
      </c>
      <c r="F4334" s="199">
        <v>0</v>
      </c>
      <c r="G4334" s="194" t="s">
        <v>872</v>
      </c>
      <c r="J4334" s="197">
        <v>25000</v>
      </c>
      <c r="K4334" s="200">
        <v>-9288138</v>
      </c>
      <c r="L4334" s="193" t="s">
        <v>585</v>
      </c>
    </row>
    <row r="4335" spans="1:12" x14ac:dyDescent="0.25">
      <c r="A4335" s="197">
        <v>29</v>
      </c>
      <c r="B4335" s="194" t="s">
        <v>219</v>
      </c>
      <c r="C4335" s="199">
        <v>59</v>
      </c>
      <c r="D4335" s="194" t="s">
        <v>150</v>
      </c>
      <c r="F4335" s="199">
        <v>0</v>
      </c>
      <c r="G4335" s="194" t="s">
        <v>966</v>
      </c>
      <c r="J4335" s="197">
        <v>50000</v>
      </c>
      <c r="K4335" s="200">
        <v>-9338138</v>
      </c>
      <c r="L4335" s="193" t="s">
        <v>585</v>
      </c>
    </row>
    <row r="4336" spans="1:12" x14ac:dyDescent="0.25">
      <c r="A4336" s="197">
        <v>29</v>
      </c>
      <c r="B4336" s="194" t="s">
        <v>219</v>
      </c>
      <c r="C4336" s="199">
        <v>59</v>
      </c>
      <c r="D4336" s="194" t="s">
        <v>150</v>
      </c>
      <c r="F4336" s="199">
        <v>0</v>
      </c>
      <c r="G4336" s="194" t="s">
        <v>967</v>
      </c>
      <c r="J4336" s="197">
        <v>27000</v>
      </c>
      <c r="K4336" s="200">
        <v>-9365138</v>
      </c>
      <c r="L4336" s="193" t="s">
        <v>585</v>
      </c>
    </row>
    <row r="4337" spans="1:12" x14ac:dyDescent="0.25">
      <c r="A4337" s="197">
        <v>29</v>
      </c>
      <c r="B4337" s="194" t="s">
        <v>219</v>
      </c>
      <c r="C4337" s="199">
        <v>59</v>
      </c>
      <c r="D4337" s="194" t="s">
        <v>150</v>
      </c>
      <c r="F4337" s="199">
        <v>0</v>
      </c>
      <c r="G4337" s="194" t="s">
        <v>968</v>
      </c>
      <c r="J4337" s="197">
        <v>25000</v>
      </c>
      <c r="K4337" s="200">
        <v>-9390138</v>
      </c>
      <c r="L4337" s="193" t="s">
        <v>585</v>
      </c>
    </row>
    <row r="4338" spans="1:12" x14ac:dyDescent="0.25">
      <c r="A4338" s="197">
        <v>29</v>
      </c>
      <c r="B4338" s="194" t="s">
        <v>219</v>
      </c>
      <c r="C4338" s="199">
        <v>59</v>
      </c>
      <c r="D4338" s="194" t="s">
        <v>150</v>
      </c>
      <c r="F4338" s="199">
        <v>0</v>
      </c>
      <c r="G4338" s="194" t="s">
        <v>969</v>
      </c>
      <c r="J4338" s="197">
        <v>25000</v>
      </c>
      <c r="K4338" s="200">
        <v>-9415138</v>
      </c>
      <c r="L4338" s="193" t="s">
        <v>585</v>
      </c>
    </row>
    <row r="4339" spans="1:12" x14ac:dyDescent="0.25">
      <c r="A4339" s="197">
        <v>29</v>
      </c>
      <c r="B4339" s="194" t="s">
        <v>219</v>
      </c>
      <c r="C4339" s="199">
        <v>59</v>
      </c>
      <c r="D4339" s="194" t="s">
        <v>150</v>
      </c>
      <c r="F4339" s="199">
        <v>0</v>
      </c>
      <c r="G4339" s="194" t="s">
        <v>970</v>
      </c>
      <c r="J4339" s="197">
        <v>25000</v>
      </c>
      <c r="K4339" s="200">
        <v>-9440138</v>
      </c>
      <c r="L4339" s="193" t="s">
        <v>585</v>
      </c>
    </row>
    <row r="4340" spans="1:12" x14ac:dyDescent="0.25">
      <c r="A4340" s="197">
        <v>29</v>
      </c>
      <c r="B4340" s="194" t="s">
        <v>219</v>
      </c>
      <c r="C4340" s="199">
        <v>59</v>
      </c>
      <c r="D4340" s="194" t="s">
        <v>150</v>
      </c>
      <c r="F4340" s="199">
        <v>0</v>
      </c>
      <c r="G4340" s="194" t="s">
        <v>971</v>
      </c>
      <c r="J4340" s="197">
        <v>25000</v>
      </c>
      <c r="K4340" s="200">
        <v>-9465138</v>
      </c>
      <c r="L4340" s="193" t="s">
        <v>585</v>
      </c>
    </row>
    <row r="4341" spans="1:12" x14ac:dyDescent="0.25">
      <c r="A4341" s="197">
        <v>29</v>
      </c>
      <c r="B4341" s="194" t="s">
        <v>219</v>
      </c>
      <c r="C4341" s="199">
        <v>59</v>
      </c>
      <c r="D4341" s="194" t="s">
        <v>150</v>
      </c>
      <c r="F4341" s="199">
        <v>0</v>
      </c>
      <c r="G4341" s="194" t="s">
        <v>972</v>
      </c>
      <c r="J4341" s="197">
        <v>25000</v>
      </c>
      <c r="K4341" s="200">
        <v>-9490138</v>
      </c>
      <c r="L4341" s="193" t="s">
        <v>585</v>
      </c>
    </row>
    <row r="4342" spans="1:12" x14ac:dyDescent="0.25">
      <c r="A4342" s="197">
        <v>29</v>
      </c>
      <c r="B4342" s="194" t="s">
        <v>219</v>
      </c>
      <c r="C4342" s="199">
        <v>59</v>
      </c>
      <c r="D4342" s="194" t="s">
        <v>150</v>
      </c>
      <c r="F4342" s="199">
        <v>0</v>
      </c>
      <c r="G4342" s="194" t="s">
        <v>973</v>
      </c>
      <c r="J4342" s="197">
        <v>25000</v>
      </c>
      <c r="K4342" s="200">
        <v>-9515138</v>
      </c>
      <c r="L4342" s="193" t="s">
        <v>585</v>
      </c>
    </row>
    <row r="4343" spans="1:12" x14ac:dyDescent="0.25">
      <c r="A4343" s="197">
        <v>29</v>
      </c>
      <c r="B4343" s="194" t="s">
        <v>219</v>
      </c>
      <c r="C4343" s="199">
        <v>59</v>
      </c>
      <c r="D4343" s="194" t="s">
        <v>150</v>
      </c>
      <c r="F4343" s="199">
        <v>0</v>
      </c>
      <c r="G4343" s="194" t="s">
        <v>974</v>
      </c>
      <c r="J4343" s="197">
        <v>25000</v>
      </c>
      <c r="K4343" s="200">
        <v>-9540138</v>
      </c>
      <c r="L4343" s="193" t="s">
        <v>585</v>
      </c>
    </row>
    <row r="4344" spans="1:12" x14ac:dyDescent="0.25">
      <c r="A4344" s="197">
        <v>29</v>
      </c>
      <c r="B4344" s="194" t="s">
        <v>219</v>
      </c>
      <c r="C4344" s="199">
        <v>60</v>
      </c>
      <c r="D4344" s="194" t="s">
        <v>151</v>
      </c>
      <c r="F4344" s="199">
        <v>0</v>
      </c>
      <c r="G4344" s="194" t="s">
        <v>975</v>
      </c>
      <c r="I4344" s="197">
        <v>225000</v>
      </c>
      <c r="K4344" s="200">
        <v>-9315138</v>
      </c>
      <c r="L4344" s="193" t="s">
        <v>585</v>
      </c>
    </row>
    <row r="4345" spans="1:12" x14ac:dyDescent="0.25">
      <c r="A4345" s="197">
        <v>29</v>
      </c>
      <c r="B4345" s="194" t="s">
        <v>219</v>
      </c>
      <c r="C4345" s="199">
        <v>61</v>
      </c>
      <c r="D4345" s="194" t="s">
        <v>150</v>
      </c>
      <c r="F4345" s="199">
        <v>0</v>
      </c>
      <c r="G4345" s="194" t="s">
        <v>751</v>
      </c>
      <c r="J4345" s="197">
        <v>200000</v>
      </c>
      <c r="K4345" s="200">
        <v>-9515138</v>
      </c>
      <c r="L4345" s="193" t="s">
        <v>585</v>
      </c>
    </row>
    <row r="4346" spans="1:12" x14ac:dyDescent="0.25">
      <c r="A4346" s="197">
        <v>29</v>
      </c>
      <c r="B4346" s="194" t="s">
        <v>219</v>
      </c>
      <c r="C4346" s="199">
        <v>61</v>
      </c>
      <c r="D4346" s="194" t="s">
        <v>150</v>
      </c>
      <c r="F4346" s="199">
        <v>0</v>
      </c>
      <c r="G4346" s="194" t="s">
        <v>752</v>
      </c>
      <c r="J4346" s="197">
        <v>20000</v>
      </c>
      <c r="K4346" s="200">
        <v>-9535138</v>
      </c>
      <c r="L4346" s="193" t="s">
        <v>585</v>
      </c>
    </row>
    <row r="4347" spans="1:12" x14ac:dyDescent="0.25">
      <c r="A4347" s="197">
        <v>29</v>
      </c>
      <c r="B4347" s="194" t="s">
        <v>219</v>
      </c>
      <c r="C4347" s="199">
        <v>61</v>
      </c>
      <c r="D4347" s="194" t="s">
        <v>150</v>
      </c>
      <c r="F4347" s="199">
        <v>0</v>
      </c>
      <c r="G4347" s="194" t="s">
        <v>752</v>
      </c>
      <c r="J4347" s="197">
        <v>20000</v>
      </c>
      <c r="K4347" s="200">
        <v>-9555138</v>
      </c>
      <c r="L4347" s="193" t="s">
        <v>585</v>
      </c>
    </row>
    <row r="4348" spans="1:12" x14ac:dyDescent="0.25">
      <c r="A4348" s="197">
        <v>29</v>
      </c>
      <c r="B4348" s="194" t="s">
        <v>219</v>
      </c>
      <c r="C4348" s="199">
        <v>61</v>
      </c>
      <c r="D4348" s="194" t="s">
        <v>150</v>
      </c>
      <c r="F4348" s="199">
        <v>0</v>
      </c>
      <c r="G4348" s="194" t="s">
        <v>753</v>
      </c>
      <c r="J4348" s="197">
        <v>29678</v>
      </c>
      <c r="K4348" s="200">
        <v>-9584816</v>
      </c>
      <c r="L4348" s="193" t="s">
        <v>585</v>
      </c>
    </row>
    <row r="4349" spans="1:12" x14ac:dyDescent="0.25">
      <c r="A4349" s="197">
        <v>29</v>
      </c>
      <c r="B4349" s="194" t="s">
        <v>219</v>
      </c>
      <c r="C4349" s="199">
        <v>61</v>
      </c>
      <c r="D4349" s="194" t="s">
        <v>150</v>
      </c>
      <c r="F4349" s="199">
        <v>0</v>
      </c>
      <c r="G4349" s="194" t="s">
        <v>754</v>
      </c>
      <c r="J4349" s="197">
        <v>45000</v>
      </c>
      <c r="K4349" s="200">
        <v>-9629816</v>
      </c>
      <c r="L4349" s="193" t="s">
        <v>585</v>
      </c>
    </row>
    <row r="4350" spans="1:12" x14ac:dyDescent="0.25">
      <c r="A4350" s="197">
        <v>29</v>
      </c>
      <c r="B4350" s="194" t="s">
        <v>219</v>
      </c>
      <c r="C4350" s="199">
        <v>61</v>
      </c>
      <c r="D4350" s="194" t="s">
        <v>150</v>
      </c>
      <c r="F4350" s="199">
        <v>0</v>
      </c>
      <c r="G4350" s="194" t="s">
        <v>756</v>
      </c>
      <c r="J4350" s="197">
        <v>45000</v>
      </c>
      <c r="K4350" s="200">
        <v>-9674816</v>
      </c>
      <c r="L4350" s="193" t="s">
        <v>585</v>
      </c>
    </row>
    <row r="4351" spans="1:12" x14ac:dyDescent="0.25">
      <c r="A4351" s="197">
        <v>29</v>
      </c>
      <c r="B4351" s="194" t="s">
        <v>219</v>
      </c>
      <c r="C4351" s="199">
        <v>61</v>
      </c>
      <c r="D4351" s="194" t="s">
        <v>150</v>
      </c>
      <c r="F4351" s="199">
        <v>0</v>
      </c>
      <c r="G4351" s="194" t="s">
        <v>757</v>
      </c>
      <c r="J4351" s="197">
        <v>50000</v>
      </c>
      <c r="K4351" s="200">
        <v>-9724816</v>
      </c>
      <c r="L4351" s="193" t="s">
        <v>585</v>
      </c>
    </row>
    <row r="4352" spans="1:12" x14ac:dyDescent="0.25">
      <c r="A4352" s="197">
        <v>29</v>
      </c>
      <c r="B4352" s="194" t="s">
        <v>219</v>
      </c>
      <c r="C4352" s="199">
        <v>61</v>
      </c>
      <c r="D4352" s="194" t="s">
        <v>150</v>
      </c>
      <c r="F4352" s="199">
        <v>0</v>
      </c>
      <c r="G4352" s="194" t="s">
        <v>758</v>
      </c>
      <c r="J4352" s="197">
        <v>52706</v>
      </c>
      <c r="K4352" s="200">
        <v>-9777522</v>
      </c>
      <c r="L4352" s="193" t="s">
        <v>585</v>
      </c>
    </row>
    <row r="4353" spans="1:12" x14ac:dyDescent="0.25">
      <c r="A4353" s="197">
        <v>29</v>
      </c>
      <c r="B4353" s="194" t="s">
        <v>219</v>
      </c>
      <c r="C4353" s="199">
        <v>61</v>
      </c>
      <c r="D4353" s="194" t="s">
        <v>150</v>
      </c>
      <c r="F4353" s="199">
        <v>0</v>
      </c>
      <c r="G4353" s="194" t="s">
        <v>661</v>
      </c>
      <c r="J4353" s="197">
        <v>150000</v>
      </c>
      <c r="K4353" s="200">
        <v>-9927522</v>
      </c>
      <c r="L4353" s="193" t="s">
        <v>585</v>
      </c>
    </row>
    <row r="4354" spans="1:12" x14ac:dyDescent="0.25">
      <c r="A4354" s="197">
        <v>29</v>
      </c>
      <c r="B4354" s="194" t="s">
        <v>219</v>
      </c>
      <c r="C4354" s="199">
        <v>61</v>
      </c>
      <c r="D4354" s="194" t="s">
        <v>150</v>
      </c>
      <c r="F4354" s="199">
        <v>0</v>
      </c>
      <c r="G4354" s="194" t="s">
        <v>735</v>
      </c>
      <c r="J4354" s="197">
        <v>37003</v>
      </c>
      <c r="K4354" s="200">
        <v>-9964525</v>
      </c>
      <c r="L4354" s="193" t="s">
        <v>585</v>
      </c>
    </row>
    <row r="4355" spans="1:12" x14ac:dyDescent="0.25">
      <c r="A4355" s="197">
        <v>29</v>
      </c>
      <c r="B4355" s="194" t="s">
        <v>219</v>
      </c>
      <c r="C4355" s="199">
        <v>61</v>
      </c>
      <c r="D4355" s="194" t="s">
        <v>150</v>
      </c>
      <c r="F4355" s="199">
        <v>0</v>
      </c>
      <c r="G4355" s="194" t="s">
        <v>759</v>
      </c>
      <c r="J4355" s="197">
        <v>27900</v>
      </c>
      <c r="K4355" s="200">
        <v>-9992425</v>
      </c>
      <c r="L4355" s="193" t="s">
        <v>585</v>
      </c>
    </row>
    <row r="4356" spans="1:12" x14ac:dyDescent="0.25">
      <c r="A4356" s="197">
        <v>29</v>
      </c>
      <c r="B4356" s="194" t="s">
        <v>219</v>
      </c>
      <c r="C4356" s="199">
        <v>61</v>
      </c>
      <c r="D4356" s="194" t="s">
        <v>150</v>
      </c>
      <c r="F4356" s="199">
        <v>0</v>
      </c>
      <c r="G4356" s="194" t="s">
        <v>744</v>
      </c>
      <c r="J4356" s="197">
        <v>33132</v>
      </c>
      <c r="K4356" s="200">
        <v>-10025557</v>
      </c>
      <c r="L4356" s="193" t="s">
        <v>585</v>
      </c>
    </row>
    <row r="4357" spans="1:12" x14ac:dyDescent="0.25">
      <c r="A4357" s="197">
        <v>29</v>
      </c>
      <c r="B4357" s="194" t="s">
        <v>219</v>
      </c>
      <c r="C4357" s="199">
        <v>61</v>
      </c>
      <c r="D4357" s="194" t="s">
        <v>150</v>
      </c>
      <c r="F4357" s="199">
        <v>0</v>
      </c>
      <c r="G4357" s="194" t="s">
        <v>760</v>
      </c>
      <c r="J4357" s="197">
        <v>9450</v>
      </c>
      <c r="K4357" s="200">
        <v>-10035007</v>
      </c>
      <c r="L4357" s="193" t="s">
        <v>585</v>
      </c>
    </row>
    <row r="4358" spans="1:12" x14ac:dyDescent="0.25">
      <c r="A4358" s="197">
        <v>29</v>
      </c>
      <c r="B4358" s="194" t="s">
        <v>219</v>
      </c>
      <c r="C4358" s="199">
        <v>61</v>
      </c>
      <c r="D4358" s="194" t="s">
        <v>150</v>
      </c>
      <c r="F4358" s="199">
        <v>0</v>
      </c>
      <c r="G4358" s="194" t="s">
        <v>752</v>
      </c>
      <c r="J4358" s="197">
        <v>20000</v>
      </c>
      <c r="K4358" s="200">
        <v>-10055007</v>
      </c>
      <c r="L4358" s="193" t="s">
        <v>585</v>
      </c>
    </row>
    <row r="4359" spans="1:12" x14ac:dyDescent="0.25">
      <c r="A4359" s="197">
        <v>29</v>
      </c>
      <c r="B4359" s="194" t="s">
        <v>219</v>
      </c>
      <c r="C4359" s="199">
        <v>61</v>
      </c>
      <c r="D4359" s="194" t="s">
        <v>150</v>
      </c>
      <c r="F4359" s="199">
        <v>0</v>
      </c>
      <c r="G4359" s="194" t="s">
        <v>761</v>
      </c>
      <c r="J4359" s="197">
        <v>43926</v>
      </c>
      <c r="K4359" s="200">
        <v>-10098933</v>
      </c>
      <c r="L4359" s="193" t="s">
        <v>585</v>
      </c>
    </row>
    <row r="4360" spans="1:12" x14ac:dyDescent="0.25">
      <c r="G4360" s="201" t="s">
        <v>507</v>
      </c>
      <c r="I4360" s="202">
        <v>225000</v>
      </c>
      <c r="J4360" s="202">
        <v>3855795</v>
      </c>
      <c r="K4360" s="202">
        <v>-3630795</v>
      </c>
      <c r="L4360" s="203" t="s">
        <v>585</v>
      </c>
    </row>
    <row r="4361" spans="1:12" x14ac:dyDescent="0.25">
      <c r="G4361" s="201" t="s">
        <v>505</v>
      </c>
      <c r="I4361" s="202">
        <v>225000</v>
      </c>
      <c r="J4361" s="202">
        <v>10323933</v>
      </c>
      <c r="K4361" s="202">
        <v>-10098933</v>
      </c>
      <c r="L4361" s="204" t="s">
        <v>1019</v>
      </c>
    </row>
    <row r="4362" spans="1:12" x14ac:dyDescent="0.25">
      <c r="A4362" s="196" t="s">
        <v>242</v>
      </c>
      <c r="G4362" s="153" t="s">
        <v>500</v>
      </c>
      <c r="I4362" s="197">
        <v>225000</v>
      </c>
      <c r="J4362" s="197">
        <v>10323933</v>
      </c>
      <c r="K4362" s="197">
        <v>-10098933</v>
      </c>
      <c r="L4362" s="194" t="s">
        <v>585</v>
      </c>
    </row>
    <row r="4363" spans="1:12" x14ac:dyDescent="0.25">
      <c r="A4363" s="193" t="s">
        <v>139</v>
      </c>
      <c r="B4363" s="193" t="s">
        <v>140</v>
      </c>
      <c r="C4363" s="198" t="s">
        <v>141</v>
      </c>
      <c r="D4363" s="193" t="s">
        <v>142</v>
      </c>
      <c r="E4363" s="193" t="s">
        <v>143</v>
      </c>
      <c r="F4363" s="198" t="s">
        <v>144</v>
      </c>
      <c r="G4363" s="193" t="s">
        <v>145</v>
      </c>
      <c r="I4363" s="198" t="s">
        <v>501</v>
      </c>
      <c r="J4363" s="198" t="s">
        <v>502</v>
      </c>
      <c r="K4363" s="198" t="s">
        <v>146</v>
      </c>
    </row>
    <row r="4364" spans="1:12" x14ac:dyDescent="0.25">
      <c r="A4364" s="197">
        <v>31</v>
      </c>
      <c r="B4364" s="194" t="s">
        <v>242</v>
      </c>
      <c r="C4364" s="199">
        <v>90</v>
      </c>
      <c r="D4364" s="194" t="s">
        <v>150</v>
      </c>
      <c r="F4364" s="199">
        <v>0</v>
      </c>
      <c r="G4364" s="194" t="s">
        <v>974</v>
      </c>
      <c r="J4364" s="197">
        <v>25000</v>
      </c>
      <c r="K4364" s="200">
        <v>-10123933</v>
      </c>
      <c r="L4364" s="193" t="s">
        <v>585</v>
      </c>
    </row>
    <row r="4365" spans="1:12" x14ac:dyDescent="0.25">
      <c r="A4365" s="197">
        <v>31</v>
      </c>
      <c r="B4365" s="194" t="s">
        <v>242</v>
      </c>
      <c r="C4365" s="199">
        <v>90</v>
      </c>
      <c r="D4365" s="194" t="s">
        <v>150</v>
      </c>
      <c r="F4365" s="199">
        <v>0</v>
      </c>
      <c r="G4365" s="194" t="s">
        <v>977</v>
      </c>
      <c r="J4365" s="197">
        <v>25000</v>
      </c>
      <c r="K4365" s="200">
        <v>-10148933</v>
      </c>
      <c r="L4365" s="193" t="s">
        <v>585</v>
      </c>
    </row>
    <row r="4366" spans="1:12" x14ac:dyDescent="0.25">
      <c r="A4366" s="197">
        <v>31</v>
      </c>
      <c r="B4366" s="194" t="s">
        <v>242</v>
      </c>
      <c r="C4366" s="199">
        <v>90</v>
      </c>
      <c r="D4366" s="194" t="s">
        <v>150</v>
      </c>
      <c r="F4366" s="199">
        <v>0</v>
      </c>
      <c r="G4366" s="194" t="s">
        <v>978</v>
      </c>
      <c r="J4366" s="197">
        <v>25000</v>
      </c>
      <c r="K4366" s="200">
        <v>-10173933</v>
      </c>
      <c r="L4366" s="193" t="s">
        <v>585</v>
      </c>
    </row>
    <row r="4367" spans="1:12" x14ac:dyDescent="0.25">
      <c r="A4367" s="197">
        <v>31</v>
      </c>
      <c r="B4367" s="194" t="s">
        <v>242</v>
      </c>
      <c r="C4367" s="199">
        <v>90</v>
      </c>
      <c r="D4367" s="194" t="s">
        <v>150</v>
      </c>
      <c r="F4367" s="199">
        <v>0</v>
      </c>
      <c r="G4367" s="194" t="s">
        <v>872</v>
      </c>
      <c r="J4367" s="197">
        <v>25000</v>
      </c>
      <c r="K4367" s="200">
        <v>-10198933</v>
      </c>
      <c r="L4367" s="193" t="s">
        <v>585</v>
      </c>
    </row>
    <row r="4368" spans="1:12" x14ac:dyDescent="0.25">
      <c r="A4368" s="197">
        <v>31</v>
      </c>
      <c r="B4368" s="194" t="s">
        <v>242</v>
      </c>
      <c r="C4368" s="199">
        <v>90</v>
      </c>
      <c r="D4368" s="194" t="s">
        <v>150</v>
      </c>
      <c r="F4368" s="199">
        <v>0</v>
      </c>
      <c r="G4368" s="194" t="s">
        <v>979</v>
      </c>
      <c r="J4368" s="197">
        <v>25000</v>
      </c>
      <c r="K4368" s="200">
        <v>-10223933</v>
      </c>
      <c r="L4368" s="193" t="s">
        <v>585</v>
      </c>
    </row>
    <row r="4369" spans="1:12" x14ac:dyDescent="0.25">
      <c r="A4369" s="197">
        <v>31</v>
      </c>
      <c r="B4369" s="194" t="s">
        <v>242</v>
      </c>
      <c r="C4369" s="199">
        <v>90</v>
      </c>
      <c r="D4369" s="194" t="s">
        <v>150</v>
      </c>
      <c r="F4369" s="199">
        <v>0</v>
      </c>
      <c r="G4369" s="194" t="s">
        <v>973</v>
      </c>
      <c r="J4369" s="197">
        <v>25000</v>
      </c>
      <c r="K4369" s="200">
        <v>-10248933</v>
      </c>
      <c r="L4369" s="193" t="s">
        <v>585</v>
      </c>
    </row>
    <row r="4370" spans="1:12" x14ac:dyDescent="0.25">
      <c r="A4370" s="197">
        <v>31</v>
      </c>
      <c r="B4370" s="194" t="s">
        <v>242</v>
      </c>
      <c r="C4370" s="199">
        <v>90</v>
      </c>
      <c r="D4370" s="194" t="s">
        <v>150</v>
      </c>
      <c r="F4370" s="199">
        <v>0</v>
      </c>
      <c r="G4370" s="194" t="s">
        <v>980</v>
      </c>
      <c r="J4370" s="197">
        <v>25000</v>
      </c>
      <c r="K4370" s="200">
        <v>-10273933</v>
      </c>
      <c r="L4370" s="193" t="s">
        <v>585</v>
      </c>
    </row>
    <row r="4371" spans="1:12" x14ac:dyDescent="0.25">
      <c r="A4371" s="197">
        <v>31</v>
      </c>
      <c r="B4371" s="194" t="s">
        <v>242</v>
      </c>
      <c r="C4371" s="199">
        <v>90</v>
      </c>
      <c r="D4371" s="194" t="s">
        <v>150</v>
      </c>
      <c r="F4371" s="199">
        <v>0</v>
      </c>
      <c r="G4371" s="194" t="s">
        <v>981</v>
      </c>
      <c r="J4371" s="197">
        <v>50000</v>
      </c>
      <c r="K4371" s="200">
        <v>-10323933</v>
      </c>
      <c r="L4371" s="193" t="s">
        <v>585</v>
      </c>
    </row>
    <row r="4372" spans="1:12" x14ac:dyDescent="0.25">
      <c r="A4372" s="197">
        <v>31</v>
      </c>
      <c r="B4372" s="194" t="s">
        <v>242</v>
      </c>
      <c r="C4372" s="199">
        <v>90</v>
      </c>
      <c r="D4372" s="194" t="s">
        <v>150</v>
      </c>
      <c r="F4372" s="199">
        <v>0</v>
      </c>
      <c r="G4372" s="194" t="s">
        <v>982</v>
      </c>
      <c r="J4372" s="197">
        <v>50000</v>
      </c>
      <c r="K4372" s="200">
        <v>-10373933</v>
      </c>
      <c r="L4372" s="193" t="s">
        <v>585</v>
      </c>
    </row>
    <row r="4373" spans="1:12" x14ac:dyDescent="0.25">
      <c r="A4373" s="197">
        <v>31</v>
      </c>
      <c r="B4373" s="194" t="s">
        <v>242</v>
      </c>
      <c r="C4373" s="199">
        <v>90</v>
      </c>
      <c r="D4373" s="194" t="s">
        <v>150</v>
      </c>
      <c r="F4373" s="199">
        <v>0</v>
      </c>
      <c r="G4373" s="194" t="s">
        <v>983</v>
      </c>
      <c r="J4373" s="197">
        <v>25000</v>
      </c>
      <c r="K4373" s="200">
        <v>-10398933</v>
      </c>
      <c r="L4373" s="193" t="s">
        <v>585</v>
      </c>
    </row>
    <row r="4374" spans="1:12" x14ac:dyDescent="0.25">
      <c r="A4374" s="197">
        <v>31</v>
      </c>
      <c r="B4374" s="194" t="s">
        <v>242</v>
      </c>
      <c r="C4374" s="199">
        <v>90</v>
      </c>
      <c r="D4374" s="194" t="s">
        <v>150</v>
      </c>
      <c r="F4374" s="199">
        <v>0</v>
      </c>
      <c r="G4374" s="194" t="s">
        <v>984</v>
      </c>
      <c r="J4374" s="197">
        <v>25000</v>
      </c>
      <c r="K4374" s="200">
        <v>-10423933</v>
      </c>
      <c r="L4374" s="193" t="s">
        <v>585</v>
      </c>
    </row>
    <row r="4375" spans="1:12" x14ac:dyDescent="0.25">
      <c r="A4375" s="197">
        <v>31</v>
      </c>
      <c r="B4375" s="194" t="s">
        <v>242</v>
      </c>
      <c r="C4375" s="199">
        <v>90</v>
      </c>
      <c r="D4375" s="194" t="s">
        <v>150</v>
      </c>
      <c r="F4375" s="199">
        <v>0</v>
      </c>
      <c r="G4375" s="194" t="s">
        <v>985</v>
      </c>
      <c r="J4375" s="197">
        <v>25000</v>
      </c>
      <c r="K4375" s="200">
        <v>-10448933</v>
      </c>
      <c r="L4375" s="193" t="s">
        <v>585</v>
      </c>
    </row>
    <row r="4376" spans="1:12" x14ac:dyDescent="0.25">
      <c r="A4376" s="197">
        <v>31</v>
      </c>
      <c r="B4376" s="194" t="s">
        <v>242</v>
      </c>
      <c r="C4376" s="199">
        <v>90</v>
      </c>
      <c r="D4376" s="194" t="s">
        <v>150</v>
      </c>
      <c r="F4376" s="199">
        <v>0</v>
      </c>
      <c r="G4376" s="194" t="s">
        <v>986</v>
      </c>
      <c r="J4376" s="197">
        <v>25000</v>
      </c>
      <c r="K4376" s="200">
        <v>-10473933</v>
      </c>
      <c r="L4376" s="193" t="s">
        <v>585</v>
      </c>
    </row>
    <row r="4377" spans="1:12" x14ac:dyDescent="0.25">
      <c r="A4377" s="197">
        <v>31</v>
      </c>
      <c r="B4377" s="194" t="s">
        <v>242</v>
      </c>
      <c r="C4377" s="199">
        <v>90</v>
      </c>
      <c r="D4377" s="194" t="s">
        <v>150</v>
      </c>
      <c r="F4377" s="199">
        <v>0</v>
      </c>
      <c r="G4377" s="194" t="s">
        <v>987</v>
      </c>
      <c r="J4377" s="197">
        <v>25000</v>
      </c>
      <c r="K4377" s="200">
        <v>-10498933</v>
      </c>
      <c r="L4377" s="193" t="s">
        <v>585</v>
      </c>
    </row>
    <row r="4378" spans="1:12" x14ac:dyDescent="0.25">
      <c r="A4378" s="197">
        <v>31</v>
      </c>
      <c r="B4378" s="194" t="s">
        <v>242</v>
      </c>
      <c r="C4378" s="199">
        <v>90</v>
      </c>
      <c r="D4378" s="194" t="s">
        <v>150</v>
      </c>
      <c r="F4378" s="199">
        <v>0</v>
      </c>
      <c r="G4378" s="194" t="s">
        <v>856</v>
      </c>
      <c r="J4378" s="197">
        <v>25000</v>
      </c>
      <c r="K4378" s="200">
        <v>-10523933</v>
      </c>
      <c r="L4378" s="193" t="s">
        <v>585</v>
      </c>
    </row>
    <row r="4379" spans="1:12" x14ac:dyDescent="0.25">
      <c r="A4379" s="197">
        <v>31</v>
      </c>
      <c r="B4379" s="194" t="s">
        <v>242</v>
      </c>
      <c r="C4379" s="199">
        <v>90</v>
      </c>
      <c r="D4379" s="194" t="s">
        <v>150</v>
      </c>
      <c r="F4379" s="199">
        <v>0</v>
      </c>
      <c r="G4379" s="194" t="s">
        <v>856</v>
      </c>
      <c r="J4379" s="197">
        <v>25000</v>
      </c>
      <c r="K4379" s="200">
        <v>-10548933</v>
      </c>
      <c r="L4379" s="193" t="s">
        <v>585</v>
      </c>
    </row>
    <row r="4380" spans="1:12" x14ac:dyDescent="0.25">
      <c r="A4380" s="197">
        <v>31</v>
      </c>
      <c r="B4380" s="194" t="s">
        <v>242</v>
      </c>
      <c r="C4380" s="199">
        <v>90</v>
      </c>
      <c r="D4380" s="194" t="s">
        <v>150</v>
      </c>
      <c r="F4380" s="199">
        <v>0</v>
      </c>
      <c r="G4380" s="194" t="s">
        <v>988</v>
      </c>
      <c r="J4380" s="197">
        <v>100000</v>
      </c>
      <c r="K4380" s="200">
        <v>-10648933</v>
      </c>
      <c r="L4380" s="193" t="s">
        <v>585</v>
      </c>
    </row>
    <row r="4381" spans="1:12" x14ac:dyDescent="0.25">
      <c r="A4381" s="197">
        <v>31</v>
      </c>
      <c r="B4381" s="194" t="s">
        <v>242</v>
      </c>
      <c r="C4381" s="199">
        <v>90</v>
      </c>
      <c r="D4381" s="194" t="s">
        <v>150</v>
      </c>
      <c r="F4381" s="199">
        <v>0</v>
      </c>
      <c r="G4381" s="194" t="s">
        <v>989</v>
      </c>
      <c r="J4381" s="197">
        <v>25000</v>
      </c>
      <c r="K4381" s="200">
        <v>-10673933</v>
      </c>
      <c r="L4381" s="193" t="s">
        <v>585</v>
      </c>
    </row>
    <row r="4382" spans="1:12" x14ac:dyDescent="0.25">
      <c r="A4382" s="197">
        <v>31</v>
      </c>
      <c r="B4382" s="194" t="s">
        <v>242</v>
      </c>
      <c r="C4382" s="199">
        <v>90</v>
      </c>
      <c r="D4382" s="194" t="s">
        <v>150</v>
      </c>
      <c r="F4382" s="199">
        <v>0</v>
      </c>
      <c r="G4382" s="194" t="s">
        <v>990</v>
      </c>
      <c r="J4382" s="197">
        <v>25000</v>
      </c>
      <c r="K4382" s="200">
        <v>-10698933</v>
      </c>
      <c r="L4382" s="193" t="s">
        <v>585</v>
      </c>
    </row>
    <row r="4383" spans="1:12" x14ac:dyDescent="0.25">
      <c r="A4383" s="197">
        <v>31</v>
      </c>
      <c r="B4383" s="194" t="s">
        <v>242</v>
      </c>
      <c r="C4383" s="199">
        <v>90</v>
      </c>
      <c r="D4383" s="194" t="s">
        <v>150</v>
      </c>
      <c r="F4383" s="199">
        <v>0</v>
      </c>
      <c r="G4383" s="194" t="s">
        <v>991</v>
      </c>
      <c r="J4383" s="197">
        <v>25000</v>
      </c>
      <c r="K4383" s="200">
        <v>-10723933</v>
      </c>
      <c r="L4383" s="193" t="s">
        <v>585</v>
      </c>
    </row>
    <row r="4384" spans="1:12" x14ac:dyDescent="0.25">
      <c r="A4384" s="197">
        <v>31</v>
      </c>
      <c r="B4384" s="194" t="s">
        <v>242</v>
      </c>
      <c r="C4384" s="199">
        <v>90</v>
      </c>
      <c r="D4384" s="194" t="s">
        <v>150</v>
      </c>
      <c r="F4384" s="199">
        <v>0</v>
      </c>
      <c r="G4384" s="194" t="s">
        <v>992</v>
      </c>
      <c r="J4384" s="197">
        <v>25000</v>
      </c>
      <c r="K4384" s="200">
        <v>-10748933</v>
      </c>
      <c r="L4384" s="193" t="s">
        <v>585</v>
      </c>
    </row>
    <row r="4385" spans="1:12" x14ac:dyDescent="0.25">
      <c r="A4385" s="197">
        <v>31</v>
      </c>
      <c r="B4385" s="194" t="s">
        <v>242</v>
      </c>
      <c r="C4385" s="199">
        <v>90</v>
      </c>
      <c r="D4385" s="194" t="s">
        <v>150</v>
      </c>
      <c r="F4385" s="199">
        <v>0</v>
      </c>
      <c r="G4385" s="194" t="s">
        <v>973</v>
      </c>
      <c r="J4385" s="197">
        <v>25000</v>
      </c>
      <c r="K4385" s="200">
        <v>-10773933</v>
      </c>
      <c r="L4385" s="193" t="s">
        <v>585</v>
      </c>
    </row>
    <row r="4386" spans="1:12" x14ac:dyDescent="0.25">
      <c r="A4386" s="197">
        <v>31</v>
      </c>
      <c r="B4386" s="194" t="s">
        <v>242</v>
      </c>
      <c r="C4386" s="199">
        <v>90</v>
      </c>
      <c r="D4386" s="194" t="s">
        <v>150</v>
      </c>
      <c r="F4386" s="199">
        <v>0</v>
      </c>
      <c r="G4386" s="194" t="s">
        <v>993</v>
      </c>
      <c r="J4386" s="197">
        <v>25000</v>
      </c>
      <c r="K4386" s="200">
        <v>-10798933</v>
      </c>
      <c r="L4386" s="193" t="s">
        <v>585</v>
      </c>
    </row>
    <row r="4387" spans="1:12" x14ac:dyDescent="0.25">
      <c r="A4387" s="197">
        <v>31</v>
      </c>
      <c r="B4387" s="194" t="s">
        <v>242</v>
      </c>
      <c r="C4387" s="199">
        <v>90</v>
      </c>
      <c r="D4387" s="194" t="s">
        <v>150</v>
      </c>
      <c r="F4387" s="199">
        <v>0</v>
      </c>
      <c r="G4387" s="194" t="s">
        <v>994</v>
      </c>
      <c r="J4387" s="197">
        <v>25000</v>
      </c>
      <c r="K4387" s="200">
        <v>-10823933</v>
      </c>
      <c r="L4387" s="193" t="s">
        <v>585</v>
      </c>
    </row>
    <row r="4388" spans="1:12" x14ac:dyDescent="0.25">
      <c r="A4388" s="197">
        <v>31</v>
      </c>
      <c r="B4388" s="194" t="s">
        <v>242</v>
      </c>
      <c r="C4388" s="199">
        <v>90</v>
      </c>
      <c r="D4388" s="194" t="s">
        <v>150</v>
      </c>
      <c r="F4388" s="199">
        <v>0</v>
      </c>
      <c r="G4388" s="194" t="s">
        <v>811</v>
      </c>
      <c r="J4388" s="197">
        <v>25000</v>
      </c>
      <c r="K4388" s="200">
        <v>-10848933</v>
      </c>
      <c r="L4388" s="193" t="s">
        <v>585</v>
      </c>
    </row>
    <row r="4389" spans="1:12" x14ac:dyDescent="0.25">
      <c r="A4389" s="197">
        <v>31</v>
      </c>
      <c r="B4389" s="194" t="s">
        <v>242</v>
      </c>
      <c r="C4389" s="199">
        <v>90</v>
      </c>
      <c r="D4389" s="194" t="s">
        <v>150</v>
      </c>
      <c r="F4389" s="199">
        <v>0</v>
      </c>
      <c r="G4389" s="194" t="s">
        <v>995</v>
      </c>
      <c r="J4389" s="197">
        <v>25000</v>
      </c>
      <c r="K4389" s="200">
        <v>-10873933</v>
      </c>
      <c r="L4389" s="193" t="s">
        <v>585</v>
      </c>
    </row>
    <row r="4390" spans="1:12" x14ac:dyDescent="0.25">
      <c r="A4390" s="197">
        <v>31</v>
      </c>
      <c r="B4390" s="194" t="s">
        <v>242</v>
      </c>
      <c r="C4390" s="199">
        <v>90</v>
      </c>
      <c r="D4390" s="194" t="s">
        <v>150</v>
      </c>
      <c r="F4390" s="199">
        <v>0</v>
      </c>
      <c r="G4390" s="194" t="s">
        <v>996</v>
      </c>
      <c r="J4390" s="197">
        <v>25000</v>
      </c>
      <c r="K4390" s="200">
        <v>-10898933</v>
      </c>
      <c r="L4390" s="193" t="s">
        <v>585</v>
      </c>
    </row>
    <row r="4391" spans="1:12" x14ac:dyDescent="0.25">
      <c r="A4391" s="197">
        <v>31</v>
      </c>
      <c r="B4391" s="194" t="s">
        <v>242</v>
      </c>
      <c r="C4391" s="199">
        <v>90</v>
      </c>
      <c r="D4391" s="194" t="s">
        <v>150</v>
      </c>
      <c r="F4391" s="199">
        <v>0</v>
      </c>
      <c r="G4391" s="194" t="s">
        <v>997</v>
      </c>
      <c r="J4391" s="197">
        <v>25000</v>
      </c>
      <c r="K4391" s="200">
        <v>-10923933</v>
      </c>
      <c r="L4391" s="193" t="s">
        <v>585</v>
      </c>
    </row>
    <row r="4392" spans="1:12" x14ac:dyDescent="0.25">
      <c r="A4392" s="197">
        <v>31</v>
      </c>
      <c r="B4392" s="194" t="s">
        <v>242</v>
      </c>
      <c r="C4392" s="199">
        <v>90</v>
      </c>
      <c r="D4392" s="194" t="s">
        <v>150</v>
      </c>
      <c r="F4392" s="199">
        <v>0</v>
      </c>
      <c r="G4392" s="194" t="s">
        <v>156</v>
      </c>
      <c r="J4392" s="197">
        <v>50000</v>
      </c>
      <c r="K4392" s="200">
        <v>-10973933</v>
      </c>
      <c r="L4392" s="193" t="s">
        <v>585</v>
      </c>
    </row>
    <row r="4393" spans="1:12" x14ac:dyDescent="0.25">
      <c r="A4393" s="197">
        <v>31</v>
      </c>
      <c r="B4393" s="194" t="s">
        <v>242</v>
      </c>
      <c r="C4393" s="199">
        <v>90</v>
      </c>
      <c r="D4393" s="194" t="s">
        <v>150</v>
      </c>
      <c r="F4393" s="199">
        <v>0</v>
      </c>
      <c r="G4393" s="194" t="s">
        <v>998</v>
      </c>
      <c r="J4393" s="197">
        <v>25000</v>
      </c>
      <c r="K4393" s="200">
        <v>-10998933</v>
      </c>
      <c r="L4393" s="193" t="s">
        <v>585</v>
      </c>
    </row>
    <row r="4394" spans="1:12" x14ac:dyDescent="0.25">
      <c r="A4394" s="197">
        <v>31</v>
      </c>
      <c r="B4394" s="194" t="s">
        <v>242</v>
      </c>
      <c r="C4394" s="199">
        <v>90</v>
      </c>
      <c r="D4394" s="194" t="s">
        <v>150</v>
      </c>
      <c r="F4394" s="199">
        <v>0</v>
      </c>
      <c r="G4394" s="194" t="s">
        <v>892</v>
      </c>
      <c r="J4394" s="197">
        <v>25000</v>
      </c>
      <c r="K4394" s="200">
        <v>-11023933</v>
      </c>
      <c r="L4394" s="193" t="s">
        <v>585</v>
      </c>
    </row>
    <row r="4395" spans="1:12" x14ac:dyDescent="0.25">
      <c r="A4395" s="197">
        <v>31</v>
      </c>
      <c r="B4395" s="194" t="s">
        <v>242</v>
      </c>
      <c r="C4395" s="199">
        <v>93</v>
      </c>
      <c r="D4395" s="194" t="s">
        <v>150</v>
      </c>
      <c r="F4395" s="199">
        <v>0</v>
      </c>
      <c r="G4395" s="194" t="s">
        <v>764</v>
      </c>
      <c r="J4395" s="197">
        <v>15000</v>
      </c>
      <c r="K4395" s="200">
        <v>-11038933</v>
      </c>
      <c r="L4395" s="193" t="s">
        <v>585</v>
      </c>
    </row>
    <row r="4396" spans="1:12" x14ac:dyDescent="0.25">
      <c r="A4396" s="197">
        <v>31</v>
      </c>
      <c r="B4396" s="194" t="s">
        <v>242</v>
      </c>
      <c r="C4396" s="199">
        <v>93</v>
      </c>
      <c r="D4396" s="194" t="s">
        <v>150</v>
      </c>
      <c r="F4396" s="199">
        <v>0</v>
      </c>
      <c r="G4396" s="194" t="s">
        <v>758</v>
      </c>
      <c r="J4396" s="197">
        <v>26353</v>
      </c>
      <c r="K4396" s="200">
        <v>-11065286</v>
      </c>
      <c r="L4396" s="193" t="s">
        <v>585</v>
      </c>
    </row>
    <row r="4397" spans="1:12" x14ac:dyDescent="0.25">
      <c r="A4397" s="197">
        <v>31</v>
      </c>
      <c r="B4397" s="194" t="s">
        <v>242</v>
      </c>
      <c r="C4397" s="199">
        <v>93</v>
      </c>
      <c r="D4397" s="194" t="s">
        <v>150</v>
      </c>
      <c r="F4397" s="199">
        <v>0</v>
      </c>
      <c r="G4397" s="194" t="s">
        <v>765</v>
      </c>
      <c r="J4397" s="197">
        <v>23337</v>
      </c>
      <c r="K4397" s="200">
        <v>-11088623</v>
      </c>
      <c r="L4397" s="193" t="s">
        <v>585</v>
      </c>
    </row>
    <row r="4398" spans="1:12" x14ac:dyDescent="0.25">
      <c r="A4398" s="197">
        <v>31</v>
      </c>
      <c r="B4398" s="194" t="s">
        <v>242</v>
      </c>
      <c r="C4398" s="199">
        <v>93</v>
      </c>
      <c r="D4398" s="194" t="s">
        <v>150</v>
      </c>
      <c r="F4398" s="199">
        <v>0</v>
      </c>
      <c r="G4398" s="194" t="s">
        <v>720</v>
      </c>
      <c r="J4398" s="197">
        <v>49500</v>
      </c>
      <c r="K4398" s="200">
        <v>-11138123</v>
      </c>
      <c r="L4398" s="193" t="s">
        <v>585</v>
      </c>
    </row>
    <row r="4399" spans="1:12" x14ac:dyDescent="0.25">
      <c r="A4399" s="197">
        <v>31</v>
      </c>
      <c r="B4399" s="194" t="s">
        <v>242</v>
      </c>
      <c r="C4399" s="199">
        <v>93</v>
      </c>
      <c r="D4399" s="194" t="s">
        <v>150</v>
      </c>
      <c r="F4399" s="199">
        <v>0</v>
      </c>
      <c r="G4399" s="194" t="s">
        <v>766</v>
      </c>
      <c r="J4399" s="197">
        <v>30648</v>
      </c>
      <c r="K4399" s="200">
        <v>-11168771</v>
      </c>
      <c r="L4399" s="193" t="s">
        <v>585</v>
      </c>
    </row>
    <row r="4400" spans="1:12" x14ac:dyDescent="0.25">
      <c r="A4400" s="197">
        <v>31</v>
      </c>
      <c r="B4400" s="194" t="s">
        <v>242</v>
      </c>
      <c r="C4400" s="199">
        <v>93</v>
      </c>
      <c r="D4400" s="194" t="s">
        <v>150</v>
      </c>
      <c r="F4400" s="199">
        <v>0</v>
      </c>
      <c r="G4400" s="194" t="s">
        <v>754</v>
      </c>
      <c r="J4400" s="197">
        <v>29423</v>
      </c>
      <c r="K4400" s="200">
        <v>-11198194</v>
      </c>
      <c r="L4400" s="193" t="s">
        <v>585</v>
      </c>
    </row>
    <row r="4401" spans="1:12" x14ac:dyDescent="0.25">
      <c r="A4401" s="197">
        <v>31</v>
      </c>
      <c r="B4401" s="194" t="s">
        <v>242</v>
      </c>
      <c r="C4401" s="199">
        <v>93</v>
      </c>
      <c r="D4401" s="194" t="s">
        <v>150</v>
      </c>
      <c r="F4401" s="199">
        <v>0</v>
      </c>
      <c r="G4401" s="194" t="s">
        <v>767</v>
      </c>
      <c r="J4401" s="197">
        <v>120548</v>
      </c>
      <c r="K4401" s="200">
        <v>-11318742</v>
      </c>
      <c r="L4401" s="193" t="s">
        <v>585</v>
      </c>
    </row>
    <row r="4402" spans="1:12" x14ac:dyDescent="0.25">
      <c r="A4402" s="197">
        <v>31</v>
      </c>
      <c r="B4402" s="194" t="s">
        <v>242</v>
      </c>
      <c r="C4402" s="199">
        <v>93</v>
      </c>
      <c r="D4402" s="194" t="s">
        <v>150</v>
      </c>
      <c r="F4402" s="199">
        <v>0</v>
      </c>
      <c r="G4402" s="194" t="s">
        <v>735</v>
      </c>
      <c r="J4402" s="197">
        <v>38834</v>
      </c>
      <c r="K4402" s="200">
        <v>-11357576</v>
      </c>
      <c r="L4402" s="193" t="s">
        <v>585</v>
      </c>
    </row>
    <row r="4403" spans="1:12" x14ac:dyDescent="0.25">
      <c r="A4403" s="197">
        <v>31</v>
      </c>
      <c r="B4403" s="194" t="s">
        <v>242</v>
      </c>
      <c r="C4403" s="199">
        <v>93</v>
      </c>
      <c r="D4403" s="194" t="s">
        <v>150</v>
      </c>
      <c r="F4403" s="199">
        <v>0</v>
      </c>
      <c r="G4403" s="194" t="s">
        <v>761</v>
      </c>
      <c r="J4403" s="197">
        <v>21963</v>
      </c>
      <c r="K4403" s="200">
        <v>-11379539</v>
      </c>
      <c r="L4403" s="193" t="s">
        <v>585</v>
      </c>
    </row>
    <row r="4404" spans="1:12" x14ac:dyDescent="0.25">
      <c r="A4404" s="197">
        <v>31</v>
      </c>
      <c r="B4404" s="194" t="s">
        <v>242</v>
      </c>
      <c r="C4404" s="199">
        <v>93</v>
      </c>
      <c r="D4404" s="194" t="s">
        <v>150</v>
      </c>
      <c r="F4404" s="199">
        <v>0</v>
      </c>
      <c r="G4404" s="194" t="s">
        <v>744</v>
      </c>
      <c r="J4404" s="197">
        <v>33132</v>
      </c>
      <c r="K4404" s="200">
        <v>-11412671</v>
      </c>
      <c r="L4404" s="193" t="s">
        <v>585</v>
      </c>
    </row>
    <row r="4405" spans="1:12" x14ac:dyDescent="0.25">
      <c r="A4405" s="197">
        <v>31</v>
      </c>
      <c r="B4405" s="194" t="s">
        <v>242</v>
      </c>
      <c r="C4405" s="199">
        <v>93</v>
      </c>
      <c r="D4405" s="194" t="s">
        <v>150</v>
      </c>
      <c r="F4405" s="199">
        <v>0</v>
      </c>
      <c r="G4405" s="194" t="s">
        <v>768</v>
      </c>
      <c r="J4405" s="197">
        <v>37827</v>
      </c>
      <c r="K4405" s="200">
        <v>-11450498</v>
      </c>
      <c r="L4405" s="193" t="s">
        <v>585</v>
      </c>
    </row>
    <row r="4406" spans="1:12" x14ac:dyDescent="0.25">
      <c r="A4406" s="197">
        <v>31</v>
      </c>
      <c r="B4406" s="194" t="s">
        <v>242</v>
      </c>
      <c r="C4406" s="199">
        <v>93</v>
      </c>
      <c r="D4406" s="194" t="s">
        <v>150</v>
      </c>
      <c r="F4406" s="199">
        <v>0</v>
      </c>
      <c r="G4406" s="194" t="s">
        <v>769</v>
      </c>
      <c r="J4406" s="197">
        <v>18000</v>
      </c>
      <c r="K4406" s="200">
        <v>-11468498</v>
      </c>
      <c r="L4406" s="193" t="s">
        <v>585</v>
      </c>
    </row>
    <row r="4407" spans="1:12" x14ac:dyDescent="0.25">
      <c r="A4407" s="197">
        <v>31</v>
      </c>
      <c r="B4407" s="194" t="s">
        <v>242</v>
      </c>
      <c r="C4407" s="199">
        <v>93</v>
      </c>
      <c r="D4407" s="194" t="s">
        <v>150</v>
      </c>
      <c r="F4407" s="199">
        <v>0</v>
      </c>
      <c r="G4407" s="194" t="s">
        <v>770</v>
      </c>
      <c r="J4407" s="197">
        <v>46689</v>
      </c>
      <c r="K4407" s="200">
        <v>-11515187</v>
      </c>
      <c r="L4407" s="193" t="s">
        <v>585</v>
      </c>
    </row>
    <row r="4408" spans="1:12" x14ac:dyDescent="0.25">
      <c r="A4408" s="197">
        <v>31</v>
      </c>
      <c r="B4408" s="194" t="s">
        <v>242</v>
      </c>
      <c r="C4408" s="199">
        <v>93</v>
      </c>
      <c r="D4408" s="194" t="s">
        <v>150</v>
      </c>
      <c r="F4408" s="199">
        <v>0</v>
      </c>
      <c r="G4408" s="194" t="s">
        <v>771</v>
      </c>
      <c r="J4408" s="197">
        <v>28350</v>
      </c>
      <c r="K4408" s="200">
        <v>-11543537</v>
      </c>
      <c r="L4408" s="193" t="s">
        <v>585</v>
      </c>
    </row>
    <row r="4409" spans="1:12" x14ac:dyDescent="0.25">
      <c r="A4409" s="197">
        <v>31</v>
      </c>
      <c r="B4409" s="194" t="s">
        <v>242</v>
      </c>
      <c r="C4409" s="199">
        <v>93</v>
      </c>
      <c r="D4409" s="194" t="s">
        <v>150</v>
      </c>
      <c r="F4409" s="199">
        <v>0</v>
      </c>
      <c r="G4409" s="194" t="s">
        <v>772</v>
      </c>
      <c r="J4409" s="197">
        <v>40000</v>
      </c>
      <c r="K4409" s="200">
        <v>-11583537</v>
      </c>
      <c r="L4409" s="193" t="s">
        <v>585</v>
      </c>
    </row>
    <row r="4410" spans="1:12" x14ac:dyDescent="0.25">
      <c r="A4410" s="197">
        <v>31</v>
      </c>
      <c r="B4410" s="194" t="s">
        <v>242</v>
      </c>
      <c r="C4410" s="199">
        <v>93</v>
      </c>
      <c r="D4410" s="194" t="s">
        <v>150</v>
      </c>
      <c r="F4410" s="199">
        <v>0</v>
      </c>
      <c r="G4410" s="194" t="s">
        <v>752</v>
      </c>
      <c r="J4410" s="197">
        <v>20000</v>
      </c>
      <c r="K4410" s="200">
        <v>-11603537</v>
      </c>
      <c r="L4410" s="193" t="s">
        <v>585</v>
      </c>
    </row>
    <row r="4411" spans="1:12" x14ac:dyDescent="0.25">
      <c r="A4411" s="197">
        <v>31</v>
      </c>
      <c r="B4411" s="194" t="s">
        <v>242</v>
      </c>
      <c r="C4411" s="199">
        <v>93</v>
      </c>
      <c r="D4411" s="194" t="s">
        <v>150</v>
      </c>
      <c r="F4411" s="199">
        <v>0</v>
      </c>
      <c r="G4411" s="194" t="s">
        <v>760</v>
      </c>
      <c r="J4411" s="197">
        <v>9450</v>
      </c>
      <c r="K4411" s="200">
        <v>-11612987</v>
      </c>
      <c r="L4411" s="193" t="s">
        <v>585</v>
      </c>
    </row>
    <row r="4412" spans="1:12" x14ac:dyDescent="0.25">
      <c r="A4412" s="197">
        <v>31</v>
      </c>
      <c r="B4412" s="194" t="s">
        <v>242</v>
      </c>
      <c r="C4412" s="199">
        <v>93</v>
      </c>
      <c r="D4412" s="194" t="s">
        <v>150</v>
      </c>
      <c r="F4412" s="199">
        <v>0</v>
      </c>
      <c r="G4412" s="194" t="s">
        <v>726</v>
      </c>
      <c r="J4412" s="197">
        <v>127030</v>
      </c>
      <c r="K4412" s="200">
        <v>-11740017</v>
      </c>
      <c r="L4412" s="193" t="s">
        <v>585</v>
      </c>
    </row>
    <row r="4413" spans="1:12" x14ac:dyDescent="0.25">
      <c r="A4413" s="197">
        <v>31</v>
      </c>
      <c r="B4413" s="194" t="s">
        <v>242</v>
      </c>
      <c r="C4413" s="199">
        <v>93</v>
      </c>
      <c r="D4413" s="194" t="s">
        <v>150</v>
      </c>
      <c r="F4413" s="199">
        <v>0</v>
      </c>
      <c r="G4413" s="194" t="s">
        <v>773</v>
      </c>
      <c r="J4413" s="197">
        <v>30648</v>
      </c>
      <c r="K4413" s="200">
        <v>-11770665</v>
      </c>
      <c r="L4413" s="193" t="s">
        <v>585</v>
      </c>
    </row>
    <row r="4414" spans="1:12" x14ac:dyDescent="0.25">
      <c r="A4414" s="197">
        <v>31</v>
      </c>
      <c r="B4414" s="194" t="s">
        <v>242</v>
      </c>
      <c r="C4414" s="199">
        <v>93</v>
      </c>
      <c r="D4414" s="194" t="s">
        <v>150</v>
      </c>
      <c r="F4414" s="199">
        <v>0</v>
      </c>
      <c r="G4414" s="194" t="s">
        <v>774</v>
      </c>
      <c r="J4414" s="197">
        <v>130000</v>
      </c>
      <c r="K4414" s="200">
        <v>-11900665</v>
      </c>
      <c r="L4414" s="193" t="s">
        <v>585</v>
      </c>
    </row>
    <row r="4415" spans="1:12" x14ac:dyDescent="0.25">
      <c r="A4415" s="197">
        <v>31</v>
      </c>
      <c r="B4415" s="194" t="s">
        <v>242</v>
      </c>
      <c r="C4415" s="199">
        <v>93</v>
      </c>
      <c r="D4415" s="194" t="s">
        <v>150</v>
      </c>
      <c r="F4415" s="199">
        <v>0</v>
      </c>
      <c r="G4415" s="194" t="s">
        <v>764</v>
      </c>
      <c r="J4415" s="197">
        <v>15000</v>
      </c>
      <c r="K4415" s="200">
        <v>-11915665</v>
      </c>
      <c r="L4415" s="193" t="s">
        <v>585</v>
      </c>
    </row>
    <row r="4416" spans="1:12" x14ac:dyDescent="0.25">
      <c r="G4416" s="201" t="s">
        <v>612</v>
      </c>
      <c r="I4416" s="202">
        <v>0</v>
      </c>
      <c r="J4416" s="202">
        <v>1816732</v>
      </c>
      <c r="K4416" s="202">
        <v>-1816732</v>
      </c>
      <c r="L4416" s="203" t="s">
        <v>585</v>
      </c>
    </row>
    <row r="4417" spans="1:12" x14ac:dyDescent="0.25">
      <c r="G4417" s="201" t="s">
        <v>505</v>
      </c>
      <c r="I4417" s="202">
        <v>225000</v>
      </c>
      <c r="J4417" s="202">
        <v>12140665</v>
      </c>
      <c r="K4417" s="202">
        <v>-11915665</v>
      </c>
      <c r="L4417" s="204" t="s">
        <v>1019</v>
      </c>
    </row>
    <row r="4418" spans="1:12" x14ac:dyDescent="0.25">
      <c r="A4418" s="196" t="s">
        <v>158</v>
      </c>
      <c r="G4418" s="153" t="s">
        <v>500</v>
      </c>
      <c r="I4418" s="197">
        <v>225000</v>
      </c>
      <c r="J4418" s="197">
        <v>12140665</v>
      </c>
      <c r="K4418" s="197">
        <v>-11915665</v>
      </c>
      <c r="L4418" s="194" t="s">
        <v>585</v>
      </c>
    </row>
    <row r="4419" spans="1:12" x14ac:dyDescent="0.25">
      <c r="A4419" s="193" t="s">
        <v>139</v>
      </c>
      <c r="B4419" s="193" t="s">
        <v>140</v>
      </c>
      <c r="C4419" s="198" t="s">
        <v>141</v>
      </c>
      <c r="D4419" s="193" t="s">
        <v>142</v>
      </c>
      <c r="E4419" s="193" t="s">
        <v>143</v>
      </c>
      <c r="F4419" s="198" t="s">
        <v>144</v>
      </c>
      <c r="G4419" s="193" t="s">
        <v>145</v>
      </c>
      <c r="I4419" s="198" t="s">
        <v>501</v>
      </c>
      <c r="J4419" s="198" t="s">
        <v>502</v>
      </c>
      <c r="K4419" s="198" t="s">
        <v>146</v>
      </c>
    </row>
    <row r="4420" spans="1:12" x14ac:dyDescent="0.25">
      <c r="A4420" s="197">
        <v>1</v>
      </c>
      <c r="B4420" s="194" t="s">
        <v>158</v>
      </c>
      <c r="C4420" s="199">
        <v>9</v>
      </c>
      <c r="D4420" s="194" t="s">
        <v>150</v>
      </c>
      <c r="F4420" s="199">
        <v>0</v>
      </c>
      <c r="G4420" s="194" t="s">
        <v>615</v>
      </c>
      <c r="J4420" s="197">
        <v>10000</v>
      </c>
      <c r="K4420" s="200">
        <v>-11925665</v>
      </c>
      <c r="L4420" s="193" t="s">
        <v>585</v>
      </c>
    </row>
    <row r="4421" spans="1:12" x14ac:dyDescent="0.25">
      <c r="A4421" s="197">
        <v>4</v>
      </c>
      <c r="B4421" s="194" t="s">
        <v>158</v>
      </c>
      <c r="C4421" s="199">
        <v>10</v>
      </c>
      <c r="D4421" s="194" t="s">
        <v>150</v>
      </c>
      <c r="F4421" s="199">
        <v>0</v>
      </c>
      <c r="G4421" s="194" t="s">
        <v>616</v>
      </c>
      <c r="J4421" s="197">
        <v>10000</v>
      </c>
      <c r="K4421" s="200">
        <v>-11935665</v>
      </c>
      <c r="L4421" s="193" t="s">
        <v>585</v>
      </c>
    </row>
    <row r="4422" spans="1:12" x14ac:dyDescent="0.25">
      <c r="A4422" s="197">
        <v>4</v>
      </c>
      <c r="B4422" s="194" t="s">
        <v>158</v>
      </c>
      <c r="C4422" s="199">
        <v>13</v>
      </c>
      <c r="D4422" s="194" t="s">
        <v>150</v>
      </c>
      <c r="F4422" s="199">
        <v>0</v>
      </c>
      <c r="G4422" s="194" t="s">
        <v>618</v>
      </c>
      <c r="J4422" s="197">
        <v>6337000</v>
      </c>
      <c r="K4422" s="200">
        <v>-18272665</v>
      </c>
      <c r="L4422" s="193" t="s">
        <v>585</v>
      </c>
    </row>
    <row r="4423" spans="1:12" x14ac:dyDescent="0.25">
      <c r="A4423" s="197">
        <v>4</v>
      </c>
      <c r="B4423" s="194" t="s">
        <v>158</v>
      </c>
      <c r="C4423" s="199">
        <v>14</v>
      </c>
      <c r="D4423" s="194" t="s">
        <v>150</v>
      </c>
      <c r="F4423" s="199">
        <v>0</v>
      </c>
      <c r="G4423" s="194" t="s">
        <v>619</v>
      </c>
      <c r="J4423" s="197">
        <v>20000</v>
      </c>
      <c r="K4423" s="200">
        <v>-18292665</v>
      </c>
      <c r="L4423" s="193" t="s">
        <v>585</v>
      </c>
    </row>
    <row r="4424" spans="1:12" x14ac:dyDescent="0.25">
      <c r="A4424" s="197">
        <v>4</v>
      </c>
      <c r="B4424" s="194" t="s">
        <v>158</v>
      </c>
      <c r="C4424" s="199">
        <v>21</v>
      </c>
      <c r="D4424" s="194" t="s">
        <v>150</v>
      </c>
      <c r="F4424" s="199">
        <v>0</v>
      </c>
      <c r="G4424" s="194" t="s">
        <v>624</v>
      </c>
      <c r="J4424" s="197">
        <v>50000</v>
      </c>
      <c r="K4424" s="200">
        <v>-18342665</v>
      </c>
      <c r="L4424" s="193" t="s">
        <v>585</v>
      </c>
    </row>
    <row r="4425" spans="1:12" x14ac:dyDescent="0.25">
      <c r="A4425" s="197">
        <v>4</v>
      </c>
      <c r="B4425" s="194" t="s">
        <v>158</v>
      </c>
      <c r="C4425" s="199">
        <v>22</v>
      </c>
      <c r="D4425" s="194" t="s">
        <v>150</v>
      </c>
      <c r="F4425" s="199">
        <v>0</v>
      </c>
      <c r="G4425" s="194" t="s">
        <v>625</v>
      </c>
      <c r="J4425" s="197">
        <v>240000</v>
      </c>
      <c r="K4425" s="200">
        <v>-18582665</v>
      </c>
      <c r="L4425" s="193" t="s">
        <v>585</v>
      </c>
    </row>
    <row r="4426" spans="1:12" x14ac:dyDescent="0.25">
      <c r="A4426" s="197">
        <v>29</v>
      </c>
      <c r="B4426" s="194" t="s">
        <v>158</v>
      </c>
      <c r="C4426" s="199">
        <v>79</v>
      </c>
      <c r="D4426" s="194" t="s">
        <v>150</v>
      </c>
      <c r="F4426" s="199">
        <v>0</v>
      </c>
      <c r="G4426" s="194" t="s">
        <v>643</v>
      </c>
      <c r="J4426" s="197">
        <v>20000</v>
      </c>
      <c r="K4426" s="200">
        <v>-18602665</v>
      </c>
      <c r="L4426" s="193" t="s">
        <v>585</v>
      </c>
    </row>
    <row r="4427" spans="1:12" x14ac:dyDescent="0.25">
      <c r="A4427" s="197">
        <v>30</v>
      </c>
      <c r="B4427" s="194" t="s">
        <v>158</v>
      </c>
      <c r="C4427" s="199">
        <v>82</v>
      </c>
      <c r="D4427" s="194" t="s">
        <v>150</v>
      </c>
      <c r="F4427" s="199">
        <v>0</v>
      </c>
      <c r="G4427" s="194" t="s">
        <v>776</v>
      </c>
      <c r="J4427" s="197">
        <v>31500</v>
      </c>
      <c r="K4427" s="200">
        <v>-18634165</v>
      </c>
      <c r="L4427" s="193" t="s">
        <v>585</v>
      </c>
    </row>
    <row r="4428" spans="1:12" x14ac:dyDescent="0.25">
      <c r="A4428" s="197">
        <v>30</v>
      </c>
      <c r="B4428" s="194" t="s">
        <v>158</v>
      </c>
      <c r="C4428" s="199">
        <v>82</v>
      </c>
      <c r="D4428" s="194" t="s">
        <v>150</v>
      </c>
      <c r="F4428" s="199">
        <v>0</v>
      </c>
      <c r="G4428" s="194" t="s">
        <v>777</v>
      </c>
      <c r="J4428" s="197">
        <v>49998</v>
      </c>
      <c r="K4428" s="200">
        <v>-18684163</v>
      </c>
      <c r="L4428" s="193" t="s">
        <v>585</v>
      </c>
    </row>
    <row r="4429" spans="1:12" x14ac:dyDescent="0.25">
      <c r="A4429" s="197">
        <v>30</v>
      </c>
      <c r="B4429" s="194" t="s">
        <v>158</v>
      </c>
      <c r="C4429" s="199">
        <v>82</v>
      </c>
      <c r="D4429" s="194" t="s">
        <v>150</v>
      </c>
      <c r="F4429" s="199">
        <v>0</v>
      </c>
      <c r="G4429" s="194" t="s">
        <v>778</v>
      </c>
      <c r="J4429" s="197">
        <v>9450</v>
      </c>
      <c r="K4429" s="200">
        <v>-18693613</v>
      </c>
      <c r="L4429" s="193" t="s">
        <v>585</v>
      </c>
    </row>
    <row r="4430" spans="1:12" x14ac:dyDescent="0.25">
      <c r="A4430" s="197">
        <v>30</v>
      </c>
      <c r="B4430" s="194" t="s">
        <v>158</v>
      </c>
      <c r="C4430" s="199">
        <v>82</v>
      </c>
      <c r="D4430" s="194" t="s">
        <v>150</v>
      </c>
      <c r="F4430" s="199">
        <v>0</v>
      </c>
      <c r="G4430" s="194" t="s">
        <v>732</v>
      </c>
      <c r="J4430" s="197">
        <v>45000</v>
      </c>
      <c r="K4430" s="200">
        <v>-18738613</v>
      </c>
      <c r="L4430" s="193" t="s">
        <v>585</v>
      </c>
    </row>
    <row r="4431" spans="1:12" x14ac:dyDescent="0.25">
      <c r="A4431" s="197">
        <v>30</v>
      </c>
      <c r="B4431" s="194" t="s">
        <v>158</v>
      </c>
      <c r="C4431" s="199">
        <v>82</v>
      </c>
      <c r="D4431" s="194" t="s">
        <v>150</v>
      </c>
      <c r="F4431" s="199">
        <v>0</v>
      </c>
      <c r="G4431" s="194" t="s">
        <v>721</v>
      </c>
      <c r="J4431" s="197">
        <v>50000</v>
      </c>
      <c r="K4431" s="200">
        <v>-18788613</v>
      </c>
      <c r="L4431" s="193" t="s">
        <v>585</v>
      </c>
    </row>
    <row r="4432" spans="1:12" x14ac:dyDescent="0.25">
      <c r="A4432" s="197">
        <v>30</v>
      </c>
      <c r="B4432" s="194" t="s">
        <v>158</v>
      </c>
      <c r="C4432" s="199">
        <v>82</v>
      </c>
      <c r="D4432" s="194" t="s">
        <v>150</v>
      </c>
      <c r="F4432" s="199">
        <v>0</v>
      </c>
      <c r="G4432" s="194" t="s">
        <v>779</v>
      </c>
      <c r="J4432" s="197">
        <v>50000</v>
      </c>
      <c r="K4432" s="200">
        <v>-18838613</v>
      </c>
      <c r="L4432" s="193" t="s">
        <v>585</v>
      </c>
    </row>
    <row r="4433" spans="1:12" x14ac:dyDescent="0.25">
      <c r="A4433" s="197">
        <v>30</v>
      </c>
      <c r="B4433" s="194" t="s">
        <v>158</v>
      </c>
      <c r="C4433" s="199">
        <v>82</v>
      </c>
      <c r="D4433" s="194" t="s">
        <v>150</v>
      </c>
      <c r="F4433" s="199">
        <v>0</v>
      </c>
      <c r="G4433" s="194" t="s">
        <v>780</v>
      </c>
      <c r="J4433" s="197">
        <v>43906</v>
      </c>
      <c r="K4433" s="200">
        <v>-18882519</v>
      </c>
      <c r="L4433" s="193" t="s">
        <v>585</v>
      </c>
    </row>
    <row r="4434" spans="1:12" x14ac:dyDescent="0.25">
      <c r="A4434" s="197">
        <v>30</v>
      </c>
      <c r="B4434" s="194" t="s">
        <v>158</v>
      </c>
      <c r="C4434" s="199">
        <v>82</v>
      </c>
      <c r="D4434" s="194" t="s">
        <v>150</v>
      </c>
      <c r="F4434" s="199">
        <v>0</v>
      </c>
      <c r="G4434" s="194" t="s">
        <v>781</v>
      </c>
      <c r="J4434" s="197">
        <v>55632</v>
      </c>
      <c r="K4434" s="200">
        <v>-18938151</v>
      </c>
      <c r="L4434" s="193" t="s">
        <v>585</v>
      </c>
    </row>
    <row r="4435" spans="1:12" x14ac:dyDescent="0.25">
      <c r="A4435" s="197">
        <v>30</v>
      </c>
      <c r="B4435" s="194" t="s">
        <v>158</v>
      </c>
      <c r="C4435" s="199">
        <v>82</v>
      </c>
      <c r="D4435" s="194" t="s">
        <v>150</v>
      </c>
      <c r="F4435" s="199">
        <v>0</v>
      </c>
      <c r="G4435" s="194" t="s">
        <v>782</v>
      </c>
      <c r="J4435" s="197">
        <v>100000</v>
      </c>
      <c r="K4435" s="200">
        <v>-19038151</v>
      </c>
      <c r="L4435" s="193" t="s">
        <v>585</v>
      </c>
    </row>
    <row r="4436" spans="1:12" x14ac:dyDescent="0.25">
      <c r="A4436" s="197">
        <v>30</v>
      </c>
      <c r="B4436" s="194" t="s">
        <v>158</v>
      </c>
      <c r="C4436" s="199">
        <v>82</v>
      </c>
      <c r="D4436" s="194" t="s">
        <v>150</v>
      </c>
      <c r="F4436" s="199">
        <v>0</v>
      </c>
      <c r="G4436" s="194" t="s">
        <v>783</v>
      </c>
      <c r="J4436" s="197">
        <v>58331</v>
      </c>
      <c r="K4436" s="200">
        <v>-19096482</v>
      </c>
      <c r="L4436" s="193" t="s">
        <v>585</v>
      </c>
    </row>
    <row r="4437" spans="1:12" x14ac:dyDescent="0.25">
      <c r="A4437" s="197">
        <v>30</v>
      </c>
      <c r="B4437" s="194" t="s">
        <v>158</v>
      </c>
      <c r="C4437" s="199">
        <v>82</v>
      </c>
      <c r="D4437" s="194" t="s">
        <v>150</v>
      </c>
      <c r="F4437" s="199">
        <v>0</v>
      </c>
      <c r="G4437" s="194" t="s">
        <v>784</v>
      </c>
      <c r="J4437" s="197">
        <v>150000</v>
      </c>
      <c r="K4437" s="200">
        <v>-19246482</v>
      </c>
      <c r="L4437" s="193" t="s">
        <v>585</v>
      </c>
    </row>
    <row r="4438" spans="1:12" x14ac:dyDescent="0.25">
      <c r="A4438" s="197">
        <v>30</v>
      </c>
      <c r="B4438" s="194" t="s">
        <v>158</v>
      </c>
      <c r="C4438" s="199">
        <v>82</v>
      </c>
      <c r="D4438" s="194" t="s">
        <v>150</v>
      </c>
      <c r="F4438" s="199">
        <v>0</v>
      </c>
      <c r="G4438" s="194" t="s">
        <v>785</v>
      </c>
      <c r="J4438" s="197">
        <v>18750</v>
      </c>
      <c r="K4438" s="200">
        <v>-19265232</v>
      </c>
      <c r="L4438" s="193" t="s">
        <v>585</v>
      </c>
    </row>
    <row r="4439" spans="1:12" x14ac:dyDescent="0.25">
      <c r="A4439" s="197">
        <v>30</v>
      </c>
      <c r="B4439" s="194" t="s">
        <v>158</v>
      </c>
      <c r="C4439" s="199">
        <v>82</v>
      </c>
      <c r="D4439" s="194" t="s">
        <v>150</v>
      </c>
      <c r="F4439" s="199">
        <v>0</v>
      </c>
      <c r="G4439" s="194" t="s">
        <v>786</v>
      </c>
      <c r="J4439" s="197">
        <v>50000</v>
      </c>
      <c r="K4439" s="200">
        <v>-19315232</v>
      </c>
      <c r="L4439" s="193" t="s">
        <v>585</v>
      </c>
    </row>
    <row r="4440" spans="1:12" x14ac:dyDescent="0.25">
      <c r="A4440" s="197">
        <v>30</v>
      </c>
      <c r="B4440" s="194" t="s">
        <v>158</v>
      </c>
      <c r="C4440" s="199">
        <v>82</v>
      </c>
      <c r="D4440" s="194" t="s">
        <v>150</v>
      </c>
      <c r="F4440" s="199">
        <v>0</v>
      </c>
      <c r="G4440" s="194" t="s">
        <v>723</v>
      </c>
      <c r="J4440" s="197">
        <v>100000</v>
      </c>
      <c r="K4440" s="200">
        <v>-19415232</v>
      </c>
      <c r="L4440" s="193" t="s">
        <v>585</v>
      </c>
    </row>
    <row r="4441" spans="1:12" x14ac:dyDescent="0.25">
      <c r="A4441" s="197">
        <v>30</v>
      </c>
      <c r="B4441" s="194" t="s">
        <v>158</v>
      </c>
      <c r="C4441" s="199">
        <v>82</v>
      </c>
      <c r="D4441" s="194" t="s">
        <v>150</v>
      </c>
      <c r="F4441" s="199">
        <v>0</v>
      </c>
      <c r="G4441" s="194" t="s">
        <v>787</v>
      </c>
      <c r="J4441" s="197">
        <v>42400</v>
      </c>
      <c r="K4441" s="200">
        <v>-19457632</v>
      </c>
      <c r="L4441" s="193" t="s">
        <v>585</v>
      </c>
    </row>
    <row r="4442" spans="1:12" x14ac:dyDescent="0.25">
      <c r="A4442" s="197">
        <v>30</v>
      </c>
      <c r="B4442" s="194" t="s">
        <v>158</v>
      </c>
      <c r="C4442" s="199">
        <v>82</v>
      </c>
      <c r="D4442" s="194" t="s">
        <v>150</v>
      </c>
      <c r="F4442" s="199">
        <v>0</v>
      </c>
      <c r="G4442" s="194" t="s">
        <v>788</v>
      </c>
      <c r="J4442" s="197">
        <v>17350</v>
      </c>
      <c r="K4442" s="200">
        <v>-19474982</v>
      </c>
      <c r="L4442" s="193" t="s">
        <v>585</v>
      </c>
    </row>
    <row r="4443" spans="1:12" x14ac:dyDescent="0.25">
      <c r="A4443" s="197">
        <v>30</v>
      </c>
      <c r="B4443" s="194" t="s">
        <v>158</v>
      </c>
      <c r="C4443" s="199">
        <v>82</v>
      </c>
      <c r="D4443" s="194" t="s">
        <v>150</v>
      </c>
      <c r="F4443" s="199">
        <v>0</v>
      </c>
      <c r="G4443" s="194" t="s">
        <v>789</v>
      </c>
      <c r="J4443" s="197">
        <v>28000</v>
      </c>
      <c r="K4443" s="200">
        <v>-19502982</v>
      </c>
      <c r="L4443" s="193" t="s">
        <v>585</v>
      </c>
    </row>
    <row r="4444" spans="1:12" x14ac:dyDescent="0.25">
      <c r="A4444" s="197">
        <v>30</v>
      </c>
      <c r="B4444" s="194" t="s">
        <v>158</v>
      </c>
      <c r="C4444" s="199">
        <v>82</v>
      </c>
      <c r="D4444" s="194" t="s">
        <v>150</v>
      </c>
      <c r="F4444" s="199">
        <v>0</v>
      </c>
      <c r="G4444" s="194" t="s">
        <v>790</v>
      </c>
      <c r="J4444" s="197">
        <v>19883</v>
      </c>
      <c r="K4444" s="200">
        <v>-19522865</v>
      </c>
      <c r="L4444" s="193" t="s">
        <v>585</v>
      </c>
    </row>
    <row r="4445" spans="1:12" x14ac:dyDescent="0.25">
      <c r="A4445" s="197">
        <v>30</v>
      </c>
      <c r="B4445" s="194" t="s">
        <v>158</v>
      </c>
      <c r="C4445" s="199">
        <v>82</v>
      </c>
      <c r="D4445" s="194" t="s">
        <v>150</v>
      </c>
      <c r="F4445" s="199">
        <v>0</v>
      </c>
      <c r="G4445" s="194" t="s">
        <v>732</v>
      </c>
      <c r="J4445" s="197">
        <v>22500</v>
      </c>
      <c r="K4445" s="200">
        <v>-19545365</v>
      </c>
      <c r="L4445" s="193" t="s">
        <v>585</v>
      </c>
    </row>
    <row r="4446" spans="1:12" x14ac:dyDescent="0.25">
      <c r="A4446" s="197">
        <v>30</v>
      </c>
      <c r="B4446" s="194" t="s">
        <v>158</v>
      </c>
      <c r="C4446" s="199">
        <v>82</v>
      </c>
      <c r="D4446" s="194" t="s">
        <v>150</v>
      </c>
      <c r="F4446" s="199">
        <v>0</v>
      </c>
      <c r="G4446" s="194" t="s">
        <v>791</v>
      </c>
      <c r="J4446" s="197">
        <v>32279</v>
      </c>
      <c r="K4446" s="200">
        <v>-19577644</v>
      </c>
      <c r="L4446" s="193" t="s">
        <v>585</v>
      </c>
    </row>
    <row r="4447" spans="1:12" x14ac:dyDescent="0.25">
      <c r="A4447" s="197">
        <v>30</v>
      </c>
      <c r="B4447" s="194" t="s">
        <v>158</v>
      </c>
      <c r="C4447" s="199">
        <v>82</v>
      </c>
      <c r="D4447" s="194" t="s">
        <v>150</v>
      </c>
      <c r="F4447" s="199">
        <v>0</v>
      </c>
      <c r="G4447" s="194" t="s">
        <v>792</v>
      </c>
      <c r="J4447" s="197">
        <v>26353</v>
      </c>
      <c r="K4447" s="200">
        <v>-19603997</v>
      </c>
      <c r="L4447" s="193" t="s">
        <v>585</v>
      </c>
    </row>
    <row r="4448" spans="1:12" x14ac:dyDescent="0.25">
      <c r="A4448" s="197">
        <v>30</v>
      </c>
      <c r="B4448" s="194" t="s">
        <v>158</v>
      </c>
      <c r="C4448" s="199">
        <v>82</v>
      </c>
      <c r="D4448" s="194" t="s">
        <v>150</v>
      </c>
      <c r="F4448" s="199">
        <v>0</v>
      </c>
      <c r="G4448" s="194" t="s">
        <v>793</v>
      </c>
      <c r="J4448" s="197">
        <v>38834</v>
      </c>
      <c r="K4448" s="200">
        <v>-19642831</v>
      </c>
      <c r="L4448" s="193" t="s">
        <v>585</v>
      </c>
    </row>
    <row r="4449" spans="1:12" x14ac:dyDescent="0.25">
      <c r="A4449" s="197">
        <v>30</v>
      </c>
      <c r="B4449" s="194" t="s">
        <v>158</v>
      </c>
      <c r="C4449" s="199">
        <v>82</v>
      </c>
      <c r="D4449" s="194" t="s">
        <v>150</v>
      </c>
      <c r="F4449" s="199">
        <v>0</v>
      </c>
      <c r="G4449" s="194" t="s">
        <v>754</v>
      </c>
      <c r="J4449" s="197">
        <v>29000</v>
      </c>
      <c r="K4449" s="200">
        <v>-19671831</v>
      </c>
      <c r="L4449" s="193" t="s">
        <v>585</v>
      </c>
    </row>
    <row r="4450" spans="1:12" x14ac:dyDescent="0.25">
      <c r="A4450" s="197">
        <v>30</v>
      </c>
      <c r="B4450" s="194" t="s">
        <v>158</v>
      </c>
      <c r="C4450" s="199">
        <v>82</v>
      </c>
      <c r="D4450" s="194" t="s">
        <v>150</v>
      </c>
      <c r="F4450" s="199">
        <v>0</v>
      </c>
      <c r="G4450" s="194" t="s">
        <v>777</v>
      </c>
      <c r="J4450" s="197">
        <v>40000</v>
      </c>
      <c r="K4450" s="200">
        <v>-19711831</v>
      </c>
      <c r="L4450" s="193" t="s">
        <v>585</v>
      </c>
    </row>
    <row r="4451" spans="1:12" x14ac:dyDescent="0.25">
      <c r="A4451" s="197">
        <v>30</v>
      </c>
      <c r="B4451" s="194" t="s">
        <v>158</v>
      </c>
      <c r="C4451" s="199">
        <v>82</v>
      </c>
      <c r="D4451" s="194" t="s">
        <v>150</v>
      </c>
      <c r="F4451" s="199">
        <v>0</v>
      </c>
      <c r="G4451" s="194" t="s">
        <v>787</v>
      </c>
      <c r="J4451" s="197">
        <v>20000</v>
      </c>
      <c r="K4451" s="200">
        <v>-19731831</v>
      </c>
      <c r="L4451" s="193" t="s">
        <v>585</v>
      </c>
    </row>
    <row r="4452" spans="1:12" x14ac:dyDescent="0.25">
      <c r="A4452" s="197">
        <v>30</v>
      </c>
      <c r="B4452" s="194" t="s">
        <v>158</v>
      </c>
      <c r="C4452" s="199">
        <v>82</v>
      </c>
      <c r="D4452" s="194" t="s">
        <v>150</v>
      </c>
      <c r="F4452" s="199">
        <v>0</v>
      </c>
      <c r="G4452" s="194" t="s">
        <v>752</v>
      </c>
      <c r="J4452" s="197">
        <v>20000</v>
      </c>
      <c r="K4452" s="200">
        <v>-19751831</v>
      </c>
      <c r="L4452" s="193" t="s">
        <v>585</v>
      </c>
    </row>
    <row r="4453" spans="1:12" x14ac:dyDescent="0.25">
      <c r="A4453" s="197">
        <v>30</v>
      </c>
      <c r="B4453" s="194" t="s">
        <v>158</v>
      </c>
      <c r="C4453" s="199">
        <v>82</v>
      </c>
      <c r="D4453" s="194" t="s">
        <v>150</v>
      </c>
      <c r="F4453" s="199">
        <v>0</v>
      </c>
      <c r="G4453" s="194" t="s">
        <v>794</v>
      </c>
      <c r="J4453" s="197">
        <v>9450</v>
      </c>
      <c r="K4453" s="200">
        <v>-19761281</v>
      </c>
      <c r="L4453" s="193" t="s">
        <v>585</v>
      </c>
    </row>
    <row r="4454" spans="1:12" x14ac:dyDescent="0.25">
      <c r="G4454" s="201" t="s">
        <v>644</v>
      </c>
      <c r="I4454" s="202">
        <v>0</v>
      </c>
      <c r="J4454" s="202">
        <v>7845616</v>
      </c>
      <c r="K4454" s="202">
        <v>-7845616</v>
      </c>
      <c r="L4454" s="203" t="s">
        <v>585</v>
      </c>
    </row>
    <row r="4455" spans="1:12" x14ac:dyDescent="0.25">
      <c r="G4455" s="201" t="s">
        <v>505</v>
      </c>
      <c r="I4455" s="202">
        <v>225000</v>
      </c>
      <c r="J4455" s="202">
        <v>19986281</v>
      </c>
      <c r="K4455" s="202">
        <v>-19761281</v>
      </c>
      <c r="L4455" s="204" t="s">
        <v>1019</v>
      </c>
    </row>
    <row r="4456" spans="1:12" x14ac:dyDescent="0.25">
      <c r="A4456" s="196" t="s">
        <v>254</v>
      </c>
      <c r="G4456" s="153" t="s">
        <v>500</v>
      </c>
      <c r="I4456" s="197">
        <v>225000</v>
      </c>
      <c r="J4456" s="197">
        <v>19986281</v>
      </c>
      <c r="K4456" s="197">
        <v>-19761281</v>
      </c>
      <c r="L4456" s="194" t="s">
        <v>585</v>
      </c>
    </row>
    <row r="4457" spans="1:12" x14ac:dyDescent="0.25">
      <c r="A4457" s="193" t="s">
        <v>139</v>
      </c>
      <c r="B4457" s="193" t="s">
        <v>140</v>
      </c>
      <c r="C4457" s="198" t="s">
        <v>141</v>
      </c>
      <c r="D4457" s="193" t="s">
        <v>142</v>
      </c>
      <c r="E4457" s="193" t="s">
        <v>143</v>
      </c>
      <c r="F4457" s="198" t="s">
        <v>144</v>
      </c>
      <c r="G4457" s="193" t="s">
        <v>145</v>
      </c>
      <c r="I4457" s="198" t="s">
        <v>501</v>
      </c>
      <c r="J4457" s="198" t="s">
        <v>502</v>
      </c>
      <c r="K4457" s="198" t="s">
        <v>146</v>
      </c>
    </row>
    <row r="4458" spans="1:12" x14ac:dyDescent="0.25">
      <c r="A4458" s="197">
        <v>31</v>
      </c>
      <c r="B4458" s="194" t="s">
        <v>254</v>
      </c>
      <c r="C4458" s="199">
        <v>80</v>
      </c>
      <c r="D4458" s="194" t="s">
        <v>150</v>
      </c>
      <c r="F4458" s="199">
        <v>0</v>
      </c>
      <c r="G4458" s="194" t="s">
        <v>664</v>
      </c>
      <c r="J4458" s="197">
        <v>20000</v>
      </c>
      <c r="K4458" s="200">
        <v>-19781281</v>
      </c>
      <c r="L4458" s="193" t="s">
        <v>585</v>
      </c>
    </row>
    <row r="4459" spans="1:12" x14ac:dyDescent="0.25">
      <c r="A4459" s="197">
        <v>31</v>
      </c>
      <c r="B4459" s="194" t="s">
        <v>254</v>
      </c>
      <c r="C4459" s="199">
        <v>91</v>
      </c>
      <c r="D4459" s="194" t="s">
        <v>150</v>
      </c>
      <c r="F4459" s="199">
        <v>0</v>
      </c>
      <c r="G4459" s="194" t="s">
        <v>798</v>
      </c>
      <c r="J4459" s="197">
        <v>62000</v>
      </c>
      <c r="K4459" s="200">
        <v>-19843281</v>
      </c>
      <c r="L4459" s="193" t="s">
        <v>585</v>
      </c>
    </row>
    <row r="4460" spans="1:12" x14ac:dyDescent="0.25">
      <c r="A4460" s="197">
        <v>31</v>
      </c>
      <c r="B4460" s="194" t="s">
        <v>254</v>
      </c>
      <c r="C4460" s="199">
        <v>91</v>
      </c>
      <c r="D4460" s="194" t="s">
        <v>150</v>
      </c>
      <c r="F4460" s="199">
        <v>0</v>
      </c>
      <c r="G4460" s="194" t="s">
        <v>799</v>
      </c>
      <c r="J4460" s="197">
        <v>10216</v>
      </c>
      <c r="K4460" s="200">
        <v>-19853497</v>
      </c>
      <c r="L4460" s="193" t="s">
        <v>585</v>
      </c>
    </row>
    <row r="4461" spans="1:12" x14ac:dyDescent="0.25">
      <c r="A4461" s="197">
        <v>31</v>
      </c>
      <c r="B4461" s="194" t="s">
        <v>254</v>
      </c>
      <c r="C4461" s="199">
        <v>91</v>
      </c>
      <c r="D4461" s="194" t="s">
        <v>150</v>
      </c>
      <c r="F4461" s="199">
        <v>0</v>
      </c>
      <c r="G4461" s="194" t="s">
        <v>788</v>
      </c>
      <c r="J4461" s="197">
        <v>17350</v>
      </c>
      <c r="K4461" s="200">
        <v>-19870847</v>
      </c>
      <c r="L4461" s="193" t="s">
        <v>585</v>
      </c>
    </row>
    <row r="4462" spans="1:12" x14ac:dyDescent="0.25">
      <c r="A4462" s="197">
        <v>31</v>
      </c>
      <c r="B4462" s="194" t="s">
        <v>254</v>
      </c>
      <c r="C4462" s="199">
        <v>91</v>
      </c>
      <c r="D4462" s="194" t="s">
        <v>150</v>
      </c>
      <c r="F4462" s="199">
        <v>0</v>
      </c>
      <c r="G4462" s="194" t="s">
        <v>800</v>
      </c>
      <c r="J4462" s="197">
        <v>50000</v>
      </c>
      <c r="K4462" s="200">
        <v>-19920847</v>
      </c>
      <c r="L4462" s="193" t="s">
        <v>585</v>
      </c>
    </row>
    <row r="4463" spans="1:12" x14ac:dyDescent="0.25">
      <c r="A4463" s="197">
        <v>31</v>
      </c>
      <c r="B4463" s="194" t="s">
        <v>254</v>
      </c>
      <c r="C4463" s="199">
        <v>91</v>
      </c>
      <c r="D4463" s="194" t="s">
        <v>150</v>
      </c>
      <c r="F4463" s="199">
        <v>0</v>
      </c>
      <c r="G4463" s="194" t="s">
        <v>787</v>
      </c>
      <c r="J4463" s="197">
        <v>20000</v>
      </c>
      <c r="K4463" s="200">
        <v>-19940847</v>
      </c>
      <c r="L4463" s="193" t="s">
        <v>585</v>
      </c>
    </row>
    <row r="4464" spans="1:12" x14ac:dyDescent="0.25">
      <c r="A4464" s="197">
        <v>31</v>
      </c>
      <c r="B4464" s="194" t="s">
        <v>254</v>
      </c>
      <c r="C4464" s="199">
        <v>91</v>
      </c>
      <c r="D4464" s="194" t="s">
        <v>150</v>
      </c>
      <c r="F4464" s="199">
        <v>0</v>
      </c>
      <c r="G4464" s="194" t="s">
        <v>786</v>
      </c>
      <c r="J4464" s="197">
        <v>50000</v>
      </c>
      <c r="K4464" s="200">
        <v>-19990847</v>
      </c>
      <c r="L4464" s="193" t="s">
        <v>585</v>
      </c>
    </row>
    <row r="4465" spans="1:12" x14ac:dyDescent="0.25">
      <c r="A4465" s="197">
        <v>31</v>
      </c>
      <c r="B4465" s="194" t="s">
        <v>254</v>
      </c>
      <c r="C4465" s="199">
        <v>91</v>
      </c>
      <c r="D4465" s="194" t="s">
        <v>150</v>
      </c>
      <c r="F4465" s="199">
        <v>0</v>
      </c>
      <c r="G4465" s="194" t="s">
        <v>801</v>
      </c>
      <c r="J4465" s="197">
        <v>66666</v>
      </c>
      <c r="K4465" s="200">
        <v>-20057513</v>
      </c>
      <c r="L4465" s="193" t="s">
        <v>585</v>
      </c>
    </row>
    <row r="4466" spans="1:12" x14ac:dyDescent="0.25">
      <c r="A4466" s="197">
        <v>31</v>
      </c>
      <c r="B4466" s="194" t="s">
        <v>254</v>
      </c>
      <c r="C4466" s="199">
        <v>91</v>
      </c>
      <c r="D4466" s="194" t="s">
        <v>150</v>
      </c>
      <c r="F4466" s="199">
        <v>0</v>
      </c>
      <c r="G4466" s="194" t="s">
        <v>802</v>
      </c>
      <c r="J4466" s="197">
        <v>23850</v>
      </c>
      <c r="K4466" s="200">
        <v>-20081363</v>
      </c>
      <c r="L4466" s="193" t="s">
        <v>585</v>
      </c>
    </row>
    <row r="4467" spans="1:12" x14ac:dyDescent="0.25">
      <c r="A4467" s="197">
        <v>31</v>
      </c>
      <c r="B4467" s="194" t="s">
        <v>254</v>
      </c>
      <c r="C4467" s="199">
        <v>91</v>
      </c>
      <c r="D4467" s="194" t="s">
        <v>150</v>
      </c>
      <c r="F4467" s="199">
        <v>0</v>
      </c>
      <c r="G4467" s="194" t="s">
        <v>803</v>
      </c>
      <c r="J4467" s="197">
        <v>33342</v>
      </c>
      <c r="K4467" s="200">
        <v>-20114705</v>
      </c>
      <c r="L4467" s="193" t="s">
        <v>585</v>
      </c>
    </row>
    <row r="4468" spans="1:12" x14ac:dyDescent="0.25">
      <c r="A4468" s="197">
        <v>31</v>
      </c>
      <c r="B4468" s="194" t="s">
        <v>254</v>
      </c>
      <c r="C4468" s="199">
        <v>91</v>
      </c>
      <c r="D4468" s="194" t="s">
        <v>150</v>
      </c>
      <c r="F4468" s="199">
        <v>0</v>
      </c>
      <c r="G4468" s="194" t="s">
        <v>744</v>
      </c>
      <c r="J4468" s="197">
        <v>66264</v>
      </c>
      <c r="K4468" s="200">
        <v>-20180969</v>
      </c>
      <c r="L4468" s="193" t="s">
        <v>585</v>
      </c>
    </row>
    <row r="4469" spans="1:12" x14ac:dyDescent="0.25">
      <c r="A4469" s="197">
        <v>31</v>
      </c>
      <c r="B4469" s="194" t="s">
        <v>254</v>
      </c>
      <c r="C4469" s="199">
        <v>91</v>
      </c>
      <c r="D4469" s="194" t="s">
        <v>150</v>
      </c>
      <c r="F4469" s="199">
        <v>0</v>
      </c>
      <c r="G4469" s="194" t="s">
        <v>804</v>
      </c>
      <c r="J4469" s="197">
        <v>9450</v>
      </c>
      <c r="K4469" s="200">
        <v>-20190419</v>
      </c>
      <c r="L4469" s="193" t="s">
        <v>585</v>
      </c>
    </row>
    <row r="4470" spans="1:12" x14ac:dyDescent="0.25">
      <c r="A4470" s="197">
        <v>31</v>
      </c>
      <c r="B4470" s="194" t="s">
        <v>254</v>
      </c>
      <c r="C4470" s="199">
        <v>91</v>
      </c>
      <c r="D4470" s="194" t="s">
        <v>150</v>
      </c>
      <c r="F4470" s="199">
        <v>0</v>
      </c>
      <c r="G4470" s="194" t="s">
        <v>805</v>
      </c>
      <c r="J4470" s="197">
        <v>50000</v>
      </c>
      <c r="K4470" s="200">
        <v>-20240419</v>
      </c>
      <c r="L4470" s="193" t="s">
        <v>585</v>
      </c>
    </row>
    <row r="4471" spans="1:12" x14ac:dyDescent="0.25">
      <c r="A4471" s="197">
        <v>31</v>
      </c>
      <c r="B4471" s="194" t="s">
        <v>254</v>
      </c>
      <c r="C4471" s="199">
        <v>91</v>
      </c>
      <c r="D4471" s="194" t="s">
        <v>150</v>
      </c>
      <c r="F4471" s="199">
        <v>0</v>
      </c>
      <c r="G4471" s="194" t="s">
        <v>805</v>
      </c>
      <c r="J4471" s="197">
        <v>25968</v>
      </c>
      <c r="K4471" s="200">
        <v>-20266387</v>
      </c>
      <c r="L4471" s="193" t="s">
        <v>585</v>
      </c>
    </row>
    <row r="4472" spans="1:12" x14ac:dyDescent="0.25">
      <c r="A4472" s="197">
        <v>31</v>
      </c>
      <c r="B4472" s="194" t="s">
        <v>254</v>
      </c>
      <c r="C4472" s="199">
        <v>91</v>
      </c>
      <c r="D4472" s="194" t="s">
        <v>150</v>
      </c>
      <c r="F4472" s="199">
        <v>0</v>
      </c>
      <c r="G4472" s="194" t="s">
        <v>806</v>
      </c>
      <c r="J4472" s="197">
        <v>10216</v>
      </c>
      <c r="K4472" s="200">
        <v>-20276603</v>
      </c>
      <c r="L4472" s="193" t="s">
        <v>585</v>
      </c>
    </row>
    <row r="4473" spans="1:12" x14ac:dyDescent="0.25">
      <c r="A4473" s="197">
        <v>31</v>
      </c>
      <c r="B4473" s="194" t="s">
        <v>254</v>
      </c>
      <c r="C4473" s="199">
        <v>91</v>
      </c>
      <c r="D4473" s="194" t="s">
        <v>150</v>
      </c>
      <c r="F4473" s="199">
        <v>0</v>
      </c>
      <c r="G4473" s="194" t="s">
        <v>790</v>
      </c>
      <c r="J4473" s="197">
        <v>19883</v>
      </c>
      <c r="K4473" s="200">
        <v>-20296486</v>
      </c>
      <c r="L4473" s="193" t="s">
        <v>585</v>
      </c>
    </row>
    <row r="4474" spans="1:12" x14ac:dyDescent="0.25">
      <c r="A4474" s="197">
        <v>31</v>
      </c>
      <c r="B4474" s="194" t="s">
        <v>254</v>
      </c>
      <c r="C4474" s="199">
        <v>91</v>
      </c>
      <c r="D4474" s="194" t="s">
        <v>150</v>
      </c>
      <c r="F4474" s="199">
        <v>0</v>
      </c>
      <c r="G4474" s="194" t="s">
        <v>785</v>
      </c>
      <c r="J4474" s="197">
        <v>18750</v>
      </c>
      <c r="K4474" s="200">
        <v>-20315236</v>
      </c>
      <c r="L4474" s="193" t="s">
        <v>585</v>
      </c>
    </row>
    <row r="4475" spans="1:12" x14ac:dyDescent="0.25">
      <c r="A4475" s="197">
        <v>31</v>
      </c>
      <c r="B4475" s="194" t="s">
        <v>254</v>
      </c>
      <c r="C4475" s="199">
        <v>91</v>
      </c>
      <c r="D4475" s="194" t="s">
        <v>150</v>
      </c>
      <c r="F4475" s="199">
        <v>0</v>
      </c>
      <c r="G4475" s="194" t="s">
        <v>807</v>
      </c>
      <c r="J4475" s="197">
        <v>44517</v>
      </c>
      <c r="K4475" s="200">
        <v>-20359753</v>
      </c>
      <c r="L4475" s="193" t="s">
        <v>585</v>
      </c>
    </row>
    <row r="4476" spans="1:12" x14ac:dyDescent="0.25">
      <c r="A4476" s="197">
        <v>31</v>
      </c>
      <c r="B4476" s="194" t="s">
        <v>254</v>
      </c>
      <c r="C4476" s="199">
        <v>91</v>
      </c>
      <c r="D4476" s="194" t="s">
        <v>150</v>
      </c>
      <c r="F4476" s="199">
        <v>0</v>
      </c>
      <c r="G4476" s="194" t="s">
        <v>802</v>
      </c>
      <c r="J4476" s="197">
        <v>22200</v>
      </c>
      <c r="K4476" s="200">
        <v>-20381953</v>
      </c>
      <c r="L4476" s="193" t="s">
        <v>585</v>
      </c>
    </row>
    <row r="4477" spans="1:12" x14ac:dyDescent="0.25">
      <c r="A4477" s="197">
        <v>31</v>
      </c>
      <c r="B4477" s="194" t="s">
        <v>254</v>
      </c>
      <c r="C4477" s="199">
        <v>91</v>
      </c>
      <c r="D4477" s="194" t="s">
        <v>150</v>
      </c>
      <c r="F4477" s="199">
        <v>0</v>
      </c>
      <c r="G4477" s="194" t="s">
        <v>792</v>
      </c>
      <c r="J4477" s="197">
        <v>26353</v>
      </c>
      <c r="K4477" s="200">
        <v>-20408306</v>
      </c>
      <c r="L4477" s="193" t="s">
        <v>585</v>
      </c>
    </row>
    <row r="4478" spans="1:12" x14ac:dyDescent="0.25">
      <c r="A4478" s="197">
        <v>31</v>
      </c>
      <c r="B4478" s="194" t="s">
        <v>254</v>
      </c>
      <c r="C4478" s="199">
        <v>91</v>
      </c>
      <c r="D4478" s="194" t="s">
        <v>150</v>
      </c>
      <c r="F4478" s="199">
        <v>0</v>
      </c>
      <c r="G4478" s="194" t="s">
        <v>808</v>
      </c>
      <c r="J4478" s="197">
        <v>21963</v>
      </c>
      <c r="K4478" s="200">
        <v>-20430269</v>
      </c>
      <c r="L4478" s="193" t="s">
        <v>585</v>
      </c>
    </row>
    <row r="4479" spans="1:12" x14ac:dyDescent="0.25">
      <c r="A4479" s="197">
        <v>31</v>
      </c>
      <c r="B4479" s="194" t="s">
        <v>254</v>
      </c>
      <c r="C4479" s="199">
        <v>91</v>
      </c>
      <c r="D4479" s="194" t="s">
        <v>150</v>
      </c>
      <c r="F4479" s="199">
        <v>0</v>
      </c>
      <c r="G4479" s="194" t="s">
        <v>780</v>
      </c>
      <c r="J4479" s="197">
        <v>58734</v>
      </c>
      <c r="K4479" s="200">
        <v>-20489003</v>
      </c>
      <c r="L4479" s="193" t="s">
        <v>585</v>
      </c>
    </row>
    <row r="4480" spans="1:12" x14ac:dyDescent="0.25">
      <c r="A4480" s="197">
        <v>31</v>
      </c>
      <c r="B4480" s="194" t="s">
        <v>254</v>
      </c>
      <c r="C4480" s="199">
        <v>91</v>
      </c>
      <c r="D4480" s="194" t="s">
        <v>150</v>
      </c>
      <c r="F4480" s="199">
        <v>0</v>
      </c>
      <c r="G4480" s="194" t="s">
        <v>754</v>
      </c>
      <c r="J4480" s="197">
        <v>29000</v>
      </c>
      <c r="K4480" s="200">
        <v>-20518003</v>
      </c>
      <c r="L4480" s="193" t="s">
        <v>585</v>
      </c>
    </row>
    <row r="4481" spans="1:12" x14ac:dyDescent="0.25">
      <c r="A4481" s="197">
        <v>31</v>
      </c>
      <c r="B4481" s="194" t="s">
        <v>254</v>
      </c>
      <c r="C4481" s="199">
        <v>91</v>
      </c>
      <c r="D4481" s="194" t="s">
        <v>150</v>
      </c>
      <c r="F4481" s="199">
        <v>0</v>
      </c>
      <c r="G4481" s="194" t="s">
        <v>791</v>
      </c>
      <c r="J4481" s="197">
        <v>32279</v>
      </c>
      <c r="K4481" s="200">
        <v>-20550282</v>
      </c>
      <c r="L4481" s="193" t="s">
        <v>585</v>
      </c>
    </row>
    <row r="4482" spans="1:12" x14ac:dyDescent="0.25">
      <c r="A4482" s="197">
        <v>31</v>
      </c>
      <c r="B4482" s="194" t="s">
        <v>254</v>
      </c>
      <c r="C4482" s="199">
        <v>91</v>
      </c>
      <c r="D4482" s="194" t="s">
        <v>150</v>
      </c>
      <c r="F4482" s="199">
        <v>0</v>
      </c>
      <c r="G4482" s="194" t="s">
        <v>809</v>
      </c>
      <c r="J4482" s="197">
        <v>65270</v>
      </c>
      <c r="K4482" s="200">
        <v>-20615552</v>
      </c>
      <c r="L4482" s="193" t="s">
        <v>585</v>
      </c>
    </row>
    <row r="4483" spans="1:12" x14ac:dyDescent="0.25">
      <c r="A4483" s="197">
        <v>31</v>
      </c>
      <c r="B4483" s="194" t="s">
        <v>254</v>
      </c>
      <c r="C4483" s="199">
        <v>91</v>
      </c>
      <c r="D4483" s="194" t="s">
        <v>150</v>
      </c>
      <c r="F4483" s="199">
        <v>0</v>
      </c>
      <c r="G4483" s="194" t="s">
        <v>804</v>
      </c>
      <c r="J4483" s="197">
        <v>9450</v>
      </c>
      <c r="K4483" s="200">
        <v>-20625002</v>
      </c>
      <c r="L4483" s="193" t="s">
        <v>585</v>
      </c>
    </row>
    <row r="4484" spans="1:12" x14ac:dyDescent="0.25">
      <c r="A4484" s="197">
        <v>31</v>
      </c>
      <c r="B4484" s="194" t="s">
        <v>254</v>
      </c>
      <c r="C4484" s="199">
        <v>91</v>
      </c>
      <c r="D4484" s="194" t="s">
        <v>150</v>
      </c>
      <c r="F4484" s="199">
        <v>0</v>
      </c>
      <c r="G4484" s="194" t="s">
        <v>798</v>
      </c>
      <c r="J4484" s="197">
        <v>108980</v>
      </c>
      <c r="K4484" s="200">
        <v>-20733982</v>
      </c>
      <c r="L4484" s="193" t="s">
        <v>585</v>
      </c>
    </row>
    <row r="4485" spans="1:12" x14ac:dyDescent="0.25">
      <c r="A4485" s="197">
        <v>31</v>
      </c>
      <c r="B4485" s="194" t="s">
        <v>254</v>
      </c>
      <c r="C4485" s="199">
        <v>91</v>
      </c>
      <c r="D4485" s="194" t="s">
        <v>150</v>
      </c>
      <c r="F4485" s="199">
        <v>0</v>
      </c>
      <c r="G4485" s="194" t="s">
        <v>752</v>
      </c>
      <c r="J4485" s="197">
        <v>20000</v>
      </c>
      <c r="K4485" s="200">
        <v>-20753982</v>
      </c>
      <c r="L4485" s="193" t="s">
        <v>585</v>
      </c>
    </row>
    <row r="4486" spans="1:12" x14ac:dyDescent="0.25">
      <c r="A4486" s="197">
        <v>31</v>
      </c>
      <c r="B4486" s="194" t="s">
        <v>254</v>
      </c>
      <c r="C4486" s="199">
        <v>91</v>
      </c>
      <c r="D4486" s="194" t="s">
        <v>150</v>
      </c>
      <c r="F4486" s="199">
        <v>0</v>
      </c>
      <c r="G4486" s="194" t="s">
        <v>810</v>
      </c>
      <c r="J4486" s="197">
        <v>11250</v>
      </c>
      <c r="K4486" s="200">
        <v>-20765232</v>
      </c>
      <c r="L4486" s="193" t="s">
        <v>585</v>
      </c>
    </row>
    <row r="4487" spans="1:12" x14ac:dyDescent="0.25">
      <c r="A4487" s="197">
        <v>31</v>
      </c>
      <c r="B4487" s="194" t="s">
        <v>254</v>
      </c>
      <c r="C4487" s="199">
        <v>91</v>
      </c>
      <c r="D4487" s="194" t="s">
        <v>150</v>
      </c>
      <c r="F4487" s="199">
        <v>0</v>
      </c>
      <c r="G4487" s="194" t="s">
        <v>811</v>
      </c>
      <c r="J4487" s="197">
        <v>5000</v>
      </c>
      <c r="K4487" s="200">
        <v>-20770232</v>
      </c>
      <c r="L4487" s="193" t="s">
        <v>585</v>
      </c>
    </row>
    <row r="4488" spans="1:12" x14ac:dyDescent="0.25">
      <c r="A4488" s="197">
        <v>31</v>
      </c>
      <c r="B4488" s="194" t="s">
        <v>254</v>
      </c>
      <c r="C4488" s="199">
        <v>91</v>
      </c>
      <c r="D4488" s="194" t="s">
        <v>150</v>
      </c>
      <c r="F4488" s="199">
        <v>0</v>
      </c>
      <c r="G4488" s="194" t="s">
        <v>786</v>
      </c>
      <c r="J4488" s="197">
        <v>12000</v>
      </c>
      <c r="K4488" s="200">
        <v>-20782232</v>
      </c>
      <c r="L4488" s="193" t="s">
        <v>585</v>
      </c>
    </row>
    <row r="4489" spans="1:12" x14ac:dyDescent="0.25">
      <c r="A4489" s="197">
        <v>31</v>
      </c>
      <c r="B4489" s="194" t="s">
        <v>254</v>
      </c>
      <c r="C4489" s="199">
        <v>91</v>
      </c>
      <c r="D4489" s="194" t="s">
        <v>150</v>
      </c>
      <c r="F4489" s="199">
        <v>0</v>
      </c>
      <c r="G4489" s="194" t="s">
        <v>808</v>
      </c>
      <c r="J4489" s="197">
        <v>21963</v>
      </c>
      <c r="K4489" s="200">
        <v>-20804195</v>
      </c>
      <c r="L4489" s="193" t="s">
        <v>585</v>
      </c>
    </row>
    <row r="4490" spans="1:12" x14ac:dyDescent="0.25">
      <c r="G4490" s="201" t="s">
        <v>665</v>
      </c>
      <c r="I4490" s="202">
        <v>0</v>
      </c>
      <c r="J4490" s="202">
        <v>1042914</v>
      </c>
      <c r="K4490" s="202">
        <v>-1042914</v>
      </c>
      <c r="L4490" s="203" t="s">
        <v>585</v>
      </c>
    </row>
    <row r="4491" spans="1:12" x14ac:dyDescent="0.25">
      <c r="G4491" s="201" t="s">
        <v>505</v>
      </c>
      <c r="I4491" s="202">
        <v>225000</v>
      </c>
      <c r="J4491" s="202">
        <v>21029195</v>
      </c>
      <c r="K4491" s="202">
        <v>-20804195</v>
      </c>
      <c r="L4491" s="204" t="s">
        <v>1019</v>
      </c>
    </row>
    <row r="4492" spans="1:12" x14ac:dyDescent="0.25">
      <c r="A4492" s="196" t="s">
        <v>160</v>
      </c>
      <c r="G4492" s="153" t="s">
        <v>500</v>
      </c>
      <c r="I4492" s="197">
        <v>225000</v>
      </c>
      <c r="J4492" s="197">
        <v>21029195</v>
      </c>
      <c r="K4492" s="197">
        <v>-20804195</v>
      </c>
      <c r="L4492" s="194" t="s">
        <v>585</v>
      </c>
    </row>
    <row r="4493" spans="1:12" x14ac:dyDescent="0.25">
      <c r="A4493" s="193" t="s">
        <v>139</v>
      </c>
      <c r="B4493" s="193" t="s">
        <v>140</v>
      </c>
      <c r="C4493" s="198" t="s">
        <v>141</v>
      </c>
      <c r="D4493" s="193" t="s">
        <v>142</v>
      </c>
      <c r="E4493" s="193" t="s">
        <v>143</v>
      </c>
      <c r="F4493" s="198" t="s">
        <v>144</v>
      </c>
      <c r="G4493" s="193" t="s">
        <v>145</v>
      </c>
      <c r="I4493" s="198" t="s">
        <v>501</v>
      </c>
      <c r="J4493" s="198" t="s">
        <v>502</v>
      </c>
      <c r="K4493" s="198" t="s">
        <v>146</v>
      </c>
    </row>
    <row r="4494" spans="1:12" x14ac:dyDescent="0.25">
      <c r="A4494" s="197">
        <v>30</v>
      </c>
      <c r="B4494" s="194" t="s">
        <v>160</v>
      </c>
      <c r="C4494" s="199">
        <v>61</v>
      </c>
      <c r="D4494" s="194" t="s">
        <v>150</v>
      </c>
      <c r="F4494" s="199">
        <v>0</v>
      </c>
      <c r="G4494" s="194" t="s">
        <v>664</v>
      </c>
      <c r="J4494" s="197">
        <v>20000</v>
      </c>
      <c r="K4494" s="200">
        <v>-20824195</v>
      </c>
      <c r="L4494" s="193" t="s">
        <v>585</v>
      </c>
    </row>
    <row r="4495" spans="1:12" x14ac:dyDescent="0.25">
      <c r="A4495" s="197">
        <v>30</v>
      </c>
      <c r="B4495" s="194" t="s">
        <v>160</v>
      </c>
      <c r="C4495" s="199">
        <v>63</v>
      </c>
      <c r="D4495" s="194" t="s">
        <v>150</v>
      </c>
      <c r="F4495" s="199">
        <v>0</v>
      </c>
      <c r="G4495" s="194" t="s">
        <v>787</v>
      </c>
      <c r="J4495" s="197">
        <v>20000</v>
      </c>
      <c r="K4495" s="200">
        <v>-20844195</v>
      </c>
      <c r="L4495" s="193" t="s">
        <v>585</v>
      </c>
    </row>
    <row r="4496" spans="1:12" x14ac:dyDescent="0.25">
      <c r="A4496" s="197">
        <v>30</v>
      </c>
      <c r="B4496" s="194" t="s">
        <v>160</v>
      </c>
      <c r="C4496" s="199">
        <v>63</v>
      </c>
      <c r="D4496" s="194" t="s">
        <v>150</v>
      </c>
      <c r="F4496" s="199">
        <v>0</v>
      </c>
      <c r="G4496" s="194" t="s">
        <v>721</v>
      </c>
      <c r="J4496" s="197">
        <v>50000</v>
      </c>
      <c r="K4496" s="200">
        <v>-20894195</v>
      </c>
      <c r="L4496" s="193" t="s">
        <v>585</v>
      </c>
    </row>
    <row r="4497" spans="1:12" x14ac:dyDescent="0.25">
      <c r="A4497" s="197">
        <v>30</v>
      </c>
      <c r="B4497" s="194" t="s">
        <v>160</v>
      </c>
      <c r="C4497" s="199">
        <v>63</v>
      </c>
      <c r="D4497" s="194" t="s">
        <v>150</v>
      </c>
      <c r="F4497" s="199">
        <v>0</v>
      </c>
      <c r="G4497" s="194" t="s">
        <v>814</v>
      </c>
      <c r="J4497" s="197">
        <v>38834</v>
      </c>
      <c r="K4497" s="200">
        <v>-20933029</v>
      </c>
      <c r="L4497" s="193" t="s">
        <v>585</v>
      </c>
    </row>
    <row r="4498" spans="1:12" x14ac:dyDescent="0.25">
      <c r="A4498" s="197">
        <v>30</v>
      </c>
      <c r="B4498" s="194" t="s">
        <v>160</v>
      </c>
      <c r="C4498" s="199">
        <v>63</v>
      </c>
      <c r="D4498" s="194" t="s">
        <v>150</v>
      </c>
      <c r="F4498" s="199">
        <v>0</v>
      </c>
      <c r="G4498" s="194" t="s">
        <v>815</v>
      </c>
      <c r="J4498" s="197">
        <v>10216</v>
      </c>
      <c r="K4498" s="200">
        <v>-20943245</v>
      </c>
      <c r="L4498" s="193" t="s">
        <v>585</v>
      </c>
    </row>
    <row r="4499" spans="1:12" x14ac:dyDescent="0.25">
      <c r="A4499" s="197">
        <v>30</v>
      </c>
      <c r="B4499" s="194" t="s">
        <v>160</v>
      </c>
      <c r="C4499" s="199">
        <v>63</v>
      </c>
      <c r="D4499" s="194" t="s">
        <v>150</v>
      </c>
      <c r="F4499" s="199">
        <v>0</v>
      </c>
      <c r="G4499" s="194" t="s">
        <v>816</v>
      </c>
      <c r="J4499" s="197">
        <v>93331</v>
      </c>
      <c r="K4499" s="200">
        <v>-21036576</v>
      </c>
      <c r="L4499" s="193" t="s">
        <v>585</v>
      </c>
    </row>
    <row r="4500" spans="1:12" x14ac:dyDescent="0.25">
      <c r="A4500" s="197">
        <v>30</v>
      </c>
      <c r="B4500" s="194" t="s">
        <v>160</v>
      </c>
      <c r="C4500" s="199">
        <v>63</v>
      </c>
      <c r="D4500" s="194" t="s">
        <v>150</v>
      </c>
      <c r="F4500" s="199">
        <v>0</v>
      </c>
      <c r="G4500" s="194" t="s">
        <v>732</v>
      </c>
      <c r="J4500" s="197">
        <v>22500</v>
      </c>
      <c r="K4500" s="200">
        <v>-21059076</v>
      </c>
      <c r="L4500" s="193" t="s">
        <v>585</v>
      </c>
    </row>
    <row r="4501" spans="1:12" x14ac:dyDescent="0.25">
      <c r="A4501" s="197">
        <v>30</v>
      </c>
      <c r="B4501" s="194" t="s">
        <v>160</v>
      </c>
      <c r="C4501" s="199">
        <v>63</v>
      </c>
      <c r="D4501" s="194" t="s">
        <v>150</v>
      </c>
      <c r="F4501" s="199">
        <v>0</v>
      </c>
      <c r="G4501" s="194" t="s">
        <v>726</v>
      </c>
      <c r="J4501" s="197">
        <v>37985</v>
      </c>
      <c r="K4501" s="200">
        <v>-21097061</v>
      </c>
      <c r="L4501" s="193" t="s">
        <v>585</v>
      </c>
    </row>
    <row r="4502" spans="1:12" x14ac:dyDescent="0.25">
      <c r="A4502" s="197">
        <v>30</v>
      </c>
      <c r="B4502" s="194" t="s">
        <v>160</v>
      </c>
      <c r="C4502" s="199">
        <v>63</v>
      </c>
      <c r="D4502" s="194" t="s">
        <v>150</v>
      </c>
      <c r="F4502" s="199">
        <v>0</v>
      </c>
      <c r="G4502" s="194" t="s">
        <v>817</v>
      </c>
      <c r="J4502" s="197">
        <v>75000</v>
      </c>
      <c r="K4502" s="200">
        <v>-21172061</v>
      </c>
      <c r="L4502" s="193" t="s">
        <v>585</v>
      </c>
    </row>
    <row r="4503" spans="1:12" x14ac:dyDescent="0.25">
      <c r="A4503" s="197">
        <v>30</v>
      </c>
      <c r="B4503" s="194" t="s">
        <v>160</v>
      </c>
      <c r="C4503" s="199">
        <v>63</v>
      </c>
      <c r="D4503" s="194" t="s">
        <v>150</v>
      </c>
      <c r="F4503" s="199">
        <v>0</v>
      </c>
      <c r="G4503" s="194" t="s">
        <v>790</v>
      </c>
      <c r="J4503" s="197">
        <v>19883</v>
      </c>
      <c r="K4503" s="200">
        <v>-21191944</v>
      </c>
      <c r="L4503" s="193" t="s">
        <v>585</v>
      </c>
    </row>
    <row r="4504" spans="1:12" x14ac:dyDescent="0.25">
      <c r="A4504" s="197">
        <v>30</v>
      </c>
      <c r="B4504" s="194" t="s">
        <v>160</v>
      </c>
      <c r="C4504" s="199">
        <v>63</v>
      </c>
      <c r="D4504" s="194" t="s">
        <v>150</v>
      </c>
      <c r="F4504" s="199">
        <v>0</v>
      </c>
      <c r="G4504" s="194" t="s">
        <v>818</v>
      </c>
      <c r="J4504" s="197">
        <v>120000</v>
      </c>
      <c r="K4504" s="200">
        <v>-21311944</v>
      </c>
      <c r="L4504" s="193" t="s">
        <v>585</v>
      </c>
    </row>
    <row r="4505" spans="1:12" x14ac:dyDescent="0.25">
      <c r="A4505" s="197">
        <v>30</v>
      </c>
      <c r="B4505" s="194" t="s">
        <v>160</v>
      </c>
      <c r="C4505" s="199">
        <v>63</v>
      </c>
      <c r="D4505" s="194" t="s">
        <v>150</v>
      </c>
      <c r="F4505" s="199">
        <v>0</v>
      </c>
      <c r="G4505" s="194" t="s">
        <v>819</v>
      </c>
      <c r="J4505" s="197">
        <v>50000</v>
      </c>
      <c r="K4505" s="200">
        <v>-21361944</v>
      </c>
      <c r="L4505" s="193" t="s">
        <v>585</v>
      </c>
    </row>
    <row r="4506" spans="1:12" x14ac:dyDescent="0.25">
      <c r="A4506" s="197">
        <v>30</v>
      </c>
      <c r="B4506" s="194" t="s">
        <v>160</v>
      </c>
      <c r="C4506" s="199">
        <v>63</v>
      </c>
      <c r="D4506" s="194" t="s">
        <v>150</v>
      </c>
      <c r="F4506" s="199">
        <v>0</v>
      </c>
      <c r="G4506" s="194" t="s">
        <v>814</v>
      </c>
      <c r="J4506" s="197">
        <v>38834</v>
      </c>
      <c r="K4506" s="200">
        <v>-21400778</v>
      </c>
      <c r="L4506" s="193" t="s">
        <v>585</v>
      </c>
    </row>
    <row r="4507" spans="1:12" x14ac:dyDescent="0.25">
      <c r="A4507" s="197">
        <v>30</v>
      </c>
      <c r="B4507" s="194" t="s">
        <v>160</v>
      </c>
      <c r="C4507" s="199">
        <v>63</v>
      </c>
      <c r="D4507" s="194" t="s">
        <v>150</v>
      </c>
      <c r="F4507" s="199">
        <v>0</v>
      </c>
      <c r="G4507" s="194" t="s">
        <v>785</v>
      </c>
      <c r="J4507" s="197">
        <v>18750</v>
      </c>
      <c r="K4507" s="200">
        <v>-21419528</v>
      </c>
      <c r="L4507" s="193" t="s">
        <v>585</v>
      </c>
    </row>
    <row r="4508" spans="1:12" x14ac:dyDescent="0.25">
      <c r="A4508" s="197">
        <v>30</v>
      </c>
      <c r="B4508" s="194" t="s">
        <v>160</v>
      </c>
      <c r="C4508" s="199">
        <v>63</v>
      </c>
      <c r="D4508" s="194" t="s">
        <v>150</v>
      </c>
      <c r="F4508" s="199">
        <v>0</v>
      </c>
      <c r="G4508" s="194" t="s">
        <v>780</v>
      </c>
      <c r="J4508" s="197">
        <v>58734</v>
      </c>
      <c r="K4508" s="200">
        <v>-21478262</v>
      </c>
      <c r="L4508" s="193" t="s">
        <v>585</v>
      </c>
    </row>
    <row r="4509" spans="1:12" x14ac:dyDescent="0.25">
      <c r="A4509" s="197">
        <v>30</v>
      </c>
      <c r="B4509" s="194" t="s">
        <v>160</v>
      </c>
      <c r="C4509" s="199">
        <v>63</v>
      </c>
      <c r="D4509" s="194" t="s">
        <v>150</v>
      </c>
      <c r="F4509" s="199">
        <v>0</v>
      </c>
      <c r="G4509" s="194" t="s">
        <v>768</v>
      </c>
      <c r="J4509" s="197">
        <v>50000</v>
      </c>
      <c r="K4509" s="200">
        <v>-21528262</v>
      </c>
      <c r="L4509" s="193" t="s">
        <v>585</v>
      </c>
    </row>
    <row r="4510" spans="1:12" x14ac:dyDescent="0.25">
      <c r="A4510" s="197">
        <v>30</v>
      </c>
      <c r="B4510" s="194" t="s">
        <v>160</v>
      </c>
      <c r="C4510" s="199">
        <v>63</v>
      </c>
      <c r="D4510" s="194" t="s">
        <v>150</v>
      </c>
      <c r="F4510" s="199">
        <v>0</v>
      </c>
      <c r="G4510" s="194" t="s">
        <v>820</v>
      </c>
      <c r="J4510" s="197">
        <v>66666</v>
      </c>
      <c r="K4510" s="200">
        <v>-21594928</v>
      </c>
      <c r="L4510" s="193" t="s">
        <v>585</v>
      </c>
    </row>
    <row r="4511" spans="1:12" x14ac:dyDescent="0.25">
      <c r="A4511" s="197">
        <v>30</v>
      </c>
      <c r="B4511" s="194" t="s">
        <v>160</v>
      </c>
      <c r="C4511" s="199">
        <v>63</v>
      </c>
      <c r="D4511" s="194" t="s">
        <v>150</v>
      </c>
      <c r="F4511" s="199">
        <v>0</v>
      </c>
      <c r="G4511" s="194" t="s">
        <v>752</v>
      </c>
      <c r="J4511" s="197">
        <v>20000</v>
      </c>
      <c r="K4511" s="200">
        <v>-21614928</v>
      </c>
      <c r="L4511" s="193" t="s">
        <v>585</v>
      </c>
    </row>
    <row r="4512" spans="1:12" x14ac:dyDescent="0.25">
      <c r="A4512" s="197">
        <v>30</v>
      </c>
      <c r="B4512" s="194" t="s">
        <v>160</v>
      </c>
      <c r="C4512" s="199">
        <v>63</v>
      </c>
      <c r="D4512" s="194" t="s">
        <v>150</v>
      </c>
      <c r="F4512" s="199">
        <v>0</v>
      </c>
      <c r="G4512" s="194" t="s">
        <v>821</v>
      </c>
      <c r="J4512" s="197">
        <v>80000</v>
      </c>
      <c r="K4512" s="200">
        <v>-21694928</v>
      </c>
      <c r="L4512" s="193" t="s">
        <v>585</v>
      </c>
    </row>
    <row r="4513" spans="1:12" x14ac:dyDescent="0.25">
      <c r="A4513" s="197">
        <v>30</v>
      </c>
      <c r="B4513" s="194" t="s">
        <v>160</v>
      </c>
      <c r="C4513" s="199">
        <v>63</v>
      </c>
      <c r="D4513" s="194" t="s">
        <v>150</v>
      </c>
      <c r="F4513" s="199">
        <v>0</v>
      </c>
      <c r="G4513" s="194" t="s">
        <v>809</v>
      </c>
      <c r="J4513" s="197">
        <v>32635</v>
      </c>
      <c r="K4513" s="200">
        <v>-21727563</v>
      </c>
      <c r="L4513" s="193" t="s">
        <v>585</v>
      </c>
    </row>
    <row r="4514" spans="1:12" x14ac:dyDescent="0.25">
      <c r="A4514" s="197">
        <v>30</v>
      </c>
      <c r="B4514" s="194" t="s">
        <v>160</v>
      </c>
      <c r="C4514" s="199">
        <v>63</v>
      </c>
      <c r="D4514" s="194" t="s">
        <v>150</v>
      </c>
      <c r="F4514" s="199">
        <v>0</v>
      </c>
      <c r="G4514" s="194" t="s">
        <v>822</v>
      </c>
      <c r="J4514" s="197">
        <v>33332</v>
      </c>
      <c r="K4514" s="200">
        <v>-21760895</v>
      </c>
      <c r="L4514" s="193" t="s">
        <v>585</v>
      </c>
    </row>
    <row r="4515" spans="1:12" x14ac:dyDescent="0.25">
      <c r="A4515" s="197">
        <v>30</v>
      </c>
      <c r="B4515" s="194" t="s">
        <v>160</v>
      </c>
      <c r="C4515" s="199">
        <v>63</v>
      </c>
      <c r="D4515" s="194" t="s">
        <v>150</v>
      </c>
      <c r="F4515" s="199">
        <v>0</v>
      </c>
      <c r="G4515" s="194" t="s">
        <v>744</v>
      </c>
      <c r="J4515" s="197">
        <v>33132</v>
      </c>
      <c r="K4515" s="200">
        <v>-21794027</v>
      </c>
      <c r="L4515" s="193" t="s">
        <v>585</v>
      </c>
    </row>
    <row r="4516" spans="1:12" x14ac:dyDescent="0.25">
      <c r="A4516" s="197">
        <v>30</v>
      </c>
      <c r="B4516" s="194" t="s">
        <v>160</v>
      </c>
      <c r="C4516" s="199">
        <v>63</v>
      </c>
      <c r="D4516" s="194" t="s">
        <v>150</v>
      </c>
      <c r="F4516" s="199">
        <v>0</v>
      </c>
      <c r="G4516" s="194" t="s">
        <v>823</v>
      </c>
      <c r="J4516" s="197">
        <v>29434</v>
      </c>
      <c r="K4516" s="200">
        <v>-21823461</v>
      </c>
      <c r="L4516" s="193" t="s">
        <v>585</v>
      </c>
    </row>
    <row r="4517" spans="1:12" x14ac:dyDescent="0.25">
      <c r="A4517" s="197">
        <v>30</v>
      </c>
      <c r="B4517" s="194" t="s">
        <v>160</v>
      </c>
      <c r="C4517" s="199">
        <v>63</v>
      </c>
      <c r="D4517" s="194" t="s">
        <v>150</v>
      </c>
      <c r="F4517" s="199">
        <v>0</v>
      </c>
      <c r="G4517" s="194" t="s">
        <v>824</v>
      </c>
      <c r="J4517" s="197">
        <v>100000</v>
      </c>
      <c r="K4517" s="200">
        <v>-21923461</v>
      </c>
      <c r="L4517" s="193" t="s">
        <v>585</v>
      </c>
    </row>
    <row r="4518" spans="1:12" x14ac:dyDescent="0.25">
      <c r="G4518" s="201" t="s">
        <v>679</v>
      </c>
      <c r="I4518" s="202">
        <v>0</v>
      </c>
      <c r="J4518" s="202">
        <v>1119266</v>
      </c>
      <c r="K4518" s="202">
        <v>-1119266</v>
      </c>
      <c r="L4518" s="203" t="s">
        <v>585</v>
      </c>
    </row>
    <row r="4519" spans="1:12" x14ac:dyDescent="0.25">
      <c r="G4519" s="201" t="s">
        <v>505</v>
      </c>
      <c r="I4519" s="202">
        <v>225000</v>
      </c>
      <c r="J4519" s="202">
        <v>22148461</v>
      </c>
      <c r="K4519" s="202">
        <v>-21923461</v>
      </c>
      <c r="L4519" s="204" t="s">
        <v>1019</v>
      </c>
    </row>
    <row r="4520" spans="1:12" x14ac:dyDescent="0.25">
      <c r="A4520" s="196" t="s">
        <v>438</v>
      </c>
      <c r="G4520" s="153" t="s">
        <v>500</v>
      </c>
      <c r="I4520" s="197">
        <v>225000</v>
      </c>
      <c r="J4520" s="197">
        <v>22148461</v>
      </c>
      <c r="K4520" s="197">
        <v>-21923461</v>
      </c>
      <c r="L4520" s="194" t="s">
        <v>585</v>
      </c>
    </row>
    <row r="4521" spans="1:12" x14ac:dyDescent="0.25">
      <c r="A4521" s="193" t="s">
        <v>139</v>
      </c>
      <c r="B4521" s="193" t="s">
        <v>140</v>
      </c>
      <c r="C4521" s="198" t="s">
        <v>141</v>
      </c>
      <c r="D4521" s="193" t="s">
        <v>142</v>
      </c>
      <c r="E4521" s="193" t="s">
        <v>143</v>
      </c>
      <c r="F4521" s="198" t="s">
        <v>144</v>
      </c>
      <c r="G4521" s="193" t="s">
        <v>145</v>
      </c>
      <c r="I4521" s="198" t="s">
        <v>501</v>
      </c>
      <c r="J4521" s="198" t="s">
        <v>502</v>
      </c>
      <c r="K4521" s="198" t="s">
        <v>146</v>
      </c>
    </row>
    <row r="4522" spans="1:12" x14ac:dyDescent="0.25">
      <c r="A4522" s="197">
        <v>31</v>
      </c>
      <c r="B4522" s="194" t="s">
        <v>438</v>
      </c>
      <c r="C4522" s="199">
        <v>121</v>
      </c>
      <c r="D4522" s="194" t="s">
        <v>150</v>
      </c>
      <c r="F4522" s="199">
        <v>0</v>
      </c>
      <c r="G4522" s="194" t="s">
        <v>827</v>
      </c>
      <c r="J4522" s="197">
        <v>12000</v>
      </c>
      <c r="K4522" s="200">
        <v>-21935461</v>
      </c>
      <c r="L4522" s="193" t="s">
        <v>585</v>
      </c>
    </row>
    <row r="4523" spans="1:12" x14ac:dyDescent="0.25">
      <c r="A4523" s="197">
        <v>31</v>
      </c>
      <c r="B4523" s="194" t="s">
        <v>438</v>
      </c>
      <c r="C4523" s="199">
        <v>122</v>
      </c>
      <c r="D4523" s="194" t="s">
        <v>150</v>
      </c>
      <c r="F4523" s="199">
        <v>0</v>
      </c>
      <c r="G4523" s="194" t="s">
        <v>827</v>
      </c>
      <c r="J4523" s="197">
        <v>100000</v>
      </c>
      <c r="K4523" s="200">
        <v>-22035461</v>
      </c>
      <c r="L4523" s="193" t="s">
        <v>585</v>
      </c>
    </row>
    <row r="4524" spans="1:12" x14ac:dyDescent="0.25">
      <c r="A4524" s="197">
        <v>31</v>
      </c>
      <c r="B4524" s="194" t="s">
        <v>438</v>
      </c>
      <c r="C4524" s="199">
        <v>123</v>
      </c>
      <c r="D4524" s="194" t="s">
        <v>150</v>
      </c>
      <c r="F4524" s="199">
        <v>0</v>
      </c>
      <c r="G4524" s="194" t="s">
        <v>828</v>
      </c>
      <c r="J4524" s="197">
        <v>21963</v>
      </c>
      <c r="K4524" s="200">
        <v>-22057424</v>
      </c>
      <c r="L4524" s="193" t="s">
        <v>585</v>
      </c>
    </row>
    <row r="4525" spans="1:12" x14ac:dyDescent="0.25">
      <c r="A4525" s="197">
        <v>31</v>
      </c>
      <c r="B4525" s="194" t="s">
        <v>438</v>
      </c>
      <c r="C4525" s="199">
        <v>124</v>
      </c>
      <c r="D4525" s="194" t="s">
        <v>150</v>
      </c>
      <c r="F4525" s="199">
        <v>0</v>
      </c>
      <c r="G4525" s="194" t="s">
        <v>829</v>
      </c>
      <c r="J4525" s="197">
        <v>20000</v>
      </c>
      <c r="K4525" s="200">
        <v>-22077424</v>
      </c>
      <c r="L4525" s="193" t="s">
        <v>585</v>
      </c>
    </row>
    <row r="4526" spans="1:12" x14ac:dyDescent="0.25">
      <c r="A4526" s="197">
        <v>31</v>
      </c>
      <c r="B4526" s="194" t="s">
        <v>438</v>
      </c>
      <c r="C4526" s="199">
        <v>125</v>
      </c>
      <c r="D4526" s="194" t="s">
        <v>150</v>
      </c>
      <c r="F4526" s="199">
        <v>0</v>
      </c>
      <c r="G4526" s="194" t="s">
        <v>829</v>
      </c>
      <c r="J4526" s="197">
        <v>10216</v>
      </c>
      <c r="K4526" s="200">
        <v>-22087640</v>
      </c>
      <c r="L4526" s="193" t="s">
        <v>585</v>
      </c>
    </row>
    <row r="4527" spans="1:12" x14ac:dyDescent="0.25">
      <c r="A4527" s="197">
        <v>31</v>
      </c>
      <c r="B4527" s="194" t="s">
        <v>438</v>
      </c>
      <c r="C4527" s="199">
        <v>126</v>
      </c>
      <c r="D4527" s="194" t="s">
        <v>150</v>
      </c>
      <c r="F4527" s="199">
        <v>0</v>
      </c>
      <c r="G4527" s="194" t="s">
        <v>829</v>
      </c>
      <c r="J4527" s="197">
        <v>180000</v>
      </c>
      <c r="K4527" s="200">
        <v>-22267640</v>
      </c>
      <c r="L4527" s="193" t="s">
        <v>585</v>
      </c>
    </row>
    <row r="4528" spans="1:12" x14ac:dyDescent="0.25">
      <c r="A4528" s="197">
        <v>31</v>
      </c>
      <c r="B4528" s="194" t="s">
        <v>438</v>
      </c>
      <c r="C4528" s="199">
        <v>127</v>
      </c>
      <c r="D4528" s="194" t="s">
        <v>150</v>
      </c>
      <c r="F4528" s="199">
        <v>0</v>
      </c>
      <c r="G4528" s="194" t="s">
        <v>829</v>
      </c>
      <c r="J4528" s="197">
        <v>22500</v>
      </c>
      <c r="K4528" s="200">
        <v>-22290140</v>
      </c>
      <c r="L4528" s="193" t="s">
        <v>585</v>
      </c>
    </row>
    <row r="4529" spans="1:12" x14ac:dyDescent="0.25">
      <c r="A4529" s="197">
        <v>31</v>
      </c>
      <c r="B4529" s="194" t="s">
        <v>438</v>
      </c>
      <c r="C4529" s="199">
        <v>128</v>
      </c>
      <c r="D4529" s="194" t="s">
        <v>150</v>
      </c>
      <c r="F4529" s="199">
        <v>0</v>
      </c>
      <c r="G4529" s="194" t="s">
        <v>829</v>
      </c>
      <c r="J4529" s="197">
        <v>97000</v>
      </c>
      <c r="K4529" s="200">
        <v>-22387140</v>
      </c>
      <c r="L4529" s="193" t="s">
        <v>585</v>
      </c>
    </row>
    <row r="4530" spans="1:12" x14ac:dyDescent="0.25">
      <c r="A4530" s="197">
        <v>31</v>
      </c>
      <c r="B4530" s="194" t="s">
        <v>438</v>
      </c>
      <c r="C4530" s="199">
        <v>129</v>
      </c>
      <c r="D4530" s="194" t="s">
        <v>150</v>
      </c>
      <c r="F4530" s="199">
        <v>0</v>
      </c>
      <c r="G4530" s="194" t="s">
        <v>829</v>
      </c>
      <c r="J4530" s="197">
        <v>11250</v>
      </c>
      <c r="K4530" s="200">
        <v>-22398390</v>
      </c>
      <c r="L4530" s="193" t="s">
        <v>585</v>
      </c>
    </row>
    <row r="4531" spans="1:12" x14ac:dyDescent="0.25">
      <c r="A4531" s="197">
        <v>31</v>
      </c>
      <c r="B4531" s="194" t="s">
        <v>438</v>
      </c>
      <c r="C4531" s="199">
        <v>130</v>
      </c>
      <c r="D4531" s="194" t="s">
        <v>150</v>
      </c>
      <c r="F4531" s="199">
        <v>0</v>
      </c>
      <c r="G4531" s="194" t="s">
        <v>829</v>
      </c>
      <c r="J4531" s="197">
        <v>120000</v>
      </c>
      <c r="K4531" s="200">
        <v>-22518390</v>
      </c>
      <c r="L4531" s="193" t="s">
        <v>585</v>
      </c>
    </row>
    <row r="4532" spans="1:12" x14ac:dyDescent="0.25">
      <c r="A4532" s="197">
        <v>31</v>
      </c>
      <c r="B4532" s="194" t="s">
        <v>438</v>
      </c>
      <c r="C4532" s="199">
        <v>131</v>
      </c>
      <c r="D4532" s="194" t="s">
        <v>150</v>
      </c>
      <c r="F4532" s="199">
        <v>0</v>
      </c>
      <c r="G4532" s="194" t="s">
        <v>829</v>
      </c>
      <c r="J4532" s="197">
        <v>33132</v>
      </c>
      <c r="K4532" s="200">
        <v>-22551522</v>
      </c>
      <c r="L4532" s="193" t="s">
        <v>585</v>
      </c>
    </row>
    <row r="4533" spans="1:12" x14ac:dyDescent="0.25">
      <c r="A4533" s="197">
        <v>31</v>
      </c>
      <c r="B4533" s="194" t="s">
        <v>438</v>
      </c>
      <c r="C4533" s="199">
        <v>132</v>
      </c>
      <c r="D4533" s="194" t="s">
        <v>150</v>
      </c>
      <c r="F4533" s="199">
        <v>0</v>
      </c>
      <c r="G4533" s="194" t="s">
        <v>829</v>
      </c>
      <c r="J4533" s="197">
        <v>29434</v>
      </c>
      <c r="K4533" s="200">
        <v>-22580956</v>
      </c>
      <c r="L4533" s="193" t="s">
        <v>585</v>
      </c>
    </row>
    <row r="4534" spans="1:12" x14ac:dyDescent="0.25">
      <c r="A4534" s="197">
        <v>31</v>
      </c>
      <c r="B4534" s="194" t="s">
        <v>438</v>
      </c>
      <c r="C4534" s="199">
        <v>133</v>
      </c>
      <c r="D4534" s="194" t="s">
        <v>150</v>
      </c>
      <c r="F4534" s="199">
        <v>0</v>
      </c>
      <c r="G4534" s="194" t="s">
        <v>829</v>
      </c>
      <c r="J4534" s="197">
        <v>38834</v>
      </c>
      <c r="K4534" s="200">
        <v>-22619790</v>
      </c>
      <c r="L4534" s="193" t="s">
        <v>585</v>
      </c>
    </row>
    <row r="4535" spans="1:12" x14ac:dyDescent="0.25">
      <c r="A4535" s="197">
        <v>31</v>
      </c>
      <c r="B4535" s="194" t="s">
        <v>438</v>
      </c>
      <c r="C4535" s="199">
        <v>134</v>
      </c>
      <c r="D4535" s="194" t="s">
        <v>150</v>
      </c>
      <c r="F4535" s="199">
        <v>0</v>
      </c>
      <c r="G4535" s="194" t="s">
        <v>829</v>
      </c>
      <c r="J4535" s="197">
        <v>22500</v>
      </c>
      <c r="K4535" s="200">
        <v>-22642290</v>
      </c>
      <c r="L4535" s="193" t="s">
        <v>585</v>
      </c>
    </row>
    <row r="4536" spans="1:12" x14ac:dyDescent="0.25">
      <c r="A4536" s="197">
        <v>31</v>
      </c>
      <c r="B4536" s="194" t="s">
        <v>438</v>
      </c>
      <c r="C4536" s="199">
        <v>135</v>
      </c>
      <c r="D4536" s="194" t="s">
        <v>150</v>
      </c>
      <c r="F4536" s="199">
        <v>0</v>
      </c>
      <c r="G4536" s="194" t="s">
        <v>829</v>
      </c>
      <c r="J4536" s="197">
        <v>15000</v>
      </c>
      <c r="K4536" s="200">
        <v>-22657290</v>
      </c>
      <c r="L4536" s="193" t="s">
        <v>585</v>
      </c>
    </row>
    <row r="4537" spans="1:12" x14ac:dyDescent="0.25">
      <c r="A4537" s="197">
        <v>31</v>
      </c>
      <c r="B4537" s="194" t="s">
        <v>438</v>
      </c>
      <c r="C4537" s="199">
        <v>136</v>
      </c>
      <c r="D4537" s="194" t="s">
        <v>150</v>
      </c>
      <c r="F4537" s="199">
        <v>0</v>
      </c>
      <c r="G4537" s="194" t="s">
        <v>829</v>
      </c>
      <c r="J4537" s="197">
        <v>30000</v>
      </c>
      <c r="K4537" s="200">
        <v>-22687290</v>
      </c>
      <c r="L4537" s="193" t="s">
        <v>585</v>
      </c>
    </row>
    <row r="4538" spans="1:12" x14ac:dyDescent="0.25">
      <c r="A4538" s="197">
        <v>31</v>
      </c>
      <c r="B4538" s="194" t="s">
        <v>438</v>
      </c>
      <c r="C4538" s="199">
        <v>137</v>
      </c>
      <c r="D4538" s="194" t="s">
        <v>150</v>
      </c>
      <c r="F4538" s="199">
        <v>0</v>
      </c>
      <c r="G4538" s="194" t="s">
        <v>829</v>
      </c>
      <c r="J4538" s="197">
        <v>22500</v>
      </c>
      <c r="K4538" s="200">
        <v>-22709790</v>
      </c>
      <c r="L4538" s="193" t="s">
        <v>585</v>
      </c>
    </row>
    <row r="4539" spans="1:12" x14ac:dyDescent="0.25">
      <c r="A4539" s="197">
        <v>31</v>
      </c>
      <c r="B4539" s="194" t="s">
        <v>438</v>
      </c>
      <c r="C4539" s="199">
        <v>141</v>
      </c>
      <c r="D4539" s="194" t="s">
        <v>150</v>
      </c>
      <c r="F4539" s="199">
        <v>0</v>
      </c>
      <c r="G4539" s="194" t="s">
        <v>830</v>
      </c>
      <c r="J4539" s="197">
        <v>50000</v>
      </c>
      <c r="K4539" s="200">
        <v>-22759790</v>
      </c>
      <c r="L4539" s="193" t="s">
        <v>585</v>
      </c>
    </row>
    <row r="4540" spans="1:12" x14ac:dyDescent="0.25">
      <c r="G4540" s="201" t="s">
        <v>718</v>
      </c>
      <c r="I4540" s="202">
        <v>0</v>
      </c>
      <c r="J4540" s="202">
        <v>836329</v>
      </c>
      <c r="K4540" s="202">
        <v>-836329</v>
      </c>
      <c r="L4540" s="203" t="s">
        <v>585</v>
      </c>
    </row>
    <row r="4541" spans="1:12" x14ac:dyDescent="0.25">
      <c r="G4541" s="201" t="s">
        <v>505</v>
      </c>
      <c r="I4541" s="202">
        <v>225000</v>
      </c>
      <c r="J4541" s="202">
        <v>22984790</v>
      </c>
      <c r="K4541" s="202">
        <v>-22759790</v>
      </c>
      <c r="L4541" s="204" t="s">
        <v>1019</v>
      </c>
    </row>
    <row r="4542" spans="1:12" x14ac:dyDescent="0.25">
      <c r="A4542" s="196" t="s">
        <v>1532</v>
      </c>
      <c r="G4542" s="153" t="s">
        <v>500</v>
      </c>
      <c r="I4542" s="197">
        <v>225000</v>
      </c>
      <c r="J4542" s="197">
        <v>22984790</v>
      </c>
      <c r="K4542" s="197">
        <v>-22759790</v>
      </c>
      <c r="L4542" s="194" t="s">
        <v>585</v>
      </c>
    </row>
    <row r="4543" spans="1:12" x14ac:dyDescent="0.25">
      <c r="A4543" s="193" t="s">
        <v>139</v>
      </c>
      <c r="B4543" s="193" t="s">
        <v>140</v>
      </c>
      <c r="C4543" s="198" t="s">
        <v>141</v>
      </c>
      <c r="D4543" s="193" t="s">
        <v>142</v>
      </c>
      <c r="E4543" s="193" t="s">
        <v>143</v>
      </c>
      <c r="F4543" s="198" t="s">
        <v>144</v>
      </c>
      <c r="G4543" s="193" t="s">
        <v>145</v>
      </c>
      <c r="I4543" s="198" t="s">
        <v>501</v>
      </c>
      <c r="J4543" s="198" t="s">
        <v>502</v>
      </c>
      <c r="K4543" s="198" t="s">
        <v>146</v>
      </c>
    </row>
    <row r="4544" spans="1:12" x14ac:dyDescent="0.25">
      <c r="A4544" s="197">
        <v>31</v>
      </c>
      <c r="B4544" s="194" t="s">
        <v>1532</v>
      </c>
      <c r="C4544" s="199">
        <v>77</v>
      </c>
      <c r="D4544" s="194" t="s">
        <v>150</v>
      </c>
      <c r="F4544" s="199">
        <v>0</v>
      </c>
      <c r="G4544" s="194" t="s">
        <v>1633</v>
      </c>
      <c r="J4544" s="197">
        <v>10216</v>
      </c>
      <c r="K4544" s="200">
        <v>-22770006</v>
      </c>
      <c r="L4544" s="193" t="s">
        <v>585</v>
      </c>
    </row>
    <row r="4545" spans="1:12" x14ac:dyDescent="0.25">
      <c r="A4545" s="197">
        <v>31</v>
      </c>
      <c r="B4545" s="194" t="s">
        <v>1532</v>
      </c>
      <c r="C4545" s="199">
        <v>78</v>
      </c>
      <c r="D4545" s="194" t="s">
        <v>150</v>
      </c>
      <c r="F4545" s="199">
        <v>0</v>
      </c>
      <c r="G4545" s="194" t="s">
        <v>1634</v>
      </c>
      <c r="J4545" s="197">
        <v>20000</v>
      </c>
      <c r="K4545" s="200">
        <v>-22790006</v>
      </c>
      <c r="L4545" s="193" t="s">
        <v>585</v>
      </c>
    </row>
    <row r="4546" spans="1:12" x14ac:dyDescent="0.25">
      <c r="A4546" s="197">
        <v>31</v>
      </c>
      <c r="B4546" s="194" t="s">
        <v>1532</v>
      </c>
      <c r="C4546" s="199">
        <v>79</v>
      </c>
      <c r="D4546" s="194" t="s">
        <v>150</v>
      </c>
      <c r="F4546" s="199">
        <v>0</v>
      </c>
      <c r="G4546" s="194" t="s">
        <v>1635</v>
      </c>
      <c r="J4546" s="197">
        <v>11250</v>
      </c>
      <c r="K4546" s="200">
        <v>-22801256</v>
      </c>
      <c r="L4546" s="193" t="s">
        <v>585</v>
      </c>
    </row>
    <row r="4547" spans="1:12" x14ac:dyDescent="0.25">
      <c r="A4547" s="197">
        <v>31</v>
      </c>
      <c r="B4547" s="194" t="s">
        <v>1532</v>
      </c>
      <c r="C4547" s="199">
        <v>80</v>
      </c>
      <c r="D4547" s="194" t="s">
        <v>150</v>
      </c>
      <c r="F4547" s="199">
        <v>0</v>
      </c>
      <c r="G4547" s="194" t="s">
        <v>1686</v>
      </c>
      <c r="J4547" s="197">
        <v>18750</v>
      </c>
      <c r="K4547" s="200">
        <v>-22820006</v>
      </c>
      <c r="L4547" s="193" t="s">
        <v>585</v>
      </c>
    </row>
    <row r="4548" spans="1:12" x14ac:dyDescent="0.25">
      <c r="A4548" s="197">
        <v>31</v>
      </c>
      <c r="B4548" s="194" t="s">
        <v>1532</v>
      </c>
      <c r="C4548" s="199">
        <v>82</v>
      </c>
      <c r="D4548" s="194" t="s">
        <v>150</v>
      </c>
      <c r="F4548" s="199">
        <v>0</v>
      </c>
      <c r="G4548" s="194" t="s">
        <v>1637</v>
      </c>
      <c r="J4548" s="197">
        <v>12000</v>
      </c>
      <c r="K4548" s="200">
        <v>-22832006</v>
      </c>
      <c r="L4548" s="193" t="s">
        <v>585</v>
      </c>
    </row>
    <row r="4549" spans="1:12" x14ac:dyDescent="0.25">
      <c r="A4549" s="197">
        <v>31</v>
      </c>
      <c r="B4549" s="194" t="s">
        <v>1532</v>
      </c>
      <c r="C4549" s="199">
        <v>83</v>
      </c>
      <c r="D4549" s="194" t="s">
        <v>150</v>
      </c>
      <c r="F4549" s="199">
        <v>0</v>
      </c>
      <c r="G4549" s="194" t="s">
        <v>1638</v>
      </c>
      <c r="J4549" s="197">
        <v>21963</v>
      </c>
      <c r="K4549" s="200">
        <v>-22853969</v>
      </c>
      <c r="L4549" s="193" t="s">
        <v>585</v>
      </c>
    </row>
    <row r="4550" spans="1:12" x14ac:dyDescent="0.25">
      <c r="A4550" s="197">
        <v>31</v>
      </c>
      <c r="B4550" s="194" t="s">
        <v>1532</v>
      </c>
      <c r="C4550" s="199">
        <v>84</v>
      </c>
      <c r="D4550" s="194" t="s">
        <v>150</v>
      </c>
      <c r="F4550" s="199">
        <v>0</v>
      </c>
      <c r="G4550" s="194" t="s">
        <v>1639</v>
      </c>
      <c r="J4550" s="197">
        <v>32000</v>
      </c>
      <c r="K4550" s="200">
        <v>-22885969</v>
      </c>
      <c r="L4550" s="193" t="s">
        <v>585</v>
      </c>
    </row>
    <row r="4551" spans="1:12" x14ac:dyDescent="0.25">
      <c r="A4551" s="197">
        <v>31</v>
      </c>
      <c r="B4551" s="194" t="s">
        <v>1532</v>
      </c>
      <c r="C4551" s="199">
        <v>85</v>
      </c>
      <c r="D4551" s="194" t="s">
        <v>150</v>
      </c>
      <c r="F4551" s="199">
        <v>0</v>
      </c>
      <c r="G4551" s="194" t="s">
        <v>1640</v>
      </c>
      <c r="J4551" s="197">
        <v>15000</v>
      </c>
      <c r="K4551" s="200">
        <v>-22900969</v>
      </c>
      <c r="L4551" s="193" t="s">
        <v>585</v>
      </c>
    </row>
    <row r="4552" spans="1:12" x14ac:dyDescent="0.25">
      <c r="A4552" s="197">
        <v>31</v>
      </c>
      <c r="B4552" s="194" t="s">
        <v>1532</v>
      </c>
      <c r="C4552" s="199">
        <v>86</v>
      </c>
      <c r="D4552" s="194" t="s">
        <v>150</v>
      </c>
      <c r="F4552" s="199">
        <v>0</v>
      </c>
      <c r="G4552" s="194" t="s">
        <v>1641</v>
      </c>
      <c r="J4552" s="197">
        <v>50000</v>
      </c>
      <c r="K4552" s="200">
        <v>-22950969</v>
      </c>
      <c r="L4552" s="193" t="s">
        <v>585</v>
      </c>
    </row>
    <row r="4553" spans="1:12" x14ac:dyDescent="0.25">
      <c r="A4553" s="197">
        <v>31</v>
      </c>
      <c r="B4553" s="194" t="s">
        <v>1532</v>
      </c>
      <c r="C4553" s="199">
        <v>88</v>
      </c>
      <c r="D4553" s="194" t="s">
        <v>150</v>
      </c>
      <c r="F4553" s="199">
        <v>0</v>
      </c>
      <c r="G4553" s="194" t="s">
        <v>1643</v>
      </c>
      <c r="J4553" s="197">
        <v>32635</v>
      </c>
      <c r="K4553" s="200">
        <v>-22983604</v>
      </c>
      <c r="L4553" s="193" t="s">
        <v>585</v>
      </c>
    </row>
    <row r="4554" spans="1:12" x14ac:dyDescent="0.25">
      <c r="A4554" s="197">
        <v>31</v>
      </c>
      <c r="B4554" s="194" t="s">
        <v>1532</v>
      </c>
      <c r="C4554" s="199">
        <v>90</v>
      </c>
      <c r="D4554" s="194" t="s">
        <v>150</v>
      </c>
      <c r="F4554" s="199">
        <v>0</v>
      </c>
      <c r="G4554" s="194" t="s">
        <v>1645</v>
      </c>
      <c r="J4554" s="197">
        <v>120000</v>
      </c>
      <c r="K4554" s="200">
        <v>-23103604</v>
      </c>
      <c r="L4554" s="193" t="s">
        <v>585</v>
      </c>
    </row>
    <row r="4555" spans="1:12" x14ac:dyDescent="0.25">
      <c r="A4555" s="197">
        <v>31</v>
      </c>
      <c r="B4555" s="194" t="s">
        <v>1532</v>
      </c>
      <c r="C4555" s="199">
        <v>91</v>
      </c>
      <c r="D4555" s="194" t="s">
        <v>150</v>
      </c>
      <c r="F4555" s="199">
        <v>0</v>
      </c>
      <c r="G4555" s="194" t="s">
        <v>1646</v>
      </c>
      <c r="J4555" s="197">
        <v>80000</v>
      </c>
      <c r="K4555" s="200">
        <v>-23183604</v>
      </c>
      <c r="L4555" s="193" t="s">
        <v>585</v>
      </c>
    </row>
    <row r="4556" spans="1:12" x14ac:dyDescent="0.25">
      <c r="A4556" s="197">
        <v>31</v>
      </c>
      <c r="B4556" s="194" t="s">
        <v>1532</v>
      </c>
      <c r="C4556" s="199">
        <v>92</v>
      </c>
      <c r="D4556" s="194" t="s">
        <v>150</v>
      </c>
      <c r="F4556" s="199">
        <v>0</v>
      </c>
      <c r="G4556" s="194" t="s">
        <v>1647</v>
      </c>
      <c r="J4556" s="197">
        <v>29434</v>
      </c>
      <c r="K4556" s="200">
        <v>-23213038</v>
      </c>
      <c r="L4556" s="193" t="s">
        <v>585</v>
      </c>
    </row>
    <row r="4557" spans="1:12" x14ac:dyDescent="0.25">
      <c r="A4557" s="197">
        <v>31</v>
      </c>
      <c r="B4557" s="194" t="s">
        <v>1532</v>
      </c>
      <c r="C4557" s="199">
        <v>93</v>
      </c>
      <c r="D4557" s="194" t="s">
        <v>150</v>
      </c>
      <c r="F4557" s="199">
        <v>0</v>
      </c>
      <c r="G4557" s="194" t="s">
        <v>1648</v>
      </c>
      <c r="J4557" s="197">
        <v>29423</v>
      </c>
      <c r="K4557" s="200">
        <v>-23242461</v>
      </c>
      <c r="L4557" s="193" t="s">
        <v>585</v>
      </c>
    </row>
    <row r="4558" spans="1:12" x14ac:dyDescent="0.25">
      <c r="A4558" s="197">
        <v>31</v>
      </c>
      <c r="B4558" s="194" t="s">
        <v>1532</v>
      </c>
      <c r="C4558" s="199">
        <v>94</v>
      </c>
      <c r="D4558" s="194" t="s">
        <v>150</v>
      </c>
      <c r="F4558" s="199">
        <v>0</v>
      </c>
      <c r="G4558" s="194" t="s">
        <v>1648</v>
      </c>
      <c r="J4558" s="197">
        <v>74270</v>
      </c>
      <c r="K4558" s="200">
        <v>-23316731</v>
      </c>
      <c r="L4558" s="193" t="s">
        <v>585</v>
      </c>
    </row>
    <row r="4559" spans="1:12" x14ac:dyDescent="0.25">
      <c r="A4559" s="197">
        <v>31</v>
      </c>
      <c r="B4559" s="194" t="s">
        <v>1532</v>
      </c>
      <c r="C4559" s="199">
        <v>95</v>
      </c>
      <c r="D4559" s="194" t="s">
        <v>150</v>
      </c>
      <c r="F4559" s="199">
        <v>0</v>
      </c>
      <c r="G4559" s="194" t="s">
        <v>1649</v>
      </c>
      <c r="J4559" s="197">
        <v>33132</v>
      </c>
      <c r="K4559" s="200">
        <v>-23349863</v>
      </c>
      <c r="L4559" s="193" t="s">
        <v>585</v>
      </c>
    </row>
    <row r="4560" spans="1:12" x14ac:dyDescent="0.25">
      <c r="A4560" s="197">
        <v>31</v>
      </c>
      <c r="B4560" s="194" t="s">
        <v>1532</v>
      </c>
      <c r="C4560" s="199">
        <v>96</v>
      </c>
      <c r="D4560" s="194" t="s">
        <v>150</v>
      </c>
      <c r="F4560" s="199">
        <v>0</v>
      </c>
      <c r="G4560" s="194" t="s">
        <v>1648</v>
      </c>
      <c r="J4560" s="197">
        <v>38834</v>
      </c>
      <c r="K4560" s="200">
        <v>-23388697</v>
      </c>
      <c r="L4560" s="193" t="s">
        <v>585</v>
      </c>
    </row>
    <row r="4561" spans="1:12" x14ac:dyDescent="0.25">
      <c r="A4561" s="197">
        <v>31</v>
      </c>
      <c r="B4561" s="194" t="s">
        <v>1532</v>
      </c>
      <c r="C4561" s="199">
        <v>97</v>
      </c>
      <c r="D4561" s="194" t="s">
        <v>150</v>
      </c>
      <c r="F4561" s="199">
        <v>0</v>
      </c>
      <c r="G4561" s="194" t="s">
        <v>1648</v>
      </c>
      <c r="J4561" s="197">
        <v>20000</v>
      </c>
      <c r="K4561" s="200">
        <v>-23408697</v>
      </c>
      <c r="L4561" s="193" t="s">
        <v>585</v>
      </c>
    </row>
    <row r="4562" spans="1:12" x14ac:dyDescent="0.25">
      <c r="A4562" s="197">
        <v>31</v>
      </c>
      <c r="B4562" s="194" t="s">
        <v>1532</v>
      </c>
      <c r="C4562" s="199">
        <v>106</v>
      </c>
      <c r="D4562" s="194" t="s">
        <v>150</v>
      </c>
      <c r="F4562" s="199">
        <v>0</v>
      </c>
      <c r="G4562" s="194" t="s">
        <v>1795</v>
      </c>
      <c r="J4562" s="197">
        <v>20000</v>
      </c>
      <c r="K4562" s="200">
        <v>-23428697</v>
      </c>
      <c r="L4562" s="193" t="s">
        <v>585</v>
      </c>
    </row>
    <row r="4563" spans="1:12" x14ac:dyDescent="0.25">
      <c r="G4563" s="201" t="s">
        <v>1630</v>
      </c>
      <c r="I4563" s="202">
        <v>0</v>
      </c>
      <c r="J4563" s="202">
        <v>668907</v>
      </c>
      <c r="K4563" s="202">
        <v>-668907</v>
      </c>
      <c r="L4563" s="203" t="s">
        <v>585</v>
      </c>
    </row>
    <row r="4564" spans="1:12" x14ac:dyDescent="0.25">
      <c r="G4564" s="201" t="s">
        <v>505</v>
      </c>
      <c r="I4564" s="202">
        <v>225000</v>
      </c>
      <c r="J4564" s="202">
        <v>23653697</v>
      </c>
      <c r="K4564" s="202">
        <v>-23428697</v>
      </c>
      <c r="L4564" s="204" t="s">
        <v>1019</v>
      </c>
    </row>
    <row r="4565" spans="1:12" x14ac:dyDescent="0.25">
      <c r="A4565" s="196" t="s">
        <v>1515</v>
      </c>
    </row>
    <row r="4566" spans="1:12" x14ac:dyDescent="0.25">
      <c r="A4566" s="196" t="s">
        <v>219</v>
      </c>
      <c r="G4566" s="153" t="s">
        <v>500</v>
      </c>
      <c r="I4566" s="197">
        <v>0</v>
      </c>
      <c r="J4566" s="197">
        <v>0</v>
      </c>
      <c r="K4566" s="197">
        <v>0</v>
      </c>
    </row>
    <row r="4567" spans="1:12" x14ac:dyDescent="0.25">
      <c r="A4567" s="193" t="s">
        <v>139</v>
      </c>
      <c r="B4567" s="193" t="s">
        <v>140</v>
      </c>
      <c r="C4567" s="198" t="s">
        <v>141</v>
      </c>
      <c r="D4567" s="193" t="s">
        <v>142</v>
      </c>
      <c r="E4567" s="193" t="s">
        <v>143</v>
      </c>
      <c r="F4567" s="198" t="s">
        <v>144</v>
      </c>
      <c r="G4567" s="193" t="s">
        <v>145</v>
      </c>
      <c r="I4567" s="198" t="s">
        <v>501</v>
      </c>
      <c r="J4567" s="198" t="s">
        <v>502</v>
      </c>
      <c r="K4567" s="198" t="s">
        <v>146</v>
      </c>
    </row>
    <row r="4568" spans="1:12" x14ac:dyDescent="0.25">
      <c r="A4568" s="197">
        <v>10</v>
      </c>
      <c r="B4568" s="194" t="s">
        <v>219</v>
      </c>
      <c r="C4568" s="199">
        <v>17</v>
      </c>
      <c r="D4568" s="194" t="s">
        <v>150</v>
      </c>
      <c r="F4568" s="199">
        <v>0</v>
      </c>
      <c r="G4568" s="194" t="s">
        <v>573</v>
      </c>
      <c r="J4568" s="197">
        <v>675000</v>
      </c>
      <c r="K4568" s="200">
        <v>-675000</v>
      </c>
      <c r="L4568" s="193" t="s">
        <v>585</v>
      </c>
    </row>
    <row r="4569" spans="1:12" x14ac:dyDescent="0.25">
      <c r="G4569" s="201" t="s">
        <v>507</v>
      </c>
      <c r="I4569" s="202">
        <v>0</v>
      </c>
      <c r="J4569" s="202">
        <v>675000</v>
      </c>
      <c r="K4569" s="202">
        <v>-675000</v>
      </c>
      <c r="L4569" s="203" t="s">
        <v>585</v>
      </c>
    </row>
    <row r="4570" spans="1:12" x14ac:dyDescent="0.25">
      <c r="G4570" s="201" t="s">
        <v>505</v>
      </c>
      <c r="I4570" s="202">
        <v>0</v>
      </c>
      <c r="J4570" s="202">
        <v>675000</v>
      </c>
      <c r="K4570" s="202">
        <v>-675000</v>
      </c>
      <c r="L4570" s="204" t="s">
        <v>1019</v>
      </c>
    </row>
    <row r="4571" spans="1:12" x14ac:dyDescent="0.25">
      <c r="A4571" s="196" t="s">
        <v>242</v>
      </c>
      <c r="G4571" s="153" t="s">
        <v>500</v>
      </c>
      <c r="I4571" s="197">
        <v>0</v>
      </c>
      <c r="J4571" s="197">
        <v>675000</v>
      </c>
      <c r="K4571" s="197">
        <v>-675000</v>
      </c>
      <c r="L4571" s="194" t="s">
        <v>585</v>
      </c>
    </row>
    <row r="4572" spans="1:12" x14ac:dyDescent="0.25">
      <c r="A4572" s="193" t="s">
        <v>139</v>
      </c>
      <c r="B4572" s="193" t="s">
        <v>140</v>
      </c>
      <c r="C4572" s="198" t="s">
        <v>141</v>
      </c>
      <c r="D4572" s="193" t="s">
        <v>142</v>
      </c>
      <c r="E4572" s="193" t="s">
        <v>143</v>
      </c>
      <c r="F4572" s="198" t="s">
        <v>144</v>
      </c>
      <c r="G4572" s="193" t="s">
        <v>145</v>
      </c>
      <c r="I4572" s="198" t="s">
        <v>501</v>
      </c>
      <c r="J4572" s="198" t="s">
        <v>502</v>
      </c>
      <c r="K4572" s="198" t="s">
        <v>146</v>
      </c>
    </row>
    <row r="4573" spans="1:12" x14ac:dyDescent="0.25">
      <c r="A4573" s="197">
        <v>9</v>
      </c>
      <c r="B4573" s="194" t="s">
        <v>242</v>
      </c>
      <c r="C4573" s="199">
        <v>24</v>
      </c>
      <c r="D4573" s="194" t="s">
        <v>150</v>
      </c>
      <c r="F4573" s="199">
        <v>0</v>
      </c>
      <c r="G4573" s="194" t="s">
        <v>596</v>
      </c>
      <c r="J4573" s="197">
        <v>675000</v>
      </c>
      <c r="K4573" s="200">
        <v>-1350000</v>
      </c>
      <c r="L4573" s="193" t="s">
        <v>585</v>
      </c>
    </row>
    <row r="4574" spans="1:12" x14ac:dyDescent="0.25">
      <c r="G4574" s="201" t="s">
        <v>612</v>
      </c>
      <c r="I4574" s="202">
        <v>0</v>
      </c>
      <c r="J4574" s="202">
        <v>675000</v>
      </c>
      <c r="K4574" s="202">
        <v>-675000</v>
      </c>
      <c r="L4574" s="203" t="s">
        <v>585</v>
      </c>
    </row>
    <row r="4575" spans="1:12" x14ac:dyDescent="0.25">
      <c r="G4575" s="201" t="s">
        <v>505</v>
      </c>
      <c r="I4575" s="202">
        <v>0</v>
      </c>
      <c r="J4575" s="202">
        <v>1350000</v>
      </c>
      <c r="K4575" s="202">
        <v>-1350000</v>
      </c>
      <c r="L4575" s="204" t="s">
        <v>1019</v>
      </c>
    </row>
    <row r="4576" spans="1:12" x14ac:dyDescent="0.25">
      <c r="A4576" s="196" t="s">
        <v>158</v>
      </c>
      <c r="G4576" s="153" t="s">
        <v>500</v>
      </c>
      <c r="I4576" s="197">
        <v>0</v>
      </c>
      <c r="J4576" s="197">
        <v>1350000</v>
      </c>
      <c r="K4576" s="197">
        <v>-1350000</v>
      </c>
      <c r="L4576" s="194" t="s">
        <v>585</v>
      </c>
    </row>
    <row r="4577" spans="1:12" x14ac:dyDescent="0.25">
      <c r="A4577" s="193" t="s">
        <v>139</v>
      </c>
      <c r="B4577" s="193" t="s">
        <v>140</v>
      </c>
      <c r="C4577" s="198" t="s">
        <v>141</v>
      </c>
      <c r="D4577" s="193" t="s">
        <v>142</v>
      </c>
      <c r="E4577" s="193" t="s">
        <v>143</v>
      </c>
      <c r="F4577" s="198" t="s">
        <v>144</v>
      </c>
      <c r="G4577" s="193" t="s">
        <v>145</v>
      </c>
      <c r="I4577" s="198" t="s">
        <v>501</v>
      </c>
      <c r="J4577" s="198" t="s">
        <v>502</v>
      </c>
      <c r="K4577" s="198" t="s">
        <v>146</v>
      </c>
    </row>
    <row r="4578" spans="1:12" x14ac:dyDescent="0.25">
      <c r="A4578" s="197">
        <v>11</v>
      </c>
      <c r="B4578" s="194" t="s">
        <v>158</v>
      </c>
      <c r="C4578" s="199">
        <v>37</v>
      </c>
      <c r="D4578" s="194" t="s">
        <v>150</v>
      </c>
      <c r="F4578" s="199">
        <v>0</v>
      </c>
      <c r="G4578" s="194" t="s">
        <v>596</v>
      </c>
      <c r="J4578" s="197">
        <v>650</v>
      </c>
      <c r="K4578" s="200">
        <v>-1350650</v>
      </c>
      <c r="L4578" s="193" t="s">
        <v>585</v>
      </c>
    </row>
    <row r="4579" spans="1:12" x14ac:dyDescent="0.25">
      <c r="A4579" s="197">
        <v>20</v>
      </c>
      <c r="B4579" s="194" t="s">
        <v>158</v>
      </c>
      <c r="C4579" s="199">
        <v>55</v>
      </c>
      <c r="D4579" s="194" t="s">
        <v>150</v>
      </c>
      <c r="F4579" s="199">
        <v>0</v>
      </c>
      <c r="G4579" s="194" t="s">
        <v>596</v>
      </c>
      <c r="J4579" s="197">
        <v>650000</v>
      </c>
      <c r="K4579" s="200">
        <v>-2000650</v>
      </c>
      <c r="L4579" s="193" t="s">
        <v>585</v>
      </c>
    </row>
    <row r="4580" spans="1:12" x14ac:dyDescent="0.25">
      <c r="G4580" s="201" t="s">
        <v>644</v>
      </c>
      <c r="I4580" s="202">
        <v>0</v>
      </c>
      <c r="J4580" s="202">
        <v>650650</v>
      </c>
      <c r="K4580" s="202">
        <v>-650650</v>
      </c>
      <c r="L4580" s="203" t="s">
        <v>585</v>
      </c>
    </row>
    <row r="4581" spans="1:12" x14ac:dyDescent="0.25">
      <c r="G4581" s="201" t="s">
        <v>505</v>
      </c>
      <c r="I4581" s="202">
        <v>0</v>
      </c>
      <c r="J4581" s="202">
        <v>2000650</v>
      </c>
      <c r="K4581" s="202">
        <v>-2000650</v>
      </c>
      <c r="L4581" s="204" t="s">
        <v>1019</v>
      </c>
    </row>
    <row r="4582" spans="1:12" x14ac:dyDescent="0.25">
      <c r="A4582" s="196" t="s">
        <v>160</v>
      </c>
      <c r="G4582" s="153" t="s">
        <v>500</v>
      </c>
      <c r="I4582" s="197">
        <v>0</v>
      </c>
      <c r="J4582" s="197">
        <v>2000650</v>
      </c>
      <c r="K4582" s="197">
        <v>-2000650</v>
      </c>
      <c r="L4582" s="194" t="s">
        <v>585</v>
      </c>
    </row>
    <row r="4583" spans="1:12" x14ac:dyDescent="0.25">
      <c r="A4583" s="193" t="s">
        <v>139</v>
      </c>
      <c r="B4583" s="193" t="s">
        <v>140</v>
      </c>
      <c r="C4583" s="198" t="s">
        <v>141</v>
      </c>
      <c r="D4583" s="193" t="s">
        <v>142</v>
      </c>
      <c r="E4583" s="193" t="s">
        <v>143</v>
      </c>
      <c r="F4583" s="198" t="s">
        <v>144</v>
      </c>
      <c r="G4583" s="193" t="s">
        <v>145</v>
      </c>
      <c r="I4583" s="198" t="s">
        <v>501</v>
      </c>
      <c r="J4583" s="198" t="s">
        <v>502</v>
      </c>
      <c r="K4583" s="198" t="s">
        <v>146</v>
      </c>
    </row>
    <row r="4584" spans="1:12" x14ac:dyDescent="0.25">
      <c r="A4584" s="197">
        <v>13</v>
      </c>
      <c r="B4584" s="194" t="s">
        <v>160</v>
      </c>
      <c r="C4584" s="199">
        <v>29</v>
      </c>
      <c r="D4584" s="194" t="s">
        <v>150</v>
      </c>
      <c r="F4584" s="199">
        <v>0</v>
      </c>
      <c r="G4584" s="194" t="s">
        <v>596</v>
      </c>
      <c r="J4584" s="197">
        <v>645000</v>
      </c>
      <c r="K4584" s="200">
        <v>-2645650</v>
      </c>
      <c r="L4584" s="193" t="s">
        <v>585</v>
      </c>
    </row>
    <row r="4585" spans="1:12" x14ac:dyDescent="0.25">
      <c r="G4585" s="201" t="s">
        <v>679</v>
      </c>
      <c r="I4585" s="202">
        <v>0</v>
      </c>
      <c r="J4585" s="202">
        <v>645000</v>
      </c>
      <c r="K4585" s="202">
        <v>-645000</v>
      </c>
      <c r="L4585" s="203" t="s">
        <v>585</v>
      </c>
    </row>
    <row r="4586" spans="1:12" x14ac:dyDescent="0.25">
      <c r="G4586" s="201" t="s">
        <v>505</v>
      </c>
      <c r="I4586" s="202">
        <v>0</v>
      </c>
      <c r="J4586" s="202">
        <v>2645650</v>
      </c>
      <c r="K4586" s="202">
        <v>-2645650</v>
      </c>
      <c r="L4586" s="204" t="s">
        <v>1019</v>
      </c>
    </row>
    <row r="4587" spans="1:12" x14ac:dyDescent="0.25">
      <c r="A4587" s="196" t="s">
        <v>1532</v>
      </c>
      <c r="G4587" s="153" t="s">
        <v>500</v>
      </c>
      <c r="I4587" s="197">
        <v>0</v>
      </c>
      <c r="J4587" s="197">
        <v>2645650</v>
      </c>
      <c r="K4587" s="197">
        <v>-2645650</v>
      </c>
      <c r="L4587" s="194" t="s">
        <v>585</v>
      </c>
    </row>
    <row r="4588" spans="1:12" x14ac:dyDescent="0.25">
      <c r="A4588" s="193" t="s">
        <v>139</v>
      </c>
      <c r="B4588" s="193" t="s">
        <v>140</v>
      </c>
      <c r="C4588" s="198" t="s">
        <v>141</v>
      </c>
      <c r="D4588" s="193" t="s">
        <v>142</v>
      </c>
      <c r="E4588" s="193" t="s">
        <v>143</v>
      </c>
      <c r="F4588" s="198" t="s">
        <v>144</v>
      </c>
      <c r="G4588" s="193" t="s">
        <v>145</v>
      </c>
      <c r="I4588" s="198" t="s">
        <v>501</v>
      </c>
      <c r="J4588" s="198" t="s">
        <v>502</v>
      </c>
      <c r="K4588" s="198" t="s">
        <v>146</v>
      </c>
    </row>
    <row r="4589" spans="1:12" x14ac:dyDescent="0.25">
      <c r="A4589" s="197">
        <v>31</v>
      </c>
      <c r="B4589" s="194" t="s">
        <v>1532</v>
      </c>
      <c r="C4589" s="199">
        <v>103</v>
      </c>
      <c r="D4589" s="194" t="s">
        <v>150</v>
      </c>
      <c r="F4589" s="199">
        <v>0</v>
      </c>
      <c r="G4589" s="194" t="s">
        <v>1792</v>
      </c>
      <c r="J4589" s="197">
        <v>650000</v>
      </c>
      <c r="K4589" s="200">
        <v>-3295650</v>
      </c>
      <c r="L4589" s="193" t="s">
        <v>585</v>
      </c>
    </row>
    <row r="4590" spans="1:12" x14ac:dyDescent="0.25">
      <c r="G4590" s="201" t="s">
        <v>1630</v>
      </c>
      <c r="I4590" s="202">
        <v>0</v>
      </c>
      <c r="J4590" s="202">
        <v>650000</v>
      </c>
      <c r="K4590" s="202">
        <v>-650000</v>
      </c>
      <c r="L4590" s="203" t="s">
        <v>585</v>
      </c>
    </row>
    <row r="4591" spans="1:12" x14ac:dyDescent="0.25">
      <c r="G4591" s="201" t="s">
        <v>505</v>
      </c>
      <c r="I4591" s="202">
        <v>0</v>
      </c>
      <c r="J4591" s="202">
        <v>3295650</v>
      </c>
      <c r="K4591" s="202">
        <v>-3295650</v>
      </c>
      <c r="L4591" s="204" t="s">
        <v>1019</v>
      </c>
    </row>
    <row r="4592" spans="1:12" x14ac:dyDescent="0.25">
      <c r="A4592" s="196" t="s">
        <v>1516</v>
      </c>
    </row>
    <row r="4593" spans="1:12" x14ac:dyDescent="0.25">
      <c r="A4593" s="196" t="s">
        <v>138</v>
      </c>
      <c r="G4593" s="153" t="s">
        <v>500</v>
      </c>
      <c r="I4593" s="197">
        <v>0</v>
      </c>
      <c r="J4593" s="197">
        <v>0</v>
      </c>
      <c r="K4593" s="197">
        <v>0</v>
      </c>
    </row>
    <row r="4594" spans="1:12" x14ac:dyDescent="0.25">
      <c r="A4594" s="193" t="s">
        <v>139</v>
      </c>
      <c r="B4594" s="193" t="s">
        <v>140</v>
      </c>
      <c r="C4594" s="198" t="s">
        <v>141</v>
      </c>
      <c r="D4594" s="193" t="s">
        <v>142</v>
      </c>
      <c r="E4594" s="193" t="s">
        <v>143</v>
      </c>
      <c r="F4594" s="198" t="s">
        <v>144</v>
      </c>
      <c r="G4594" s="193" t="s">
        <v>145</v>
      </c>
      <c r="I4594" s="198" t="s">
        <v>501</v>
      </c>
      <c r="J4594" s="198" t="s">
        <v>502</v>
      </c>
      <c r="K4594" s="198" t="s">
        <v>146</v>
      </c>
    </row>
    <row r="4595" spans="1:12" x14ac:dyDescent="0.25">
      <c r="A4595" s="197">
        <v>31</v>
      </c>
      <c r="B4595" s="194" t="s">
        <v>138</v>
      </c>
      <c r="C4595" s="199">
        <v>94</v>
      </c>
      <c r="D4595" s="194" t="s">
        <v>150</v>
      </c>
      <c r="F4595" s="199">
        <v>0</v>
      </c>
      <c r="G4595" s="194" t="s">
        <v>733</v>
      </c>
      <c r="J4595" s="197">
        <v>97000</v>
      </c>
      <c r="K4595" s="200">
        <v>-97000</v>
      </c>
      <c r="L4595" s="193" t="s">
        <v>585</v>
      </c>
    </row>
    <row r="4596" spans="1:12" x14ac:dyDescent="0.25">
      <c r="A4596" s="197">
        <v>31</v>
      </c>
      <c r="B4596" s="194" t="s">
        <v>138</v>
      </c>
      <c r="C4596" s="199">
        <v>94</v>
      </c>
      <c r="D4596" s="194" t="s">
        <v>150</v>
      </c>
      <c r="F4596" s="199">
        <v>0</v>
      </c>
      <c r="G4596" s="194" t="s">
        <v>734</v>
      </c>
      <c r="J4596" s="197">
        <v>150000</v>
      </c>
      <c r="K4596" s="200">
        <v>-247000</v>
      </c>
      <c r="L4596" s="193" t="s">
        <v>585</v>
      </c>
    </row>
    <row r="4597" spans="1:12" x14ac:dyDescent="0.25">
      <c r="A4597" s="197">
        <v>31</v>
      </c>
      <c r="B4597" s="194" t="s">
        <v>138</v>
      </c>
      <c r="C4597" s="199">
        <v>94</v>
      </c>
      <c r="D4597" s="194" t="s">
        <v>150</v>
      </c>
      <c r="F4597" s="199">
        <v>0</v>
      </c>
      <c r="G4597" s="194" t="s">
        <v>268</v>
      </c>
      <c r="J4597" s="197">
        <v>305000</v>
      </c>
      <c r="K4597" s="200">
        <v>-552000</v>
      </c>
      <c r="L4597" s="193" t="s">
        <v>585</v>
      </c>
    </row>
    <row r="4598" spans="1:12" x14ac:dyDescent="0.25">
      <c r="G4598" s="201" t="s">
        <v>504</v>
      </c>
      <c r="I4598" s="202">
        <v>0</v>
      </c>
      <c r="J4598" s="202">
        <v>552000</v>
      </c>
      <c r="K4598" s="202">
        <v>-552000</v>
      </c>
      <c r="L4598" s="203" t="s">
        <v>585</v>
      </c>
    </row>
    <row r="4599" spans="1:12" x14ac:dyDescent="0.25">
      <c r="G4599" s="201" t="s">
        <v>505</v>
      </c>
      <c r="I4599" s="202">
        <v>0</v>
      </c>
      <c r="J4599" s="202">
        <v>552000</v>
      </c>
      <c r="K4599" s="202">
        <v>-552000</v>
      </c>
      <c r="L4599" s="204" t="s">
        <v>1019</v>
      </c>
    </row>
    <row r="4600" spans="1:12" x14ac:dyDescent="0.25">
      <c r="A4600" s="196" t="s">
        <v>219</v>
      </c>
      <c r="G4600" s="153" t="s">
        <v>500</v>
      </c>
      <c r="I4600" s="197">
        <v>0</v>
      </c>
      <c r="J4600" s="197">
        <v>552000</v>
      </c>
      <c r="K4600" s="197">
        <v>-552000</v>
      </c>
      <c r="L4600" s="194" t="s">
        <v>585</v>
      </c>
    </row>
    <row r="4601" spans="1:12" x14ac:dyDescent="0.25">
      <c r="A4601" s="193" t="s">
        <v>139</v>
      </c>
      <c r="B4601" s="193" t="s">
        <v>140</v>
      </c>
      <c r="C4601" s="198" t="s">
        <v>141</v>
      </c>
      <c r="D4601" s="193" t="s">
        <v>142</v>
      </c>
      <c r="E4601" s="193" t="s">
        <v>143</v>
      </c>
      <c r="F4601" s="198" t="s">
        <v>144</v>
      </c>
      <c r="G4601" s="193" t="s">
        <v>145</v>
      </c>
      <c r="I4601" s="198" t="s">
        <v>501</v>
      </c>
      <c r="J4601" s="198" t="s">
        <v>502</v>
      </c>
      <c r="K4601" s="198" t="s">
        <v>146</v>
      </c>
    </row>
    <row r="4602" spans="1:12" x14ac:dyDescent="0.25">
      <c r="A4602" s="197">
        <v>29</v>
      </c>
      <c r="B4602" s="194" t="s">
        <v>219</v>
      </c>
      <c r="C4602" s="199">
        <v>61</v>
      </c>
      <c r="D4602" s="194" t="s">
        <v>150</v>
      </c>
      <c r="F4602" s="199">
        <v>0</v>
      </c>
      <c r="G4602" s="194" t="s">
        <v>755</v>
      </c>
      <c r="J4602" s="197">
        <v>87000</v>
      </c>
      <c r="K4602" s="200">
        <v>-639000</v>
      </c>
      <c r="L4602" s="193" t="s">
        <v>585</v>
      </c>
    </row>
    <row r="4603" spans="1:12" x14ac:dyDescent="0.25">
      <c r="A4603" s="197">
        <v>29</v>
      </c>
      <c r="B4603" s="194" t="s">
        <v>219</v>
      </c>
      <c r="C4603" s="199">
        <v>61</v>
      </c>
      <c r="D4603" s="194" t="s">
        <v>150</v>
      </c>
      <c r="F4603" s="199">
        <v>0</v>
      </c>
      <c r="G4603" s="194" t="s">
        <v>762</v>
      </c>
      <c r="J4603" s="197">
        <v>205000</v>
      </c>
      <c r="K4603" s="200">
        <v>-844000</v>
      </c>
      <c r="L4603" s="193" t="s">
        <v>585</v>
      </c>
    </row>
    <row r="4604" spans="1:12" x14ac:dyDescent="0.25">
      <c r="G4604" s="201" t="s">
        <v>507</v>
      </c>
      <c r="I4604" s="202">
        <v>0</v>
      </c>
      <c r="J4604" s="202">
        <v>292000</v>
      </c>
      <c r="K4604" s="202">
        <v>-292000</v>
      </c>
      <c r="L4604" s="203" t="s">
        <v>585</v>
      </c>
    </row>
    <row r="4605" spans="1:12" x14ac:dyDescent="0.25">
      <c r="G4605" s="201" t="s">
        <v>505</v>
      </c>
      <c r="I4605" s="202">
        <v>0</v>
      </c>
      <c r="J4605" s="202">
        <v>844000</v>
      </c>
      <c r="K4605" s="202">
        <v>-844000</v>
      </c>
      <c r="L4605" s="204" t="s">
        <v>1019</v>
      </c>
    </row>
    <row r="4606" spans="1:12" x14ac:dyDescent="0.25">
      <c r="A4606" s="196" t="s">
        <v>242</v>
      </c>
      <c r="G4606" s="153" t="s">
        <v>500</v>
      </c>
      <c r="I4606" s="197">
        <v>0</v>
      </c>
      <c r="J4606" s="197">
        <v>844000</v>
      </c>
      <c r="K4606" s="197">
        <v>-844000</v>
      </c>
      <c r="L4606" s="194" t="s">
        <v>585</v>
      </c>
    </row>
    <row r="4607" spans="1:12" x14ac:dyDescent="0.25">
      <c r="A4607" s="193" t="s">
        <v>139</v>
      </c>
      <c r="B4607" s="193" t="s">
        <v>140</v>
      </c>
      <c r="C4607" s="198" t="s">
        <v>141</v>
      </c>
      <c r="D4607" s="193" t="s">
        <v>142</v>
      </c>
      <c r="E4607" s="193" t="s">
        <v>143</v>
      </c>
      <c r="F4607" s="198" t="s">
        <v>144</v>
      </c>
      <c r="G4607" s="193" t="s">
        <v>145</v>
      </c>
      <c r="I4607" s="198" t="s">
        <v>501</v>
      </c>
      <c r="J4607" s="198" t="s">
        <v>502</v>
      </c>
      <c r="K4607" s="198" t="s">
        <v>146</v>
      </c>
    </row>
    <row r="4608" spans="1:12" x14ac:dyDescent="0.25">
      <c r="A4608" s="197">
        <v>31</v>
      </c>
      <c r="B4608" s="194" t="s">
        <v>242</v>
      </c>
      <c r="C4608" s="199">
        <v>93</v>
      </c>
      <c r="D4608" s="194" t="s">
        <v>150</v>
      </c>
      <c r="F4608" s="199">
        <v>0</v>
      </c>
      <c r="G4608" s="194" t="s">
        <v>755</v>
      </c>
      <c r="J4608" s="197">
        <v>87000</v>
      </c>
      <c r="K4608" s="200">
        <v>-931000</v>
      </c>
      <c r="L4608" s="193" t="s">
        <v>585</v>
      </c>
    </row>
    <row r="4609" spans="1:12" x14ac:dyDescent="0.25">
      <c r="A4609" s="197">
        <v>31</v>
      </c>
      <c r="B4609" s="194" t="s">
        <v>242</v>
      </c>
      <c r="C4609" s="199">
        <v>93</v>
      </c>
      <c r="D4609" s="194" t="s">
        <v>150</v>
      </c>
      <c r="F4609" s="199">
        <v>0</v>
      </c>
      <c r="G4609" s="194" t="s">
        <v>755</v>
      </c>
      <c r="J4609" s="197">
        <v>205000</v>
      </c>
      <c r="K4609" s="200">
        <v>-1136000</v>
      </c>
      <c r="L4609" s="193" t="s">
        <v>585</v>
      </c>
    </row>
    <row r="4610" spans="1:12" x14ac:dyDescent="0.25">
      <c r="G4610" s="201" t="s">
        <v>612</v>
      </c>
      <c r="I4610" s="202">
        <v>0</v>
      </c>
      <c r="J4610" s="202">
        <v>292000</v>
      </c>
      <c r="K4610" s="202">
        <v>-292000</v>
      </c>
      <c r="L4610" s="203" t="s">
        <v>585</v>
      </c>
    </row>
    <row r="4611" spans="1:12" x14ac:dyDescent="0.25">
      <c r="G4611" s="201" t="s">
        <v>505</v>
      </c>
      <c r="I4611" s="202">
        <v>0</v>
      </c>
      <c r="J4611" s="202">
        <v>1136000</v>
      </c>
      <c r="K4611" s="202">
        <v>-1136000</v>
      </c>
      <c r="L4611" s="204" t="s">
        <v>1019</v>
      </c>
    </row>
    <row r="4612" spans="1:12" x14ac:dyDescent="0.25">
      <c r="A4612" s="196" t="s">
        <v>158</v>
      </c>
      <c r="G4612" s="153" t="s">
        <v>500</v>
      </c>
      <c r="I4612" s="197">
        <v>0</v>
      </c>
      <c r="J4612" s="197">
        <v>1136000</v>
      </c>
      <c r="K4612" s="197">
        <v>-1136000</v>
      </c>
      <c r="L4612" s="194" t="s">
        <v>585</v>
      </c>
    </row>
    <row r="4613" spans="1:12" x14ac:dyDescent="0.25">
      <c r="A4613" s="193" t="s">
        <v>139</v>
      </c>
      <c r="B4613" s="193" t="s">
        <v>140</v>
      </c>
      <c r="C4613" s="198" t="s">
        <v>141</v>
      </c>
      <c r="D4613" s="193" t="s">
        <v>142</v>
      </c>
      <c r="E4613" s="193" t="s">
        <v>143</v>
      </c>
      <c r="F4613" s="198" t="s">
        <v>144</v>
      </c>
      <c r="G4613" s="193" t="s">
        <v>145</v>
      </c>
      <c r="I4613" s="198" t="s">
        <v>501</v>
      </c>
      <c r="J4613" s="198" t="s">
        <v>502</v>
      </c>
      <c r="K4613" s="198" t="s">
        <v>146</v>
      </c>
    </row>
    <row r="4614" spans="1:12" x14ac:dyDescent="0.25">
      <c r="A4614" s="197">
        <v>30</v>
      </c>
      <c r="B4614" s="194" t="s">
        <v>158</v>
      </c>
      <c r="C4614" s="199">
        <v>82</v>
      </c>
      <c r="D4614" s="194" t="s">
        <v>150</v>
      </c>
      <c r="F4614" s="199">
        <v>0</v>
      </c>
      <c r="G4614" s="194" t="s">
        <v>755</v>
      </c>
      <c r="J4614" s="197">
        <v>87000</v>
      </c>
      <c r="K4614" s="200">
        <v>-1223000</v>
      </c>
      <c r="L4614" s="193" t="s">
        <v>585</v>
      </c>
    </row>
    <row r="4615" spans="1:12" x14ac:dyDescent="0.25">
      <c r="G4615" s="201" t="s">
        <v>644</v>
      </c>
      <c r="I4615" s="202">
        <v>0</v>
      </c>
      <c r="J4615" s="202">
        <v>87000</v>
      </c>
      <c r="K4615" s="202">
        <v>-87000</v>
      </c>
      <c r="L4615" s="203" t="s">
        <v>585</v>
      </c>
    </row>
    <row r="4616" spans="1:12" x14ac:dyDescent="0.25">
      <c r="G4616" s="201" t="s">
        <v>505</v>
      </c>
      <c r="I4616" s="202">
        <v>0</v>
      </c>
      <c r="J4616" s="202">
        <v>1223000</v>
      </c>
      <c r="K4616" s="202">
        <v>-1223000</v>
      </c>
      <c r="L4616" s="204" t="s">
        <v>1019</v>
      </c>
    </row>
    <row r="4617" spans="1:12" x14ac:dyDescent="0.25">
      <c r="A4617" s="196" t="s">
        <v>254</v>
      </c>
      <c r="G4617" s="153" t="s">
        <v>500</v>
      </c>
      <c r="I4617" s="197">
        <v>0</v>
      </c>
      <c r="J4617" s="197">
        <v>1223000</v>
      </c>
      <c r="K4617" s="197">
        <v>-1223000</v>
      </c>
      <c r="L4617" s="194" t="s">
        <v>585</v>
      </c>
    </row>
    <row r="4618" spans="1:12" x14ac:dyDescent="0.25">
      <c r="A4618" s="193" t="s">
        <v>139</v>
      </c>
      <c r="B4618" s="193" t="s">
        <v>140</v>
      </c>
      <c r="C4618" s="198" t="s">
        <v>141</v>
      </c>
      <c r="D4618" s="193" t="s">
        <v>142</v>
      </c>
      <c r="E4618" s="193" t="s">
        <v>143</v>
      </c>
      <c r="F4618" s="198" t="s">
        <v>144</v>
      </c>
      <c r="G4618" s="193" t="s">
        <v>145</v>
      </c>
      <c r="I4618" s="198" t="s">
        <v>501</v>
      </c>
      <c r="J4618" s="198" t="s">
        <v>502</v>
      </c>
      <c r="K4618" s="198" t="s">
        <v>146</v>
      </c>
    </row>
    <row r="4619" spans="1:12" x14ac:dyDescent="0.25">
      <c r="A4619" s="197">
        <v>31</v>
      </c>
      <c r="B4619" s="194" t="s">
        <v>254</v>
      </c>
      <c r="C4619" s="199">
        <v>91</v>
      </c>
      <c r="D4619" s="194" t="s">
        <v>150</v>
      </c>
      <c r="F4619" s="199">
        <v>0</v>
      </c>
      <c r="G4619" s="194" t="s">
        <v>755</v>
      </c>
      <c r="J4619" s="197">
        <v>185000</v>
      </c>
      <c r="K4619" s="200">
        <v>-1408000</v>
      </c>
      <c r="L4619" s="193" t="s">
        <v>585</v>
      </c>
    </row>
    <row r="4620" spans="1:12" x14ac:dyDescent="0.25">
      <c r="G4620" s="201" t="s">
        <v>665</v>
      </c>
      <c r="I4620" s="202">
        <v>0</v>
      </c>
      <c r="J4620" s="202">
        <v>185000</v>
      </c>
      <c r="K4620" s="202">
        <v>-185000</v>
      </c>
      <c r="L4620" s="203" t="s">
        <v>585</v>
      </c>
    </row>
    <row r="4621" spans="1:12" x14ac:dyDescent="0.25">
      <c r="G4621" s="201" t="s">
        <v>505</v>
      </c>
      <c r="I4621" s="202">
        <v>0</v>
      </c>
      <c r="J4621" s="202">
        <v>1408000</v>
      </c>
      <c r="K4621" s="202">
        <v>-1408000</v>
      </c>
      <c r="L4621" s="204" t="s">
        <v>1019</v>
      </c>
    </row>
    <row r="4622" spans="1:12" x14ac:dyDescent="0.25">
      <c r="A4622" s="196" t="s">
        <v>160</v>
      </c>
      <c r="G4622" s="153" t="s">
        <v>500</v>
      </c>
      <c r="I4622" s="197">
        <v>0</v>
      </c>
      <c r="J4622" s="197">
        <v>1408000</v>
      </c>
      <c r="K4622" s="197">
        <v>-1408000</v>
      </c>
      <c r="L4622" s="194" t="s">
        <v>585</v>
      </c>
    </row>
    <row r="4623" spans="1:12" x14ac:dyDescent="0.25">
      <c r="A4623" s="193" t="s">
        <v>139</v>
      </c>
      <c r="B4623" s="193" t="s">
        <v>140</v>
      </c>
      <c r="C4623" s="198" t="s">
        <v>141</v>
      </c>
      <c r="D4623" s="193" t="s">
        <v>142</v>
      </c>
      <c r="E4623" s="193" t="s">
        <v>143</v>
      </c>
      <c r="F4623" s="198" t="s">
        <v>144</v>
      </c>
      <c r="G4623" s="193" t="s">
        <v>145</v>
      </c>
      <c r="I4623" s="198" t="s">
        <v>501</v>
      </c>
      <c r="J4623" s="198" t="s">
        <v>502</v>
      </c>
      <c r="K4623" s="198" t="s">
        <v>146</v>
      </c>
    </row>
    <row r="4624" spans="1:12" x14ac:dyDescent="0.25">
      <c r="A4624" s="197">
        <v>30</v>
      </c>
      <c r="B4624" s="194" t="s">
        <v>160</v>
      </c>
      <c r="C4624" s="199">
        <v>63</v>
      </c>
      <c r="D4624" s="194" t="s">
        <v>150</v>
      </c>
      <c r="F4624" s="199">
        <v>0</v>
      </c>
      <c r="G4624" s="194" t="s">
        <v>755</v>
      </c>
      <c r="J4624" s="197">
        <v>87000</v>
      </c>
      <c r="K4624" s="200">
        <v>-1495000</v>
      </c>
      <c r="L4624" s="193" t="s">
        <v>585</v>
      </c>
    </row>
    <row r="4625" spans="1:12" x14ac:dyDescent="0.25">
      <c r="G4625" s="201" t="s">
        <v>679</v>
      </c>
      <c r="I4625" s="202">
        <v>0</v>
      </c>
      <c r="J4625" s="202">
        <v>87000</v>
      </c>
      <c r="K4625" s="202">
        <v>-87000</v>
      </c>
      <c r="L4625" s="203" t="s">
        <v>585</v>
      </c>
    </row>
    <row r="4626" spans="1:12" x14ac:dyDescent="0.25">
      <c r="G4626" s="201" t="s">
        <v>505</v>
      </c>
      <c r="I4626" s="202">
        <v>0</v>
      </c>
      <c r="J4626" s="202">
        <v>1495000</v>
      </c>
      <c r="K4626" s="202">
        <v>-1495000</v>
      </c>
      <c r="L4626" s="204" t="s">
        <v>1019</v>
      </c>
    </row>
    <row r="4627" spans="1:12" x14ac:dyDescent="0.25">
      <c r="A4627" s="196" t="s">
        <v>1532</v>
      </c>
      <c r="G4627" s="153" t="s">
        <v>500</v>
      </c>
      <c r="I4627" s="197">
        <v>0</v>
      </c>
      <c r="J4627" s="197">
        <v>1495000</v>
      </c>
      <c r="K4627" s="197">
        <v>-1495000</v>
      </c>
      <c r="L4627" s="194" t="s">
        <v>585</v>
      </c>
    </row>
    <row r="4628" spans="1:12" x14ac:dyDescent="0.25">
      <c r="A4628" s="193" t="s">
        <v>139</v>
      </c>
      <c r="B4628" s="193" t="s">
        <v>140</v>
      </c>
      <c r="C4628" s="198" t="s">
        <v>141</v>
      </c>
      <c r="D4628" s="193" t="s">
        <v>142</v>
      </c>
      <c r="E4628" s="193" t="s">
        <v>143</v>
      </c>
      <c r="F4628" s="198" t="s">
        <v>144</v>
      </c>
      <c r="G4628" s="193" t="s">
        <v>145</v>
      </c>
      <c r="I4628" s="198" t="s">
        <v>501</v>
      </c>
      <c r="J4628" s="198" t="s">
        <v>502</v>
      </c>
      <c r="K4628" s="198" t="s">
        <v>146</v>
      </c>
    </row>
    <row r="4629" spans="1:12" x14ac:dyDescent="0.25">
      <c r="A4629" s="197">
        <v>31</v>
      </c>
      <c r="B4629" s="194" t="s">
        <v>1532</v>
      </c>
      <c r="C4629" s="199">
        <v>81</v>
      </c>
      <c r="D4629" s="194" t="s">
        <v>150</v>
      </c>
      <c r="F4629" s="199">
        <v>0</v>
      </c>
      <c r="G4629" s="194" t="s">
        <v>1636</v>
      </c>
      <c r="J4629" s="197">
        <v>180000</v>
      </c>
      <c r="K4629" s="200">
        <v>-1675000</v>
      </c>
      <c r="L4629" s="193" t="s">
        <v>585</v>
      </c>
    </row>
    <row r="4630" spans="1:12" x14ac:dyDescent="0.25">
      <c r="A4630" s="197">
        <v>31</v>
      </c>
      <c r="B4630" s="194" t="s">
        <v>1532</v>
      </c>
      <c r="C4630" s="199">
        <v>89</v>
      </c>
      <c r="D4630" s="194" t="s">
        <v>150</v>
      </c>
      <c r="F4630" s="199">
        <v>0</v>
      </c>
      <c r="G4630" s="194" t="s">
        <v>1644</v>
      </c>
      <c r="J4630" s="197">
        <v>97000</v>
      </c>
      <c r="K4630" s="200">
        <v>-1772000</v>
      </c>
      <c r="L4630" s="193" t="s">
        <v>585</v>
      </c>
    </row>
    <row r="4631" spans="1:12" x14ac:dyDescent="0.25">
      <c r="G4631" s="201" t="s">
        <v>1630</v>
      </c>
      <c r="I4631" s="202">
        <v>0</v>
      </c>
      <c r="J4631" s="202">
        <v>277000</v>
      </c>
      <c r="K4631" s="202">
        <v>-277000</v>
      </c>
      <c r="L4631" s="203" t="s">
        <v>585</v>
      </c>
    </row>
    <row r="4632" spans="1:12" x14ac:dyDescent="0.25">
      <c r="G4632" s="201" t="s">
        <v>505</v>
      </c>
      <c r="I4632" s="202">
        <v>0</v>
      </c>
      <c r="J4632" s="202">
        <v>1772000</v>
      </c>
      <c r="K4632" s="202">
        <v>-1772000</v>
      </c>
      <c r="L4632" s="204" t="s">
        <v>1019</v>
      </c>
    </row>
    <row r="4633" spans="1:12" x14ac:dyDescent="0.25">
      <c r="A4633" s="196" t="s">
        <v>1517</v>
      </c>
    </row>
    <row r="4634" spans="1:12" x14ac:dyDescent="0.25">
      <c r="A4634" s="196" t="s">
        <v>138</v>
      </c>
      <c r="G4634" s="153" t="s">
        <v>500</v>
      </c>
      <c r="I4634" s="197">
        <v>0</v>
      </c>
      <c r="J4634" s="197">
        <v>0</v>
      </c>
      <c r="K4634" s="197">
        <v>0</v>
      </c>
    </row>
    <row r="4635" spans="1:12" x14ac:dyDescent="0.25">
      <c r="A4635" s="193" t="s">
        <v>139</v>
      </c>
      <c r="B4635" s="193" t="s">
        <v>140</v>
      </c>
      <c r="C4635" s="198" t="s">
        <v>141</v>
      </c>
      <c r="D4635" s="193" t="s">
        <v>142</v>
      </c>
      <c r="E4635" s="193" t="s">
        <v>143</v>
      </c>
      <c r="F4635" s="198" t="s">
        <v>144</v>
      </c>
      <c r="G4635" s="193" t="s">
        <v>145</v>
      </c>
      <c r="I4635" s="198" t="s">
        <v>501</v>
      </c>
      <c r="J4635" s="198" t="s">
        <v>502</v>
      </c>
      <c r="K4635" s="198" t="s">
        <v>146</v>
      </c>
    </row>
    <row r="4636" spans="1:12" x14ac:dyDescent="0.25">
      <c r="A4636" s="197">
        <v>4</v>
      </c>
      <c r="B4636" s="194" t="s">
        <v>138</v>
      </c>
      <c r="C4636" s="199">
        <v>2</v>
      </c>
      <c r="D4636" s="194" t="s">
        <v>150</v>
      </c>
      <c r="F4636" s="199">
        <v>0</v>
      </c>
      <c r="G4636" s="194" t="s">
        <v>509</v>
      </c>
      <c r="J4636" s="197">
        <v>302424</v>
      </c>
      <c r="K4636" s="200">
        <v>-302424</v>
      </c>
      <c r="L4636" s="193" t="s">
        <v>585</v>
      </c>
    </row>
    <row r="4637" spans="1:12" x14ac:dyDescent="0.25">
      <c r="G4637" s="201" t="s">
        <v>504</v>
      </c>
      <c r="I4637" s="202">
        <v>0</v>
      </c>
      <c r="J4637" s="202">
        <v>302424</v>
      </c>
      <c r="K4637" s="202">
        <v>-302424</v>
      </c>
      <c r="L4637" s="203" t="s">
        <v>585</v>
      </c>
    </row>
    <row r="4638" spans="1:12" x14ac:dyDescent="0.25">
      <c r="G4638" s="201" t="s">
        <v>505</v>
      </c>
      <c r="I4638" s="202">
        <v>0</v>
      </c>
      <c r="J4638" s="202">
        <v>302424</v>
      </c>
      <c r="K4638" s="202">
        <v>-302424</v>
      </c>
      <c r="L4638" s="204" t="s">
        <v>1019</v>
      </c>
    </row>
    <row r="4639" spans="1:12" x14ac:dyDescent="0.25">
      <c r="A4639" s="196" t="s">
        <v>219</v>
      </c>
      <c r="G4639" s="153" t="s">
        <v>500</v>
      </c>
      <c r="I4639" s="197">
        <v>0</v>
      </c>
      <c r="J4639" s="197">
        <v>302424</v>
      </c>
      <c r="K4639" s="197">
        <v>-302424</v>
      </c>
      <c r="L4639" s="194" t="s">
        <v>585</v>
      </c>
    </row>
    <row r="4640" spans="1:12" x14ac:dyDescent="0.25">
      <c r="A4640" s="193" t="s">
        <v>139</v>
      </c>
      <c r="B4640" s="193" t="s">
        <v>140</v>
      </c>
      <c r="C4640" s="198" t="s">
        <v>141</v>
      </c>
      <c r="D4640" s="193" t="s">
        <v>142</v>
      </c>
      <c r="E4640" s="193" t="s">
        <v>143</v>
      </c>
      <c r="F4640" s="198" t="s">
        <v>144</v>
      </c>
      <c r="G4640" s="193" t="s">
        <v>145</v>
      </c>
      <c r="I4640" s="198" t="s">
        <v>501</v>
      </c>
      <c r="J4640" s="198" t="s">
        <v>502</v>
      </c>
      <c r="K4640" s="198" t="s">
        <v>146</v>
      </c>
    </row>
    <row r="4641" spans="1:12" x14ac:dyDescent="0.25">
      <c r="A4641" s="197">
        <v>2</v>
      </c>
      <c r="B4641" s="194" t="s">
        <v>219</v>
      </c>
      <c r="C4641" s="199">
        <v>8</v>
      </c>
      <c r="D4641" s="194" t="s">
        <v>150</v>
      </c>
      <c r="F4641" s="199">
        <v>0</v>
      </c>
      <c r="G4641" s="194" t="s">
        <v>569</v>
      </c>
      <c r="J4641" s="197">
        <v>302423</v>
      </c>
      <c r="K4641" s="200">
        <v>-604847</v>
      </c>
      <c r="L4641" s="193" t="s">
        <v>585</v>
      </c>
    </row>
    <row r="4642" spans="1:12" x14ac:dyDescent="0.25">
      <c r="G4642" s="201" t="s">
        <v>507</v>
      </c>
      <c r="I4642" s="202">
        <v>0</v>
      </c>
      <c r="J4642" s="202">
        <v>302423</v>
      </c>
      <c r="K4642" s="202">
        <v>-302423</v>
      </c>
      <c r="L4642" s="203" t="s">
        <v>585</v>
      </c>
    </row>
    <row r="4643" spans="1:12" x14ac:dyDescent="0.25">
      <c r="G4643" s="201" t="s">
        <v>505</v>
      </c>
      <c r="I4643" s="202">
        <v>0</v>
      </c>
      <c r="J4643" s="202">
        <v>604847</v>
      </c>
      <c r="K4643" s="202">
        <v>-604847</v>
      </c>
      <c r="L4643" s="204" t="s">
        <v>1019</v>
      </c>
    </row>
    <row r="4644" spans="1:12" x14ac:dyDescent="0.25">
      <c r="A4644" s="196" t="s">
        <v>242</v>
      </c>
      <c r="G4644" s="153" t="s">
        <v>500</v>
      </c>
      <c r="I4644" s="197">
        <v>0</v>
      </c>
      <c r="J4644" s="197">
        <v>604847</v>
      </c>
      <c r="K4644" s="197">
        <v>-604847</v>
      </c>
      <c r="L4644" s="194" t="s">
        <v>585</v>
      </c>
    </row>
    <row r="4645" spans="1:12" x14ac:dyDescent="0.25">
      <c r="A4645" s="193" t="s">
        <v>139</v>
      </c>
      <c r="B4645" s="193" t="s">
        <v>140</v>
      </c>
      <c r="C4645" s="198" t="s">
        <v>141</v>
      </c>
      <c r="D4645" s="193" t="s">
        <v>142</v>
      </c>
      <c r="E4645" s="193" t="s">
        <v>143</v>
      </c>
      <c r="F4645" s="198" t="s">
        <v>144</v>
      </c>
      <c r="G4645" s="193" t="s">
        <v>145</v>
      </c>
      <c r="I4645" s="198" t="s">
        <v>501</v>
      </c>
      <c r="J4645" s="198" t="s">
        <v>502</v>
      </c>
      <c r="K4645" s="198" t="s">
        <v>146</v>
      </c>
    </row>
    <row r="4646" spans="1:12" x14ac:dyDescent="0.25">
      <c r="A4646" s="197">
        <v>1</v>
      </c>
      <c r="B4646" s="194" t="s">
        <v>242</v>
      </c>
      <c r="C4646" s="199">
        <v>2</v>
      </c>
      <c r="D4646" s="194" t="s">
        <v>150</v>
      </c>
      <c r="E4646" s="194" t="s">
        <v>156</v>
      </c>
      <c r="F4646" s="199">
        <v>0</v>
      </c>
      <c r="G4646" s="194" t="s">
        <v>587</v>
      </c>
      <c r="J4646" s="197">
        <v>303518</v>
      </c>
      <c r="K4646" s="200">
        <v>-908365</v>
      </c>
      <c r="L4646" s="193" t="s">
        <v>585</v>
      </c>
    </row>
    <row r="4647" spans="1:12" x14ac:dyDescent="0.25">
      <c r="G4647" s="201" t="s">
        <v>612</v>
      </c>
      <c r="I4647" s="202">
        <v>0</v>
      </c>
      <c r="J4647" s="202">
        <v>303518</v>
      </c>
      <c r="K4647" s="202">
        <v>-303518</v>
      </c>
      <c r="L4647" s="203" t="s">
        <v>585</v>
      </c>
    </row>
    <row r="4648" spans="1:12" x14ac:dyDescent="0.25">
      <c r="G4648" s="201" t="s">
        <v>505</v>
      </c>
      <c r="I4648" s="202">
        <v>0</v>
      </c>
      <c r="J4648" s="202">
        <v>908365</v>
      </c>
      <c r="K4648" s="202">
        <v>-908365</v>
      </c>
      <c r="L4648" s="204" t="s">
        <v>1019</v>
      </c>
    </row>
    <row r="4649" spans="1:12" x14ac:dyDescent="0.25">
      <c r="A4649" s="196" t="s">
        <v>158</v>
      </c>
      <c r="G4649" s="153" t="s">
        <v>500</v>
      </c>
      <c r="I4649" s="197">
        <v>0</v>
      </c>
      <c r="J4649" s="197">
        <v>908365</v>
      </c>
      <c r="K4649" s="197">
        <v>-908365</v>
      </c>
      <c r="L4649" s="194" t="s">
        <v>585</v>
      </c>
    </row>
    <row r="4650" spans="1:12" x14ac:dyDescent="0.25">
      <c r="A4650" s="193" t="s">
        <v>139</v>
      </c>
      <c r="B4650" s="193" t="s">
        <v>140</v>
      </c>
      <c r="C4650" s="198" t="s">
        <v>141</v>
      </c>
      <c r="D4650" s="193" t="s">
        <v>142</v>
      </c>
      <c r="E4650" s="193" t="s">
        <v>143</v>
      </c>
      <c r="F4650" s="198" t="s">
        <v>144</v>
      </c>
      <c r="G4650" s="193" t="s">
        <v>145</v>
      </c>
      <c r="I4650" s="198" t="s">
        <v>501</v>
      </c>
      <c r="J4650" s="198" t="s">
        <v>502</v>
      </c>
      <c r="K4650" s="198" t="s">
        <v>146</v>
      </c>
    </row>
    <row r="4651" spans="1:12" x14ac:dyDescent="0.25">
      <c r="A4651" s="197">
        <v>4</v>
      </c>
      <c r="B4651" s="194" t="s">
        <v>158</v>
      </c>
      <c r="C4651" s="199">
        <v>12</v>
      </c>
      <c r="D4651" s="194" t="s">
        <v>150</v>
      </c>
      <c r="F4651" s="199">
        <v>0</v>
      </c>
      <c r="G4651" s="194" t="s">
        <v>617</v>
      </c>
      <c r="J4651" s="197">
        <v>304700</v>
      </c>
      <c r="K4651" s="200">
        <v>-1213065</v>
      </c>
      <c r="L4651" s="193" t="s">
        <v>585</v>
      </c>
    </row>
    <row r="4652" spans="1:12" x14ac:dyDescent="0.25">
      <c r="G4652" s="201" t="s">
        <v>644</v>
      </c>
      <c r="I4652" s="202">
        <v>0</v>
      </c>
      <c r="J4652" s="202">
        <v>304700</v>
      </c>
      <c r="K4652" s="202">
        <v>-304700</v>
      </c>
      <c r="L4652" s="203" t="s">
        <v>585</v>
      </c>
    </row>
    <row r="4653" spans="1:12" x14ac:dyDescent="0.25">
      <c r="G4653" s="201" t="s">
        <v>505</v>
      </c>
      <c r="I4653" s="202">
        <v>0</v>
      </c>
      <c r="J4653" s="202">
        <v>1213065</v>
      </c>
      <c r="K4653" s="202">
        <v>-1213065</v>
      </c>
      <c r="L4653" s="204" t="s">
        <v>1019</v>
      </c>
    </row>
    <row r="4654" spans="1:12" x14ac:dyDescent="0.25">
      <c r="A4654" s="196" t="s">
        <v>254</v>
      </c>
      <c r="G4654" s="153" t="s">
        <v>500</v>
      </c>
      <c r="I4654" s="197">
        <v>0</v>
      </c>
      <c r="J4654" s="197">
        <v>1213065</v>
      </c>
      <c r="K4654" s="197">
        <v>-1213065</v>
      </c>
      <c r="L4654" s="194" t="s">
        <v>585</v>
      </c>
    </row>
    <row r="4655" spans="1:12" x14ac:dyDescent="0.25">
      <c r="A4655" s="193" t="s">
        <v>139</v>
      </c>
      <c r="B4655" s="193" t="s">
        <v>140</v>
      </c>
      <c r="C4655" s="198" t="s">
        <v>141</v>
      </c>
      <c r="D4655" s="193" t="s">
        <v>142</v>
      </c>
      <c r="E4655" s="193" t="s">
        <v>143</v>
      </c>
      <c r="F4655" s="198" t="s">
        <v>144</v>
      </c>
      <c r="G4655" s="193" t="s">
        <v>145</v>
      </c>
      <c r="I4655" s="198" t="s">
        <v>501</v>
      </c>
      <c r="J4655" s="198" t="s">
        <v>502</v>
      </c>
      <c r="K4655" s="198" t="s">
        <v>146</v>
      </c>
    </row>
    <row r="4656" spans="1:12" x14ac:dyDescent="0.25">
      <c r="A4656" s="197">
        <v>2</v>
      </c>
      <c r="B4656" s="194" t="s">
        <v>254</v>
      </c>
      <c r="C4656" s="199">
        <v>6</v>
      </c>
      <c r="D4656" s="194" t="s">
        <v>150</v>
      </c>
      <c r="F4656" s="199">
        <v>0</v>
      </c>
      <c r="G4656" s="194" t="s">
        <v>645</v>
      </c>
      <c r="J4656" s="197">
        <v>305782</v>
      </c>
      <c r="K4656" s="200">
        <v>-1518847</v>
      </c>
      <c r="L4656" s="193" t="s">
        <v>585</v>
      </c>
    </row>
    <row r="4657" spans="1:12" x14ac:dyDescent="0.25">
      <c r="G4657" s="201" t="s">
        <v>665</v>
      </c>
      <c r="I4657" s="202">
        <v>0</v>
      </c>
      <c r="J4657" s="202">
        <v>305782</v>
      </c>
      <c r="K4657" s="202">
        <v>-305782</v>
      </c>
      <c r="L4657" s="203" t="s">
        <v>585</v>
      </c>
    </row>
    <row r="4658" spans="1:12" x14ac:dyDescent="0.25">
      <c r="G4658" s="201" t="s">
        <v>505</v>
      </c>
      <c r="I4658" s="202">
        <v>0</v>
      </c>
      <c r="J4658" s="202">
        <v>1518847</v>
      </c>
      <c r="K4658" s="202">
        <v>-1518847</v>
      </c>
      <c r="L4658" s="204" t="s">
        <v>1019</v>
      </c>
    </row>
    <row r="4659" spans="1:12" x14ac:dyDescent="0.25">
      <c r="A4659" s="196" t="s">
        <v>160</v>
      </c>
      <c r="G4659" s="153" t="s">
        <v>500</v>
      </c>
      <c r="I4659" s="197">
        <v>0</v>
      </c>
      <c r="J4659" s="197">
        <v>1518847</v>
      </c>
      <c r="K4659" s="197">
        <v>-1518847</v>
      </c>
      <c r="L4659" s="194" t="s">
        <v>585</v>
      </c>
    </row>
    <row r="4660" spans="1:12" x14ac:dyDescent="0.25">
      <c r="A4660" s="193" t="s">
        <v>139</v>
      </c>
      <c r="B4660" s="193" t="s">
        <v>140</v>
      </c>
      <c r="C4660" s="198" t="s">
        <v>141</v>
      </c>
      <c r="D4660" s="193" t="s">
        <v>142</v>
      </c>
      <c r="E4660" s="193" t="s">
        <v>143</v>
      </c>
      <c r="F4660" s="198" t="s">
        <v>144</v>
      </c>
      <c r="G4660" s="193" t="s">
        <v>145</v>
      </c>
      <c r="I4660" s="198" t="s">
        <v>501</v>
      </c>
      <c r="J4660" s="198" t="s">
        <v>502</v>
      </c>
      <c r="K4660" s="198" t="s">
        <v>146</v>
      </c>
    </row>
    <row r="4661" spans="1:12" x14ac:dyDescent="0.25">
      <c r="A4661" s="197">
        <v>1</v>
      </c>
      <c r="B4661" s="194" t="s">
        <v>160</v>
      </c>
      <c r="C4661" s="199">
        <v>6</v>
      </c>
      <c r="D4661" s="194" t="s">
        <v>150</v>
      </c>
      <c r="F4661" s="199">
        <v>0</v>
      </c>
      <c r="G4661" s="194" t="s">
        <v>509</v>
      </c>
      <c r="J4661" s="197">
        <v>306748</v>
      </c>
      <c r="K4661" s="200">
        <v>-1825595</v>
      </c>
      <c r="L4661" s="193" t="s">
        <v>585</v>
      </c>
    </row>
    <row r="4662" spans="1:12" x14ac:dyDescent="0.25">
      <c r="G4662" s="201" t="s">
        <v>679</v>
      </c>
      <c r="I4662" s="202">
        <v>0</v>
      </c>
      <c r="J4662" s="202">
        <v>306748</v>
      </c>
      <c r="K4662" s="202">
        <v>-306748</v>
      </c>
      <c r="L4662" s="203" t="s">
        <v>585</v>
      </c>
    </row>
    <row r="4663" spans="1:12" x14ac:dyDescent="0.25">
      <c r="G4663" s="201" t="s">
        <v>505</v>
      </c>
      <c r="I4663" s="202">
        <v>0</v>
      </c>
      <c r="J4663" s="202">
        <v>1825595</v>
      </c>
      <c r="K4663" s="202">
        <v>-1825595</v>
      </c>
      <c r="L4663" s="204" t="s">
        <v>1019</v>
      </c>
    </row>
    <row r="4664" spans="1:12" x14ac:dyDescent="0.25">
      <c r="A4664" s="196" t="s">
        <v>438</v>
      </c>
      <c r="G4664" s="153" t="s">
        <v>500</v>
      </c>
      <c r="I4664" s="197">
        <v>0</v>
      </c>
      <c r="J4664" s="197">
        <v>1825595</v>
      </c>
      <c r="K4664" s="197">
        <v>-1825595</v>
      </c>
      <c r="L4664" s="194" t="s">
        <v>585</v>
      </c>
    </row>
    <row r="4665" spans="1:12" x14ac:dyDescent="0.25">
      <c r="A4665" s="193" t="s">
        <v>139</v>
      </c>
      <c r="B4665" s="193" t="s">
        <v>140</v>
      </c>
      <c r="C4665" s="198" t="s">
        <v>141</v>
      </c>
      <c r="D4665" s="193" t="s">
        <v>142</v>
      </c>
      <c r="E4665" s="193" t="s">
        <v>143</v>
      </c>
      <c r="F4665" s="198" t="s">
        <v>144</v>
      </c>
      <c r="G4665" s="193" t="s">
        <v>145</v>
      </c>
      <c r="I4665" s="198" t="s">
        <v>501</v>
      </c>
      <c r="J4665" s="198" t="s">
        <v>502</v>
      </c>
      <c r="K4665" s="198" t="s">
        <v>146</v>
      </c>
    </row>
    <row r="4666" spans="1:12" x14ac:dyDescent="0.25">
      <c r="A4666" s="197">
        <v>31</v>
      </c>
      <c r="B4666" s="194" t="s">
        <v>438</v>
      </c>
      <c r="C4666" s="199">
        <v>120</v>
      </c>
      <c r="D4666" s="194" t="s">
        <v>150</v>
      </c>
      <c r="F4666" s="199">
        <v>0</v>
      </c>
      <c r="G4666" s="194" t="s">
        <v>509</v>
      </c>
      <c r="J4666" s="197">
        <v>307496</v>
      </c>
      <c r="K4666" s="200">
        <v>-2133091</v>
      </c>
      <c r="L4666" s="193" t="s">
        <v>585</v>
      </c>
    </row>
    <row r="4667" spans="1:12" x14ac:dyDescent="0.25">
      <c r="G4667" s="201" t="s">
        <v>718</v>
      </c>
      <c r="I4667" s="202">
        <v>0</v>
      </c>
      <c r="J4667" s="202">
        <v>307496</v>
      </c>
      <c r="K4667" s="202">
        <v>-307496</v>
      </c>
      <c r="L4667" s="203" t="s">
        <v>585</v>
      </c>
    </row>
    <row r="4668" spans="1:12" x14ac:dyDescent="0.25">
      <c r="G4668" s="201" t="s">
        <v>505</v>
      </c>
      <c r="I4668" s="202">
        <v>0</v>
      </c>
      <c r="J4668" s="202">
        <v>2133091</v>
      </c>
      <c r="K4668" s="202">
        <v>-2133091</v>
      </c>
      <c r="L4668" s="204" t="s">
        <v>1019</v>
      </c>
    </row>
    <row r="4669" spans="1:12" x14ac:dyDescent="0.25">
      <c r="A4669" s="196" t="s">
        <v>1532</v>
      </c>
      <c r="G4669" s="153" t="s">
        <v>500</v>
      </c>
      <c r="I4669" s="197">
        <v>0</v>
      </c>
      <c r="J4669" s="197">
        <v>2133091</v>
      </c>
      <c r="K4669" s="197">
        <v>-2133091</v>
      </c>
      <c r="L4669" s="194" t="s">
        <v>585</v>
      </c>
    </row>
    <row r="4670" spans="1:12" x14ac:dyDescent="0.25">
      <c r="A4670" s="193" t="s">
        <v>139</v>
      </c>
      <c r="B4670" s="193" t="s">
        <v>140</v>
      </c>
      <c r="C4670" s="198" t="s">
        <v>141</v>
      </c>
      <c r="D4670" s="193" t="s">
        <v>142</v>
      </c>
      <c r="E4670" s="193" t="s">
        <v>143</v>
      </c>
      <c r="F4670" s="198" t="s">
        <v>144</v>
      </c>
      <c r="G4670" s="193" t="s">
        <v>145</v>
      </c>
      <c r="I4670" s="198" t="s">
        <v>501</v>
      </c>
      <c r="J4670" s="198" t="s">
        <v>502</v>
      </c>
      <c r="K4670" s="198" t="s">
        <v>146</v>
      </c>
    </row>
    <row r="4671" spans="1:12" x14ac:dyDescent="0.25">
      <c r="A4671" s="197">
        <v>31</v>
      </c>
      <c r="B4671" s="194" t="s">
        <v>1532</v>
      </c>
      <c r="C4671" s="199">
        <v>105</v>
      </c>
      <c r="D4671" s="194" t="s">
        <v>150</v>
      </c>
      <c r="F4671" s="199">
        <v>0</v>
      </c>
      <c r="G4671" s="194" t="s">
        <v>1794</v>
      </c>
      <c r="J4671" s="197">
        <v>308670</v>
      </c>
      <c r="K4671" s="200">
        <v>-2441761</v>
      </c>
      <c r="L4671" s="193" t="s">
        <v>585</v>
      </c>
    </row>
    <row r="4672" spans="1:12" x14ac:dyDescent="0.25">
      <c r="G4672" s="201" t="s">
        <v>1630</v>
      </c>
      <c r="I4672" s="202">
        <v>0</v>
      </c>
      <c r="J4672" s="202">
        <v>308670</v>
      </c>
      <c r="K4672" s="202">
        <v>-308670</v>
      </c>
      <c r="L4672" s="203" t="s">
        <v>585</v>
      </c>
    </row>
    <row r="4673" spans="1:12" x14ac:dyDescent="0.25">
      <c r="G4673" s="201" t="s">
        <v>505</v>
      </c>
      <c r="I4673" s="202">
        <v>0</v>
      </c>
      <c r="J4673" s="202">
        <v>2441761</v>
      </c>
      <c r="K4673" s="202">
        <v>-2441761</v>
      </c>
      <c r="L4673" s="204" t="s">
        <v>1019</v>
      </c>
    </row>
    <row r="4674" spans="1:12" x14ac:dyDescent="0.25">
      <c r="A4674" s="196" t="s">
        <v>1525</v>
      </c>
    </row>
    <row r="4675" spans="1:12" x14ac:dyDescent="0.25">
      <c r="A4675" s="196" t="s">
        <v>438</v>
      </c>
      <c r="G4675" s="153" t="s">
        <v>500</v>
      </c>
      <c r="I4675" s="197">
        <v>0</v>
      </c>
      <c r="J4675" s="197">
        <v>0</v>
      </c>
      <c r="K4675" s="197">
        <v>0</v>
      </c>
    </row>
    <row r="4676" spans="1:12" x14ac:dyDescent="0.25">
      <c r="A4676" s="193" t="s">
        <v>139</v>
      </c>
      <c r="B4676" s="193" t="s">
        <v>140</v>
      </c>
      <c r="C4676" s="198" t="s">
        <v>141</v>
      </c>
      <c r="D4676" s="193" t="s">
        <v>142</v>
      </c>
      <c r="E4676" s="193" t="s">
        <v>143</v>
      </c>
      <c r="F4676" s="198" t="s">
        <v>144</v>
      </c>
      <c r="G4676" s="193" t="s">
        <v>145</v>
      </c>
      <c r="I4676" s="198" t="s">
        <v>501</v>
      </c>
      <c r="J4676" s="198" t="s">
        <v>502</v>
      </c>
      <c r="K4676" s="198" t="s">
        <v>146</v>
      </c>
    </row>
    <row r="4677" spans="1:12" x14ac:dyDescent="0.25">
      <c r="A4677" s="197">
        <v>6</v>
      </c>
      <c r="B4677" s="194" t="s">
        <v>438</v>
      </c>
      <c r="C4677" s="199">
        <v>16</v>
      </c>
      <c r="D4677" s="194" t="s">
        <v>150</v>
      </c>
      <c r="F4677" s="199">
        <v>0</v>
      </c>
      <c r="G4677" s="194" t="s">
        <v>441</v>
      </c>
      <c r="J4677" s="197">
        <v>269505406</v>
      </c>
      <c r="K4677" s="200">
        <v>-269505406</v>
      </c>
      <c r="L4677" s="193" t="s">
        <v>585</v>
      </c>
    </row>
    <row r="4678" spans="1:12" x14ac:dyDescent="0.25">
      <c r="A4678" s="197">
        <v>31</v>
      </c>
      <c r="B4678" s="194" t="s">
        <v>438</v>
      </c>
      <c r="C4678" s="199">
        <v>115</v>
      </c>
      <c r="D4678" s="194" t="s">
        <v>150</v>
      </c>
      <c r="F4678" s="199">
        <v>0</v>
      </c>
      <c r="G4678" s="194" t="s">
        <v>1524</v>
      </c>
      <c r="J4678" s="197">
        <v>273623453</v>
      </c>
      <c r="K4678" s="200">
        <v>-543128859</v>
      </c>
      <c r="L4678" s="193" t="s">
        <v>585</v>
      </c>
    </row>
    <row r="4679" spans="1:12" x14ac:dyDescent="0.25">
      <c r="G4679" s="201" t="s">
        <v>718</v>
      </c>
      <c r="I4679" s="202">
        <v>0</v>
      </c>
      <c r="J4679" s="202">
        <v>543128859</v>
      </c>
      <c r="K4679" s="202">
        <v>-543128859</v>
      </c>
      <c r="L4679" s="203" t="s">
        <v>585</v>
      </c>
    </row>
    <row r="4680" spans="1:12" x14ac:dyDescent="0.25">
      <c r="G4680" s="201" t="s">
        <v>505</v>
      </c>
      <c r="I4680" s="202">
        <v>0</v>
      </c>
      <c r="J4680" s="202">
        <v>543128859</v>
      </c>
      <c r="K4680" s="202">
        <v>-543128859</v>
      </c>
      <c r="L4680" s="204" t="s">
        <v>1019</v>
      </c>
    </row>
    <row r="4681" spans="1:12" x14ac:dyDescent="0.25">
      <c r="A4681" s="196" t="s">
        <v>1518</v>
      </c>
    </row>
    <row r="4682" spans="1:12" x14ac:dyDescent="0.25">
      <c r="A4682" s="196" t="s">
        <v>438</v>
      </c>
      <c r="G4682" s="153" t="s">
        <v>500</v>
      </c>
      <c r="I4682" s="197">
        <v>0</v>
      </c>
      <c r="J4682" s="197">
        <v>0</v>
      </c>
      <c r="K4682" s="197">
        <v>0</v>
      </c>
    </row>
    <row r="4683" spans="1:12" x14ac:dyDescent="0.25">
      <c r="A4683" s="193" t="s">
        <v>139</v>
      </c>
      <c r="B4683" s="193" t="s">
        <v>140</v>
      </c>
      <c r="C4683" s="198" t="s">
        <v>141</v>
      </c>
      <c r="D4683" s="193" t="s">
        <v>142</v>
      </c>
      <c r="E4683" s="193" t="s">
        <v>143</v>
      </c>
      <c r="F4683" s="198" t="s">
        <v>144</v>
      </c>
      <c r="G4683" s="193" t="s">
        <v>145</v>
      </c>
      <c r="I4683" s="198" t="s">
        <v>501</v>
      </c>
      <c r="J4683" s="198" t="s">
        <v>502</v>
      </c>
      <c r="K4683" s="198" t="s">
        <v>146</v>
      </c>
    </row>
    <row r="4684" spans="1:12" x14ac:dyDescent="0.25">
      <c r="A4684" s="197">
        <v>11</v>
      </c>
      <c r="B4684" s="194" t="s">
        <v>438</v>
      </c>
      <c r="C4684" s="199">
        <v>22</v>
      </c>
      <c r="D4684" s="194" t="s">
        <v>151</v>
      </c>
      <c r="F4684" s="199">
        <v>0</v>
      </c>
      <c r="G4684" s="194" t="s">
        <v>1519</v>
      </c>
      <c r="J4684" s="197">
        <v>63</v>
      </c>
      <c r="K4684" s="200">
        <v>-63</v>
      </c>
      <c r="L4684" s="193" t="s">
        <v>585</v>
      </c>
    </row>
    <row r="4685" spans="1:12" x14ac:dyDescent="0.25">
      <c r="G4685" s="201" t="s">
        <v>718</v>
      </c>
      <c r="I4685" s="202">
        <v>0</v>
      </c>
      <c r="J4685" s="202">
        <v>63</v>
      </c>
      <c r="K4685" s="202">
        <v>-63</v>
      </c>
      <c r="L4685" s="203" t="s">
        <v>585</v>
      </c>
    </row>
    <row r="4686" spans="1:12" x14ac:dyDescent="0.25">
      <c r="G4686" s="201" t="s">
        <v>505</v>
      </c>
      <c r="I4686" s="202">
        <v>0</v>
      </c>
      <c r="J4686" s="202">
        <v>63</v>
      </c>
      <c r="K4686" s="202">
        <v>-63</v>
      </c>
      <c r="L4686" s="204" t="s">
        <v>1019</v>
      </c>
    </row>
    <row r="4687" spans="1:12" x14ac:dyDescent="0.25">
      <c r="A4687" s="196" t="s">
        <v>1532</v>
      </c>
      <c r="G4687" s="153" t="s">
        <v>500</v>
      </c>
      <c r="I4687" s="197">
        <v>0</v>
      </c>
      <c r="J4687" s="197">
        <v>63</v>
      </c>
      <c r="K4687" s="197">
        <v>-63</v>
      </c>
      <c r="L4687" s="194" t="s">
        <v>585</v>
      </c>
    </row>
    <row r="4688" spans="1:12" x14ac:dyDescent="0.25">
      <c r="A4688" s="193" t="s">
        <v>139</v>
      </c>
      <c r="B4688" s="193" t="s">
        <v>140</v>
      </c>
      <c r="C4688" s="198" t="s">
        <v>141</v>
      </c>
      <c r="D4688" s="193" t="s">
        <v>142</v>
      </c>
      <c r="E4688" s="193" t="s">
        <v>143</v>
      </c>
      <c r="F4688" s="198" t="s">
        <v>144</v>
      </c>
      <c r="G4688" s="193" t="s">
        <v>145</v>
      </c>
      <c r="I4688" s="198" t="s">
        <v>501</v>
      </c>
      <c r="J4688" s="198" t="s">
        <v>502</v>
      </c>
      <c r="K4688" s="198" t="s">
        <v>146</v>
      </c>
    </row>
    <row r="4689" spans="1:12" x14ac:dyDescent="0.25">
      <c r="A4689" s="197">
        <v>12</v>
      </c>
      <c r="B4689" s="194" t="s">
        <v>1532</v>
      </c>
      <c r="C4689" s="199">
        <v>16</v>
      </c>
      <c r="D4689" s="194" t="s">
        <v>151</v>
      </c>
      <c r="F4689" s="199">
        <v>0</v>
      </c>
      <c r="G4689" s="194" t="s">
        <v>1757</v>
      </c>
      <c r="I4689" s="197">
        <v>179</v>
      </c>
      <c r="K4689" s="200">
        <v>116</v>
      </c>
      <c r="L4689" s="193" t="s">
        <v>503</v>
      </c>
    </row>
    <row r="4690" spans="1:12" x14ac:dyDescent="0.25">
      <c r="G4690" s="201" t="s">
        <v>1630</v>
      </c>
      <c r="I4690" s="202">
        <v>179</v>
      </c>
      <c r="J4690" s="202">
        <v>0</v>
      </c>
      <c r="K4690" s="202">
        <v>179</v>
      </c>
      <c r="L4690" s="203" t="s">
        <v>503</v>
      </c>
    </row>
    <row r="4691" spans="1:12" x14ac:dyDescent="0.25">
      <c r="G4691" s="201" t="s">
        <v>505</v>
      </c>
      <c r="I4691" s="202">
        <v>179</v>
      </c>
      <c r="J4691" s="202">
        <v>63</v>
      </c>
      <c r="K4691" s="202">
        <v>116</v>
      </c>
      <c r="L4691" s="204" t="s">
        <v>506</v>
      </c>
    </row>
  </sheetData>
  <sheetProtection algorithmName="SHA-512" hashValue="QDBh9BHpoTmQnrCgZSyv8VppXJE+pj4/6w0w3dsejMCpYofH1mMJ8Osq3S+euCinf29esk/VWIPZNnOPEGN6RA==" saltValue="u3sHtRYXFy3PrQSRyvCecA==" spinCount="100000" sheet="1" objects="1" scenarios="1"/>
  <autoFilter ref="A8:M4691"/>
  <sortState ref="A556:N589">
    <sortCondition ref="F589"/>
  </sortState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K10"/>
  <sheetViews>
    <sheetView workbookViewId="0">
      <selection activeCell="J1" sqref="J1"/>
    </sheetView>
  </sheetViews>
  <sheetFormatPr baseColWidth="10" defaultRowHeight="15" x14ac:dyDescent="0.25"/>
  <cols>
    <col min="10" max="10" width="32.625" bestFit="1" customWidth="1"/>
  </cols>
  <sheetData>
    <row r="1" spans="10:11" x14ac:dyDescent="0.25">
      <c r="J1" s="247" t="str">
        <f>+BCE!C1</f>
        <v>PARTIDO DEMOCRATA CRISTIANO</v>
      </c>
      <c r="K1" s="162"/>
    </row>
    <row r="2" spans="10:11" x14ac:dyDescent="0.25">
      <c r="J2" s="162"/>
      <c r="K2" s="162"/>
    </row>
    <row r="3" spans="10:11" x14ac:dyDescent="0.25">
      <c r="J3" s="162"/>
      <c r="K3" s="162"/>
    </row>
    <row r="4" spans="10:11" x14ac:dyDescent="0.25">
      <c r="J4" s="162"/>
      <c r="K4" s="162"/>
    </row>
    <row r="5" spans="10:11" x14ac:dyDescent="0.25">
      <c r="J5" s="155" t="s">
        <v>1777</v>
      </c>
    </row>
    <row r="6" spans="10:11" x14ac:dyDescent="0.25">
      <c r="J6" s="155"/>
    </row>
    <row r="7" spans="10:11" x14ac:dyDescent="0.25">
      <c r="J7" t="str">
        <f>+'Analisis de Cuentas'!C373</f>
        <v>Retenciones Honorarios y Dietas</v>
      </c>
      <c r="K7" s="150">
        <f>-+'Analisis de Cuentas'!K376</f>
        <v>500000</v>
      </c>
    </row>
    <row r="8" spans="10:11" x14ac:dyDescent="0.25">
      <c r="J8" t="str">
        <f>+'Analisis de Cuentas'!C379</f>
        <v>Retenciones Impto. Unico 2º Categ.</v>
      </c>
      <c r="K8" s="150">
        <f>-'Analisis de Cuentas'!K382</f>
        <v>58379</v>
      </c>
    </row>
    <row r="10" spans="10:11" ht="15.75" thickBot="1" x14ac:dyDescent="0.3">
      <c r="J10" s="156" t="s">
        <v>1778</v>
      </c>
      <c r="K10" s="157">
        <f>SUM(K7:K9)</f>
        <v>558379</v>
      </c>
    </row>
  </sheetData>
  <sheetProtection algorithmName="SHA-512" hashValue="E5Wt5KUTvk7Iwhb10cdQ/yE4K/lzLiKKMz5ll+cRF0L+LcQpk+Gqzi8a0jaIxxm+CIJqq1j796x++fsS7IKcgQ==" saltValue="v/PlEy0oWgEcrzbix1YwM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H44"/>
  <sheetViews>
    <sheetView workbookViewId="0"/>
  </sheetViews>
  <sheetFormatPr baseColWidth="10" defaultRowHeight="15" x14ac:dyDescent="0.25"/>
  <cols>
    <col min="14" max="15" width="11.375" style="162"/>
    <col min="27" max="34" width="0" hidden="1" customWidth="1"/>
  </cols>
  <sheetData>
    <row r="1" spans="8:34" x14ac:dyDescent="0.25">
      <c r="H1" s="155" t="s">
        <v>1776</v>
      </c>
    </row>
    <row r="2" spans="8:34" x14ac:dyDescent="0.25">
      <c r="H2" s="155"/>
    </row>
    <row r="3" spans="8:34" ht="15.75" thickBot="1" x14ac:dyDescent="0.3">
      <c r="H3" s="157">
        <f>-(+'Analisis de Cuentas'!K351+'Analisis de Cuentas'!K355+'Analisis de Cuentas'!K359+'Analisis de Cuentas'!K363+'Analisis de Cuentas'!K367)</f>
        <v>1859193</v>
      </c>
    </row>
    <row r="4" spans="8:34" x14ac:dyDescent="0.25">
      <c r="AC4" t="s">
        <v>1859</v>
      </c>
      <c r="AG4" t="s">
        <v>1860</v>
      </c>
      <c r="AH4" t="s">
        <v>1861</v>
      </c>
    </row>
    <row r="5" spans="8:34" x14ac:dyDescent="0.25">
      <c r="AA5">
        <v>1139418</v>
      </c>
      <c r="AB5">
        <f>+AA5</f>
        <v>1139418</v>
      </c>
      <c r="AC5">
        <v>153692</v>
      </c>
      <c r="AD5" t="s">
        <v>1855</v>
      </c>
      <c r="AE5">
        <f>SUM(AC5:AC11)</f>
        <v>1132695</v>
      </c>
      <c r="AG5">
        <v>154937</v>
      </c>
      <c r="AH5">
        <f>+AG5-AC5</f>
        <v>1245</v>
      </c>
    </row>
    <row r="6" spans="8:34" x14ac:dyDescent="0.25">
      <c r="AA6">
        <v>65377</v>
      </c>
      <c r="AB6">
        <f>+AA6+AA7+AA9</f>
        <v>482886</v>
      </c>
      <c r="AC6">
        <v>187489</v>
      </c>
      <c r="AD6" t="s">
        <v>1855</v>
      </c>
      <c r="AE6">
        <f>SUM(AC12:AC15,AC24,AC18,AC19)</f>
        <v>575040</v>
      </c>
      <c r="AF6">
        <f>151503+35986</f>
        <v>187489</v>
      </c>
      <c r="AG6">
        <f>152731+36220</f>
        <v>188951</v>
      </c>
      <c r="AH6">
        <f>+AG6-AC6</f>
        <v>1462</v>
      </c>
    </row>
    <row r="7" spans="8:34" x14ac:dyDescent="0.25">
      <c r="AA7">
        <v>77427</v>
      </c>
      <c r="AC7">
        <v>169490</v>
      </c>
      <c r="AD7" t="s">
        <v>1855</v>
      </c>
      <c r="AF7">
        <f>158840+10650</f>
        <v>169490</v>
      </c>
      <c r="AG7">
        <f>160127+10719</f>
        <v>170846</v>
      </c>
      <c r="AH7">
        <f>+AG7-AC7</f>
        <v>1356</v>
      </c>
    </row>
    <row r="8" spans="8:34" x14ac:dyDescent="0.25">
      <c r="AA8">
        <v>199647</v>
      </c>
      <c r="AB8">
        <f>+AA8</f>
        <v>199647</v>
      </c>
      <c r="AC8">
        <v>80531</v>
      </c>
      <c r="AD8" t="s">
        <v>1855</v>
      </c>
      <c r="AE8">
        <f>+AC17</f>
        <v>100812</v>
      </c>
    </row>
    <row r="9" spans="8:34" x14ac:dyDescent="0.25">
      <c r="AA9">
        <v>340082</v>
      </c>
      <c r="AC9">
        <v>40402</v>
      </c>
      <c r="AD9" t="s">
        <v>1855</v>
      </c>
      <c r="AF9">
        <f>32677+7725</f>
        <v>40402</v>
      </c>
      <c r="AG9">
        <f>32942+7775</f>
        <v>40717</v>
      </c>
      <c r="AH9">
        <f>+AG9-AC9</f>
        <v>315</v>
      </c>
    </row>
    <row r="10" spans="8:34" x14ac:dyDescent="0.25">
      <c r="AC10">
        <v>249213</v>
      </c>
      <c r="AD10" t="s">
        <v>1855</v>
      </c>
      <c r="AF10">
        <f>111809+28140</f>
        <v>139949</v>
      </c>
      <c r="AG10">
        <f>112715+28323</f>
        <v>141038</v>
      </c>
      <c r="AH10" s="158">
        <f>+AG10-AC10</f>
        <v>-108175</v>
      </c>
    </row>
    <row r="11" spans="8:34" x14ac:dyDescent="0.25">
      <c r="AA11">
        <f>SUM(AA5:AA10)</f>
        <v>1821951</v>
      </c>
      <c r="AB11">
        <f>SUM(AB5:AB10)</f>
        <v>1821951</v>
      </c>
      <c r="AC11">
        <v>251878</v>
      </c>
      <c r="AD11" t="s">
        <v>1855</v>
      </c>
      <c r="AE11">
        <f>SUM(AE5:AE10)</f>
        <v>1808547</v>
      </c>
      <c r="AF11">
        <f>372661+66815</f>
        <v>439476</v>
      </c>
      <c r="AG11">
        <f>375680+67249</f>
        <v>442929</v>
      </c>
      <c r="AH11" s="158">
        <f>+AG11-AC11</f>
        <v>191051</v>
      </c>
    </row>
    <row r="12" spans="8:34" x14ac:dyDescent="0.25">
      <c r="AC12" s="158">
        <v>64675</v>
      </c>
      <c r="AD12" t="s">
        <v>1854</v>
      </c>
      <c r="AG12">
        <v>65377</v>
      </c>
      <c r="AH12">
        <f>+AG12-AC12</f>
        <v>702</v>
      </c>
    </row>
    <row r="13" spans="8:34" x14ac:dyDescent="0.25">
      <c r="AC13" s="159"/>
    </row>
    <row r="14" spans="8:34" x14ac:dyDescent="0.25">
      <c r="AA14">
        <v>58542</v>
      </c>
      <c r="AC14" s="159">
        <f>178547-101952</f>
        <v>76595</v>
      </c>
      <c r="AD14" t="s">
        <v>1854</v>
      </c>
      <c r="AF14">
        <v>76595</v>
      </c>
      <c r="AG14">
        <v>77427</v>
      </c>
      <c r="AH14" s="159">
        <f>+AG14-AC14</f>
        <v>832</v>
      </c>
    </row>
    <row r="15" spans="8:34" x14ac:dyDescent="0.25">
      <c r="AA15">
        <f>+AA11+AA14</f>
        <v>1880493</v>
      </c>
      <c r="AC15" s="158">
        <v>104638</v>
      </c>
      <c r="AD15" t="s">
        <v>1854</v>
      </c>
    </row>
    <row r="17" spans="29:34" x14ac:dyDescent="0.25">
      <c r="AC17">
        <v>100812</v>
      </c>
      <c r="AD17" t="s">
        <v>1857</v>
      </c>
      <c r="AG17">
        <v>199647</v>
      </c>
      <c r="AH17">
        <f>+AG17-AC17</f>
        <v>98835</v>
      </c>
    </row>
    <row r="18" spans="29:34" x14ac:dyDescent="0.25">
      <c r="AC18">
        <v>298484</v>
      </c>
      <c r="AD18" t="s">
        <v>1858</v>
      </c>
      <c r="AG18">
        <v>340082</v>
      </c>
      <c r="AH18">
        <f>+AG18-AC18</f>
        <v>41598</v>
      </c>
    </row>
    <row r="19" spans="29:34" x14ac:dyDescent="0.25">
      <c r="AC19">
        <v>2665</v>
      </c>
      <c r="AD19" t="s">
        <v>1854</v>
      </c>
    </row>
    <row r="20" spans="29:34" x14ac:dyDescent="0.25">
      <c r="AC20">
        <f>SUM(AC5:AC19)</f>
        <v>1780564</v>
      </c>
      <c r="AD20" t="s">
        <v>1862</v>
      </c>
      <c r="AG20">
        <f>SUM(AG5:AG19)</f>
        <v>1821951</v>
      </c>
    </row>
    <row r="21" spans="29:34" x14ac:dyDescent="0.25">
      <c r="AC21">
        <f>+AC20-AA11</f>
        <v>-41387</v>
      </c>
    </row>
    <row r="24" spans="29:34" x14ac:dyDescent="0.25">
      <c r="AC24">
        <v>27983</v>
      </c>
      <c r="AD24" t="s">
        <v>1856</v>
      </c>
    </row>
    <row r="38" spans="9:9" x14ac:dyDescent="0.25">
      <c r="I38">
        <v>1152011</v>
      </c>
    </row>
    <row r="39" spans="9:9" x14ac:dyDescent="0.25">
      <c r="I39">
        <v>350009</v>
      </c>
    </row>
    <row r="40" spans="9:9" x14ac:dyDescent="0.25">
      <c r="I40">
        <v>101898</v>
      </c>
    </row>
    <row r="41" spans="9:9" x14ac:dyDescent="0.25">
      <c r="I41">
        <v>21881</v>
      </c>
    </row>
    <row r="42" spans="9:9" x14ac:dyDescent="0.25">
      <c r="I42">
        <v>233394</v>
      </c>
    </row>
    <row r="43" spans="9:9" x14ac:dyDescent="0.25">
      <c r="I43" s="10">
        <f>SUM(I38:I42)</f>
        <v>1859193</v>
      </c>
    </row>
    <row r="44" spans="9:9" x14ac:dyDescent="0.25">
      <c r="I44" s="150">
        <f>+I43-H3</f>
        <v>0</v>
      </c>
    </row>
  </sheetData>
  <sheetProtection algorithmName="SHA-512" hashValue="zIwltyJkRNsppmvYx7R5jz7D8DD7n4hbh0HJSQ6zYx75LN7sb8BpyKb9ugVSktv3oIeZsSmXuPdwOPwlLR3STA==" saltValue="3rc2ocG1C/l4fp7gM/7pGw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7" workbookViewId="0">
      <selection activeCell="A28" sqref="A28"/>
    </sheetView>
  </sheetViews>
  <sheetFormatPr baseColWidth="10" defaultColWidth="11.375" defaultRowHeight="15" x14ac:dyDescent="0.25"/>
  <cols>
    <col min="1" max="1" width="5.125" style="4" customWidth="1"/>
    <col min="2" max="2" width="9.25" style="4" bestFit="1" customWidth="1"/>
    <col min="3" max="3" width="4.875" style="4" customWidth="1"/>
    <col min="4" max="4" width="4.5" style="4" customWidth="1"/>
    <col min="5" max="5" width="9.75" style="4" customWidth="1"/>
    <col min="6" max="6" width="29.5" style="4" customWidth="1"/>
    <col min="7" max="7" width="30.625" style="4" bestFit="1" customWidth="1"/>
    <col min="8" max="8" width="1.375" style="4" customWidth="1"/>
    <col min="9" max="9" width="8" style="4" bestFit="1" customWidth="1"/>
    <col min="10" max="10" width="7" style="4" bestFit="1" customWidth="1"/>
    <col min="11" max="11" width="11.25" style="4" customWidth="1"/>
    <col min="12" max="12" width="7.875" style="4" bestFit="1" customWidth="1"/>
    <col min="13" max="16384" width="11.375" style="4"/>
  </cols>
  <sheetData>
    <row r="1" spans="1:12" x14ac:dyDescent="0.25">
      <c r="A1" s="6" t="s">
        <v>352</v>
      </c>
      <c r="C1" s="7" t="s">
        <v>37</v>
      </c>
      <c r="K1" s="5"/>
    </row>
    <row r="2" spans="1:12" x14ac:dyDescent="0.25">
      <c r="A2" s="6" t="s">
        <v>217</v>
      </c>
      <c r="C2" s="6" t="s">
        <v>39</v>
      </c>
      <c r="K2" s="5"/>
    </row>
    <row r="3" spans="1:12" x14ac:dyDescent="0.25">
      <c r="A3" s="6" t="s">
        <v>40</v>
      </c>
      <c r="C3" s="7" t="s">
        <v>41</v>
      </c>
    </row>
    <row r="4" spans="1:12" x14ac:dyDescent="0.25">
      <c r="A4" s="6" t="s">
        <v>43</v>
      </c>
      <c r="C4" s="7" t="s">
        <v>44</v>
      </c>
    </row>
    <row r="6" spans="1:12" ht="22.5" x14ac:dyDescent="0.25">
      <c r="F6" s="84" t="s">
        <v>353</v>
      </c>
    </row>
    <row r="7" spans="1:12" x14ac:dyDescent="0.25">
      <c r="F7" s="85" t="s">
        <v>354</v>
      </c>
    </row>
    <row r="8" spans="1:12" x14ac:dyDescent="0.25">
      <c r="F8" s="86" t="s">
        <v>1779</v>
      </c>
    </row>
    <row r="10" spans="1:12" ht="15.75" x14ac:dyDescent="0.25">
      <c r="A10" s="87" t="s">
        <v>355</v>
      </c>
    </row>
    <row r="11" spans="1:12" x14ac:dyDescent="0.25">
      <c r="A11" s="88" t="s">
        <v>356</v>
      </c>
    </row>
    <row r="12" spans="1:12" x14ac:dyDescent="0.25">
      <c r="I12" s="5" t="s">
        <v>358</v>
      </c>
      <c r="J12" s="5" t="s">
        <v>359</v>
      </c>
      <c r="K12" s="5" t="s">
        <v>360</v>
      </c>
      <c r="L12" s="5" t="s">
        <v>361</v>
      </c>
    </row>
    <row r="13" spans="1:12" x14ac:dyDescent="0.25">
      <c r="A13" s="6" t="s">
        <v>142</v>
      </c>
      <c r="B13" s="6" t="s">
        <v>362</v>
      </c>
      <c r="C13" s="6" t="s">
        <v>357</v>
      </c>
      <c r="D13" s="5" t="s">
        <v>363</v>
      </c>
      <c r="E13" s="86" t="s">
        <v>38</v>
      </c>
      <c r="F13" s="6" t="s">
        <v>364</v>
      </c>
      <c r="G13" s="6" t="s">
        <v>365</v>
      </c>
    </row>
    <row r="14" spans="1:12" x14ac:dyDescent="0.25">
      <c r="A14" s="7" t="s">
        <v>366</v>
      </c>
      <c r="B14" s="89">
        <v>42606</v>
      </c>
      <c r="C14" s="15">
        <v>1</v>
      </c>
      <c r="D14" s="15">
        <v>76</v>
      </c>
      <c r="E14" s="5" t="s">
        <v>369</v>
      </c>
      <c r="F14" s="7" t="s">
        <v>337</v>
      </c>
      <c r="G14" s="7" t="s">
        <v>1780</v>
      </c>
      <c r="I14" s="9">
        <v>222222</v>
      </c>
      <c r="J14" s="90">
        <v>10</v>
      </c>
      <c r="K14" s="9">
        <v>22222</v>
      </c>
      <c r="L14" s="9">
        <v>200000</v>
      </c>
    </row>
    <row r="15" spans="1:12" x14ac:dyDescent="0.25">
      <c r="A15" s="7" t="s">
        <v>366</v>
      </c>
      <c r="B15" s="89">
        <v>42606</v>
      </c>
      <c r="C15" s="15">
        <v>2</v>
      </c>
      <c r="D15" s="15">
        <v>13</v>
      </c>
      <c r="E15" s="5" t="s">
        <v>374</v>
      </c>
      <c r="F15" s="7" t="s">
        <v>259</v>
      </c>
      <c r="G15" s="7" t="s">
        <v>1781</v>
      </c>
      <c r="I15" s="9">
        <v>666667</v>
      </c>
      <c r="J15" s="90">
        <v>10</v>
      </c>
      <c r="K15" s="9">
        <v>66667</v>
      </c>
      <c r="L15" s="9">
        <v>600000</v>
      </c>
    </row>
    <row r="16" spans="1:12" x14ac:dyDescent="0.25">
      <c r="A16" s="7" t="s">
        <v>366</v>
      </c>
      <c r="B16" s="89">
        <v>42606</v>
      </c>
      <c r="C16" s="15">
        <v>3</v>
      </c>
      <c r="D16" s="15">
        <v>7</v>
      </c>
      <c r="E16" s="5" t="s">
        <v>375</v>
      </c>
      <c r="F16" s="7" t="s">
        <v>258</v>
      </c>
      <c r="G16" s="7" t="s">
        <v>1781</v>
      </c>
      <c r="I16" s="9">
        <v>666667</v>
      </c>
      <c r="J16" s="90">
        <v>10</v>
      </c>
      <c r="K16" s="9">
        <v>66667</v>
      </c>
      <c r="L16" s="9">
        <v>600000</v>
      </c>
    </row>
    <row r="17" spans="1:12" x14ac:dyDescent="0.25">
      <c r="A17" s="7" t="s">
        <v>366</v>
      </c>
      <c r="B17" s="89">
        <v>42608</v>
      </c>
      <c r="C17" s="15">
        <v>4</v>
      </c>
      <c r="D17" s="15">
        <v>136</v>
      </c>
      <c r="E17" s="5" t="s">
        <v>368</v>
      </c>
      <c r="F17" s="7" t="s">
        <v>262</v>
      </c>
      <c r="G17" s="7" t="s">
        <v>1782</v>
      </c>
      <c r="I17" s="9">
        <v>888889</v>
      </c>
      <c r="J17" s="90">
        <v>10</v>
      </c>
      <c r="K17" s="9">
        <v>88889</v>
      </c>
      <c r="L17" s="9">
        <v>800000</v>
      </c>
    </row>
    <row r="18" spans="1:12" x14ac:dyDescent="0.25">
      <c r="A18" s="7" t="s">
        <v>366</v>
      </c>
      <c r="B18" s="89">
        <v>42610</v>
      </c>
      <c r="C18" s="15">
        <v>5</v>
      </c>
      <c r="D18" s="15">
        <v>45</v>
      </c>
      <c r="E18" s="5" t="s">
        <v>370</v>
      </c>
      <c r="F18" s="7" t="s">
        <v>263</v>
      </c>
      <c r="G18" s="7" t="s">
        <v>1783</v>
      </c>
      <c r="I18" s="9">
        <v>333333</v>
      </c>
      <c r="J18" s="90">
        <v>10</v>
      </c>
      <c r="K18" s="9">
        <v>33333</v>
      </c>
      <c r="L18" s="9">
        <v>300000</v>
      </c>
    </row>
    <row r="19" spans="1:12" x14ac:dyDescent="0.25">
      <c r="A19" s="7" t="s">
        <v>366</v>
      </c>
      <c r="B19" s="89">
        <v>42611</v>
      </c>
      <c r="C19" s="15">
        <v>6</v>
      </c>
      <c r="D19" s="15">
        <v>76</v>
      </c>
      <c r="E19" s="5" t="s">
        <v>367</v>
      </c>
      <c r="F19" s="7" t="s">
        <v>260</v>
      </c>
      <c r="G19" s="7" t="s">
        <v>1784</v>
      </c>
      <c r="I19" s="9">
        <v>2222222</v>
      </c>
      <c r="J19" s="90">
        <v>10</v>
      </c>
      <c r="K19" s="9">
        <v>222222</v>
      </c>
      <c r="L19" s="9">
        <v>2000000</v>
      </c>
    </row>
    <row r="21" spans="1:12" x14ac:dyDescent="0.25">
      <c r="H21" s="91" t="s">
        <v>371</v>
      </c>
      <c r="I21" s="92">
        <v>5000000</v>
      </c>
      <c r="K21" s="92">
        <v>500000</v>
      </c>
      <c r="L21" s="92">
        <v>4500000</v>
      </c>
    </row>
    <row r="22" spans="1:12" x14ac:dyDescent="0.25">
      <c r="H22" s="91" t="s">
        <v>372</v>
      </c>
      <c r="I22" s="93">
        <v>5000000</v>
      </c>
      <c r="K22" s="93">
        <v>500000</v>
      </c>
      <c r="L22" s="93">
        <v>4500000</v>
      </c>
    </row>
    <row r="23" spans="1:12" ht="15.75" thickBot="1" x14ac:dyDescent="0.3">
      <c r="H23" s="91" t="s">
        <v>373</v>
      </c>
      <c r="I23" s="94">
        <v>5000000</v>
      </c>
      <c r="K23" s="94">
        <v>500000</v>
      </c>
      <c r="L23" s="94">
        <v>4500000</v>
      </c>
    </row>
    <row r="24" spans="1:12" ht="15.75" thickTop="1" x14ac:dyDescent="0.25"/>
    <row r="36" spans="1:11" x14ac:dyDescent="0.25">
      <c r="A36" s="4" t="s">
        <v>1925</v>
      </c>
    </row>
    <row r="37" spans="1:11" x14ac:dyDescent="0.25">
      <c r="B37" s="177" t="s">
        <v>1909</v>
      </c>
      <c r="C37" s="167"/>
      <c r="D37" s="167"/>
      <c r="E37" s="167"/>
      <c r="F37" s="167"/>
      <c r="G37" s="167"/>
      <c r="H37" s="167"/>
      <c r="I37" s="167"/>
      <c r="J37" s="167"/>
      <c r="K37" s="168"/>
    </row>
    <row r="38" spans="1:11" s="29" customFormat="1" ht="12" customHeight="1" x14ac:dyDescent="0.2">
      <c r="B38" s="178" t="s">
        <v>1910</v>
      </c>
      <c r="C38" s="170"/>
      <c r="D38" s="170"/>
      <c r="E38" s="170"/>
      <c r="F38" s="170"/>
      <c r="G38" s="170"/>
      <c r="H38" s="170"/>
      <c r="I38" s="170"/>
      <c r="J38" s="170"/>
      <c r="K38" s="171"/>
    </row>
    <row r="39" spans="1:11" s="29" customFormat="1" ht="12" customHeight="1" x14ac:dyDescent="0.2">
      <c r="B39" s="169"/>
      <c r="C39" s="170"/>
      <c r="D39" s="170"/>
      <c r="E39" s="170"/>
      <c r="F39" s="170"/>
      <c r="G39" s="170"/>
      <c r="H39" s="170"/>
      <c r="I39" s="170"/>
      <c r="J39" s="170"/>
      <c r="K39" s="171"/>
    </row>
    <row r="40" spans="1:11" s="29" customFormat="1" ht="12" x14ac:dyDescent="0.2">
      <c r="B40" s="179" t="s">
        <v>1911</v>
      </c>
      <c r="C40" s="172"/>
      <c r="D40" s="172"/>
      <c r="E40" s="172"/>
      <c r="F40" s="172"/>
      <c r="G40" s="172"/>
      <c r="H40" s="172"/>
      <c r="I40" s="172"/>
      <c r="J40" s="172"/>
      <c r="K40" s="173"/>
    </row>
    <row r="41" spans="1:11" s="29" customFormat="1" ht="12" customHeight="1" x14ac:dyDescent="0.2">
      <c r="B41" s="174" t="s">
        <v>1912</v>
      </c>
      <c r="C41" s="175"/>
      <c r="D41" s="175"/>
      <c r="E41" s="176"/>
      <c r="F41" s="174" t="s">
        <v>1913</v>
      </c>
      <c r="G41" s="175"/>
      <c r="H41" s="176"/>
      <c r="I41" s="174" t="s">
        <v>1342</v>
      </c>
      <c r="J41" s="175"/>
      <c r="K41" s="176"/>
    </row>
    <row r="42" spans="1:11" s="29" customFormat="1" ht="12" customHeight="1" x14ac:dyDescent="0.2">
      <c r="B42" s="163" t="s">
        <v>486</v>
      </c>
      <c r="C42" s="163" t="s">
        <v>381</v>
      </c>
      <c r="D42" s="163" t="s">
        <v>1914</v>
      </c>
      <c r="E42" s="163" t="s">
        <v>1915</v>
      </c>
      <c r="F42" s="163" t="s">
        <v>38</v>
      </c>
      <c r="G42" s="163" t="s">
        <v>1916</v>
      </c>
      <c r="H42" s="163" t="s">
        <v>1917</v>
      </c>
      <c r="I42" s="163" t="s">
        <v>1918</v>
      </c>
      <c r="J42" s="163" t="s">
        <v>1919</v>
      </c>
      <c r="K42" s="163" t="s">
        <v>1920</v>
      </c>
    </row>
    <row r="43" spans="1:11" s="29" customFormat="1" ht="24" x14ac:dyDescent="0.2">
      <c r="B43" s="164">
        <v>94</v>
      </c>
      <c r="C43" s="165">
        <v>42621</v>
      </c>
      <c r="D43" s="164" t="s">
        <v>1921</v>
      </c>
      <c r="E43" s="164"/>
      <c r="F43" s="164" t="s">
        <v>1922</v>
      </c>
      <c r="G43" s="164" t="s">
        <v>1923</v>
      </c>
      <c r="H43" s="164" t="s">
        <v>1924</v>
      </c>
      <c r="I43" s="166">
        <v>11111</v>
      </c>
      <c r="J43" s="166">
        <v>1111</v>
      </c>
      <c r="K43" s="166">
        <v>10000</v>
      </c>
    </row>
    <row r="44" spans="1:11" s="29" customFormat="1" ht="24" x14ac:dyDescent="0.2">
      <c r="B44" s="164">
        <v>95</v>
      </c>
      <c r="C44" s="165">
        <v>42621</v>
      </c>
      <c r="D44" s="164" t="s">
        <v>1921</v>
      </c>
      <c r="E44" s="164"/>
      <c r="F44" s="164" t="s">
        <v>1922</v>
      </c>
      <c r="G44" s="164" t="s">
        <v>1923</v>
      </c>
      <c r="H44" s="164" t="s">
        <v>1924</v>
      </c>
      <c r="I44" s="166">
        <v>18889</v>
      </c>
      <c r="J44" s="166">
        <v>1889</v>
      </c>
      <c r="K44" s="166">
        <v>17000</v>
      </c>
    </row>
    <row r="45" spans="1:11" s="29" customFormat="1" ht="24" x14ac:dyDescent="0.2">
      <c r="B45" s="164">
        <v>96</v>
      </c>
      <c r="C45" s="165">
        <v>42621</v>
      </c>
      <c r="D45" s="164" t="s">
        <v>1921</v>
      </c>
      <c r="E45" s="164"/>
      <c r="F45" s="164" t="s">
        <v>1922</v>
      </c>
      <c r="G45" s="164" t="s">
        <v>1923</v>
      </c>
      <c r="H45" s="164" t="s">
        <v>1924</v>
      </c>
      <c r="I45" s="166">
        <v>33333</v>
      </c>
      <c r="J45" s="166">
        <v>3333</v>
      </c>
      <c r="K45" s="166">
        <v>30000</v>
      </c>
    </row>
    <row r="46" spans="1:11" s="29" customFormat="1" ht="24" x14ac:dyDescent="0.2">
      <c r="B46" s="164">
        <v>97</v>
      </c>
      <c r="C46" s="165">
        <v>42621</v>
      </c>
      <c r="D46" s="164" t="s">
        <v>1921</v>
      </c>
      <c r="E46" s="164"/>
      <c r="F46" s="164" t="s">
        <v>1922</v>
      </c>
      <c r="G46" s="164" t="s">
        <v>1923</v>
      </c>
      <c r="H46" s="164" t="s">
        <v>1924</v>
      </c>
      <c r="I46" s="166">
        <v>83333</v>
      </c>
      <c r="J46" s="166">
        <v>8333</v>
      </c>
      <c r="K46" s="166">
        <v>75000</v>
      </c>
    </row>
    <row r="47" spans="1:11" s="29" customFormat="1" ht="12" x14ac:dyDescent="0.2"/>
    <row r="48" spans="1:11" s="29" customForma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</sheetData>
  <sheetProtection algorithmName="SHA-512" hashValue="0lSG+IQzr1beBlzlsZU+wmrtk85lp64Zw/duF4GbqY8mXVCkeo8198zQ/BnhieU7bV6F3d4hC1Q9Oc0LfueXWw==" saltValue="u0OCqZhRgmJ7G6TGIHVN5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/>
  </sheetViews>
  <sheetFormatPr baseColWidth="10" defaultColWidth="11.375" defaultRowHeight="15" x14ac:dyDescent="0.25"/>
  <cols>
    <col min="1" max="16384" width="11.375" style="4"/>
  </cols>
  <sheetData>
    <row r="1" spans="1:8" x14ac:dyDescent="0.25">
      <c r="A1" s="6" t="s">
        <v>376</v>
      </c>
      <c r="B1" s="7" t="s">
        <v>37</v>
      </c>
      <c r="H1" s="6"/>
    </row>
    <row r="2" spans="1:8" x14ac:dyDescent="0.25">
      <c r="A2" s="6" t="s">
        <v>40</v>
      </c>
      <c r="B2" s="7" t="s">
        <v>41</v>
      </c>
      <c r="H2" s="6"/>
    </row>
    <row r="3" spans="1:8" x14ac:dyDescent="0.25">
      <c r="A3" s="6" t="s">
        <v>217</v>
      </c>
      <c r="B3" s="7" t="s">
        <v>39</v>
      </c>
    </row>
    <row r="4" spans="1:8" x14ac:dyDescent="0.25">
      <c r="A4" s="6" t="s">
        <v>43</v>
      </c>
      <c r="B4" s="7" t="s">
        <v>44</v>
      </c>
    </row>
    <row r="6" spans="1:8" ht="22.5" x14ac:dyDescent="0.25">
      <c r="G6" s="84" t="s">
        <v>377</v>
      </c>
    </row>
    <row r="8" spans="1:8" x14ac:dyDescent="0.25">
      <c r="G8" s="8" t="s">
        <v>1785</v>
      </c>
    </row>
    <row r="9" spans="1:8" x14ac:dyDescent="0.25">
      <c r="G9" s="8" t="s">
        <v>378</v>
      </c>
    </row>
    <row r="11" spans="1:8" x14ac:dyDescent="0.25">
      <c r="A11" s="95" t="s">
        <v>392</v>
      </c>
    </row>
    <row r="13" spans="1:8" x14ac:dyDescent="0.25">
      <c r="A13" s="95" t="s">
        <v>379</v>
      </c>
    </row>
    <row r="15" spans="1:8" x14ac:dyDescent="0.25">
      <c r="A15" s="96" t="s">
        <v>380</v>
      </c>
    </row>
    <row r="17" spans="1:12" x14ac:dyDescent="0.25">
      <c r="A17" s="97" t="s">
        <v>141</v>
      </c>
      <c r="B17" s="98" t="s">
        <v>357</v>
      </c>
      <c r="C17" s="98" t="s">
        <v>381</v>
      </c>
      <c r="D17" s="98" t="s">
        <v>382</v>
      </c>
      <c r="E17" s="97" t="s">
        <v>217</v>
      </c>
      <c r="F17" s="98" t="s">
        <v>383</v>
      </c>
      <c r="H17" s="97" t="s">
        <v>384</v>
      </c>
      <c r="I17" s="97" t="s">
        <v>385</v>
      </c>
      <c r="J17" s="99" t="s">
        <v>386</v>
      </c>
      <c r="K17" s="99" t="s">
        <v>387</v>
      </c>
      <c r="L17" s="97" t="s">
        <v>361</v>
      </c>
    </row>
    <row r="19" spans="1:12" x14ac:dyDescent="0.25">
      <c r="A19" s="100">
        <v>6429216</v>
      </c>
      <c r="B19" s="101">
        <v>1</v>
      </c>
      <c r="C19" s="102">
        <v>42583</v>
      </c>
      <c r="D19" s="102">
        <v>42583</v>
      </c>
      <c r="E19" s="97" t="s">
        <v>405</v>
      </c>
      <c r="F19" s="103" t="s">
        <v>247</v>
      </c>
      <c r="H19" s="101">
        <v>65830</v>
      </c>
      <c r="L19" s="101">
        <v>65830</v>
      </c>
    </row>
    <row r="20" spans="1:12" x14ac:dyDescent="0.25">
      <c r="A20" s="100">
        <v>15980089</v>
      </c>
      <c r="B20" s="101">
        <v>2</v>
      </c>
      <c r="C20" s="102">
        <v>42583</v>
      </c>
      <c r="D20" s="102">
        <v>42583</v>
      </c>
      <c r="E20" s="97" t="s">
        <v>393</v>
      </c>
      <c r="F20" s="103" t="s">
        <v>239</v>
      </c>
      <c r="H20" s="101">
        <v>263828</v>
      </c>
      <c r="L20" s="101">
        <v>263828</v>
      </c>
    </row>
    <row r="21" spans="1:12" x14ac:dyDescent="0.25">
      <c r="A21" s="100">
        <v>59</v>
      </c>
      <c r="B21" s="101">
        <v>3</v>
      </c>
      <c r="C21" s="102">
        <v>42586</v>
      </c>
      <c r="D21" s="102">
        <v>42586</v>
      </c>
      <c r="E21" s="97" t="s">
        <v>491</v>
      </c>
      <c r="F21" s="103" t="s">
        <v>451</v>
      </c>
      <c r="H21" s="101">
        <v>150000</v>
      </c>
      <c r="L21" s="101">
        <v>150000</v>
      </c>
    </row>
    <row r="22" spans="1:12" x14ac:dyDescent="0.25">
      <c r="A22" s="100">
        <v>804</v>
      </c>
      <c r="B22" s="101">
        <v>4</v>
      </c>
      <c r="C22" s="102">
        <v>42586</v>
      </c>
      <c r="D22" s="102">
        <v>42586</v>
      </c>
      <c r="E22" s="97" t="s">
        <v>490</v>
      </c>
      <c r="F22" s="103" t="s">
        <v>450</v>
      </c>
      <c r="H22" s="101">
        <v>3475000</v>
      </c>
      <c r="L22" s="101">
        <v>3475000</v>
      </c>
    </row>
    <row r="23" spans="1:12" x14ac:dyDescent="0.25">
      <c r="A23" s="100">
        <v>1294</v>
      </c>
      <c r="B23" s="101">
        <v>5</v>
      </c>
      <c r="C23" s="102">
        <v>42587</v>
      </c>
      <c r="D23" s="102">
        <v>42587</v>
      </c>
      <c r="E23" s="97" t="s">
        <v>488</v>
      </c>
      <c r="F23" s="103" t="s">
        <v>489</v>
      </c>
      <c r="H23" s="101">
        <v>2800000</v>
      </c>
      <c r="L23" s="101">
        <v>2800000</v>
      </c>
    </row>
    <row r="24" spans="1:12" x14ac:dyDescent="0.25">
      <c r="A24" s="100">
        <v>1295</v>
      </c>
      <c r="B24" s="101">
        <v>6</v>
      </c>
      <c r="C24" s="102">
        <v>42587</v>
      </c>
      <c r="D24" s="102">
        <v>42587</v>
      </c>
      <c r="E24" s="97" t="s">
        <v>488</v>
      </c>
      <c r="F24" s="103" t="s">
        <v>489</v>
      </c>
      <c r="H24" s="101">
        <v>200000</v>
      </c>
      <c r="L24" s="101">
        <v>200000</v>
      </c>
    </row>
    <row r="25" spans="1:12" x14ac:dyDescent="0.25">
      <c r="A25" s="100">
        <v>15717684</v>
      </c>
      <c r="B25" s="101">
        <v>7</v>
      </c>
      <c r="C25" s="102">
        <v>42590</v>
      </c>
      <c r="D25" s="102">
        <v>42590</v>
      </c>
      <c r="E25" s="97" t="s">
        <v>388</v>
      </c>
      <c r="F25" s="103" t="s">
        <v>238</v>
      </c>
      <c r="H25" s="101">
        <v>592994</v>
      </c>
      <c r="L25" s="101">
        <v>592994</v>
      </c>
    </row>
    <row r="26" spans="1:12" x14ac:dyDescent="0.25">
      <c r="A26" s="100">
        <v>15717685</v>
      </c>
      <c r="B26" s="101">
        <v>8</v>
      </c>
      <c r="C26" s="102">
        <v>42590</v>
      </c>
      <c r="D26" s="102">
        <v>42590</v>
      </c>
      <c r="E26" s="97" t="s">
        <v>388</v>
      </c>
      <c r="F26" s="103" t="s">
        <v>238</v>
      </c>
      <c r="H26" s="101">
        <v>83063</v>
      </c>
      <c r="L26" s="101">
        <v>83063</v>
      </c>
    </row>
    <row r="27" spans="1:12" x14ac:dyDescent="0.25">
      <c r="A27" s="100">
        <v>6426828</v>
      </c>
      <c r="B27" s="101">
        <v>9</v>
      </c>
      <c r="C27" s="102">
        <v>42591</v>
      </c>
      <c r="D27" s="102">
        <v>42591</v>
      </c>
      <c r="E27" s="97" t="s">
        <v>487</v>
      </c>
      <c r="F27" s="103" t="s">
        <v>442</v>
      </c>
      <c r="H27" s="101">
        <v>211377</v>
      </c>
      <c r="L27" s="101">
        <v>211377</v>
      </c>
    </row>
    <row r="28" spans="1:12" x14ac:dyDescent="0.25">
      <c r="A28" s="100">
        <v>6428578</v>
      </c>
      <c r="B28" s="101">
        <v>10</v>
      </c>
      <c r="C28" s="102">
        <v>42594</v>
      </c>
      <c r="D28" s="102">
        <v>42594</v>
      </c>
      <c r="E28" s="97" t="s">
        <v>487</v>
      </c>
      <c r="F28" s="103" t="s">
        <v>442</v>
      </c>
      <c r="H28" s="101">
        <v>257322</v>
      </c>
      <c r="L28" s="101">
        <v>257322</v>
      </c>
    </row>
    <row r="29" spans="1:12" x14ac:dyDescent="0.25">
      <c r="A29" s="100">
        <v>6428579</v>
      </c>
      <c r="B29" s="101">
        <v>11</v>
      </c>
      <c r="C29" s="102">
        <v>42594</v>
      </c>
      <c r="D29" s="102">
        <v>42594</v>
      </c>
      <c r="E29" s="97" t="s">
        <v>487</v>
      </c>
      <c r="F29" s="103" t="s">
        <v>442</v>
      </c>
      <c r="H29" s="101">
        <v>178248</v>
      </c>
      <c r="L29" s="101">
        <v>178248</v>
      </c>
    </row>
    <row r="30" spans="1:12" x14ac:dyDescent="0.25">
      <c r="A30" s="100">
        <v>332266</v>
      </c>
      <c r="B30" s="101">
        <v>12</v>
      </c>
      <c r="C30" s="102">
        <v>42602</v>
      </c>
      <c r="D30" s="102">
        <v>42602</v>
      </c>
      <c r="E30" s="97" t="s">
        <v>1786</v>
      </c>
      <c r="F30" s="103" t="s">
        <v>1787</v>
      </c>
      <c r="H30" s="101">
        <v>50932</v>
      </c>
      <c r="L30" s="101">
        <v>50932</v>
      </c>
    </row>
    <row r="31" spans="1:12" x14ac:dyDescent="0.25">
      <c r="A31" s="100">
        <v>315</v>
      </c>
      <c r="B31" s="101">
        <v>13</v>
      </c>
      <c r="C31" s="102">
        <v>42598</v>
      </c>
      <c r="D31" s="102">
        <v>42598</v>
      </c>
      <c r="E31" s="97" t="s">
        <v>1788</v>
      </c>
      <c r="F31" s="103" t="s">
        <v>1789</v>
      </c>
      <c r="H31" s="101">
        <v>7176675</v>
      </c>
      <c r="L31" s="101">
        <v>7176675</v>
      </c>
    </row>
    <row r="32" spans="1:12" x14ac:dyDescent="0.25">
      <c r="A32" s="100">
        <v>9239</v>
      </c>
      <c r="B32" s="101">
        <v>14</v>
      </c>
      <c r="C32" s="102">
        <v>42605</v>
      </c>
      <c r="D32" s="102">
        <v>42605</v>
      </c>
      <c r="E32" s="97" t="s">
        <v>1790</v>
      </c>
      <c r="F32" s="103" t="s">
        <v>1791</v>
      </c>
      <c r="H32" s="101">
        <v>3890400</v>
      </c>
      <c r="L32" s="101">
        <v>3890400</v>
      </c>
    </row>
    <row r="33" spans="1:12" x14ac:dyDescent="0.25">
      <c r="A33" s="100">
        <v>6431738</v>
      </c>
      <c r="B33" s="101">
        <v>15</v>
      </c>
      <c r="C33" s="102">
        <v>42601</v>
      </c>
      <c r="D33" s="102">
        <v>42601</v>
      </c>
      <c r="E33" s="97" t="s">
        <v>487</v>
      </c>
      <c r="F33" s="103" t="s">
        <v>442</v>
      </c>
      <c r="H33" s="101">
        <v>14484</v>
      </c>
      <c r="L33" s="101">
        <v>14484</v>
      </c>
    </row>
    <row r="34" spans="1:12" x14ac:dyDescent="0.25">
      <c r="A34" s="100">
        <v>167</v>
      </c>
      <c r="B34" s="101">
        <v>16</v>
      </c>
      <c r="C34" s="102">
        <v>42611</v>
      </c>
      <c r="D34" s="102">
        <v>42611</v>
      </c>
      <c r="E34" s="97" t="s">
        <v>492</v>
      </c>
      <c r="F34" s="103" t="s">
        <v>493</v>
      </c>
      <c r="H34" s="101">
        <v>4300000</v>
      </c>
      <c r="L34" s="101">
        <v>4300000</v>
      </c>
    </row>
    <row r="35" spans="1:12" x14ac:dyDescent="0.25">
      <c r="A35" s="100">
        <v>149</v>
      </c>
      <c r="B35" s="101">
        <v>17</v>
      </c>
      <c r="C35" s="102">
        <v>42593</v>
      </c>
      <c r="D35" s="102">
        <v>42593</v>
      </c>
      <c r="E35" s="97" t="s">
        <v>1766</v>
      </c>
      <c r="F35" s="103" t="s">
        <v>1767</v>
      </c>
      <c r="H35" s="101">
        <v>6170000</v>
      </c>
      <c r="L35" s="101">
        <v>6170000</v>
      </c>
    </row>
    <row r="36" spans="1:12" x14ac:dyDescent="0.25">
      <c r="A36" s="100">
        <v>138</v>
      </c>
      <c r="B36" s="101">
        <v>18</v>
      </c>
      <c r="C36" s="102">
        <v>42608</v>
      </c>
      <c r="D36" s="102">
        <v>42608</v>
      </c>
      <c r="E36" s="97" t="s">
        <v>491</v>
      </c>
      <c r="F36" s="103" t="s">
        <v>451</v>
      </c>
      <c r="H36" s="101">
        <v>487900</v>
      </c>
      <c r="L36" s="101">
        <v>487900</v>
      </c>
    </row>
    <row r="37" spans="1:12" x14ac:dyDescent="0.25">
      <c r="A37" s="100">
        <v>155</v>
      </c>
      <c r="B37" s="101">
        <v>19</v>
      </c>
      <c r="C37" s="102">
        <v>42613</v>
      </c>
      <c r="D37" s="102">
        <v>42613</v>
      </c>
      <c r="E37" s="97" t="s">
        <v>491</v>
      </c>
      <c r="F37" s="103" t="s">
        <v>451</v>
      </c>
      <c r="H37" s="101">
        <v>150000</v>
      </c>
      <c r="L37" s="101">
        <v>150000</v>
      </c>
    </row>
    <row r="38" spans="1:12" x14ac:dyDescent="0.25">
      <c r="A38" s="100">
        <v>9</v>
      </c>
      <c r="B38" s="101">
        <v>20</v>
      </c>
      <c r="C38" s="102">
        <v>42606</v>
      </c>
      <c r="D38" s="102">
        <v>42606</v>
      </c>
      <c r="E38" s="97" t="s">
        <v>406</v>
      </c>
      <c r="F38" s="103" t="s">
        <v>255</v>
      </c>
      <c r="H38" s="101">
        <v>9200000</v>
      </c>
      <c r="L38" s="101">
        <v>9200000</v>
      </c>
    </row>
    <row r="39" spans="1:12" x14ac:dyDescent="0.25">
      <c r="A39" s="100">
        <v>1461</v>
      </c>
      <c r="B39" s="101">
        <v>21</v>
      </c>
      <c r="C39" s="102">
        <v>42600</v>
      </c>
      <c r="D39" s="102">
        <v>42600</v>
      </c>
      <c r="E39" s="97" t="s">
        <v>407</v>
      </c>
      <c r="F39" s="103" t="s">
        <v>264</v>
      </c>
      <c r="H39" s="101">
        <v>10000000</v>
      </c>
      <c r="L39" s="101">
        <v>10000000</v>
      </c>
    </row>
    <row r="40" spans="1:12" x14ac:dyDescent="0.25">
      <c r="A40" s="100">
        <v>1460</v>
      </c>
      <c r="B40" s="101">
        <v>22</v>
      </c>
      <c r="C40" s="102">
        <v>42600</v>
      </c>
      <c r="D40" s="102">
        <v>42600</v>
      </c>
      <c r="E40" s="97" t="s">
        <v>407</v>
      </c>
      <c r="F40" s="103" t="s">
        <v>264</v>
      </c>
      <c r="H40" s="101">
        <v>3000000</v>
      </c>
      <c r="L40" s="101">
        <v>3000000</v>
      </c>
    </row>
    <row r="41" spans="1:12" x14ac:dyDescent="0.25">
      <c r="A41" s="100">
        <v>316</v>
      </c>
      <c r="B41" s="101">
        <v>23</v>
      </c>
      <c r="C41" s="102">
        <v>42612</v>
      </c>
      <c r="D41" s="102">
        <v>42612</v>
      </c>
      <c r="E41" s="97" t="s">
        <v>1788</v>
      </c>
      <c r="F41" s="103" t="s">
        <v>1789</v>
      </c>
      <c r="H41" s="101">
        <v>8193533</v>
      </c>
      <c r="L41" s="101">
        <v>8193533</v>
      </c>
    </row>
    <row r="42" spans="1:12" x14ac:dyDescent="0.25">
      <c r="A42" s="100">
        <v>6429241</v>
      </c>
      <c r="B42" s="101">
        <v>24</v>
      </c>
      <c r="C42" s="102">
        <v>42583</v>
      </c>
      <c r="D42" s="102">
        <v>42628</v>
      </c>
      <c r="E42" s="97" t="s">
        <v>405</v>
      </c>
      <c r="F42" s="103" t="s">
        <v>247</v>
      </c>
      <c r="H42" s="101">
        <v>98897</v>
      </c>
      <c r="L42" s="101">
        <v>98897</v>
      </c>
    </row>
    <row r="43" spans="1:12" x14ac:dyDescent="0.25">
      <c r="A43" s="104" t="s">
        <v>389</v>
      </c>
      <c r="H43" s="101">
        <v>61010483</v>
      </c>
      <c r="I43" s="101">
        <v>0</v>
      </c>
      <c r="L43" s="101">
        <v>61010483</v>
      </c>
    </row>
    <row r="46" spans="1:12" x14ac:dyDescent="0.25">
      <c r="A46" s="104" t="s">
        <v>390</v>
      </c>
      <c r="H46" s="105">
        <v>61010483</v>
      </c>
      <c r="I46" s="105">
        <v>0</v>
      </c>
      <c r="L46" s="105">
        <v>61010483</v>
      </c>
    </row>
    <row r="49" spans="1:12" x14ac:dyDescent="0.25">
      <c r="A49" s="104" t="s">
        <v>391</v>
      </c>
      <c r="H49" s="101">
        <v>61010483</v>
      </c>
      <c r="I49" s="101">
        <v>0</v>
      </c>
      <c r="L49" s="101">
        <v>61010483</v>
      </c>
    </row>
    <row r="51" spans="1:12" ht="15.75" thickBot="1" x14ac:dyDescent="0.3">
      <c r="A51" s="104" t="s">
        <v>373</v>
      </c>
      <c r="H51" s="106">
        <v>61010483</v>
      </c>
      <c r="I51" s="106">
        <v>0</v>
      </c>
      <c r="L51" s="106">
        <v>61010483</v>
      </c>
    </row>
    <row r="52" spans="1:12" ht="15.75" thickTop="1" x14ac:dyDescent="0.25"/>
    <row r="55" spans="1:12" ht="15.75" x14ac:dyDescent="0.25">
      <c r="F55" s="107" t="s">
        <v>394</v>
      </c>
    </row>
    <row r="58" spans="1:12" x14ac:dyDescent="0.25">
      <c r="A58" s="95" t="s">
        <v>392</v>
      </c>
    </row>
    <row r="59" spans="1:12" x14ac:dyDescent="0.25">
      <c r="A59" s="104" t="s">
        <v>395</v>
      </c>
      <c r="F59" s="108" t="s">
        <v>396</v>
      </c>
      <c r="H59" s="108" t="s">
        <v>397</v>
      </c>
      <c r="I59" s="108" t="s">
        <v>398</v>
      </c>
      <c r="J59" s="109" t="s">
        <v>399</v>
      </c>
      <c r="K59" s="108" t="s">
        <v>333</v>
      </c>
    </row>
    <row r="61" spans="1:12" x14ac:dyDescent="0.25">
      <c r="A61" s="6" t="s">
        <v>494</v>
      </c>
      <c r="F61" s="9">
        <v>61010483</v>
      </c>
      <c r="K61" s="9">
        <v>61010483</v>
      </c>
    </row>
    <row r="63" spans="1:12" x14ac:dyDescent="0.25">
      <c r="A63" s="110" t="s">
        <v>400</v>
      </c>
    </row>
    <row r="64" spans="1:12" x14ac:dyDescent="0.25">
      <c r="F64" s="93">
        <v>61010483</v>
      </c>
      <c r="H64" s="93">
        <v>0</v>
      </c>
      <c r="K64" s="93">
        <v>61010483</v>
      </c>
    </row>
    <row r="66" spans="1:11" ht="15.75" thickBot="1" x14ac:dyDescent="0.3">
      <c r="A66" s="112" t="s">
        <v>215</v>
      </c>
      <c r="F66" s="111">
        <v>61010483</v>
      </c>
      <c r="H66" s="111">
        <v>0</v>
      </c>
      <c r="K66" s="111">
        <v>61010483</v>
      </c>
    </row>
    <row r="67" spans="1:11" ht="15.75" thickTop="1" x14ac:dyDescent="0.25"/>
    <row r="70" spans="1:11" ht="18.75" x14ac:dyDescent="0.25">
      <c r="F70" s="113" t="s">
        <v>401</v>
      </c>
    </row>
    <row r="73" spans="1:11" x14ac:dyDescent="0.25">
      <c r="A73" s="114" t="s">
        <v>402</v>
      </c>
    </row>
    <row r="75" spans="1:11" x14ac:dyDescent="0.25">
      <c r="A75" s="7" t="s">
        <v>403</v>
      </c>
      <c r="J75" s="9">
        <v>0</v>
      </c>
    </row>
    <row r="76" spans="1:11" x14ac:dyDescent="0.25">
      <c r="J76" s="92">
        <v>0</v>
      </c>
      <c r="K76" s="96" t="s">
        <v>404</v>
      </c>
    </row>
  </sheetData>
  <sheetProtection algorithmName="SHA-512" hashValue="Pbq5y7LNFR5tx7LA99uabIWdBTcSZtguOCTFdlci+CGhuOnUGp3UGur6XWvfGDqUIvSXwef5SLdPz0TR2g6Jhg==" saltValue="7woxxrEmQWudoYpYamAK/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BCE</vt:lpstr>
      <vt:lpstr>Analisis de Cuentas</vt:lpstr>
      <vt:lpstr>Apertura</vt:lpstr>
      <vt:lpstr>Libro Inventario y Balance</vt:lpstr>
      <vt:lpstr>L Mayor</vt:lpstr>
      <vt:lpstr>F29</vt:lpstr>
      <vt:lpstr>Cot prev</vt:lpstr>
      <vt:lpstr>LH</vt:lpstr>
      <vt:lpstr>LC</vt:lpstr>
      <vt:lpstr>SERVEL</vt:lpstr>
      <vt:lpstr>'Analisis de Cuentas'!Área_de_impresión</vt:lpstr>
      <vt:lpstr>Apertura!Área_de_impresión</vt:lpstr>
      <vt:lpstr>'Analisis de Cuentas'!Títulos_a_imprimir</vt:lpstr>
      <vt:lpstr>BCE!Títulos_a_imprimir</vt:lpstr>
      <vt:lpstr>'L Mayor'!Títulos_a_imprimir</vt:lpstr>
      <vt:lpstr>SERVEL!Títulos_a_imprimir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2016-10-19T18:10:12Z</dcterms:modified>
</cp:coreProperties>
</file>